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sap\Documents\Estadisticas\2025_1T\matrices_de_validacion\v2\"/>
    </mc:Choice>
  </mc:AlternateContent>
  <xr:revisionPtr revIDLastSave="0" documentId="13_ncr:1_{97B99729-95E3-4E43-83C7-0CE27A2102F8}" xr6:coauthVersionLast="47" xr6:coauthVersionMax="47" xr10:uidLastSave="{00000000-0000-0000-0000-000000000000}"/>
  <bookViews>
    <workbookView xWindow="-120" yWindow="-120" windowWidth="29040" windowHeight="15720" tabRatio="719" xr2:uid="{00000000-000D-0000-FFFF-FFFF00000000}"/>
  </bookViews>
  <sheets>
    <sheet name="D" sheetId="1" r:id="rId1"/>
    <sheet name="BD Servicios" sheetId="2" state="hidden" r:id="rId2"/>
    <sheet name="D_Conversion" sheetId="3" state="hidden" r:id="rId3"/>
  </sheets>
  <definedNames>
    <definedName name="_xlnm._FilterDatabase" localSheetId="1" hidden="1">'BD Servicios'!$A$1:$D$364</definedName>
    <definedName name="_xlnm._FilterDatabase" localSheetId="0" hidden="1">D!$A$1:$CV$36735</definedName>
    <definedName name="Codigo">'BD Servicios'!$A$2:$D$373</definedName>
    <definedName name="Dotacion_CJ">D!$CT$2:$CT$2</definedName>
    <definedName name="ESTAMENTO_61_TIPOA_CATEGORIA_BC">D_Conversion!$C$65:$C$70</definedName>
    <definedName name="Estamentos_Educacion">D_Conversion!$C$57:$C$59</definedName>
    <definedName name="Fecha_corte">D!$CT$1</definedName>
    <definedName name="Ingreso_Minimo">D_Conversion!$C$196</definedName>
    <definedName name="REM_10_60_70_EUS">D_Conversion!$J$7:$J$66</definedName>
    <definedName name="REM_11_12_PERSONAL_MEDICO_18834">D_Conversion!$K$7:$K$10</definedName>
    <definedName name="REM_11_PERSONAL_MEDICO_DIRECTIVO">D_Conversion!$J$13:$J$42</definedName>
    <definedName name="REM_20_Fiscalizadores">D_Conversion!$M$7:$M$33</definedName>
    <definedName name="REM_30_JUDICIAL">D_Conversion!$R$7:$R$29</definedName>
    <definedName name="REM_40_CONGRESO">D_Conversion!$T$7:$T$40</definedName>
    <definedName name="REM_61_BC">D_Conversion!$O$7:$O$40</definedName>
    <definedName name="REM_61_ESCALA_A_Personal_Medico_TIPOB">D_Conversion!$P$7:$P$20</definedName>
    <definedName name="REM_80_Codigo_del_Trabajo">D_Conversion!$J$7:$J$65</definedName>
    <definedName name="REM_CNE_TECNICO">D_Conversion!$X$59:$X$64</definedName>
    <definedName name="REM_Codigo_Especiales">D_Conversion!$X$6:$X$58</definedName>
    <definedName name="Servicios_Locales">'BD Servicios'!#REF!</definedName>
    <definedName name="Serviu_Codigo">D_Conversion!$V$67:$V$81</definedName>
    <definedName name="SSALUD">'BD Servicios'!$A$168:$A$210</definedName>
    <definedName name="Tabla_01_Sexo">D_Conversion!$C$6:$C$7</definedName>
    <definedName name="Tabla_02_Inst.Previsional">D_Conversion!$C$12:$C$16</definedName>
    <definedName name="Tabla_03_Inst.Salud">D_Conversion!$C$21:$C$25</definedName>
    <definedName name="Tabla_04_SIST.REM">D_Conversion!$C$30:$C$44</definedName>
    <definedName name="Tabla_04_SIST.REM_SLE">D_Conversion!$C$33:$C$35</definedName>
    <definedName name="Tabla_05_Region">D_Conversion!$H$6:$H$352</definedName>
    <definedName name="Tabla_06_10_40_60_70_EUS">D_Conversion!$C$50:$C$61</definedName>
    <definedName name="Tabla_06_11_12_15076_19664">D_Conversion!$C$63</definedName>
    <definedName name="Tabla_06_13">D_Conversion!$C$117:$C$119</definedName>
    <definedName name="Tabla_06_14">D_Conversion!$C$121:$C$124</definedName>
    <definedName name="Tabla_06_15">D_Conversion!$C$126:$C$132</definedName>
    <definedName name="Tabla_06_20_Fiscalizadores">D_Conversion!$C$73:$C$80</definedName>
    <definedName name="Tabla_06_30_Poder_Judicial">D_Conversion!$C$82:$C$84</definedName>
    <definedName name="Tabla_06_50_Ministerio_Publico">D_Conversion!$C$86:$C$92</definedName>
    <definedName name="Tabla_06_80_Codigo_del_Trabajo">D_Conversion!$C$94:$C$106</definedName>
    <definedName name="Tabla_06_90_Personal_Fuera_de_Dotacion">D_Conversion!$C$108:$C$115</definedName>
    <definedName name="Tabla_06_DFL29_61_Experimentales">D_Conversion!$C$65:$C$71</definedName>
    <definedName name="Tabla_07_CJ_61_80">D_Conversion!$C$142:$C$143</definedName>
    <definedName name="Tabla_07_CJ_Menos_SIST_REM_61_80">D_Conversion!$C$139:$C$142</definedName>
    <definedName name="Tabla_08_Calidad_Desempeño">D_Conversion!$C$159:$C$160</definedName>
    <definedName name="Tabla_09_S_N">D_Conversion!$C$174:$C$175</definedName>
    <definedName name="Tabla_10_Nivel_ADP">D_Conversion!$C$181:$C$183</definedName>
    <definedName name="Tabla_11_Nivel_Ley_Medica">D_Conversion!$C$188:$C$190</definedName>
    <definedName name="Tabla_23_EDU">D_Conversion!$C$640:$C$645</definedName>
    <definedName name="TABLA_26_OTROS_EDU">D_Conversion!$C$792:$C$797</definedName>
    <definedName name="Tabla_29_PAIS">D_Conversion!$C$389:$C$630</definedName>
    <definedName name="Tabla_30_TITULO">D_Conversion!$D$652:$D$697</definedName>
    <definedName name="TABLA_31_ESPECIALIDAD">D_Conversion!$D$703:$D$786</definedName>
    <definedName name="TABLA_32_UNIDAD">D_Conversion!$D$805:$D$819</definedName>
    <definedName name="Tabla_34_modalidad">D_Conversion!$C$267:$C$269</definedName>
    <definedName name="Tabla_35_origen">D_Conversion!$C$275:$C$278</definedName>
    <definedName name="Tabla_36_turno">D_Conversion!$C$286:$C$288</definedName>
    <definedName name="ZONA_LEY_19354">D_Conversion!$K$51:$K$84</definedName>
    <definedName name="ZONA_SIN_ASIGNACION_RM">D_Conversion!$H$300:$H$351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" i="1" l="1"/>
  <c r="CR2" i="1"/>
  <c r="AV2" i="1"/>
  <c r="CS2" i="1"/>
  <c r="CQ2" i="1" l="1"/>
  <c r="CP2" i="1"/>
  <c r="BD2" i="1" l="1"/>
  <c r="BQ2" i="1" l="1"/>
  <c r="BF2" i="1"/>
  <c r="BL2" i="1"/>
  <c r="CA2" i="1"/>
  <c r="BS2" i="1"/>
  <c r="CJ2" i="1" l="1"/>
  <c r="AX2" i="1" l="1"/>
  <c r="CU1" i="1" l="1"/>
  <c r="CG2" i="1" s="1"/>
  <c r="CF2" i="1"/>
  <c r="BP2" i="1"/>
  <c r="CO2" i="1" l="1"/>
  <c r="BX2" i="1" l="1"/>
  <c r="BU2" i="1"/>
  <c r="CN2" i="1" l="1"/>
  <c r="BG2" i="1" l="1"/>
  <c r="BB2" i="1"/>
  <c r="BK2" i="1" l="1"/>
  <c r="CM2" i="1" l="1"/>
  <c r="X48" i="3" l="1"/>
  <c r="X49" i="3"/>
  <c r="X50" i="3"/>
  <c r="X51" i="3"/>
  <c r="X52" i="3"/>
  <c r="X53" i="3"/>
  <c r="X54" i="3"/>
  <c r="X55" i="3"/>
  <c r="X56" i="3"/>
  <c r="X57" i="3"/>
  <c r="X47" i="3"/>
  <c r="CL2" i="1" l="1"/>
  <c r="CK2" i="1"/>
  <c r="CI2" i="1"/>
  <c r="CH2" i="1"/>
  <c r="BT2" i="1" l="1"/>
  <c r="BY2" i="1" l="1"/>
  <c r="CE2" i="1" l="1"/>
  <c r="BE2" i="1" l="1"/>
  <c r="BC2" i="1" l="1"/>
  <c r="CC2" i="1" l="1"/>
  <c r="CD2" i="1" s="1"/>
  <c r="BI2" i="1" l="1"/>
  <c r="M73" i="3" l="1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BM2" i="1" l="1"/>
  <c r="AZ2" i="1" l="1"/>
  <c r="BA2" i="1" s="1"/>
  <c r="CB2" i="1"/>
  <c r="BZ2" i="1"/>
  <c r="BW2" i="1"/>
  <c r="BR2" i="1"/>
  <c r="BH2" i="1"/>
  <c r="BJ2" i="1"/>
  <c r="BO2" i="1"/>
  <c r="BV2" i="1"/>
  <c r="AY2" i="1"/>
  <c r="BM1" i="1" l="1"/>
  <c r="AV1" i="1"/>
  <c r="X58" i="3" l="1"/>
  <c r="X46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Autor</author>
    <author>rls</author>
    <author>hcg</author>
  </authors>
  <commentList>
    <comment ref="AW1" authorId="0" shapeId="0" xr:uid="{00000000-0006-0000-0000-000001000000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BE1" authorId="1" shapeId="0" xr:uid="{00000000-0006-0000-0000-000002000000}">
      <text>
        <r>
          <rPr>
            <sz val="8"/>
            <color indexed="81"/>
            <rFont val="Tahoma"/>
            <family val="2"/>
          </rPr>
          <t>Calcula la edad que tenía la personal al ingresar al Servicio, según los años de antigüedad en el Servicio señalado en la columna  ANTG_SERV.
Señala  REVISAR si la persona tenía menos de 18 años al ingreso.
Debe revisar la Fecha de Nacimiento y la Antiguedad en el Servicio.</t>
        </r>
      </text>
    </comment>
    <comment ref="BF1" authorId="1" shapeId="0" xr:uid="{00000000-0006-0000-0000-000003000000}">
      <text>
        <r>
          <rPr>
            <sz val="8"/>
            <color indexed="81"/>
            <rFont val="Tahoma"/>
            <family val="2"/>
          </rPr>
          <t>Calcula los años de permanencia en el Servicio que debieron ser informados por el Servicio, considerando la fecha señalada en INGRESO_SERV y la fecha de cierre del informe.</t>
        </r>
      </text>
    </comment>
    <comment ref="BH1" authorId="2" shapeId="0" xr:uid="{00000000-0006-0000-0000-000004000000}">
      <text>
        <r>
          <rPr>
            <sz val="8"/>
            <color indexed="81"/>
            <rFont val="Tahoma"/>
            <family val="2"/>
          </rPr>
          <t xml:space="preserve">Compara la Antigüedad en el Servicio con la Antigüedad en el Sector Público.
Señala </t>
        </r>
        <r>
          <rPr>
            <b/>
            <sz val="8"/>
            <color indexed="81"/>
            <rFont val="Tahoma"/>
            <family val="2"/>
          </rPr>
          <t>Revisar</t>
        </r>
        <r>
          <rPr>
            <sz val="8"/>
            <color indexed="81"/>
            <rFont val="Tahoma"/>
            <family val="2"/>
          </rPr>
          <t xml:space="preserve"> si la ANTG_AP &lt; ANTG_SERV
Los campos ANTG_SERV y ANTG_AP debe registrase con 1 decimal.</t>
        </r>
      </text>
    </comment>
    <comment ref="BI1" authorId="2" shapeId="0" xr:uid="{00000000-0006-0000-0000-000005000000}">
      <text>
        <r>
          <rPr>
            <sz val="8"/>
            <color indexed="81"/>
            <rFont val="Tahoma"/>
            <family val="2"/>
          </rPr>
          <t xml:space="preserve">Calcula la Edad de ingreso al Sector Público, si es menor de 18 debe </t>
        </r>
        <r>
          <rPr>
            <b/>
            <sz val="8"/>
            <color indexed="81"/>
            <rFont val="Tahoma"/>
            <family val="2"/>
          </rPr>
          <t>Revisar.</t>
        </r>
      </text>
    </comment>
    <comment ref="BJ1" authorId="2" shapeId="0" xr:uid="{00000000-0006-0000-0000-000006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02</t>
        </r>
      </text>
    </comment>
    <comment ref="BK1" authorId="2" shapeId="0" xr:uid="{00000000-0006-0000-0000-000007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N°03</t>
        </r>
      </text>
    </comment>
    <comment ref="BL1" authorId="2" shapeId="0" xr:uid="{00000000-0006-0000-0000-000008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N°04 (Sistema de Remuneraciones)</t>
        </r>
      </text>
    </comment>
    <comment ref="BO1" authorId="2" shapeId="0" xr:uid="{00000000-0006-0000-0000-000009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05.</t>
        </r>
      </text>
    </comment>
    <comment ref="BP1" authorId="2" shapeId="0" xr:uid="{00000000-0006-0000-0000-00000A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06, según el Sistema de Remuneraciones registrado (SIST_REM)</t>
        </r>
      </text>
    </comment>
    <comment ref="BQ1" authorId="3" shapeId="0" xr:uid="{00000000-0006-0000-0000-00000B000000}">
      <text>
        <r>
          <rPr>
            <sz val="8"/>
            <color indexed="81"/>
            <rFont val="Tahoma"/>
            <family val="2"/>
          </rPr>
          <t xml:space="preserve">El valor informado se debe corresponder con campo SIST_REM.
Si campo SIST_REM = 11, puede tener el valor </t>
        </r>
        <r>
          <rPr>
            <sz val="8"/>
            <color indexed="8"/>
            <rFont val="Tahoma"/>
            <family val="2"/>
          </rPr>
          <t xml:space="preserve">I, II, II y </t>
        </r>
        <r>
          <rPr>
            <sz val="8"/>
            <color indexed="81"/>
            <rFont val="Tahoma"/>
            <family val="2"/>
          </rPr>
          <t>SINGR.
Si campo SIST_REM = 12, se podría informar I, II, III y SINGR.
Si campo SIST_REM = 61, se podría informar los valores I, II, II, números del 1 al 31, y letras de la A a la N.</t>
        </r>
      </text>
    </comment>
    <comment ref="BR1" authorId="2" shapeId="0" xr:uid="{00000000-0006-0000-0000-00000C000000}">
      <text>
        <r>
          <rPr>
            <sz val="8"/>
            <color indexed="81"/>
            <rFont val="Tahoma"/>
            <family val="2"/>
          </rPr>
          <t>Verifica que la información ingresada corresponda al Código SN para todos los servicios, excepto los Servicios de Salud.</t>
        </r>
      </text>
    </comment>
    <comment ref="BS1" authorId="2" shapeId="0" xr:uid="{00000000-0006-0000-0000-00000D000000}">
      <text>
        <r>
          <rPr>
            <sz val="8"/>
            <color indexed="81"/>
            <rFont val="Tahoma"/>
            <family val="2"/>
          </rPr>
          <t xml:space="preserve">Verifica que la información ingresada corresponda a los códigos señalados en la Tabla N° 07.
Sólo si en el campo </t>
        </r>
        <r>
          <rPr>
            <b/>
            <sz val="8"/>
            <color indexed="81"/>
            <rFont val="Tahoma"/>
            <family val="2"/>
          </rPr>
          <t>SIST_REM se informa 61 ó 80</t>
        </r>
        <r>
          <rPr>
            <sz val="8"/>
            <color indexed="81"/>
            <rFont val="Tahoma"/>
            <family val="2"/>
          </rPr>
          <t>,  se debe informar “INDEF” o “PFIJO”.</t>
        </r>
      </text>
    </comment>
    <comment ref="BT1" authorId="2" shapeId="0" xr:uid="{00000000-0006-0000-0000-00000E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08.</t>
        </r>
      </text>
    </comment>
    <comment ref="BU1" authorId="3" shapeId="0" xr:uid="{00000000-0006-0000-0000-00000F000000}">
      <text>
        <r>
          <rPr>
            <sz val="8"/>
            <color indexed="81"/>
            <rFont val="Tahoma"/>
            <family val="2"/>
          </rPr>
          <t xml:space="preserve">Valor de campo distinto de blanco y superior a cero. </t>
        </r>
      </text>
    </comment>
    <comment ref="BV1" authorId="2" shapeId="0" xr:uid="{00000000-0006-0000-0000-000010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BW1" authorId="3" shapeId="0" xr:uid="{00000000-0006-0000-0000-000011000000}">
      <text>
        <r>
          <rPr>
            <sz val="8"/>
            <color indexed="81"/>
            <rFont val="Tahoma"/>
            <family val="2"/>
          </rPr>
          <t>El valor ingresado debe ser anterior o igual a la fecha de cierre del informe.
Validador consistencia con otros campos.
El valor ingresado debe ser posterior o igual al señalado en el campo INGRESO_SERV.</t>
        </r>
      </text>
    </comment>
    <comment ref="BX1" authorId="3" shapeId="0" xr:uid="{00000000-0006-0000-0000-000012000000}">
      <text>
        <r>
          <rPr>
            <sz val="8"/>
            <color indexed="81"/>
            <rFont val="Tahoma"/>
            <family val="2"/>
          </rPr>
          <t>El valor que se registre no podrá ser anterior a la fecha de cierre del informe.
Validador de consistencia con otros campos. Sólo si el campo C_JURIDICA tiene el valor “PLANTA” o “INDEF”, el valor de este campo es 00-00-0000.</t>
        </r>
      </text>
    </comment>
    <comment ref="BY1" authorId="3" shapeId="0" xr:uid="{00000000-0006-0000-0000-000013000000}">
      <text>
        <r>
          <rPr>
            <b/>
            <sz val="9"/>
            <color indexed="81"/>
            <rFont val="Tahoma"/>
            <family val="2"/>
          </rPr>
          <t>Codificación en la tabla N°10.</t>
        </r>
        <r>
          <rPr>
            <sz val="9"/>
            <color indexed="81"/>
            <rFont val="Tahoma"/>
            <family val="2"/>
          </rPr>
          <t xml:space="preserve">
Si conforme a la situación de su Servicio no corresponde informar Nivel ADP para sus Directivos, se solicita realizar la siguiente asimilación:
</t>
        </r>
        <r>
          <rPr>
            <b/>
            <sz val="9"/>
            <color indexed="81"/>
            <rFont val="Tahoma"/>
            <family val="2"/>
          </rPr>
          <t>Directivos primer nivel jerárquico</t>
        </r>
        <r>
          <rPr>
            <sz val="9"/>
            <color indexed="81"/>
            <rFont val="Tahoma"/>
            <family val="2"/>
          </rPr>
          <t xml:space="preserve">: Señalar en este nivel al personal informado como Autoridad de Gobierno y Jefe Superior de Servicio.
</t>
        </r>
        <r>
          <rPr>
            <b/>
            <sz val="9"/>
            <color indexed="81"/>
            <rFont val="Tahoma"/>
            <family val="2"/>
          </rPr>
          <t>Directivos segundo nivel jerárquico</t>
        </r>
        <r>
          <rPr>
            <sz val="9"/>
            <color indexed="81"/>
            <rFont val="Tahoma"/>
            <family val="2"/>
          </rPr>
          <t xml:space="preserve">: Los directivos ubicados en cargos de nivel jerárquico inmediatamente inferior al Jefe Superior de Servicio, equivalentes a cargos de Subdirector y/o Jefes de División.
</t>
        </r>
        <r>
          <rPr>
            <b/>
            <sz val="9"/>
            <color indexed="81"/>
            <rFont val="Tahoma"/>
            <family val="2"/>
          </rPr>
          <t>Directivos tercer nivel jerárquico hacia abajo y para otros estamentos:</t>
        </r>
        <r>
          <rPr>
            <sz val="9"/>
            <color indexed="81"/>
            <rFont val="Tahoma"/>
            <family val="2"/>
          </rPr>
          <t>señalar el valor “SN”.</t>
        </r>
      </text>
    </comment>
    <comment ref="BZ1" authorId="3" shapeId="0" xr:uid="{00000000-0006-0000-0000-000014000000}">
      <text>
        <r>
          <rPr>
            <sz val="8"/>
            <color indexed="81"/>
            <rFont val="Tahoma"/>
            <family val="2"/>
          </rPr>
          <t>Si el campo ESTAMENTO tiene un valor diferente a “JEFE SUP. DE SERVICIO” o “DIRECTIVO”, este campo debe señalar “N”.
Si el campo C_DESEMPEÑO tiene un valor diferente a “TIT”, este campo debe señalar “N”.</t>
        </r>
      </text>
    </comment>
    <comment ref="CA1" authorId="3" shapeId="0" xr:uid="{00000000-0006-0000-0000-000015000000}">
      <text>
        <r>
          <rPr>
            <sz val="8"/>
            <color indexed="81"/>
            <rFont val="Tahoma"/>
            <family val="2"/>
          </rPr>
          <t>Revisar con ESTAMENTO, de ser PROFESIONAL, PERSONAL MÉDICO, JEFE SUP. DE SERVICIO, AUT. DE GOB, DIRECTIVO PROFESIONAL, debería tener valor "S".</t>
        </r>
      </text>
    </comment>
    <comment ref="CB1" authorId="2" shapeId="0" xr:uid="{00000000-0006-0000-0000-000016000000}">
      <text>
        <r>
          <rPr>
            <sz val="8"/>
            <color indexed="81"/>
            <rFont val="Tahoma"/>
            <family val="2"/>
          </rPr>
          <t>Verifica que la información ingresada corresponda a los porcentajes de asignación de Zona.
El mensaje #N/A indica que existe error, debido a que el porcentaje no existe en el Decreto.</t>
        </r>
      </text>
    </comment>
    <comment ref="CC1" authorId="2" shapeId="0" xr:uid="{00000000-0006-0000-0000-000017000000}">
      <text>
        <r>
          <rPr>
            <sz val="8"/>
            <color indexed="81"/>
            <rFont val="Tahoma"/>
            <family val="2"/>
          </rPr>
          <t>Verifica que la información ingresada sea menor o igual a 15 bienios, una cifra superior podría ser error.
Si en el campo TRI se informa un número de trienios superior a 0, el valor de este campo BI debe corresponder a 0.</t>
        </r>
      </text>
    </comment>
    <comment ref="CD1" authorId="2" shapeId="0" xr:uid="{00000000-0006-0000-0000-000018000000}">
      <text>
        <r>
          <rPr>
            <sz val="8"/>
            <color indexed="81"/>
            <rFont val="Tahoma"/>
            <family val="2"/>
          </rPr>
          <t>Verifica que la información ingresada sea menor a 13 trienios, una cifra superior podrías ser error.
Validador de consistencia con otros campos Si el valor del campo SIST_REM es diferente a 11 ó 12, o el funcionario informado no poertenece al ministerio de Defensa, el valor de este campo TRI debe ser igual a 0. Si el valor del campo BI es mayor a 0, el valor de este campo TRI debe ser igual a 0.</t>
        </r>
      </text>
    </comment>
  </commentList>
</comments>
</file>

<file path=xl/sharedStrings.xml><?xml version="1.0" encoding="utf-8"?>
<sst xmlns="http://schemas.openxmlformats.org/spreadsheetml/2006/main" count="3927" uniqueCount="2667">
  <si>
    <t>TIPO_INFO</t>
  </si>
  <si>
    <t>ID_SERV</t>
  </si>
  <si>
    <t>DV</t>
  </si>
  <si>
    <t>NOMBRES</t>
  </si>
  <si>
    <t>H</t>
  </si>
  <si>
    <t>M</t>
  </si>
  <si>
    <t>SEXO</t>
  </si>
  <si>
    <t>INGRESO_SERV</t>
  </si>
  <si>
    <t>PREVISION</t>
  </si>
  <si>
    <t>SALUD</t>
  </si>
  <si>
    <t>SIST_REM</t>
  </si>
  <si>
    <t>REGION</t>
  </si>
  <si>
    <t>ESTAMENTO</t>
  </si>
  <si>
    <t>JEFE SUP. DE SERVICIO</t>
  </si>
  <si>
    <t>GRADO</t>
  </si>
  <si>
    <t>DESC_NIVEL</t>
  </si>
  <si>
    <t>SN</t>
  </si>
  <si>
    <t>TIT</t>
  </si>
  <si>
    <t>NNN</t>
  </si>
  <si>
    <t>ADMINISTRATIVO</t>
  </si>
  <si>
    <t>PROFESIONAL</t>
  </si>
  <si>
    <t>AUXILIAR</t>
  </si>
  <si>
    <t>TÉCNICO</t>
  </si>
  <si>
    <t>DIRECTIVO</t>
  </si>
  <si>
    <t>PLANTA</t>
  </si>
  <si>
    <t>CONTRATA</t>
  </si>
  <si>
    <t>JORNADA</t>
  </si>
  <si>
    <t>FUNCION_DIRECTIVA</t>
  </si>
  <si>
    <t>S</t>
  </si>
  <si>
    <t>N</t>
  </si>
  <si>
    <t>TERMINO_NOM</t>
  </si>
  <si>
    <t>NIVEL_ADP</t>
  </si>
  <si>
    <t>II</t>
  </si>
  <si>
    <t>SEL_ADP</t>
  </si>
  <si>
    <t>ASIGPROF</t>
  </si>
  <si>
    <t>ZONA</t>
  </si>
  <si>
    <t>EDAD</t>
  </si>
  <si>
    <t>RUN</t>
  </si>
  <si>
    <t>FECHA_NAC</t>
  </si>
  <si>
    <t>SUP</t>
  </si>
  <si>
    <t>AUT. DE GOB.</t>
  </si>
  <si>
    <t>BI</t>
  </si>
  <si>
    <t>TRI</t>
  </si>
  <si>
    <t>C_DESEMPENO</t>
  </si>
  <si>
    <t>INICIO_NOM</t>
  </si>
  <si>
    <t>EDAD_2</t>
  </si>
  <si>
    <t>AP Vs AS</t>
  </si>
  <si>
    <t>Edad de Ingreso al SP</t>
  </si>
  <si>
    <t>C_JURIDICA</t>
  </si>
  <si>
    <t>C_DESEMPEÑO</t>
  </si>
  <si>
    <t>TERM_NOM</t>
  </si>
  <si>
    <t>Zona</t>
  </si>
  <si>
    <t>TABLA N°05</t>
  </si>
  <si>
    <t>Códigos únicos territoriales</t>
  </si>
  <si>
    <t>Nombre de la Región</t>
  </si>
  <si>
    <t>Nombre de la Provincia</t>
  </si>
  <si>
    <t>Nombre de la Comuna</t>
  </si>
  <si>
    <t xml:space="preserve">Código </t>
  </si>
  <si>
    <t>Arica y Parinacota</t>
  </si>
  <si>
    <t>Arica</t>
  </si>
  <si>
    <t>15101</t>
  </si>
  <si>
    <t>Camarones</t>
  </si>
  <si>
    <t>15102</t>
  </si>
  <si>
    <t>Parinacota</t>
  </si>
  <si>
    <t>Putre</t>
  </si>
  <si>
    <t>15201</t>
  </si>
  <si>
    <t>General Lagos</t>
  </si>
  <si>
    <t>15202</t>
  </si>
  <si>
    <t>Tarapacá</t>
  </si>
  <si>
    <t>Iquique</t>
  </si>
  <si>
    <t>01101</t>
  </si>
  <si>
    <t>Alto Hospicio</t>
  </si>
  <si>
    <t>01107</t>
  </si>
  <si>
    <t>FISCALIZADOR</t>
  </si>
  <si>
    <t>HAG</t>
  </si>
  <si>
    <t>Tamarugal</t>
  </si>
  <si>
    <t>Pozo Almonte</t>
  </si>
  <si>
    <t>01401</t>
  </si>
  <si>
    <t>FISCAL</t>
  </si>
  <si>
    <t>JP</t>
  </si>
  <si>
    <t>Camiña</t>
  </si>
  <si>
    <t>01402</t>
  </si>
  <si>
    <t>Colchane</t>
  </si>
  <si>
    <t>01403</t>
  </si>
  <si>
    <t>JEFATURA</t>
  </si>
  <si>
    <t>Huara</t>
  </si>
  <si>
    <t>01404</t>
  </si>
  <si>
    <t>PERSONAL MÉDICO</t>
  </si>
  <si>
    <t>Pica</t>
  </si>
  <si>
    <t>01405</t>
  </si>
  <si>
    <t>Antofagasta</t>
  </si>
  <si>
    <t>02101</t>
  </si>
  <si>
    <t>Mejillones</t>
  </si>
  <si>
    <t>02102</t>
  </si>
  <si>
    <t>ESC. SUPERIOR</t>
  </si>
  <si>
    <t>Sierra Gorda</t>
  </si>
  <si>
    <t>02103</t>
  </si>
  <si>
    <t>ASISTENTES SOCIALES</t>
  </si>
  <si>
    <t>Taltal</t>
  </si>
  <si>
    <t>02104</t>
  </si>
  <si>
    <t>ESC. EMPLEADOS</t>
  </si>
  <si>
    <t>El Loa</t>
  </si>
  <si>
    <t>Calama</t>
  </si>
  <si>
    <t>02201</t>
  </si>
  <si>
    <t>Ollagüe</t>
  </si>
  <si>
    <t>02202</t>
  </si>
  <si>
    <t>San Pedro de Atacama</t>
  </si>
  <si>
    <t>02203</t>
  </si>
  <si>
    <t>ETAPA SUPERIOR</t>
  </si>
  <si>
    <t>Tocopilla</t>
  </si>
  <si>
    <t>02301</t>
  </si>
  <si>
    <t>ETAPA DESTINACION Y FORMACION</t>
  </si>
  <si>
    <t>María Elena</t>
  </si>
  <si>
    <t>02302</t>
  </si>
  <si>
    <t>Atacama</t>
  </si>
  <si>
    <t>Copiapó</t>
  </si>
  <si>
    <t>03101</t>
  </si>
  <si>
    <t>Caldera</t>
  </si>
  <si>
    <t>03102</t>
  </si>
  <si>
    <t>Tierra Amarilla</t>
  </si>
  <si>
    <t>03103</t>
  </si>
  <si>
    <t>Chañaral</t>
  </si>
  <si>
    <t>03201</t>
  </si>
  <si>
    <t>Diego de Almagro</t>
  </si>
  <si>
    <t>03202</t>
  </si>
  <si>
    <t>Huasco</t>
  </si>
  <si>
    <t>Vallenar</t>
  </si>
  <si>
    <t>03301</t>
  </si>
  <si>
    <t>Alto del Carmen</t>
  </si>
  <si>
    <t>03302</t>
  </si>
  <si>
    <t>Freirina</t>
  </si>
  <si>
    <t>03303</t>
  </si>
  <si>
    <t>03304</t>
  </si>
  <si>
    <t>Coquimbo</t>
  </si>
  <si>
    <t>Elqui</t>
  </si>
  <si>
    <t>La Serena</t>
  </si>
  <si>
    <t>04101</t>
  </si>
  <si>
    <t>04102</t>
  </si>
  <si>
    <t>Andacollo</t>
  </si>
  <si>
    <t>04103</t>
  </si>
  <si>
    <t>La Higuera</t>
  </si>
  <si>
    <t>04104</t>
  </si>
  <si>
    <t>Paiguano</t>
  </si>
  <si>
    <t>04105</t>
  </si>
  <si>
    <t>Vicuña</t>
  </si>
  <si>
    <t>04106</t>
  </si>
  <si>
    <t>Choapa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</si>
  <si>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</si>
  <si>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</si>
  <si>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</si>
  <si>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</si>
  <si>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</si>
  <si>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</si>
  <si>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</si>
  <si>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</si>
  <si>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Limarí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</si>
  <si>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</si>
  <si>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</si>
  <si>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</si>
  <si>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</si>
  <si>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</si>
  <si>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</si>
  <si>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</si>
  <si>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</si>
  <si>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</si>
  <si>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</si>
  <si>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</si>
  <si>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</si>
  <si>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</si>
  <si>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</si>
  <si>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</si>
  <si>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</si>
  <si>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</si>
  <si>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</si>
  <si>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</si>
  <si>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</si>
  <si>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Quintero</t>
  </si>
  <si>
    <t>05107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</si>
  <si>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</si>
  <si>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</si>
  <si>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</si>
  <si>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</si>
  <si>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</si>
  <si>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</si>
  <si>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</si>
  <si>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</si>
  <si>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</si>
  <si>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</si>
  <si>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</si>
  <si>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</si>
  <si>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Petorca</t>
  </si>
  <si>
    <t>La Ligua</t>
  </si>
  <si>
    <t>05401</t>
  </si>
  <si>
    <t>Cabildo</t>
  </si>
  <si>
    <t>05402</t>
  </si>
  <si>
    <t>Papudo</t>
  </si>
  <si>
    <t>05403</t>
  </si>
  <si>
    <t>05404</t>
  </si>
  <si>
    <t>Zapallar</t>
  </si>
  <si>
    <t>05405</t>
  </si>
  <si>
    <t>Quillota</t>
  </si>
  <si>
    <t>05501</t>
  </si>
  <si>
    <t>Calera</t>
  </si>
  <si>
    <t>05502</t>
  </si>
  <si>
    <t>Hijuelas</t>
  </si>
  <si>
    <t>05503</t>
  </si>
  <si>
    <t>La Cruz</t>
  </si>
  <si>
    <t>05504</t>
  </si>
  <si>
    <t>Nogales</t>
  </si>
  <si>
    <t>05506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</si>
  <si>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</si>
  <si>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</si>
  <si>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</si>
  <si>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</si>
  <si>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</si>
  <si>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</si>
  <si>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</si>
  <si>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</si>
  <si>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</si>
  <si>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</si>
  <si>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</si>
  <si>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</si>
  <si>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 de Aconcagua</t>
  </si>
  <si>
    <t>San Felipe</t>
  </si>
  <si>
    <t>05701</t>
  </si>
  <si>
    <t>Catemu</t>
  </si>
  <si>
    <t>05702</t>
  </si>
  <si>
    <t>Llaillay</t>
  </si>
  <si>
    <t>05703</t>
  </si>
  <si>
    <t>Panquehue</t>
  </si>
  <si>
    <t>05704</t>
  </si>
  <si>
    <t>Putaendo</t>
  </si>
  <si>
    <t>05705</t>
  </si>
  <si>
    <t>Santa María</t>
  </si>
  <si>
    <t>05706</t>
  </si>
  <si>
    <t>Quilpué</t>
  </si>
  <si>
    <t>05801</t>
  </si>
  <si>
    <t>Limache</t>
  </si>
  <si>
    <t>05802</t>
  </si>
  <si>
    <t>Olmué</t>
  </si>
  <si>
    <t>05803</t>
  </si>
  <si>
    <t>Villa Alemana</t>
  </si>
  <si>
    <t>05804</t>
  </si>
  <si>
    <t>Cachapoal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</si>
  <si>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</si>
  <si>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</si>
  <si>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</si>
  <si>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</si>
  <si>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</si>
  <si>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</si>
  <si>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</si>
  <si>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</si>
  <si>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</si>
  <si>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</si>
  <si>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</si>
  <si>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</si>
  <si>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</si>
  <si>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</si>
  <si>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</si>
  <si>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</si>
  <si>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</si>
  <si>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</si>
  <si>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</si>
  <si>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</si>
  <si>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</si>
  <si>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</si>
  <si>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</si>
  <si>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</si>
  <si>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</si>
  <si>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</si>
  <si>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</si>
  <si>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</si>
  <si>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</si>
  <si>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</si>
  <si>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</si>
  <si>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</si>
  <si>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</si>
  <si>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</si>
  <si>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Cardenal Caro</t>
  </si>
  <si>
    <t>Pichilemu</t>
  </si>
  <si>
    <t>06201</t>
  </si>
  <si>
    <t>La Estrella</t>
  </si>
  <si>
    <t>06202</t>
  </si>
  <si>
    <t>Litueche</t>
  </si>
  <si>
    <t>06203</t>
  </si>
  <si>
    <t>Marchihue</t>
  </si>
  <si>
    <t>06204</t>
  </si>
  <si>
    <t>Navidad</t>
  </si>
  <si>
    <t>06205</t>
  </si>
  <si>
    <t>Paredones</t>
  </si>
  <si>
    <t>06206</t>
  </si>
  <si>
    <t>Colchagua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</si>
  <si>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</si>
  <si>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</si>
  <si>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</si>
  <si>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</si>
  <si>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</si>
  <si>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</si>
  <si>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</si>
  <si>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</si>
  <si>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</si>
  <si>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</si>
  <si>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</si>
  <si>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</si>
  <si>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</si>
  <si>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</si>
  <si>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</si>
  <si>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</si>
  <si>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</si>
  <si>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</si>
  <si>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</si>
  <si>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</si>
  <si>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</si>
  <si>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</si>
  <si>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</si>
  <si>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</si>
  <si>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</si>
  <si>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</si>
  <si>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</si>
  <si>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</si>
  <si>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</si>
  <si>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</si>
  <si>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</si>
  <si>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</si>
  <si>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</si>
  <si>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</si>
  <si>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</si>
  <si>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</si>
  <si>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</si>
  <si>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</si>
  <si>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</si>
  <si>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</si>
  <si>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</si>
  <si>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</si>
  <si>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</si>
  <si>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</si>
  <si>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</si>
  <si>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</si>
  <si>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</si>
  <si>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</si>
  <si>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</si>
  <si>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</si>
  <si>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</si>
  <si>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</si>
  <si>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</si>
  <si>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</si>
  <si>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Rauco</t>
  </si>
  <si>
    <t>07305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</si>
  <si>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</si>
  <si>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</si>
  <si>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</si>
  <si>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</si>
  <si>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</si>
  <si>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</si>
  <si>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</si>
  <si>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</si>
  <si>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</si>
  <si>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</si>
  <si>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</si>
  <si>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</si>
  <si>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</si>
  <si>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</si>
  <si>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</si>
  <si>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</si>
  <si>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</si>
  <si>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</si>
  <si>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</si>
  <si>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</si>
  <si>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</si>
  <si>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</si>
  <si>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</si>
  <si>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</si>
  <si>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</si>
  <si>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</si>
  <si>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</si>
  <si>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</si>
  <si>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</si>
  <si>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</si>
  <si>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</si>
  <si>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</si>
  <si>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</si>
  <si>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</si>
  <si>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</si>
  <si>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</si>
  <si>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</si>
  <si>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</si>
  <si>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</si>
  <si>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</si>
  <si>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</si>
  <si>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</si>
  <si>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</si>
  <si>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</si>
  <si>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</si>
  <si>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</si>
  <si>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</si>
  <si>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</si>
  <si>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Arauco</t>
  </si>
  <si>
    <t>Lebu</t>
  </si>
  <si>
    <t>08201</t>
  </si>
  <si>
    <t>08202</t>
  </si>
  <si>
    <t>Cañete</t>
  </si>
  <si>
    <t>08203</t>
  </si>
  <si>
    <t>Contulmo</t>
  </si>
  <si>
    <t>08204</t>
  </si>
  <si>
    <t>Curanilahue</t>
  </si>
  <si>
    <t>08205</t>
  </si>
  <si>
    <t>Los Álamos</t>
  </si>
  <si>
    <t>08206</t>
  </si>
  <si>
    <t>Tirúa</t>
  </si>
  <si>
    <t>08207</t>
  </si>
  <si>
    <t>Biobío</t>
  </si>
  <si>
    <t>Los Ángeles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</si>
  <si>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</si>
  <si>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</si>
  <si>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</si>
  <si>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</si>
  <si>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</si>
  <si>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</si>
  <si>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</si>
  <si>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</si>
  <si>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</si>
  <si>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</si>
  <si>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</si>
  <si>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</si>
  <si>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</si>
  <si>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</si>
  <si>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</si>
  <si>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</si>
  <si>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</si>
  <si>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</si>
  <si>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</si>
  <si>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</si>
  <si>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</si>
  <si>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</si>
  <si>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</si>
  <si>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</si>
  <si>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</si>
  <si>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Biobío</t>
  </si>
  <si>
    <t>08314</t>
  </si>
  <si>
    <t>Ñuble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</si>
  <si>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</si>
  <si>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</si>
  <si>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</si>
  <si>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</si>
  <si>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</si>
  <si>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</si>
  <si>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</si>
  <si>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</si>
  <si>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Pemuco</t>
  </si>
  <si>
    <t>Pinto</t>
  </si>
  <si>
    <t>Portezuelo</t>
  </si>
  <si>
    <t>Quillón</t>
  </si>
  <si>
    <t>Quirihue</t>
  </si>
  <si>
    <t>San Carlos</t>
  </si>
  <si>
    <t>San Fabián</t>
  </si>
  <si>
    <t>San Ignacio</t>
  </si>
  <si>
    <t>San Nicolás</t>
  </si>
  <si>
    <t>Treguaco</t>
  </si>
  <si>
    <t>Yungay</t>
  </si>
  <si>
    <t>Cautín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</si>
  <si>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</si>
  <si>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</si>
  <si>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</si>
  <si>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</si>
  <si>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</si>
  <si>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</si>
  <si>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</si>
  <si>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</si>
  <si>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</si>
  <si>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</si>
  <si>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</si>
  <si>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</si>
  <si>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</si>
  <si>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</si>
  <si>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</si>
  <si>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</si>
  <si>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</si>
  <si>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</si>
  <si>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</si>
  <si>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</si>
  <si>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</si>
  <si>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</si>
  <si>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</si>
  <si>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</si>
  <si>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</si>
  <si>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</si>
  <si>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</si>
  <si>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</si>
  <si>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</si>
  <si>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</si>
  <si>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</si>
  <si>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</si>
  <si>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Teodoro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</si>
  <si>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</si>
  <si>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</si>
  <si>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</si>
  <si>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</si>
  <si>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</si>
  <si>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</si>
  <si>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</si>
  <si>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</si>
  <si>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</si>
  <si>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Malleco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</si>
  <si>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</si>
  <si>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</si>
  <si>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</si>
  <si>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</si>
  <si>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</si>
  <si>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</si>
  <si>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</si>
  <si>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</si>
  <si>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</si>
  <si>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</si>
  <si>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</si>
  <si>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</si>
  <si>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</si>
  <si>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</si>
  <si>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</si>
  <si>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</si>
  <si>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</si>
  <si>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</si>
  <si>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</si>
  <si>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</si>
  <si>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</si>
  <si>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</si>
  <si>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</si>
  <si>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</si>
  <si>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</si>
  <si>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</si>
  <si>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</si>
  <si>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</si>
  <si>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</si>
  <si>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</si>
  <si>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</si>
  <si>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</si>
  <si>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</si>
  <si>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</si>
  <si>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</si>
  <si>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</si>
  <si>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</si>
  <si>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</si>
  <si>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Ranco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</si>
  <si>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</si>
  <si>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</si>
  <si>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</si>
  <si>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</si>
  <si>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</si>
  <si>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</si>
  <si>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</si>
  <si>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</si>
  <si>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Llanquihue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</si>
  <si>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</si>
  <si>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</si>
  <si>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</si>
  <si>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</si>
  <si>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</si>
  <si>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</si>
  <si>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</si>
  <si>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</si>
  <si>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</si>
  <si>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</si>
  <si>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</si>
  <si>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</si>
  <si>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10107</t>
  </si>
  <si>
    <t>Maullín</t>
  </si>
  <si>
    <t>10108</t>
  </si>
  <si>
    <t>Puerto Varas</t>
  </si>
  <si>
    <t>10109</t>
  </si>
  <si>
    <t>Chiloé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</si>
  <si>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</si>
  <si>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</si>
  <si>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</si>
  <si>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</si>
  <si>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</si>
  <si>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</si>
  <si>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</si>
  <si>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</si>
  <si>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</si>
  <si>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</si>
  <si>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</si>
  <si>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</si>
  <si>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</si>
  <si>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</si>
  <si>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</si>
  <si>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</si>
  <si>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</si>
  <si>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</si>
  <si>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</si>
  <si>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</si>
  <si>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</si>
  <si>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</si>
  <si>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</si>
  <si>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</si>
  <si>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</si>
  <si>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</si>
  <si>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</si>
  <si>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</si>
  <si>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</si>
  <si>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</si>
  <si>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</si>
  <si>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</si>
  <si>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</si>
  <si>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</si>
  <si>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Palena</t>
  </si>
  <si>
    <t>Chaitén</t>
  </si>
  <si>
    <t>10401</t>
  </si>
  <si>
    <t>Futaleufú</t>
  </si>
  <si>
    <t>10402</t>
  </si>
  <si>
    <t>Hualaihué</t>
  </si>
  <si>
    <t>10403</t>
  </si>
  <si>
    <t>10404</t>
  </si>
  <si>
    <t>Coihaique</t>
  </si>
  <si>
    <t>11101</t>
  </si>
  <si>
    <t>Aysén del Gral. Carlos Ibáñez del Campo</t>
  </si>
  <si>
    <t>Lago Verde</t>
  </si>
  <si>
    <t>11102</t>
  </si>
  <si>
    <t>Aysén</t>
  </si>
  <si>
    <t>11201</t>
  </si>
  <si>
    <t>Cisnes</t>
  </si>
  <si>
    <t>11202</t>
  </si>
  <si>
    <t>Guaitecas</t>
  </si>
  <si>
    <t>11203</t>
  </si>
  <si>
    <t>Capitán Prat</t>
  </si>
  <si>
    <t>Cochrane</t>
  </si>
  <si>
    <t>11301</t>
  </si>
  <si>
    <t>O’Higgins</t>
  </si>
  <si>
    <t>11302</t>
  </si>
  <si>
    <t>Tortel</t>
  </si>
  <si>
    <t>11303</t>
  </si>
  <si>
    <t>General Carrera</t>
  </si>
  <si>
    <t>Chile Chico</t>
  </si>
  <si>
    <t>11401</t>
  </si>
  <si>
    <t>Río Ibáñez</t>
  </si>
  <si>
    <t>11402</t>
  </si>
  <si>
    <t>Magallanes</t>
  </si>
  <si>
    <t>Punta Arenas</t>
  </si>
  <si>
    <t>12101</t>
  </si>
  <si>
    <t>Laguna Blanca</t>
  </si>
  <si>
    <t>12102</t>
  </si>
  <si>
    <t>Río Verde</t>
  </si>
  <si>
    <t>San Gregorio</t>
  </si>
  <si>
    <t>12104</t>
  </si>
  <si>
    <t>Antártica Chilena</t>
  </si>
  <si>
    <t>12201</t>
  </si>
  <si>
    <t>Antártica</t>
  </si>
  <si>
    <t>12202</t>
  </si>
  <si>
    <t>Tierra del Fuego</t>
  </si>
  <si>
    <t>Porvenir</t>
  </si>
  <si>
    <t>12301</t>
  </si>
  <si>
    <t>Primavera</t>
  </si>
  <si>
    <t>12302</t>
  </si>
  <si>
    <t>Timaukel</t>
  </si>
  <si>
    <t>12303</t>
  </si>
  <si>
    <t>Última Esperanza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</si>
  <si>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</si>
  <si>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</si>
  <si>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</si>
  <si>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</si>
  <si>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</si>
  <si>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</si>
  <si>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</si>
  <si>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</si>
  <si>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</si>
  <si>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</si>
  <si>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</si>
  <si>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</si>
  <si>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</si>
  <si>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</si>
  <si>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</si>
  <si>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</si>
  <si>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</si>
  <si>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</si>
  <si>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</si>
  <si>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</si>
  <si>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</si>
  <si>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</si>
  <si>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</si>
  <si>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</si>
  <si>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</si>
  <si>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</si>
  <si>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</si>
  <si>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</si>
  <si>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</si>
  <si>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</si>
  <si>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</si>
  <si>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</si>
  <si>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</si>
  <si>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</si>
  <si>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</si>
  <si>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</si>
  <si>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</si>
  <si>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</si>
  <si>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</si>
  <si>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</si>
  <si>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</si>
  <si>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</si>
  <si>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</si>
  <si>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</si>
  <si>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</si>
  <si>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</si>
  <si>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</si>
  <si>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</si>
  <si>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</si>
  <si>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</si>
  <si>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</si>
  <si>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</si>
  <si>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</si>
  <si>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</si>
  <si>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</si>
  <si>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</si>
  <si>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</si>
  <si>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</si>
  <si>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</si>
  <si>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</si>
  <si>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</si>
  <si>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</si>
  <si>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</si>
  <si>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</si>
  <si>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</si>
  <si>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</si>
  <si>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</si>
  <si>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</si>
  <si>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Cordillera</t>
  </si>
  <si>
    <t>Puente Alto</t>
  </si>
  <si>
    <t>13201</t>
  </si>
  <si>
    <t>Pirque</t>
  </si>
  <si>
    <t>13202</t>
  </si>
  <si>
    <t>San José de Maipo</t>
  </si>
  <si>
    <t>13203</t>
  </si>
  <si>
    <t>Chacabuco</t>
  </si>
  <si>
    <t>Colina</t>
  </si>
  <si>
    <t>13301</t>
  </si>
  <si>
    <t xml:space="preserve">Lampa </t>
  </si>
  <si>
    <t>13302</t>
  </si>
  <si>
    <t>Tiltil</t>
  </si>
  <si>
    <t>13303</t>
  </si>
  <si>
    <t>Maipo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</si>
  <si>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</si>
  <si>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</si>
  <si>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</si>
  <si>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</si>
  <si>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</si>
  <si>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</si>
  <si>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</si>
  <si>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</si>
  <si>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</si>
  <si>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</si>
  <si>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</si>
  <si>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</si>
  <si>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</si>
  <si>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</si>
  <si>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</si>
  <si>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</si>
  <si>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</si>
  <si>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</si>
  <si>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</si>
  <si>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</si>
  <si>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</si>
  <si>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</si>
  <si>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</si>
  <si>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</si>
  <si>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</si>
  <si>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</si>
  <si>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</si>
  <si>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</si>
  <si>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CODIGO</t>
  </si>
  <si>
    <t>MINISTERIO</t>
  </si>
  <si>
    <t>NOMBRE SERVICIO</t>
  </si>
  <si>
    <t>NOMBRE PROGRAMA</t>
  </si>
  <si>
    <t>010101</t>
  </si>
  <si>
    <t>PRESIDENCIA DE LA REPÚBLICA</t>
  </si>
  <si>
    <t>Presidencia de la República</t>
  </si>
  <si>
    <t>020101</t>
  </si>
  <si>
    <t>CONGRESO NACIONAL</t>
  </si>
  <si>
    <t>Senado</t>
  </si>
  <si>
    <t>020201</t>
  </si>
  <si>
    <t>Cámara de Diputados</t>
  </si>
  <si>
    <t>020301</t>
  </si>
  <si>
    <t>Biblioteca del Congreso</t>
  </si>
  <si>
    <t>020401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</si>
  <si>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</si>
  <si>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</si>
  <si>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</si>
  <si>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</si>
  <si>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</si>
  <si>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</si>
  <si>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030401</t>
  </si>
  <si>
    <t>Academia Judicial</t>
  </si>
  <si>
    <t>040101</t>
  </si>
  <si>
    <t>CONTRALORÍA GENERAL DE LA REPÚBLICA</t>
  </si>
  <si>
    <t>Contraloría General de la República</t>
  </si>
  <si>
    <t>Red de Conectividad del Estado</t>
  </si>
  <si>
    <t>Fondo Social</t>
  </si>
  <si>
    <t>050201</t>
  </si>
  <si>
    <t>Servicio de Gobierno Interior</t>
  </si>
  <si>
    <t>Servicio Electoral</t>
  </si>
  <si>
    <t>SERVICIO ELECTORAL</t>
  </si>
  <si>
    <t>050401</t>
  </si>
  <si>
    <t>050501</t>
  </si>
  <si>
    <t>050502</t>
  </si>
  <si>
    <t>Fortalecimiento de la Gestión Subnacional</t>
  </si>
  <si>
    <t>050503</t>
  </si>
  <si>
    <t>050701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</si>
  <si>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</si>
  <si>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</si>
  <si>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</si>
  <si>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</si>
  <si>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</si>
  <si>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</si>
  <si>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Gobierno Regional Región Metropolitana de Santiago</t>
  </si>
  <si>
    <t>060101</t>
  </si>
  <si>
    <t>MINISTERIO DE RELACIONES EXTERIORES</t>
  </si>
  <si>
    <t>Secretaría y Administración General y Servicio Exterior</t>
  </si>
  <si>
    <t>060301</t>
  </si>
  <si>
    <t>Dirección de Fronteras y Límites del Estado</t>
  </si>
  <si>
    <t>060401</t>
  </si>
  <si>
    <t>Instituto Antártico Chileno</t>
  </si>
  <si>
    <t>060501</t>
  </si>
  <si>
    <t>070101</t>
  </si>
  <si>
    <t>MINISTERIO DE ECONOMÍA, FOMENTO Y TURISMO</t>
  </si>
  <si>
    <t>Subsecretaría de Economía y Empresas de Menor Tamaño</t>
  </si>
  <si>
    <t>070107</t>
  </si>
  <si>
    <t>070201</t>
  </si>
  <si>
    <t>Servicio Nacional del Consumidor</t>
  </si>
  <si>
    <t>070301</t>
  </si>
  <si>
    <t>070401</t>
  </si>
  <si>
    <t>070601</t>
  </si>
  <si>
    <t>Corporación de Fomento de la Producción</t>
  </si>
  <si>
    <t>070701</t>
  </si>
  <si>
    <t>Instituto Nacional de Estadísticas</t>
  </si>
  <si>
    <t>070801</t>
  </si>
  <si>
    <t>Fiscalía Nacional Económica</t>
  </si>
  <si>
    <t>070901</t>
  </si>
  <si>
    <t>Servicio Nacional de Turismo</t>
  </si>
  <si>
    <t>071601</t>
  </si>
  <si>
    <t>Servicio de Cooperación Técnica</t>
  </si>
  <si>
    <t>071901</t>
  </si>
  <si>
    <t>Comité Innova Chile</t>
  </si>
  <si>
    <t>072101</t>
  </si>
  <si>
    <t>072301</t>
  </si>
  <si>
    <t>072401</t>
  </si>
  <si>
    <t>Subsecretaría de Turismo</t>
  </si>
  <si>
    <t>080101</t>
  </si>
  <si>
    <t>MINISTERIO DE HACIENDA</t>
  </si>
  <si>
    <t>Consejo de Auditoría Interna General de Gobierno</t>
  </si>
  <si>
    <t>080106</t>
  </si>
  <si>
    <t>080201</t>
  </si>
  <si>
    <t>Dirección de Presupuestos</t>
  </si>
  <si>
    <t>080301</t>
  </si>
  <si>
    <t>Servicio de Impuestos Internos</t>
  </si>
  <si>
    <t>080401</t>
  </si>
  <si>
    <t>Servicio Nacional de Aduanas</t>
  </si>
  <si>
    <t>080501</t>
  </si>
  <si>
    <t>Servicio de Tesorerías</t>
  </si>
  <si>
    <t>080701</t>
  </si>
  <si>
    <t>Dirección de Compras y Contratación Pública</t>
  </si>
  <si>
    <t>081501</t>
  </si>
  <si>
    <t>Dirección Nacional del Servicio Civil</t>
  </si>
  <si>
    <t>081601</t>
  </si>
  <si>
    <t>Unidad de Análisis Financiero</t>
  </si>
  <si>
    <t>081701</t>
  </si>
  <si>
    <t>Superintendencia de Casinos de Juego</t>
  </si>
  <si>
    <t>083001</t>
  </si>
  <si>
    <t>Consejo de Defensa del Estado</t>
  </si>
  <si>
    <t>MINISTERIO DE EDUCACIÓN</t>
  </si>
  <si>
    <t>Subsecretaría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</si>
  <si>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</si>
  <si>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</si>
  <si>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</si>
  <si>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</si>
  <si>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</si>
  <si>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</si>
  <si>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</si>
  <si>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</si>
  <si>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</si>
  <si>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090901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</si>
  <si>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</si>
  <si>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</si>
  <si>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</si>
  <si>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</si>
  <si>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</si>
  <si>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</si>
  <si>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</si>
  <si>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091102</t>
  </si>
  <si>
    <t>091301</t>
  </si>
  <si>
    <t>Consejo de Rectores</t>
  </si>
  <si>
    <t>091501</t>
  </si>
  <si>
    <t>Consejo Nacional de Educación</t>
  </si>
  <si>
    <t>Fondos Culturales y Artísticos</t>
  </si>
  <si>
    <t>100101</t>
  </si>
  <si>
    <t>100102</t>
  </si>
  <si>
    <t>100201</t>
  </si>
  <si>
    <t>100301</t>
  </si>
  <si>
    <t>Servicio Médico Legal</t>
  </si>
  <si>
    <t>100401</t>
  </si>
  <si>
    <t>Gendarmería de Chile</t>
  </si>
  <si>
    <t>100402</t>
  </si>
  <si>
    <t>Programas de Rehabilitación y Reinserción Social</t>
  </si>
  <si>
    <t>100701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</si>
  <si>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</si>
  <si>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</si>
  <si>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</si>
  <si>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</si>
  <si>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</si>
  <si>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110101</t>
  </si>
  <si>
    <t>MINISTERIO DE DEFENSA NACIONAL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</si>
  <si>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</si>
  <si>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</si>
  <si>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</si>
  <si>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</si>
  <si>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</si>
  <si>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</si>
  <si>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</si>
  <si>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</si>
  <si>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</si>
  <si>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</si>
  <si>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</si>
  <si>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</si>
  <si>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</si>
  <si>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</si>
  <si>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</si>
  <si>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</si>
  <si>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</si>
  <si>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112001</t>
  </si>
  <si>
    <t>Servicio Hidrográfico y Oceanográfico de la Armada de Chile</t>
  </si>
  <si>
    <t>112101</t>
  </si>
  <si>
    <t>Dirección General de Aeronáutica Civil</t>
  </si>
  <si>
    <t>112201</t>
  </si>
  <si>
    <t>112301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</si>
  <si>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</si>
  <si>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</si>
  <si>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</si>
  <si>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</si>
  <si>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</si>
  <si>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</si>
  <si>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</si>
  <si>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120202</t>
  </si>
  <si>
    <t>Dirección de Arquitectura</t>
  </si>
  <si>
    <t>120203</t>
  </si>
  <si>
    <t>Dirección de Obras Hidráulicas</t>
  </si>
  <si>
    <t>120204</t>
  </si>
  <si>
    <t>Dirección de Vialidad</t>
  </si>
  <si>
    <t>120206</t>
  </si>
  <si>
    <t>Dirección de Obras Portuarias</t>
  </si>
  <si>
    <t>120207</t>
  </si>
  <si>
    <t>Dirección de Aeropuertos</t>
  </si>
  <si>
    <t>120211</t>
  </si>
  <si>
    <t>Dirección de Planeamiento</t>
  </si>
  <si>
    <t>120212</t>
  </si>
  <si>
    <t>120401</t>
  </si>
  <si>
    <t>Dirección General de Aguas</t>
  </si>
  <si>
    <t>120501</t>
  </si>
  <si>
    <t>Instituto Nacional de Hidráulica</t>
  </si>
  <si>
    <t>120701</t>
  </si>
  <si>
    <t>Superintendencia de Servicios Sanitarios</t>
  </si>
  <si>
    <t>130101</t>
  </si>
  <si>
    <t>MINISTERIO DE AGRICULTURA</t>
  </si>
  <si>
    <t>Subsecretaría de Agricultura</t>
  </si>
  <si>
    <t>130102</t>
  </si>
  <si>
    <t>Investigación e Innovación Tecnológica Silvoagropecuaria</t>
  </si>
  <si>
    <t>130201</t>
  </si>
  <si>
    <t>Oficina de Estudios y Políticas Agrarias</t>
  </si>
  <si>
    <t>130301</t>
  </si>
  <si>
    <t>130401</t>
  </si>
  <si>
    <t>Servicio Agrícola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</si>
  <si>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</si>
  <si>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</si>
  <si>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</si>
  <si>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</si>
  <si>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</si>
  <si>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</si>
  <si>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</si>
  <si>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</si>
  <si>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</si>
  <si>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</si>
  <si>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</si>
  <si>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</si>
  <si>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</si>
  <si>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</si>
  <si>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</si>
  <si>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</si>
  <si>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</si>
  <si>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</si>
  <si>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</si>
  <si>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</si>
  <si>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</si>
  <si>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</si>
  <si>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140101</t>
  </si>
  <si>
    <t>MINISTERIO DE BIENES NACIONALES</t>
  </si>
  <si>
    <t>Subsecretaría de Bienes Nacionales</t>
  </si>
  <si>
    <t>150101</t>
  </si>
  <si>
    <t>Subsecretaría del Trabajo</t>
  </si>
  <si>
    <t>150103</t>
  </si>
  <si>
    <t>Proempleo</t>
  </si>
  <si>
    <t>150201</t>
  </si>
  <si>
    <t>Dirección del Trabajo</t>
  </si>
  <si>
    <t>150301</t>
  </si>
  <si>
    <t>150401</t>
  </si>
  <si>
    <t>Dirección General de Crédito Prendario</t>
  </si>
  <si>
    <t>150501</t>
  </si>
  <si>
    <t>Servicio Nacional de Capacitación y Empleo</t>
  </si>
  <si>
    <t>150601</t>
  </si>
  <si>
    <t>Superintendencia de Seguridad Social</t>
  </si>
  <si>
    <t>150701</t>
  </si>
  <si>
    <t>Superintendencia de Pensiones</t>
  </si>
  <si>
    <t>150901</t>
  </si>
  <si>
    <t>151001</t>
  </si>
  <si>
    <t>Instituto de Seguridad Laboral</t>
  </si>
  <si>
    <t>151301</t>
  </si>
  <si>
    <t>151302</t>
  </si>
  <si>
    <t>Fondo de Medicina Curativa</t>
  </si>
  <si>
    <t>151401</t>
  </si>
  <si>
    <t>Dirección de Previsión de Carabineros de Chile</t>
  </si>
  <si>
    <t>160201</t>
  </si>
  <si>
    <t>MINISTERIO DE SALUD</t>
  </si>
  <si>
    <t>Fondo Nacional de Salud</t>
  </si>
  <si>
    <t>160202</t>
  </si>
  <si>
    <t>Programa de Atención Primaria</t>
  </si>
  <si>
    <t>160204</t>
  </si>
  <si>
    <t>Programa de Prestaciones Institucionales</t>
  </si>
  <si>
    <t>160401</t>
  </si>
  <si>
    <t>Instituto de Salud Pública de Chile</t>
  </si>
  <si>
    <t>160501</t>
  </si>
  <si>
    <t>160901</t>
  </si>
  <si>
    <t>Subsecretaría de Salud Pública</t>
  </si>
  <si>
    <t>161001</t>
  </si>
  <si>
    <t>Subsecretaría de Redes Asistenciales</t>
  </si>
  <si>
    <t>161002</t>
  </si>
  <si>
    <t>Inversión Sectorial de Salud</t>
  </si>
  <si>
    <t>161101</t>
  </si>
  <si>
    <t>Superintendencia de Salud</t>
  </si>
  <si>
    <t>162001</t>
  </si>
  <si>
    <t>162101</t>
  </si>
  <si>
    <t>162201</t>
  </si>
  <si>
    <t>Servicio de Salud Antofagasta</t>
  </si>
  <si>
    <t>162301</t>
  </si>
  <si>
    <t>Servicio de Salud Atacama</t>
  </si>
  <si>
    <t>162401</t>
  </si>
  <si>
    <t>Servicio de Salud Coquimbo</t>
  </si>
  <si>
    <t>162501</t>
  </si>
  <si>
    <t>162601</t>
  </si>
  <si>
    <t>Servicio de Salud Viña del Mar - Quillota</t>
  </si>
  <si>
    <t>162701</t>
  </si>
  <si>
    <t>Servicio de Salud Aconcagua</t>
  </si>
  <si>
    <t>162801</t>
  </si>
  <si>
    <t>162901</t>
  </si>
  <si>
    <t>Servicio de Salud Maule</t>
  </si>
  <si>
    <t>163001</t>
  </si>
  <si>
    <t>Servicio de Salud Ñuble</t>
  </si>
  <si>
    <t>163101</t>
  </si>
  <si>
    <t>Servicio de Salud Concepción</t>
  </si>
  <si>
    <t>163201</t>
  </si>
  <si>
    <t>Servicio de Salud Talcahuano</t>
  </si>
  <si>
    <t>163301</t>
  </si>
  <si>
    <t>163401</t>
  </si>
  <si>
    <t>Servicio de Salud Arauco</t>
  </si>
  <si>
    <t>163501</t>
  </si>
  <si>
    <t>Servicio de Salud Araucanía Norte</t>
  </si>
  <si>
    <t>163601</t>
  </si>
  <si>
    <t>Servicio de Salud Araucanía Sur</t>
  </si>
  <si>
    <t>163701</t>
  </si>
  <si>
    <t>163801</t>
  </si>
  <si>
    <t>Servicio de Salud Osorno</t>
  </si>
  <si>
    <t>163901</t>
  </si>
  <si>
    <t>Servicio de Salud del Reloncaví</t>
  </si>
  <si>
    <t>164001</t>
  </si>
  <si>
    <t>164101</t>
  </si>
  <si>
    <t>Servicio de Salud Magallanes</t>
  </si>
  <si>
    <t>164201</t>
  </si>
  <si>
    <t>Servicio de Salud Metropolitano Oriente</t>
  </si>
  <si>
    <t>164301</t>
  </si>
  <si>
    <t>Servicio de Salud Metropolitano Central</t>
  </si>
  <si>
    <t>164401</t>
  </si>
  <si>
    <t>Servicio de Salud Metropolitano Sur</t>
  </si>
  <si>
    <t>164501</t>
  </si>
  <si>
    <t>Servicio de Salud Metropolitano Norte</t>
  </si>
  <si>
    <t>164601</t>
  </si>
  <si>
    <t>Servicio de Salud Metropolitano Occidente</t>
  </si>
  <si>
    <t>164701</t>
  </si>
  <si>
    <t>164901</t>
  </si>
  <si>
    <t>Programa Contingencias Operacionales</t>
  </si>
  <si>
    <t>165101</t>
  </si>
  <si>
    <t>165201</t>
  </si>
  <si>
    <t>Centro de Referencia de Salud de Peñalolén Cordillera Oriente</t>
  </si>
  <si>
    <t>165301</t>
  </si>
  <si>
    <t>Servicio de Salud Chiloé</t>
  </si>
  <si>
    <t>170101</t>
  </si>
  <si>
    <t>MINISTERIO DE MINERÍA</t>
  </si>
  <si>
    <t>170102</t>
  </si>
  <si>
    <t>Fomento de la Pequeña y Mediana Minería</t>
  </si>
  <si>
    <t>170201</t>
  </si>
  <si>
    <t>Comisión Chilena del Cobre</t>
  </si>
  <si>
    <t>170301</t>
  </si>
  <si>
    <t>Servicio Nacional de Geología y Minería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</si>
  <si>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</si>
  <si>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</si>
  <si>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</si>
  <si>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</si>
  <si>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</si>
  <si>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</si>
  <si>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</si>
  <si>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</si>
  <si>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</si>
  <si>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180102</t>
  </si>
  <si>
    <t>180104</t>
  </si>
  <si>
    <t>Recuperación de Barrios</t>
  </si>
  <si>
    <t>180201</t>
  </si>
  <si>
    <t>Parque Metropolitano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</si>
  <si>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</si>
  <si>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</si>
  <si>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</si>
  <si>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</si>
  <si>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</si>
  <si>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</si>
  <si>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</si>
  <si>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</si>
  <si>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</si>
  <si>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</si>
  <si>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</si>
  <si>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</si>
  <si>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</si>
  <si>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</si>
  <si>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</si>
  <si>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</si>
  <si>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</si>
  <si>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Secretaría y Administración General de Transportes</t>
  </si>
  <si>
    <t>190103</t>
  </si>
  <si>
    <t>190104</t>
  </si>
  <si>
    <t>Unidad Operativa de Control de Tránsito</t>
  </si>
  <si>
    <t>190105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</si>
  <si>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</si>
  <si>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</si>
  <si>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</si>
  <si>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</si>
  <si>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</si>
  <si>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</si>
  <si>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</si>
  <si>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190301</t>
  </si>
  <si>
    <t>Junta de Aeronáutica Civil</t>
  </si>
  <si>
    <t>200101</t>
  </si>
  <si>
    <t>MINISTERIO SECRETARÍA GENERAL DE GOBIERNO</t>
  </si>
  <si>
    <t>Secretaría General de Gobierno</t>
  </si>
  <si>
    <t>200201</t>
  </si>
  <si>
    <t>Consejo Nacional de Televisión</t>
  </si>
  <si>
    <t>Instituto Nacional de Deportes</t>
  </si>
  <si>
    <t>210201</t>
  </si>
  <si>
    <t>210501</t>
  </si>
  <si>
    <t>Instituto Nacional de la Juventud</t>
  </si>
  <si>
    <t>210601</t>
  </si>
  <si>
    <t>Corporación Nacional de Desarrollo Indígena</t>
  </si>
  <si>
    <t>210701</t>
  </si>
  <si>
    <t>Servicio Nacional de la Discapacidad</t>
  </si>
  <si>
    <t>210801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</si>
  <si>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</si>
  <si>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</si>
  <si>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</si>
  <si>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</si>
  <si>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230101</t>
  </si>
  <si>
    <t>MINISTERIO PÚBLICO</t>
  </si>
  <si>
    <t>Ministerio Público</t>
  </si>
  <si>
    <t>240101</t>
  </si>
  <si>
    <t>MINISTERIO DE ENERGÍA</t>
  </si>
  <si>
    <t>Subsecretaría de Energía</t>
  </si>
  <si>
    <t>240103</t>
  </si>
  <si>
    <t>240104</t>
  </si>
  <si>
    <t>Programa Energización Rural y Social</t>
  </si>
  <si>
    <t>240201</t>
  </si>
  <si>
    <t>Comisión Nacional de Energía</t>
  </si>
  <si>
    <t>240301</t>
  </si>
  <si>
    <t>Comisión Chilena de Energía Nuclear</t>
  </si>
  <si>
    <t>240401</t>
  </si>
  <si>
    <t>Superintendencia de Electricidad y Combustibles</t>
  </si>
  <si>
    <t>250101</t>
  </si>
  <si>
    <t>MINISTERIO DEL MEDIO AMBIENTE</t>
  </si>
  <si>
    <t>Subsecretaría del Medio Ambiente</t>
  </si>
  <si>
    <t>250201</t>
  </si>
  <si>
    <t>Servicio de Evaluación Ambiental</t>
  </si>
  <si>
    <t>250301</t>
  </si>
  <si>
    <t>Superintendencia del Medio Ambiente</t>
  </si>
  <si>
    <t>TABLAS DE CONVERSIÓN MATRIZ DOTACIÓN (ARCHIVO D)</t>
  </si>
  <si>
    <t>TABLA N°01</t>
  </si>
  <si>
    <t>Sexo</t>
  </si>
  <si>
    <t>Descripción</t>
  </si>
  <si>
    <t>Código</t>
  </si>
  <si>
    <t>Mujer</t>
  </si>
  <si>
    <t>Hombre</t>
  </si>
  <si>
    <t>TABLA N°02</t>
  </si>
  <si>
    <t>Códigos Institución Previsional</t>
  </si>
  <si>
    <t>IPS (ex INP)</t>
  </si>
  <si>
    <t>AFP</t>
  </si>
  <si>
    <t>Caja Previsión. de la Defensa Nacional</t>
  </si>
  <si>
    <t xml:space="preserve">Dirección de Previsión de Carabineros de Chile </t>
  </si>
  <si>
    <t>Sin Institución Previsional</t>
  </si>
  <si>
    <t>TABLA N°03</t>
  </si>
  <si>
    <t>Códigos Institución de Salud</t>
  </si>
  <si>
    <t>FONASA</t>
  </si>
  <si>
    <t>ISAPRE</t>
  </si>
  <si>
    <t>Sin institución de Salud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</si>
  <si>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</si>
  <si>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</si>
  <si>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</si>
  <si>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</si>
  <si>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</si>
  <si>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</si>
  <si>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</si>
  <si>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</si>
  <si>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</si>
  <si>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</si>
  <si>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</si>
  <si>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TABLA N°06</t>
  </si>
  <si>
    <t>Estamento según Sistema de Remuneraciones</t>
  </si>
  <si>
    <t>Jefe Superior del Servicio informante.</t>
  </si>
  <si>
    <t>Personal nombrado o contratado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</si>
  <si>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</si>
  <si>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</si>
  <si>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</si>
  <si>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</si>
  <si>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afecto a leyes Nos. 15.076 y 19.664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</si>
  <si>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</si>
  <si>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</si>
  <si>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</si>
  <si>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</si>
  <si>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</si>
  <si>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</si>
  <si>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</si>
  <si>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</si>
  <si>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Personal nombrado o contratado para desempeñarse en funciones de jefatura.</t>
  </si>
  <si>
    <t>Personal del Escalafón Superior.</t>
  </si>
  <si>
    <t>Personal que se desempeña en el escalafón de Asistentes Sociales.</t>
  </si>
  <si>
    <t>Personal del Escalafón de Empleados.</t>
  </si>
  <si>
    <t>Personal nombrado o contratado para desempeñarse como Fiscal.</t>
  </si>
  <si>
    <t>TABLA N°07</t>
  </si>
  <si>
    <t>Calidad Jurídica</t>
  </si>
  <si>
    <t>Personal que se desempeña en un cargo de planta, como titular, suplente o subrogante</t>
  </si>
  <si>
    <t>Personal que desempeña un cargo a contrata</t>
  </si>
  <si>
    <t>Personal contratado como Honorario asimilado a grado</t>
  </si>
  <si>
    <t>Personal contratado como Jornal Permanente</t>
  </si>
  <si>
    <t>TABLA N°08</t>
  </si>
  <si>
    <t>Calidad de desempeño</t>
  </si>
  <si>
    <t>Es titular del cargo desempeñado</t>
  </si>
  <si>
    <t>Se desempeña como suplente del cargo</t>
  </si>
  <si>
    <t>TABLA N°09</t>
  </si>
  <si>
    <t>SI/NO</t>
  </si>
  <si>
    <t>SI</t>
  </si>
  <si>
    <t>NO</t>
  </si>
  <si>
    <t>TABLA N°10</t>
  </si>
  <si>
    <t>Nivel ADP</t>
  </si>
  <si>
    <t>Primer Nivel</t>
  </si>
  <si>
    <t>Segundo Nivel</t>
  </si>
  <si>
    <t>Sin Nivel</t>
  </si>
  <si>
    <t>TABLA N°11</t>
  </si>
  <si>
    <t>Descripción Nivel Ley Médica</t>
  </si>
  <si>
    <t>REVISIÓN
RUN</t>
  </si>
  <si>
    <t>Fórmula
VALOR
DV</t>
  </si>
  <si>
    <t>Validar DV</t>
  </si>
  <si>
    <t>11-12</t>
  </si>
  <si>
    <t>A</t>
  </si>
  <si>
    <t>K</t>
  </si>
  <si>
    <t>I</t>
  </si>
  <si>
    <t>E</t>
  </si>
  <si>
    <t>B</t>
  </si>
  <si>
    <t>SINGR</t>
  </si>
  <si>
    <t>C</t>
  </si>
  <si>
    <t>III</t>
  </si>
  <si>
    <t>O</t>
  </si>
  <si>
    <t>D</t>
  </si>
  <si>
    <t>J</t>
  </si>
  <si>
    <t>L</t>
  </si>
  <si>
    <t>G</t>
  </si>
  <si>
    <t>F</t>
  </si>
  <si>
    <t>VALORES POSIBLES CAMPO GRADO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</si>
  <si>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</si>
  <si>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</si>
  <si>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</si>
  <si>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Grados Instituciones Poder Judicial (GRUPO 4)</t>
  </si>
  <si>
    <t>Grados Instituciones Congreso Nacional (GRUPO 5)</t>
  </si>
  <si>
    <t>Categorías SENADIS</t>
  </si>
  <si>
    <t>Niveles COCHILCO</t>
  </si>
  <si>
    <t>Niveles Comisión Nacional de Energía</t>
  </si>
  <si>
    <t>Niveles Comité de Inversiones Extranjeras</t>
  </si>
  <si>
    <t>Personal estatuto</t>
  </si>
  <si>
    <t>Personal médico</t>
  </si>
  <si>
    <t>Grados personal escalas B y C</t>
  </si>
  <si>
    <t>Grados personal escala A (personal médico)</t>
  </si>
  <si>
    <t>F/G</t>
  </si>
  <si>
    <t>D-1</t>
  </si>
  <si>
    <t>JS</t>
  </si>
  <si>
    <t>D-2</t>
  </si>
  <si>
    <t>1B</t>
  </si>
  <si>
    <t>D-3</t>
  </si>
  <si>
    <t>1A</t>
  </si>
  <si>
    <t>IV</t>
  </si>
  <si>
    <t>P-1</t>
  </si>
  <si>
    <t>V</t>
  </si>
  <si>
    <t>T-1</t>
  </si>
  <si>
    <t>1C</t>
  </si>
  <si>
    <t>VI</t>
  </si>
  <si>
    <t>A-1</t>
  </si>
  <si>
    <t>VII</t>
  </si>
  <si>
    <t>AUX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</si>
  <si>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</si>
  <si>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</si>
  <si>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</si>
  <si>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</si>
  <si>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</si>
  <si>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</si>
  <si>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</si>
  <si>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</si>
  <si>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</si>
  <si>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P</t>
  </si>
  <si>
    <t>XVII</t>
  </si>
  <si>
    <t>Q</t>
  </si>
  <si>
    <t>XVIII</t>
  </si>
  <si>
    <t>XIX</t>
  </si>
  <si>
    <t>XX</t>
  </si>
  <si>
    <t>XXI</t>
  </si>
  <si>
    <t>XXII</t>
  </si>
  <si>
    <t>XXIII</t>
  </si>
  <si>
    <t>Personal de la escala B-C nombrado o contratado para desempeñarse en funciones profesionales.</t>
  </si>
  <si>
    <t>Grado Posible</t>
  </si>
  <si>
    <t>Servicio</t>
  </si>
  <si>
    <t>Codigo</t>
  </si>
  <si>
    <t>DATO "Edad Corregida"</t>
  </si>
  <si>
    <t>Valida Antigüedad y Edad</t>
  </si>
  <si>
    <t>Antigüedad en el Servicio</t>
  </si>
  <si>
    <t>DATO Antigüedad en el Serv.</t>
  </si>
  <si>
    <t>Dirección General de Obras Públicas</t>
  </si>
  <si>
    <t>Dirección de Contabilidad y Finanzas</t>
  </si>
  <si>
    <t>99900</t>
  </si>
  <si>
    <t>053101</t>
  </si>
  <si>
    <t>053201</t>
  </si>
  <si>
    <t>053301</t>
  </si>
  <si>
    <t>Policía de Investigaciones de Chile</t>
  </si>
  <si>
    <t>220104</t>
  </si>
  <si>
    <t>CT</t>
  </si>
  <si>
    <t>Personal afecto al Código del Trabajo (excluye jornales permanentes)</t>
  </si>
  <si>
    <t>Personal que cuenta con un Contrato Indefinido (Código del Trabajo y Jornales)</t>
  </si>
  <si>
    <t>Personal que cuenta con un contrato plazo fijo (Código del Trabajo y Jornales)</t>
  </si>
  <si>
    <t>Personal de la dotación</t>
  </si>
  <si>
    <t>Personal fuera de dotación</t>
  </si>
  <si>
    <t>REE</t>
  </si>
  <si>
    <t>Se desempeña como reemplazo de un cargo a contrata</t>
  </si>
  <si>
    <t>No corresponde informar / se desempeña en una calidad jurídica distinta a las mencionadas</t>
  </si>
  <si>
    <t>No corresponde informar</t>
  </si>
  <si>
    <t>IND</t>
  </si>
  <si>
    <t>PFJ</t>
  </si>
  <si>
    <t>Personal en etapa Planta Superior</t>
  </si>
  <si>
    <t>Personal en etapa Destinación y Formación</t>
  </si>
  <si>
    <t>Personal sin nivel</t>
  </si>
  <si>
    <t>Ley N° 249</t>
  </si>
  <si>
    <t>ANTIG_SERV</t>
  </si>
  <si>
    <t>ANTIG_AP</t>
  </si>
  <si>
    <t>10-40-60-70</t>
  </si>
  <si>
    <t>051002</t>
  </si>
  <si>
    <t>051003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</si>
  <si>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</si>
  <si>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</si>
  <si>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</si>
  <si>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</si>
  <si>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</si>
  <si>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t>210101</t>
  </si>
  <si>
    <t>210901</t>
  </si>
  <si>
    <t>090201</t>
  </si>
  <si>
    <t>090301</t>
  </si>
  <si>
    <t>Agencia de Calidad de la Educación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</si>
  <si>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</si>
  <si>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</si>
  <si>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</si>
  <si>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</si>
  <si>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</si>
  <si>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</si>
  <si>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</si>
  <si>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</si>
  <si>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</si>
  <si>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Personal contratado como Jornal Transitorio.</t>
  </si>
  <si>
    <t>JORNAL</t>
  </si>
  <si>
    <t>Personal contratado sobre la base de honorarios (excluye honorarios asimilados a grado)</t>
  </si>
  <si>
    <t>HONORARIO</t>
  </si>
  <si>
    <t>Personal a contrata que no se contabiliza en la dotación efectiva, por expresa autorización en glosa presupuestaria u otra ley.</t>
  </si>
  <si>
    <t>CONTRATA_FD</t>
  </si>
  <si>
    <t>Personal afecto al Código del Trabajo que no se contabiliza en la dotación efectiva, por expresa autorización en glosa presupuestaria u otra ley.</t>
  </si>
  <si>
    <t>CT_FD</t>
  </si>
  <si>
    <t>ADSCRITO</t>
  </si>
  <si>
    <t>Vigilantes Privados, contratados en virtud de la Ley N°18.382, artículo 48.</t>
  </si>
  <si>
    <t>VIGILANTE</t>
  </si>
  <si>
    <t>Becarios de los Servicios de Salud</t>
  </si>
  <si>
    <t>BECARIOS</t>
  </si>
  <si>
    <t>Personal contratado como suplente, que no se contabiliza en la dotación</t>
  </si>
  <si>
    <t>PLANTA_FD</t>
  </si>
  <si>
    <t>130409</t>
  </si>
  <si>
    <t>Laboratorios</t>
  </si>
  <si>
    <t>220105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</si>
  <si>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</si>
  <si>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</si>
  <si>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</si>
  <si>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</si>
  <si>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</si>
  <si>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</si>
  <si>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</si>
  <si>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</si>
  <si>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</si>
  <si>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</si>
  <si>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</si>
  <si>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</si>
  <si>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</si>
  <si>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</si>
  <si>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</si>
  <si>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</si>
  <si>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260201</t>
  </si>
  <si>
    <t>260202</t>
  </si>
  <si>
    <t>NIV1</t>
  </si>
  <si>
    <t>NIV2</t>
  </si>
  <si>
    <t>NIV3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</si>
  <si>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</si>
  <si>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</si>
  <si>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</si>
  <si>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</si>
  <si>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</si>
  <si>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</si>
  <si>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Superintendencia de Educación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</si>
  <si>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</si>
  <si>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</si>
  <si>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</si>
  <si>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</si>
  <si>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</si>
  <si>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</si>
  <si>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</si>
  <si>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</si>
  <si>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</si>
  <si>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</si>
  <si>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</si>
  <si>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</si>
  <si>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Fondo de Solidaridad e Inversión Social</t>
  </si>
  <si>
    <t>Fondo Nacional para el Fomento del Deporte</t>
  </si>
  <si>
    <t>DGAC?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</si>
  <si>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</si>
  <si>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</si>
  <si>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</si>
  <si>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</si>
  <si>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</si>
  <si>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</si>
  <si>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</si>
  <si>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</si>
  <si>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</si>
  <si>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</si>
  <si>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</si>
  <si>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</si>
  <si>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</si>
  <si>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</si>
  <si>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</si>
  <si>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</si>
  <si>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</si>
  <si>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</si>
  <si>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</si>
  <si>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</si>
  <si>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</si>
  <si>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</si>
  <si>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</si>
  <si>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</si>
  <si>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</si>
  <si>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Servicio Nacional de la Mujer y la Equidad de Género</t>
  </si>
  <si>
    <t>INICIO_CJ</t>
  </si>
  <si>
    <t>ANTIG_CJ</t>
  </si>
  <si>
    <t>DATO "Antigüedad en la CJ"</t>
  </si>
  <si>
    <t>Antigüedad declarada con la calculada</t>
  </si>
  <si>
    <r>
      <t xml:space="preserve">NOMBRE DE SERVICIO
</t>
    </r>
    <r>
      <rPr>
        <sz val="10"/>
        <color indexed="8"/>
        <rFont val="Calibri"/>
        <family val="2"/>
        <scheme val="minor"/>
      </rPr>
      <t>(Según Código presupuestario de Servicios)</t>
    </r>
  </si>
  <si>
    <t>100601</t>
  </si>
  <si>
    <t>Subsecretaría de Derechos Humanos</t>
  </si>
  <si>
    <t>280101</t>
  </si>
  <si>
    <t>Tercer Nivel</t>
  </si>
  <si>
    <t>3N</t>
  </si>
  <si>
    <t>PROFESOR</t>
  </si>
  <si>
    <t>PAIS</t>
  </si>
  <si>
    <t>EDU</t>
  </si>
  <si>
    <t>TITULO</t>
  </si>
  <si>
    <t>OTROS_EDU</t>
  </si>
  <si>
    <t>ESPECIALIDAD</t>
  </si>
  <si>
    <t>UNIDAD</t>
  </si>
  <si>
    <t>ESTAB</t>
  </si>
  <si>
    <t>Antigua y Barbuda</t>
  </si>
  <si>
    <t>República Democrática del Congo</t>
  </si>
  <si>
    <t>Antillas Neerlandesas</t>
  </si>
  <si>
    <t>Islas Cook</t>
  </si>
  <si>
    <t>Arabia Saudita</t>
  </si>
  <si>
    <t>Corea del Norte</t>
  </si>
  <si>
    <t>Argelia</t>
  </si>
  <si>
    <t>Corea del Sur</t>
  </si>
  <si>
    <t>Argentina</t>
  </si>
  <si>
    <t>Costa de Marfil</t>
  </si>
  <si>
    <t>Armenia</t>
  </si>
  <si>
    <t>Costa Rica</t>
  </si>
  <si>
    <t>Aruba</t>
  </si>
  <si>
    <t>Croacia</t>
  </si>
  <si>
    <t>Australia</t>
  </si>
  <si>
    <t>Cuba</t>
  </si>
  <si>
    <t>Austria</t>
  </si>
  <si>
    <t>Dinamarca</t>
  </si>
  <si>
    <t>Azerbaiyán</t>
  </si>
  <si>
    <t>Dominica</t>
  </si>
  <si>
    <t>Bahamas</t>
  </si>
  <si>
    <t>República Dominicana</t>
  </si>
  <si>
    <t>Bahréin</t>
  </si>
  <si>
    <t>Ecuador</t>
  </si>
  <si>
    <t>Bangladesh</t>
  </si>
  <si>
    <t>Egipto</t>
  </si>
  <si>
    <t>Barbados</t>
  </si>
  <si>
    <t>El Salvador</t>
  </si>
  <si>
    <t>Bielorrusia</t>
  </si>
  <si>
    <t>Emiratos Árabes Unidos</t>
  </si>
  <si>
    <t>Bélgica</t>
  </si>
  <si>
    <t>Eritrea</t>
  </si>
  <si>
    <t>Belice</t>
  </si>
  <si>
    <t>Eslovaquia</t>
  </si>
  <si>
    <t>Benín</t>
  </si>
  <si>
    <t>Eslovenia</t>
  </si>
  <si>
    <t>Bermudas</t>
  </si>
  <si>
    <t>España</t>
  </si>
  <si>
    <t>Bután</t>
  </si>
  <si>
    <t>España (Ceuta y Melilla)</t>
  </si>
  <si>
    <t>Bolivia</t>
  </si>
  <si>
    <t>Estados Unidos</t>
  </si>
  <si>
    <t>Bosnia y Herzegovina</t>
  </si>
  <si>
    <t>Islas ultramarinas de Estados Unidos</t>
  </si>
  <si>
    <t>Botsuana</t>
  </si>
  <si>
    <t>Estonia</t>
  </si>
  <si>
    <t>Isla Bouvet</t>
  </si>
  <si>
    <t>Etiopía</t>
  </si>
  <si>
    <t>Brasil</t>
  </si>
  <si>
    <t>Islas Feroe</t>
  </si>
  <si>
    <t>Brunéi</t>
  </si>
  <si>
    <t>Filipinas</t>
  </si>
  <si>
    <t>Bulgaria</t>
  </si>
  <si>
    <t>Finlandia</t>
  </si>
  <si>
    <t>Burkina Faso</t>
  </si>
  <si>
    <t>Fiyi</t>
  </si>
  <si>
    <t>Burundi</t>
  </si>
  <si>
    <t>Francia</t>
  </si>
  <si>
    <t>Cabo Verde</t>
  </si>
  <si>
    <t>Gabón</t>
  </si>
  <si>
    <t>Islas Caimán</t>
  </si>
  <si>
    <t>Gambia</t>
  </si>
  <si>
    <t>Camboya</t>
  </si>
  <si>
    <t>Georgia</t>
  </si>
  <si>
    <t>Camerún</t>
  </si>
  <si>
    <t>Islas Georgias del Sur y Sandwich del Sur</t>
  </si>
  <si>
    <t>Canadá</t>
  </si>
  <si>
    <t>Ghana</t>
  </si>
  <si>
    <t>República Centroafricana</t>
  </si>
  <si>
    <t>Gibraltar</t>
  </si>
  <si>
    <t>Granada</t>
  </si>
  <si>
    <t>ARY Macedonia</t>
  </si>
  <si>
    <t>Grecia</t>
  </si>
  <si>
    <t>Madagascar</t>
  </si>
  <si>
    <t>Groenlandia</t>
  </si>
  <si>
    <t>Malasia</t>
  </si>
  <si>
    <t>Guadalupe</t>
  </si>
  <si>
    <t>Malawi</t>
  </si>
  <si>
    <t>Guam</t>
  </si>
  <si>
    <t>Maldivas</t>
  </si>
  <si>
    <t>Guatemala</t>
  </si>
  <si>
    <t>Malí</t>
  </si>
  <si>
    <t>Guayana Francesa</t>
  </si>
  <si>
    <t>Malta</t>
  </si>
  <si>
    <t>Guernsey</t>
  </si>
  <si>
    <t>Islas Malvinas</t>
  </si>
  <si>
    <t>Guinea</t>
  </si>
  <si>
    <t>Isla de Man</t>
  </si>
  <si>
    <t>Guinea Ecuatorial</t>
  </si>
  <si>
    <t>Islas Marianas del Norte</t>
  </si>
  <si>
    <t>Guinea-Bissau</t>
  </si>
  <si>
    <t>Marruecos</t>
  </si>
  <si>
    <t>Guyana</t>
  </si>
  <si>
    <t>Islas Marshall</t>
  </si>
  <si>
    <t>Haití</t>
  </si>
  <si>
    <t>Martinica</t>
  </si>
  <si>
    <t>Islas Heard y McDonald</t>
  </si>
  <si>
    <t>Mauricio</t>
  </si>
  <si>
    <t>Honduras</t>
  </si>
  <si>
    <t>Mauritania</t>
  </si>
  <si>
    <t>Hungría</t>
  </si>
  <si>
    <t>Mayotte</t>
  </si>
  <si>
    <t>India</t>
  </si>
  <si>
    <t>México</t>
  </si>
  <si>
    <t>Indonesia</t>
  </si>
  <si>
    <t>Micronesia</t>
  </si>
  <si>
    <t>Irán</t>
  </si>
  <si>
    <t>Moldavia</t>
  </si>
  <si>
    <t>Iraq</t>
  </si>
  <si>
    <t>Mónaco</t>
  </si>
  <si>
    <t>Irlanda</t>
  </si>
  <si>
    <t>Mongolia</t>
  </si>
  <si>
    <t>Islandia</t>
  </si>
  <si>
    <t>Montenegro</t>
  </si>
  <si>
    <t>Israel</t>
  </si>
  <si>
    <t>Montserrat</t>
  </si>
  <si>
    <t>Italia</t>
  </si>
  <si>
    <t>Mozambique</t>
  </si>
  <si>
    <t>Jamaica</t>
  </si>
  <si>
    <t>Namibia</t>
  </si>
  <si>
    <t>Japón</t>
  </si>
  <si>
    <t>Nauru</t>
  </si>
  <si>
    <t>Jersey</t>
  </si>
  <si>
    <t>Isla de Navidad</t>
  </si>
  <si>
    <t>Jordania</t>
  </si>
  <si>
    <t>Nepal</t>
  </si>
  <si>
    <t>Kazajistán</t>
  </si>
  <si>
    <t>Nicaragua</t>
  </si>
  <si>
    <t>Kenia</t>
  </si>
  <si>
    <t>Níger</t>
  </si>
  <si>
    <t>Kirguistán</t>
  </si>
  <si>
    <t>Nigeria</t>
  </si>
  <si>
    <t>Kiribati</t>
  </si>
  <si>
    <t>Niue</t>
  </si>
  <si>
    <t>Kuwait</t>
  </si>
  <si>
    <t>Norfolk</t>
  </si>
  <si>
    <t>Laos</t>
  </si>
  <si>
    <t>Noruega</t>
  </si>
  <si>
    <t>Lesoto</t>
  </si>
  <si>
    <t>Nueva Caledonia</t>
  </si>
  <si>
    <t>Letonia</t>
  </si>
  <si>
    <t>Nueva Zelanda</t>
  </si>
  <si>
    <t>Líbano</t>
  </si>
  <si>
    <t>Omán</t>
  </si>
  <si>
    <t>Liberia</t>
  </si>
  <si>
    <t>Países Bajos</t>
  </si>
  <si>
    <t>Libia</t>
  </si>
  <si>
    <t>Pakistán</t>
  </si>
  <si>
    <t>Liechtenstein</t>
  </si>
  <si>
    <t>Palaos</t>
  </si>
  <si>
    <t>Lituania</t>
  </si>
  <si>
    <t>Palestina (ANP)</t>
  </si>
  <si>
    <t>Luxemburgo</t>
  </si>
  <si>
    <t>Panamá</t>
  </si>
  <si>
    <t>Macao</t>
  </si>
  <si>
    <t>Papúa Nueva Guinea</t>
  </si>
  <si>
    <t>Paraguay</t>
  </si>
  <si>
    <t>Suecia</t>
  </si>
  <si>
    <t>Perú</t>
  </si>
  <si>
    <t>Suiza</t>
  </si>
  <si>
    <t>Islas Pitcairn</t>
  </si>
  <si>
    <t>Surinam</t>
  </si>
  <si>
    <t>Polinesia Francesa</t>
  </si>
  <si>
    <t>Svalbard y Jan Mayen</t>
  </si>
  <si>
    <t>Polonia</t>
  </si>
  <si>
    <t>Tailandia</t>
  </si>
  <si>
    <t>Portugal</t>
  </si>
  <si>
    <t>Taiwán</t>
  </si>
  <si>
    <t>Puerto Rico</t>
  </si>
  <si>
    <t>Tanzania</t>
  </si>
  <si>
    <t>Qatar</t>
  </si>
  <si>
    <t>Tayikistán</t>
  </si>
  <si>
    <t>Reino Unido</t>
  </si>
  <si>
    <t>Territorio Británico del Océano Índico</t>
  </si>
  <si>
    <t>Reunión</t>
  </si>
  <si>
    <t>Territorios Australes Franceses</t>
  </si>
  <si>
    <t>Ruanda</t>
  </si>
  <si>
    <t>Timor Oriental</t>
  </si>
  <si>
    <t>Rumania</t>
  </si>
  <si>
    <t>Togo</t>
  </si>
  <si>
    <t>Rusia</t>
  </si>
  <si>
    <t>Tokelau</t>
  </si>
  <si>
    <t>Sahara Occidental</t>
  </si>
  <si>
    <t>Tonga</t>
  </si>
  <si>
    <t>Islas Salomón</t>
  </si>
  <si>
    <t>Trinidad y Tobago</t>
  </si>
  <si>
    <t>Samoa</t>
  </si>
  <si>
    <t>Túnez</t>
  </si>
  <si>
    <t>Samoa Americana</t>
  </si>
  <si>
    <t>Islas Turcas y Caicos</t>
  </si>
  <si>
    <t>San Cristóbal y Nieves</t>
  </si>
  <si>
    <t>Turkmenistán</t>
  </si>
  <si>
    <t>San Marino</t>
  </si>
  <si>
    <t>Turquía</t>
  </si>
  <si>
    <t>San Pedro y Miquelón</t>
  </si>
  <si>
    <t>Tuvalu</t>
  </si>
  <si>
    <t>San Vicente y las Granadinas</t>
  </si>
  <si>
    <t>Ucrania</t>
  </si>
  <si>
    <t>Santa Helena</t>
  </si>
  <si>
    <t>Uganda</t>
  </si>
  <si>
    <t>Santa Lucía</t>
  </si>
  <si>
    <t>Uruguay</t>
  </si>
  <si>
    <t>Santo Tomé y Príncipe</t>
  </si>
  <si>
    <t>Uzbekistán</t>
  </si>
  <si>
    <t>Senegal</t>
  </si>
  <si>
    <t>Vanuatu</t>
  </si>
  <si>
    <t>Serbia</t>
  </si>
  <si>
    <t>Ciudad del Vaticano</t>
  </si>
  <si>
    <t>Seychelles</t>
  </si>
  <si>
    <t>Venezuela</t>
  </si>
  <si>
    <t>Sierra Leona</t>
  </si>
  <si>
    <t>Vietnam</t>
  </si>
  <si>
    <t>Singapur</t>
  </si>
  <si>
    <t>Islas Vírgenes Británicas</t>
  </si>
  <si>
    <t>Siria</t>
  </si>
  <si>
    <t>Islas Vírgenes Estadounidenses</t>
  </si>
  <si>
    <t>Somalia</t>
  </si>
  <si>
    <t>Wallis y Futuna</t>
  </si>
  <si>
    <t>Sri Lanka</t>
  </si>
  <si>
    <t>Yemen</t>
  </si>
  <si>
    <t>Suazilandia</t>
  </si>
  <si>
    <t>Yibuti</t>
  </si>
  <si>
    <t>Sudáfrica</t>
  </si>
  <si>
    <t>Zambia</t>
  </si>
  <si>
    <t>Sudán</t>
  </si>
  <si>
    <t>Zimbabue</t>
  </si>
  <si>
    <t>TABLA N°23</t>
  </si>
  <si>
    <t>Tipo de Título con el que cuenta la persona informada</t>
  </si>
  <si>
    <t>Título Profesional Universitario de universidades públicas o privadas nacionales, en carreras de 10 semestres.</t>
  </si>
  <si>
    <t>Título Profesional Universitario, Instituto Profesional u otro Educación Superior en carreras de 8 semestres. Incluye títulos profesionales obtenidos en el extranjero y reconocidos en el país.</t>
  </si>
  <si>
    <t>Técnico de Nivel Superior. Incluye FFAA</t>
  </si>
  <si>
    <t>Técnico</t>
  </si>
  <si>
    <t>Sólo Grado académico (Licenciado, Magister, Doctor)</t>
  </si>
  <si>
    <t>Sin título o grado académico</t>
  </si>
  <si>
    <t>01</t>
  </si>
  <si>
    <t>02</t>
  </si>
  <si>
    <t>03</t>
  </si>
  <si>
    <t>04</t>
  </si>
  <si>
    <t>05</t>
  </si>
  <si>
    <t>00</t>
  </si>
  <si>
    <t>TABLA N°30</t>
  </si>
  <si>
    <t>Áreas de conocimiento generales y específicas</t>
  </si>
  <si>
    <t>Área General</t>
  </si>
  <si>
    <t>Área Específica</t>
  </si>
  <si>
    <t>Sin área</t>
  </si>
  <si>
    <t>Sin título</t>
  </si>
  <si>
    <t>Gestión / Administración</t>
  </si>
  <si>
    <t>Administración Pública</t>
  </si>
  <si>
    <t>Contabilidad/Auditoría</t>
  </si>
  <si>
    <t>Ingeniería Comercial</t>
  </si>
  <si>
    <t>Otras Ingenierías</t>
  </si>
  <si>
    <t>Otros</t>
  </si>
  <si>
    <t>Ciencias</t>
  </si>
  <si>
    <t>Químicos, Biólogos, Físicos</t>
  </si>
  <si>
    <t>Estadística</t>
  </si>
  <si>
    <t>Ciencias Sociales</t>
  </si>
  <si>
    <t>Comunicación/Relaciones Públicas</t>
  </si>
  <si>
    <t>Asistente/Trabajador Social</t>
  </si>
  <si>
    <t>Periodismo</t>
  </si>
  <si>
    <t>Sociología</t>
  </si>
  <si>
    <t>Antropología</t>
  </si>
  <si>
    <t>Derecho</t>
  </si>
  <si>
    <t>Asistente jurídico</t>
  </si>
  <si>
    <t>Abogado</t>
  </si>
  <si>
    <t>Educación</t>
  </si>
  <si>
    <t>Educación Especial/Diferencial</t>
  </si>
  <si>
    <t>Educación Parvularia</t>
  </si>
  <si>
    <t>Pedagogía</t>
  </si>
  <si>
    <t>Psicopedagogía</t>
  </si>
  <si>
    <t>Técnico Educacional</t>
  </si>
  <si>
    <t>Salud</t>
  </si>
  <si>
    <t>Enfermería</t>
  </si>
  <si>
    <t>Nutrición y Dietética</t>
  </si>
  <si>
    <t>Obstetricia y Puericultura</t>
  </si>
  <si>
    <t>Química y Farmacia</t>
  </si>
  <si>
    <t>Bioquímicos</t>
  </si>
  <si>
    <t>Odontología</t>
  </si>
  <si>
    <t>Medicina</t>
  </si>
  <si>
    <t>Tecnología</t>
  </si>
  <si>
    <t>Computación /Informática</t>
  </si>
  <si>
    <t>Construcción Civil/Obras Civiles</t>
  </si>
  <si>
    <t>FFAA, Orden y Seguridad</t>
  </si>
  <si>
    <t>Agricultura, Silvicultura, Pesca y Veterinaria</t>
  </si>
  <si>
    <t>Arte y Arquitectura</t>
  </si>
  <si>
    <t>Arquitectura</t>
  </si>
  <si>
    <t>Actuación y similares</t>
  </si>
  <si>
    <t>Arte y similares</t>
  </si>
  <si>
    <t>Cine y Televisión</t>
  </si>
  <si>
    <t>Música, Composición, interpretación musical y similares</t>
  </si>
  <si>
    <t>Comunicación Audiovisual, Digital y similares</t>
  </si>
  <si>
    <t>Danza</t>
  </si>
  <si>
    <t>Diseño</t>
  </si>
  <si>
    <t>Humanidades</t>
  </si>
  <si>
    <t>Filosofía, Teología, Historiador, Traducción, Intérprete, Escritor, Dramaturgo, Guionista, y otros similares.</t>
  </si>
  <si>
    <t>Otras áreas no especificadas</t>
  </si>
  <si>
    <t>0603</t>
  </si>
  <si>
    <t>0101</t>
  </si>
  <si>
    <t>TABLA N°31</t>
  </si>
  <si>
    <t>Áreas de especialización o subespecialización</t>
  </si>
  <si>
    <t>Sin especialización</t>
  </si>
  <si>
    <t>Especialización en el área de la Gestión y/o Administración Pública o Privada</t>
  </si>
  <si>
    <t>Especialización en el área de la Gestión y/o Administración Privada</t>
  </si>
  <si>
    <t>Especialización en área científica</t>
  </si>
  <si>
    <t>Especialización en las Ciencias Sociales</t>
  </si>
  <si>
    <t>Especialización en Derecho</t>
  </si>
  <si>
    <t>Especialización en el área de la Educación, en todos sus niveles</t>
  </si>
  <si>
    <t>Salud Pública</t>
  </si>
  <si>
    <t>Laboratorio Clínico</t>
  </si>
  <si>
    <t>Laboratorio Forense</t>
  </si>
  <si>
    <t>Farmacia Clínica</t>
  </si>
  <si>
    <t>Farmacia Hospitalaria</t>
  </si>
  <si>
    <t>Cirugía y traumatología buco máxilofacial</t>
  </si>
  <si>
    <t>Cirugía bucal</t>
  </si>
  <si>
    <t>Endodoncia</t>
  </si>
  <si>
    <t>Imagenología oral y maxilofacial</t>
  </si>
  <si>
    <t>Implantologia buco maxilofacial</t>
  </si>
  <si>
    <t>Odontología legal</t>
  </si>
  <si>
    <t>Odontopediatría</t>
  </si>
  <si>
    <t>Ortodoncia y ortopedia dento maxilofacial</t>
  </si>
  <si>
    <t>Patología oral y maxilofacial</t>
  </si>
  <si>
    <t>Periodoncia</t>
  </si>
  <si>
    <t>Rehabilitación oral</t>
  </si>
  <si>
    <t>Somato-prótesis</t>
  </si>
  <si>
    <t>Trastornos temporomandibulares y dolor orofacial</t>
  </si>
  <si>
    <t>Anatomía patológica</t>
  </si>
  <si>
    <t>Anestesiología</t>
  </si>
  <si>
    <t>Cardiología</t>
  </si>
  <si>
    <t>Cirugía general</t>
  </si>
  <si>
    <t>Cirugía de cabeza y cuello y maxilofacial</t>
  </si>
  <si>
    <t>Cirugía cardiovascular</t>
  </si>
  <si>
    <t>Cirugía de tórax</t>
  </si>
  <si>
    <t>Cirugía plástica y reparadora</t>
  </si>
  <si>
    <t>Cirugía pediátrica</t>
  </si>
  <si>
    <t>Cirugía vascular periférica</t>
  </si>
  <si>
    <t>Coloproctología</t>
  </si>
  <si>
    <t>Dermatología</t>
  </si>
  <si>
    <t>Diabetología</t>
  </si>
  <si>
    <t>Endocrinología adulto</t>
  </si>
  <si>
    <t>Endocrinología pediátrica</t>
  </si>
  <si>
    <t>Enfermedades respiratorias adulto</t>
  </si>
  <si>
    <t>Enfermedades respiratorias pediátricas</t>
  </si>
  <si>
    <t>Gastroenterología adulto</t>
  </si>
  <si>
    <t>Gastroenterología pediátrica</t>
  </si>
  <si>
    <t>Genética clínica</t>
  </si>
  <si>
    <t>Geriatría</t>
  </si>
  <si>
    <t>Ginecología pediátrica y de la adolescencia</t>
  </si>
  <si>
    <t>Hematología</t>
  </si>
  <si>
    <t>Imagenología</t>
  </si>
  <si>
    <t>Infectología</t>
  </si>
  <si>
    <t>Inmunología</t>
  </si>
  <si>
    <t>Laboratorio clínico</t>
  </si>
  <si>
    <t>Medicina familiar</t>
  </si>
  <si>
    <t>Medicina física y rehabilitación</t>
  </si>
  <si>
    <t>Medicina interna</t>
  </si>
  <si>
    <t>Medicina intensiva adulto</t>
  </si>
  <si>
    <t>Medicina intensiva pediátrica</t>
  </si>
  <si>
    <t>Medicina legal</t>
  </si>
  <si>
    <t>Medicina materno fetal</t>
  </si>
  <si>
    <t>Medicina nuclear</t>
  </si>
  <si>
    <t>Medicina de urgencia</t>
  </si>
  <si>
    <t>Nefrología adulto</t>
  </si>
  <si>
    <t>Nefrología pediátrica</t>
  </si>
  <si>
    <t>Neonatología</t>
  </si>
  <si>
    <t>Neurocirugía</t>
  </si>
  <si>
    <t>Neurología adulto</t>
  </si>
  <si>
    <t>Neurología pediátrica</t>
  </si>
  <si>
    <t>Obstetricia y ginecología</t>
  </si>
  <si>
    <t>Oftalmología</t>
  </si>
  <si>
    <t>Oncología médica</t>
  </si>
  <si>
    <t>Otorrinolaringología</t>
  </si>
  <si>
    <t>Pediatría</t>
  </si>
  <si>
    <t>Psiquiatría adulto</t>
  </si>
  <si>
    <t>Psiquiatría pediátrica y de la adolescencia</t>
  </si>
  <si>
    <t>Radioterapia oncológica</t>
  </si>
  <si>
    <t>Reumatología</t>
  </si>
  <si>
    <t>Traumatología y ortopedia</t>
  </si>
  <si>
    <t>Urología</t>
  </si>
  <si>
    <t>Especialización en áreas de Tecnología, incluyendo TI</t>
  </si>
  <si>
    <t>Especialización en áreas de la Agricultura, Silvicultura, Pesca y Veterinaria</t>
  </si>
  <si>
    <t>Especialización en Artes</t>
  </si>
  <si>
    <t>Especialización en área de Arquitectura</t>
  </si>
  <si>
    <t>Especialización en áreas de las Humanidades</t>
  </si>
  <si>
    <t>Otras especializaciones en áreas no señaladas.</t>
  </si>
  <si>
    <t>0102</t>
  </si>
  <si>
    <t>0103</t>
  </si>
  <si>
    <t>0104</t>
  </si>
  <si>
    <t>0105</t>
  </si>
  <si>
    <t>0201</t>
  </si>
  <si>
    <t>0202</t>
  </si>
  <si>
    <t>0301</t>
  </si>
  <si>
    <t>0302</t>
  </si>
  <si>
    <t>0303</t>
  </si>
  <si>
    <t>0304</t>
  </si>
  <si>
    <t>0305</t>
  </si>
  <si>
    <t>0306</t>
  </si>
  <si>
    <t>0401</t>
  </si>
  <si>
    <t>0402</t>
  </si>
  <si>
    <t>0403</t>
  </si>
  <si>
    <t>0501</t>
  </si>
  <si>
    <t>0502</t>
  </si>
  <si>
    <t>0503</t>
  </si>
  <si>
    <t>0504</t>
  </si>
  <si>
    <t>0505</t>
  </si>
  <si>
    <t>0506</t>
  </si>
  <si>
    <t>0601</t>
  </si>
  <si>
    <t>0602</t>
  </si>
  <si>
    <t>0604</t>
  </si>
  <si>
    <t>0605</t>
  </si>
  <si>
    <t>0606</t>
  </si>
  <si>
    <t>0607</t>
  </si>
  <si>
    <t>0701</t>
  </si>
  <si>
    <t>0702</t>
  </si>
  <si>
    <t>0801</t>
  </si>
  <si>
    <t>0901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</si>
  <si>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</si>
  <si>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</si>
  <si>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</si>
  <si>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</si>
  <si>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</si>
  <si>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</si>
  <si>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</si>
  <si>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</si>
  <si>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</si>
  <si>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1101</t>
  </si>
  <si>
    <t>9999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</si>
  <si>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</si>
  <si>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</si>
  <si>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</si>
  <si>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</si>
  <si>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</si>
  <si>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</si>
  <si>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</si>
  <si>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</si>
  <si>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</si>
  <si>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</si>
  <si>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</si>
  <si>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</si>
  <si>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</si>
  <si>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</si>
  <si>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</si>
  <si>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</si>
  <si>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</si>
  <si>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</si>
  <si>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</si>
  <si>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</si>
  <si>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</si>
  <si>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</si>
  <si>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</si>
  <si>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</si>
  <si>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</si>
  <si>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</si>
  <si>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</si>
  <si>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</si>
  <si>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</si>
  <si>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</si>
  <si>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</si>
  <si>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</si>
  <si>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</si>
  <si>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</si>
  <si>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</si>
  <si>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</si>
  <si>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</si>
  <si>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</si>
  <si>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</si>
  <si>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</si>
  <si>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</si>
  <si>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</si>
  <si>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</si>
  <si>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</si>
  <si>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</si>
  <si>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</si>
  <si>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</si>
  <si>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</si>
  <si>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</si>
  <si>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</si>
  <si>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</si>
  <si>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</si>
  <si>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</si>
  <si>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</si>
  <si>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</si>
  <si>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</si>
  <si>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</si>
  <si>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</si>
  <si>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</si>
  <si>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</si>
  <si>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</si>
  <si>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</si>
  <si>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</si>
  <si>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</si>
  <si>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0902</t>
  </si>
  <si>
    <t>0001</t>
  </si>
  <si>
    <t>TABLA N°26</t>
  </si>
  <si>
    <t>Estudios de especialización</t>
  </si>
  <si>
    <t>No tiene estudios de especialización o postgrados</t>
  </si>
  <si>
    <t>Posee Diplomado / Postítulo</t>
  </si>
  <si>
    <t>Posee Licenciatura</t>
  </si>
  <si>
    <t>Posee grado de Magister</t>
  </si>
  <si>
    <t>Posee grado de Doctor</t>
  </si>
  <si>
    <t>Posee especialización Médica / Odontológica / Bioquímica / Quimico-Farmaceutica</t>
  </si>
  <si>
    <t>TABLA N°32</t>
  </si>
  <si>
    <t>Áreas y unidades funcionales</t>
  </si>
  <si>
    <t>Área</t>
  </si>
  <si>
    <t>Unidad</t>
  </si>
  <si>
    <t>Línea</t>
  </si>
  <si>
    <t>Dirección</t>
  </si>
  <si>
    <t>Auditoría</t>
  </si>
  <si>
    <t>Relaciones Públicas y Comunicaciones</t>
  </si>
  <si>
    <t>Asesoría Jurídica</t>
  </si>
  <si>
    <t>Estudios (unidades que procesan y administran información de la línea del servicio, unidades de estadística, unidades de estudios y similares)</t>
  </si>
  <si>
    <t>TI (unidades que administran sistemas de información)</t>
  </si>
  <si>
    <t>Unidades de Emergencia, UCI y Maternidades</t>
  </si>
  <si>
    <t>Otros centros de responsabilidad de la línea del Servicio</t>
  </si>
  <si>
    <t>Apoyo</t>
  </si>
  <si>
    <t>Recursos Financieros (compras, recursos físicos, abastecimiento, entre otros)</t>
  </si>
  <si>
    <t>Recursos Humanos (Capacitación, reclutamiento, administración de personal, remuneraciones, entre otros)</t>
  </si>
  <si>
    <t>Bienestar y similares (Asistentes sociales, unidades de Bienestar, Jardines infantiles, Salas cunas, Centro Escolar, entre otros)</t>
  </si>
  <si>
    <t>Planificación y Control</t>
  </si>
  <si>
    <t>Servicios Generales (auxiliares, guardias, entre otros)</t>
  </si>
  <si>
    <t>Soporte Informático (soporte de redes y equipos informáticos, entre otros)</t>
  </si>
  <si>
    <t>Otras unidades de apoyo en áreas distintas a las mencionadas</t>
  </si>
  <si>
    <t>028</t>
  </si>
  <si>
    <t>012</t>
  </si>
  <si>
    <t>032</t>
  </si>
  <si>
    <t>051</t>
  </si>
  <si>
    <t>036</t>
  </si>
  <si>
    <t>040</t>
  </si>
  <si>
    <t>031</t>
  </si>
  <si>
    <t>044</t>
  </si>
  <si>
    <t>048</t>
  </si>
  <si>
    <t>050</t>
  </si>
  <si>
    <t>052</t>
  </si>
  <si>
    <t>056</t>
  </si>
  <si>
    <t>084</t>
  </si>
  <si>
    <t>060</t>
  </si>
  <si>
    <t>064</t>
  </si>
  <si>
    <t>068</t>
  </si>
  <si>
    <t>070</t>
  </si>
  <si>
    <t>072</t>
  </si>
  <si>
    <t>074</t>
  </si>
  <si>
    <t>076</t>
  </si>
  <si>
    <t>096</t>
  </si>
  <si>
    <t>090</t>
  </si>
  <si>
    <t>016</t>
  </si>
  <si>
    <t>086</t>
  </si>
  <si>
    <t>092</t>
  </si>
  <si>
    <t>530</t>
  </si>
  <si>
    <t>682</t>
  </si>
  <si>
    <t>533</t>
  </si>
  <si>
    <t>112</t>
  </si>
  <si>
    <t>204</t>
  </si>
  <si>
    <t>100</t>
  </si>
  <si>
    <t>854</t>
  </si>
  <si>
    <t>108</t>
  </si>
  <si>
    <t>132</t>
  </si>
  <si>
    <t>136</t>
  </si>
  <si>
    <t>116</t>
  </si>
  <si>
    <t>120</t>
  </si>
  <si>
    <t>124</t>
  </si>
  <si>
    <t>140</t>
  </si>
  <si>
    <t>308</t>
  </si>
  <si>
    <t>300</t>
  </si>
  <si>
    <t>304</t>
  </si>
  <si>
    <t>312</t>
  </si>
  <si>
    <t>316</t>
  </si>
  <si>
    <t>320</t>
  </si>
  <si>
    <t>254</t>
  </si>
  <si>
    <t>831</t>
  </si>
  <si>
    <t>324</t>
  </si>
  <si>
    <t>226</t>
  </si>
  <si>
    <t>624</t>
  </si>
  <si>
    <t>328</t>
  </si>
  <si>
    <t>332</t>
  </si>
  <si>
    <t>334</t>
  </si>
  <si>
    <t>340</t>
  </si>
  <si>
    <t>348</t>
  </si>
  <si>
    <t>356</t>
  </si>
  <si>
    <t>360</t>
  </si>
  <si>
    <t>364</t>
  </si>
  <si>
    <t>368</t>
  </si>
  <si>
    <t>372</t>
  </si>
  <si>
    <t>352</t>
  </si>
  <si>
    <t>376</t>
  </si>
  <si>
    <t>380</t>
  </si>
  <si>
    <t>388</t>
  </si>
  <si>
    <t>392</t>
  </si>
  <si>
    <t>832</t>
  </si>
  <si>
    <t>400</t>
  </si>
  <si>
    <t>398</t>
  </si>
  <si>
    <t>404</t>
  </si>
  <si>
    <t>417</t>
  </si>
  <si>
    <t>296</t>
  </si>
  <si>
    <t>414</t>
  </si>
  <si>
    <t>418</t>
  </si>
  <si>
    <t>426</t>
  </si>
  <si>
    <t>428</t>
  </si>
  <si>
    <t>422</t>
  </si>
  <si>
    <t>430</t>
  </si>
  <si>
    <t>434</t>
  </si>
  <si>
    <t>438</t>
  </si>
  <si>
    <t>440</t>
  </si>
  <si>
    <t>442</t>
  </si>
  <si>
    <t>446</t>
  </si>
  <si>
    <t>600</t>
  </si>
  <si>
    <t>604</t>
  </si>
  <si>
    <t>612</t>
  </si>
  <si>
    <t>258</t>
  </si>
  <si>
    <t>616</t>
  </si>
  <si>
    <t>620</t>
  </si>
  <si>
    <t>630</t>
  </si>
  <si>
    <t>634</t>
  </si>
  <si>
    <t>826</t>
  </si>
  <si>
    <t>638</t>
  </si>
  <si>
    <t>646</t>
  </si>
  <si>
    <t>642</t>
  </si>
  <si>
    <t>643</t>
  </si>
  <si>
    <t>732</t>
  </si>
  <si>
    <t>882</t>
  </si>
  <si>
    <t>659</t>
  </si>
  <si>
    <t>674</t>
  </si>
  <si>
    <t>666</t>
  </si>
  <si>
    <t>670</t>
  </si>
  <si>
    <t>654</t>
  </si>
  <si>
    <t>662</t>
  </si>
  <si>
    <t>678</t>
  </si>
  <si>
    <t>686</t>
  </si>
  <si>
    <t>688</t>
  </si>
  <si>
    <t>690</t>
  </si>
  <si>
    <t>694</t>
  </si>
  <si>
    <t>702</t>
  </si>
  <si>
    <t>760</t>
  </si>
  <si>
    <t>706</t>
  </si>
  <si>
    <t>144</t>
  </si>
  <si>
    <t>748</t>
  </si>
  <si>
    <t>710</t>
  </si>
  <si>
    <t>736</t>
  </si>
  <si>
    <t>180</t>
  </si>
  <si>
    <t>184</t>
  </si>
  <si>
    <t>408</t>
  </si>
  <si>
    <t>410</t>
  </si>
  <si>
    <t>384</t>
  </si>
  <si>
    <t>188</t>
  </si>
  <si>
    <t>191</t>
  </si>
  <si>
    <t>192</t>
  </si>
  <si>
    <t>208</t>
  </si>
  <si>
    <t>212</t>
  </si>
  <si>
    <t>214</t>
  </si>
  <si>
    <t>218</t>
  </si>
  <si>
    <t>818</t>
  </si>
  <si>
    <t>222</t>
  </si>
  <si>
    <t>784</t>
  </si>
  <si>
    <t>232</t>
  </si>
  <si>
    <t>703</t>
  </si>
  <si>
    <t>705</t>
  </si>
  <si>
    <t>724</t>
  </si>
  <si>
    <t>840</t>
  </si>
  <si>
    <t>581</t>
  </si>
  <si>
    <t>233</t>
  </si>
  <si>
    <t>231</t>
  </si>
  <si>
    <t>234</t>
  </si>
  <si>
    <t>608</t>
  </si>
  <si>
    <t>246</t>
  </si>
  <si>
    <t>242</t>
  </si>
  <si>
    <t>250</t>
  </si>
  <si>
    <t>266</t>
  </si>
  <si>
    <t>270</t>
  </si>
  <si>
    <t>268</t>
  </si>
  <si>
    <t>239</t>
  </si>
  <si>
    <t>288</t>
  </si>
  <si>
    <t>292</t>
  </si>
  <si>
    <t>807</t>
  </si>
  <si>
    <t>450</t>
  </si>
  <si>
    <t>458</t>
  </si>
  <si>
    <t>454</t>
  </si>
  <si>
    <t>462</t>
  </si>
  <si>
    <t>466</t>
  </si>
  <si>
    <t>470</t>
  </si>
  <si>
    <t>238</t>
  </si>
  <si>
    <t>833</t>
  </si>
  <si>
    <t>580</t>
  </si>
  <si>
    <t>504</t>
  </si>
  <si>
    <t>584</t>
  </si>
  <si>
    <t>474</t>
  </si>
  <si>
    <t>480</t>
  </si>
  <si>
    <t>478</t>
  </si>
  <si>
    <t>175</t>
  </si>
  <si>
    <t>484</t>
  </si>
  <si>
    <t>583</t>
  </si>
  <si>
    <t>498</t>
  </si>
  <si>
    <t>492</t>
  </si>
  <si>
    <t>496</t>
  </si>
  <si>
    <t>499</t>
  </si>
  <si>
    <t>500</t>
  </si>
  <si>
    <t>508</t>
  </si>
  <si>
    <t>516</t>
  </si>
  <si>
    <t>520</t>
  </si>
  <si>
    <t>162</t>
  </si>
  <si>
    <t>524</t>
  </si>
  <si>
    <t>558</t>
  </si>
  <si>
    <t>562</t>
  </si>
  <si>
    <t>566</t>
  </si>
  <si>
    <t>570</t>
  </si>
  <si>
    <t>574</t>
  </si>
  <si>
    <t>578</t>
  </si>
  <si>
    <t>540</t>
  </si>
  <si>
    <t>554</t>
  </si>
  <si>
    <t>512</t>
  </si>
  <si>
    <t>528</t>
  </si>
  <si>
    <t>586</t>
  </si>
  <si>
    <t>585</t>
  </si>
  <si>
    <t>275</t>
  </si>
  <si>
    <t>591</t>
  </si>
  <si>
    <t>598</t>
  </si>
  <si>
    <t>752</t>
  </si>
  <si>
    <t>756</t>
  </si>
  <si>
    <t>740</t>
  </si>
  <si>
    <t>744</t>
  </si>
  <si>
    <t>764</t>
  </si>
  <si>
    <t>158</t>
  </si>
  <si>
    <t>834</t>
  </si>
  <si>
    <t>762</t>
  </si>
  <si>
    <t>260</t>
  </si>
  <si>
    <t>626</t>
  </si>
  <si>
    <t>768</t>
  </si>
  <si>
    <t>772</t>
  </si>
  <si>
    <t>776</t>
  </si>
  <si>
    <t>780</t>
  </si>
  <si>
    <t>788</t>
  </si>
  <si>
    <t>796</t>
  </si>
  <si>
    <t>795</t>
  </si>
  <si>
    <t>792</t>
  </si>
  <si>
    <t>798</t>
  </si>
  <si>
    <t>804</t>
  </si>
  <si>
    <t>800</t>
  </si>
  <si>
    <t>858</t>
  </si>
  <si>
    <t>860</t>
  </si>
  <si>
    <t>548</t>
  </si>
  <si>
    <t>336</t>
  </si>
  <si>
    <t>862</t>
  </si>
  <si>
    <t>704</t>
  </si>
  <si>
    <t>850</t>
  </si>
  <si>
    <t>876</t>
  </si>
  <si>
    <t>887</t>
  </si>
  <si>
    <t>262</t>
  </si>
  <si>
    <t>894</t>
  </si>
  <si>
    <t>716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</si>
  <si>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</si>
  <si>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</si>
  <si>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</si>
  <si>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</si>
  <si>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</si>
  <si>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</si>
  <si>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</si>
  <si>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</si>
  <si>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</si>
  <si>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>Afganistán</t>
  </si>
  <si>
    <t>Åland</t>
  </si>
  <si>
    <t>Albania</t>
  </si>
  <si>
    <t>Alemania</t>
  </si>
  <si>
    <t>Andorra</t>
  </si>
  <si>
    <t>Angola</t>
  </si>
  <si>
    <t>Anguila</t>
  </si>
  <si>
    <t>Antártida</t>
  </si>
  <si>
    <t>Chad</t>
  </si>
  <si>
    <t>República Checa</t>
  </si>
  <si>
    <t>Chile</t>
  </si>
  <si>
    <t>China</t>
  </si>
  <si>
    <t>Chipre</t>
  </si>
  <si>
    <t>Islas Cocos</t>
  </si>
  <si>
    <t>Colombia</t>
  </si>
  <si>
    <t>República del Congo</t>
  </si>
  <si>
    <t>248</t>
  </si>
  <si>
    <t>276</t>
  </si>
  <si>
    <t>660</t>
  </si>
  <si>
    <t>148</t>
  </si>
  <si>
    <t>203</t>
  </si>
  <si>
    <t>152</t>
  </si>
  <si>
    <t>156</t>
  </si>
  <si>
    <t>196</t>
  </si>
  <si>
    <t>166</t>
  </si>
  <si>
    <t>170</t>
  </si>
  <si>
    <t>178</t>
  </si>
  <si>
    <t>TABLA N°29</t>
  </si>
  <si>
    <t xml:space="preserve">Países según codificación ISO 3166-2 </t>
  </si>
  <si>
    <t>004</t>
  </si>
  <si>
    <t>008</t>
  </si>
  <si>
    <t>020</t>
  </si>
  <si>
    <t>024</t>
  </si>
  <si>
    <t>010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</si>
  <si>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</si>
  <si>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</si>
  <si>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</si>
  <si>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</si>
  <si>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</si>
  <si>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</si>
  <si>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</si>
  <si>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</si>
  <si>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</si>
  <si>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Dirección de Educación Pública</t>
  </si>
  <si>
    <t>Apoyo a la Implementación de los Servicios Locales de Educación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</si>
  <si>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</si>
  <si>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</si>
  <si>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</si>
  <si>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</si>
  <si>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</si>
  <si>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</si>
  <si>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</si>
  <si>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</si>
  <si>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</si>
  <si>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</si>
  <si>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</si>
  <si>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</si>
  <si>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090101</t>
  </si>
  <si>
    <t>091701</t>
  </si>
  <si>
    <t>091702</t>
  </si>
  <si>
    <t>091703</t>
  </si>
  <si>
    <t>080107</t>
  </si>
  <si>
    <t>083101</t>
  </si>
  <si>
    <t>Comisión para el Mercado Financiero</t>
  </si>
  <si>
    <t>211001</t>
  </si>
  <si>
    <t>211002</t>
  </si>
  <si>
    <t>Marga-Marga</t>
  </si>
  <si>
    <t>Libertador Gral. Bernardo O’Higgins</t>
  </si>
  <si>
    <t>Diguillín</t>
  </si>
  <si>
    <t>Itata</t>
  </si>
  <si>
    <t>Ranquil</t>
  </si>
  <si>
    <t>Punilla</t>
  </si>
  <si>
    <t>Ñinquén</t>
  </si>
  <si>
    <t>Araucanía</t>
  </si>
  <si>
    <t>Los Ríos</t>
  </si>
  <si>
    <t>Magallanes y de la Antártica Chilena</t>
  </si>
  <si>
    <t>Cabo de Hornos (Ex Navarino)</t>
  </si>
  <si>
    <t>Metropolitana de Santiago</t>
  </si>
  <si>
    <t>PERSONAL EN EL EXTERIOR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</si>
  <si>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</si>
  <si>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</si>
  <si>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</si>
  <si>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</si>
  <si>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</si>
  <si>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</si>
  <si>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</si>
  <si>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</si>
  <si>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</si>
  <si>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16201</t>
  </si>
  <si>
    <t>16202</t>
  </si>
  <si>
    <t>16203</t>
  </si>
  <si>
    <t>16204</t>
  </si>
  <si>
    <t>16206</t>
  </si>
  <si>
    <t>16207</t>
  </si>
  <si>
    <t>16301</t>
  </si>
  <si>
    <t>16302</t>
  </si>
  <si>
    <t>16303</t>
  </si>
  <si>
    <t>16304</t>
  </si>
  <si>
    <t>16305</t>
  </si>
  <si>
    <t>12103</t>
  </si>
  <si>
    <t>Personal liberado de guardia, según el artículo 44° de la Ley N° 15.076 y Ley 19.230, aplicable sólo a profesionales funcionarios de las Unidades de Emergencia, UCI y Maternidades de los Servicios de Salud y Establecimientos de carácter experimental.</t>
  </si>
  <si>
    <t>LGN</t>
  </si>
  <si>
    <t>0203</t>
  </si>
  <si>
    <t>% ZONA</t>
  </si>
  <si>
    <t>Incremento del 40%</t>
  </si>
  <si>
    <t>Personal Adscrito</t>
  </si>
  <si>
    <r>
      <rPr>
        <b/>
        <sz val="10"/>
        <color indexed="12"/>
        <rFont val="Calibri"/>
        <family val="2"/>
        <scheme val="minor"/>
      </rPr>
      <t>FORMATO TEXTO</t>
    </r>
    <r>
      <rPr>
        <sz val="10"/>
        <rFont val="Calibri"/>
        <family val="2"/>
        <scheme val="minor"/>
      </rPr>
      <t xml:space="preserve">
(Copiar todas las filas con datos de la columna OK ID_SERV y pegar en esta columna como valor, luego copiar toda esta columna con datos y pegar todo en columna ID_SERV desde la Celda 2)</t>
    </r>
  </si>
  <si>
    <r>
      <rPr>
        <b/>
        <sz val="10"/>
        <color indexed="12"/>
        <rFont val="Calibri"/>
        <family val="2"/>
        <scheme val="minor"/>
      </rPr>
      <t>FORMATO TEXTO</t>
    </r>
    <r>
      <rPr>
        <sz val="10"/>
        <rFont val="Calibri"/>
        <family val="2"/>
        <scheme val="minor"/>
      </rPr>
      <t xml:space="preserve">
(Copiar OK REGION y pegar en esta columna como valores, luego copiar toda esta columna y pegar en columna REGION desde la Celda 2)</t>
    </r>
  </si>
  <si>
    <t>16205</t>
  </si>
  <si>
    <t>RENTA</t>
  </si>
  <si>
    <t>INGRESO MINIMO</t>
  </si>
  <si>
    <t>Monto</t>
  </si>
  <si>
    <t>Valor</t>
  </si>
  <si>
    <t>Profesionales de la Educación, Ley N°19.070</t>
  </si>
  <si>
    <t>Asistentes de la Educación</t>
  </si>
  <si>
    <t>Personal Jardines Infantiles (Exclusivo SLE)</t>
  </si>
  <si>
    <t>D.F.L. N° 29, N° 30 y N° 31, todos de 2001 (Establecimientos de Salud Experimentales)</t>
  </si>
  <si>
    <t>Escala de las FFAA y de Orden y Seguridad Pública (D.F.L. N°1/1997 y D.F.L. N°2/1968)</t>
  </si>
  <si>
    <t>Código del Trabajo</t>
  </si>
  <si>
    <t>Honorario a suma alzada</t>
  </si>
  <si>
    <t>Servicios afectos a EUS, DL 1953, FFAA, Código del trabajo, Poder Legislativo, Estatuto docente y Asistentes de la Educación</t>
  </si>
  <si>
    <t>Personal nombrado como Autoridad de Gobierno (Presidente, Ministros, Subsecretarios, Intendentes, etc.)</t>
  </si>
  <si>
    <t>Jefe Superior del Servicio informante</t>
  </si>
  <si>
    <t>Personal nombrado para desempeñarse como Directivo.</t>
  </si>
  <si>
    <t>Personal nombrado o contratado para desempeñarse como profesor en aula (exclusivo Carabineros y SLE)</t>
  </si>
  <si>
    <t>Personal nombrado o contratado para desempeñarse como Educador de Párvulo en jardines infantiles dependientes de los SLE</t>
  </si>
  <si>
    <t>PROF_PED</t>
  </si>
  <si>
    <t>Personal nombrado o contratado para desempeñarse como técnico en párvulo en jardines infantiles dependientes de los SLE</t>
  </si>
  <si>
    <t>TEC_PED</t>
  </si>
  <si>
    <t>Personal afecto a las leyes Nos. 15.076 y 19.664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</si>
  <si>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</si>
  <si>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</si>
  <si>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</si>
  <si>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</si>
  <si>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</si>
  <si>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</si>
  <si>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</si>
  <si>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</si>
  <si>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</si>
  <si>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</si>
  <si>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</si>
  <si>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</si>
  <si>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</si>
  <si>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</si>
  <si>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Programa Censos</t>
  </si>
  <si>
    <t>Unidad Administradora de los Tribunales Tributarios y Aduaneros</t>
  </si>
  <si>
    <t>Sistema de Gestión Financiera del Estado</t>
  </si>
  <si>
    <t>Dirección General del Territorio Marítimo</t>
  </si>
  <si>
    <t>120301</t>
  </si>
  <si>
    <t>Dirección General de Concesiones de Obras Públicas</t>
  </si>
  <si>
    <t>Asentamientos Precarios</t>
  </si>
  <si>
    <t>183601</t>
  </si>
  <si>
    <t>Subsecretaría de la Niñez</t>
  </si>
  <si>
    <t>MINISTERIO DEL INTERIOR Y SEGURIDAD PÚBLICA</t>
  </si>
  <si>
    <t>080202</t>
  </si>
  <si>
    <t>MINISTERIO DE JUSTICIA Y DERECHOS HUMANOS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</si>
  <si>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</si>
  <si>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</si>
  <si>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</si>
  <si>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</si>
  <si>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</si>
  <si>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</si>
  <si>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</si>
  <si>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</si>
  <si>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</si>
  <si>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</si>
  <si>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</si>
  <si>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</si>
  <si>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</si>
  <si>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 xml:space="preserve">sist_rem </t>
  </si>
  <si>
    <t>Personal nombrado o contratado para desempeñarse en funciones profesores</t>
  </si>
  <si>
    <t>Personal nombrado o contratado para desempeñarse en funciones técnicos</t>
  </si>
  <si>
    <t>Ministerio publico</t>
  </si>
  <si>
    <t xml:space="preserve">Profesor </t>
  </si>
  <si>
    <t>Tecnico</t>
  </si>
  <si>
    <t>2402010</t>
  </si>
  <si>
    <t>099101</t>
  </si>
  <si>
    <t>Superintendencia de Educación Superior</t>
  </si>
  <si>
    <t>060601</t>
  </si>
  <si>
    <t>060701</t>
  </si>
  <si>
    <t>099001</t>
  </si>
  <si>
    <t>072601</t>
  </si>
  <si>
    <t>300101</t>
  </si>
  <si>
    <t>MINISTERIO DE CIENCIA, TECNOLOGÍA, CONOCIMIENTO E INNOVACIÓN</t>
  </si>
  <si>
    <t>099002</t>
  </si>
  <si>
    <t>099003</t>
  </si>
  <si>
    <t>Educación Superior</t>
  </si>
  <si>
    <t>300201</t>
  </si>
  <si>
    <t>Agencia Nacional de Investigación y Desarrollo</t>
  </si>
  <si>
    <t>300102</t>
  </si>
  <si>
    <t>300202</t>
  </si>
  <si>
    <t>PROF_GESTION</t>
  </si>
  <si>
    <t>PROF_SUPER</t>
  </si>
  <si>
    <t>Personal nombrado o contratado para desempeñarse como profesionales de gestion en jardines infantiles dependientes de la JUNJI</t>
  </si>
  <si>
    <t>Personal nombrado o contratado para desempeñarse como profesionales encargados de supervision en jardines infantiles dependientes de la JUNJI</t>
  </si>
  <si>
    <t>020402</t>
  </si>
  <si>
    <t>112402</t>
  </si>
  <si>
    <t>160205</t>
  </si>
  <si>
    <t>Laboratorio de Gobierno</t>
  </si>
  <si>
    <t>300103</t>
  </si>
  <si>
    <t>Secretaría Ejecutiva Consejo Nacional de CTCI</t>
  </si>
  <si>
    <t>Defensoría del Contribuyente</t>
  </si>
  <si>
    <t>211101</t>
  </si>
  <si>
    <t>Servicio Nacional de Protección Especializada a la Niñez y Adolescencia</t>
  </si>
  <si>
    <t>300203</t>
  </si>
  <si>
    <t>Capacidades Tecnológicas</t>
  </si>
  <si>
    <t>053501</t>
  </si>
  <si>
    <t>Servicio Nacional de Migraciones</t>
  </si>
  <si>
    <t>Formación y Perfeccionamiento Policial</t>
  </si>
  <si>
    <t>080111</t>
  </si>
  <si>
    <t>210203</t>
  </si>
  <si>
    <t>210204</t>
  </si>
  <si>
    <t>211102</t>
  </si>
  <si>
    <t>290304</t>
  </si>
  <si>
    <t>Subsecretaría de Ciencia, Tecnología, Conocimiento e Innovación</t>
  </si>
  <si>
    <t>310101_61</t>
  </si>
  <si>
    <t>GOBIERNOS REGIONALES</t>
  </si>
  <si>
    <t>Gobierno Regional Región del Libertador General Bernardo O’Higgins</t>
  </si>
  <si>
    <t>310101_62</t>
  </si>
  <si>
    <t>310101_63</t>
  </si>
  <si>
    <t>310101_64</t>
  </si>
  <si>
    <t>310101_65</t>
  </si>
  <si>
    <t>310101_66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</si>
  <si>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</si>
  <si>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</si>
  <si>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</si>
  <si>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</si>
  <si>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</si>
  <si>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</si>
  <si>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</si>
  <si>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</si>
  <si>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</si>
  <si>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</si>
  <si>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Servicio de Salud Arica y Parinacota</t>
  </si>
  <si>
    <t>Servicio de Salud Tarapacá</t>
  </si>
  <si>
    <t>Servicio de Salud Aysén</t>
  </si>
  <si>
    <t>070606</t>
  </si>
  <si>
    <t>Inversión y Financiamiento</t>
  </si>
  <si>
    <t>070607</t>
  </si>
  <si>
    <t>Desarrollo Productivo Sostenible</t>
  </si>
  <si>
    <t>101001</t>
  </si>
  <si>
    <t>Servicio Nacional de Reinserción Social Juvenil</t>
  </si>
  <si>
    <t>240106</t>
  </si>
  <si>
    <t>Transición Energética Justa</t>
  </si>
  <si>
    <t>270102</t>
  </si>
  <si>
    <t>250102</t>
  </si>
  <si>
    <t>Adaptación y Mitigación para el Cambio Climático</t>
  </si>
  <si>
    <t>MODALIDAD</t>
  </si>
  <si>
    <t>PORCENTAJE</t>
  </si>
  <si>
    <t>ORIGEN</t>
  </si>
  <si>
    <t>TURNO</t>
  </si>
  <si>
    <t>SIN TURNO</t>
  </si>
  <si>
    <t>TABLA N°34</t>
  </si>
  <si>
    <t>Modalidad de desempeño de funciones</t>
  </si>
  <si>
    <t xml:space="preserve">Descripción </t>
  </si>
  <si>
    <t>Trabajo Presencial</t>
  </si>
  <si>
    <t>PRESENCIAL</t>
  </si>
  <si>
    <t>Trabajo Remoto o trabajo a distancia</t>
  </si>
  <si>
    <t>REMOTO</t>
  </si>
  <si>
    <t>Teletrabajo</t>
  </si>
  <si>
    <t>TELETRABAJO</t>
  </si>
  <si>
    <t>TABLA N°35</t>
  </si>
  <si>
    <t>Respaldo normativo de la modalidad declarada</t>
  </si>
  <si>
    <t>PERMANENTE</t>
  </si>
  <si>
    <t>Autorización de trabajo remoto establecida en el artículo 66 Ley N°21.526.</t>
  </si>
  <si>
    <t>ANUAL</t>
  </si>
  <si>
    <t>Autorización de trabajo remoto establecida en el propio contrato, en acuerdo con el empleador.</t>
  </si>
  <si>
    <t>CONTRACTUAL</t>
  </si>
  <si>
    <t>Sin autorización para teletrabajo o trabajo remoto.</t>
  </si>
  <si>
    <t>REGULAR</t>
  </si>
  <si>
    <t>TABLA N°36</t>
  </si>
  <si>
    <t>Modalidad de turnos</t>
  </si>
  <si>
    <t>Turno con asignación</t>
  </si>
  <si>
    <t>Turno sin asignación</t>
  </si>
  <si>
    <t>Sin turno</t>
  </si>
  <si>
    <t>070113</t>
  </si>
  <si>
    <t>053102</t>
  </si>
  <si>
    <t>Encuestas Externas</t>
  </si>
  <si>
    <t>070703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</si>
  <si>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</si>
  <si>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</si>
  <si>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</si>
  <si>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</si>
  <si>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</si>
  <si>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</si>
  <si>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</si>
  <si>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</si>
  <si>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</si>
  <si>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</si>
  <si>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</si>
  <si>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</si>
  <si>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</si>
  <si>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</si>
  <si>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</si>
  <si>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</si>
  <si>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</si>
  <si>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</si>
  <si>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</si>
  <si>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</si>
  <si>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</si>
  <si>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</si>
  <si>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</si>
  <si>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</si>
  <si>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</si>
  <si>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</si>
  <si>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</si>
  <si>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</si>
  <si>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</si>
  <si>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</si>
  <si>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</si>
  <si>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</si>
  <si>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</si>
  <si>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</si>
  <si>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</si>
  <si>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</si>
  <si>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</si>
  <si>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</si>
  <si>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</si>
  <si>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</si>
  <si>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</si>
  <si>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</si>
  <si>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</si>
  <si>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</si>
  <si>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</si>
  <si>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</si>
  <si>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</si>
  <si>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</si>
  <si>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</si>
  <si>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</si>
  <si>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</si>
  <si>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</si>
  <si>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</si>
  <si>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</si>
  <si>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</si>
  <si>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</si>
  <si>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</si>
  <si>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</si>
  <si>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</si>
  <si>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</si>
  <si>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</si>
  <si>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</si>
  <si>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</si>
  <si>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</si>
  <si>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</si>
  <si>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</si>
  <si>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</si>
  <si>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</si>
  <si>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</si>
  <si>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</si>
  <si>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</si>
  <si>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</si>
  <si>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</si>
  <si>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</si>
  <si>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</si>
  <si>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</si>
  <si>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</si>
  <si>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</si>
  <si>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</si>
  <si>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</si>
  <si>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</si>
  <si>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</si>
  <si>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</si>
  <si>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</si>
  <si>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</si>
  <si>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</si>
  <si>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</si>
  <si>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</si>
  <si>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</si>
  <si>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</si>
  <si>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</si>
  <si>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</si>
  <si>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</si>
  <si>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</si>
  <si>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</si>
  <si>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</si>
  <si>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</si>
  <si>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</si>
  <si>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</si>
  <si>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</si>
  <si>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</si>
  <si>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</si>
  <si>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</si>
  <si>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</si>
  <si>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</si>
  <si>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</si>
  <si>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</si>
  <si>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</si>
  <si>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</si>
  <si>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</si>
  <si>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</si>
  <si>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</si>
  <si>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</si>
  <si>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</si>
  <si>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</si>
  <si>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</si>
  <si>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</si>
  <si>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</si>
  <si>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</si>
  <si>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020101_1</t>
  </si>
  <si>
    <t>020101_2</t>
  </si>
  <si>
    <t>070600_4002</t>
  </si>
  <si>
    <t>070600_4008</t>
  </si>
  <si>
    <t>070600_4014</t>
  </si>
  <si>
    <t>070600_4074</t>
  </si>
  <si>
    <t>070600_1400</t>
  </si>
  <si>
    <t>Comité Desarrollo Productivo Regional de Antofagasta</t>
  </si>
  <si>
    <t>Comité Desarrollo Productivo Regional de Biobío</t>
  </si>
  <si>
    <t>Comité Desarrollo Productivo Regional de Los Rios</t>
  </si>
  <si>
    <t>Comité Agencia de Fomento de la Producción Sustentable</t>
  </si>
  <si>
    <t>170301_1</t>
  </si>
  <si>
    <t>170301_2</t>
  </si>
  <si>
    <t>170301_3</t>
  </si>
  <si>
    <t>170301_4</t>
  </si>
  <si>
    <t>170301_5</t>
  </si>
  <si>
    <t>Servicio Nacional de Geología y Minería - Propiedad Minera</t>
  </si>
  <si>
    <t xml:space="preserve">Propiedad Minera </t>
  </si>
  <si>
    <t xml:space="preserve">Servicio Nacional de Geología y Minería - Cierre Faenas y Gestión Ambiental </t>
  </si>
  <si>
    <t xml:space="preserve">Cierre Faenas y Gestión Ambiental </t>
  </si>
  <si>
    <t xml:space="preserve">Servicio Nacional de Geología y Minería - Geología Aplicada </t>
  </si>
  <si>
    <t xml:space="preserve">Geología Aplicada </t>
  </si>
  <si>
    <t xml:space="preserve">Servicio Nacional de Geología y Minería - Laboratorio </t>
  </si>
  <si>
    <t xml:space="preserve">Laboratorio </t>
  </si>
  <si>
    <t xml:space="preserve">Servicio Nacional de Geología y Minería - Depósitos de Relaves </t>
  </si>
  <si>
    <t xml:space="preserve">Depósitos de Relaves </t>
  </si>
  <si>
    <t>Autorización de teletrabajo establecida en el artículo 67 Ley N°21.526, artículo 75 Ley N°21.405, artículo 54 Ley N°21.306 y artículo 64 de la Ley N°21.647.</t>
  </si>
  <si>
    <t>CON ASIG</t>
  </si>
  <si>
    <t>SIN ASIG</t>
  </si>
  <si>
    <t>053601</t>
  </si>
  <si>
    <t>Agencia Nacional de Ciberseguridad</t>
  </si>
  <si>
    <t>151101</t>
  </si>
  <si>
    <t>Servicio de Biodiversidad y Áreas Protegidas</t>
  </si>
  <si>
    <t>250401</t>
  </si>
  <si>
    <t>APELLIDO_1</t>
  </si>
  <si>
    <t>APELLIDO_2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</si>
</sst>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dd/mm/yyyy;@"/>
    <numFmt numFmtId="169" formatCode="0.0"/>
    <numFmt numFmtId="170" formatCode="&quot;Corregir, tiene &quot;0&quot; años&quot;"/>
    <numFmt numFmtId="171" formatCode="_-* #,##0.00\ _€_-;\-* #,##0.00\ _€_-;_-* &quot;-&quot;??\ _€_-;_-@_-"/>
    <numFmt numFmtId="172" formatCode="_-[$€-2]\ * #,##0.00_-;\-[$€-2]\ * #,##0.00_-;_-[$€-2]\ * &quot;-&quot;??_-"/>
    <numFmt numFmtId="173" formatCode="_(* #,##0_);_(* \(#,##0\);_(* &quot;-&quot;_);_(@_)"/>
    <numFmt numFmtId="174" formatCode="#,##0\ &quot;Pta&quot;;\-#,##0\ &quot;Pta&quot;"/>
    <numFmt numFmtId="175" formatCode="_-* #,##0_-;\-* #,##0_-;_-* &quot;-&quot;??_-;_-@_-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Lucida Sans Unicode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indexed="8"/>
      <name val="Tahoma"/>
      <family val="2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name val="Arial Unicode MS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name val="Arial"/>
      <family val="2"/>
    </font>
    <font>
      <sz val="10"/>
      <color rgb="FF000000"/>
      <name val="Segoe UI Light"/>
      <family val="2"/>
    </font>
    <font>
      <sz val="10"/>
      <color rgb="FF000000"/>
      <name val="Segoe UI Semibold"/>
      <family val="2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4965">
    <xf numFmtId="0" fontId="0" fillId="0" borderId="0"/>
    <xf numFmtId="0" fontId="13" fillId="0" borderId="0"/>
    <xf numFmtId="0" fontId="12" fillId="0" borderId="0"/>
    <xf numFmtId="0" fontId="12" fillId="0" borderId="0"/>
    <xf numFmtId="0" fontId="16" fillId="0" borderId="0"/>
    <xf numFmtId="0" fontId="1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10" borderId="0" applyNumberFormat="0" applyBorder="0" applyAlignment="0" applyProtection="0"/>
    <xf numFmtId="0" fontId="45" fillId="11" borderId="19" applyNumberFormat="0" applyAlignment="0" applyProtection="0"/>
    <xf numFmtId="0" fontId="46" fillId="12" borderId="20" applyNumberFormat="0" applyAlignment="0" applyProtection="0"/>
    <xf numFmtId="0" fontId="47" fillId="12" borderId="19" applyNumberFormat="0" applyAlignment="0" applyProtection="0"/>
    <xf numFmtId="0" fontId="48" fillId="0" borderId="21" applyNumberFormat="0" applyFill="0" applyAlignment="0" applyProtection="0"/>
    <xf numFmtId="0" fontId="49" fillId="13" borderId="22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52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2" fillId="34" borderId="0" applyNumberFormat="0" applyBorder="0" applyAlignment="0" applyProtection="0"/>
    <xf numFmtId="0" fontId="52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2" fillId="38" borderId="0" applyNumberFormat="0" applyBorder="0" applyAlignment="0" applyProtection="0"/>
    <xf numFmtId="0" fontId="6" fillId="0" borderId="0"/>
    <xf numFmtId="0" fontId="6" fillId="0" borderId="0"/>
    <xf numFmtId="0" fontId="37" fillId="0" borderId="0"/>
    <xf numFmtId="0" fontId="6" fillId="14" borderId="23" applyNumberFormat="0" applyFont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171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6" fillId="0" borderId="0" applyFont="0" applyFill="0" applyBorder="0" applyAlignment="0" applyProtection="0"/>
    <xf numFmtId="0" fontId="54" fillId="0" borderId="0"/>
    <xf numFmtId="0" fontId="13" fillId="0" borderId="0"/>
    <xf numFmtId="0" fontId="54" fillId="0" borderId="0"/>
    <xf numFmtId="165" fontId="54" fillId="0" borderId="0" applyFont="0" applyFill="0" applyBorder="0" applyAlignment="0" applyProtection="0"/>
    <xf numFmtId="0" fontId="6" fillId="0" borderId="0"/>
    <xf numFmtId="0" fontId="16" fillId="0" borderId="0"/>
    <xf numFmtId="0" fontId="53" fillId="39" borderId="0" applyNumberFormat="0" applyBorder="0" applyAlignment="0" applyProtection="0"/>
    <xf numFmtId="0" fontId="13" fillId="0" borderId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7" fillId="53" borderId="26" applyNumberFormat="0" applyAlignment="0" applyProtection="0"/>
    <xf numFmtId="0" fontId="57" fillId="53" borderId="26" applyNumberFormat="0" applyAlignment="0" applyProtection="0"/>
    <xf numFmtId="0" fontId="57" fillId="53" borderId="26" applyNumberFormat="0" applyAlignment="0" applyProtection="0"/>
    <xf numFmtId="0" fontId="58" fillId="54" borderId="27" applyNumberFormat="0" applyAlignment="0" applyProtection="0"/>
    <xf numFmtId="0" fontId="58" fillId="54" borderId="27" applyNumberFormat="0" applyAlignment="0" applyProtection="0"/>
    <xf numFmtId="0" fontId="58" fillId="54" borderId="27" applyNumberFormat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61" fillId="44" borderId="26" applyNumberFormat="0" applyAlignment="0" applyProtection="0"/>
    <xf numFmtId="0" fontId="61" fillId="44" borderId="26" applyNumberFormat="0" applyAlignment="0" applyProtection="0"/>
    <xf numFmtId="0" fontId="61" fillId="44" borderId="26" applyNumberFormat="0" applyAlignment="0" applyProtection="0"/>
    <xf numFmtId="172" fontId="13" fillId="0" borderId="0" applyFont="0" applyFill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13" fillId="0" borderId="0"/>
    <xf numFmtId="0" fontId="13" fillId="0" borderId="0"/>
    <xf numFmtId="0" fontId="6" fillId="0" borderId="0"/>
    <xf numFmtId="0" fontId="13" fillId="0" borderId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64" fillId="53" borderId="29" applyNumberFormat="0" applyAlignment="0" applyProtection="0"/>
    <xf numFmtId="0" fontId="64" fillId="53" borderId="29" applyNumberFormat="0" applyAlignment="0" applyProtection="0"/>
    <xf numFmtId="0" fontId="64" fillId="53" borderId="29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171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" fillId="0" borderId="0"/>
    <xf numFmtId="0" fontId="7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6" fillId="0" borderId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53" fillId="14" borderId="23" applyNumberFormat="0" applyFont="0" applyAlignment="0" applyProtection="0"/>
    <xf numFmtId="0" fontId="12" fillId="0" borderId="0"/>
    <xf numFmtId="0" fontId="6" fillId="0" borderId="0"/>
    <xf numFmtId="0" fontId="37" fillId="0" borderId="0"/>
    <xf numFmtId="0" fontId="74" fillId="61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6" fillId="0" borderId="0"/>
    <xf numFmtId="0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75" fillId="0" borderId="0"/>
    <xf numFmtId="0" fontId="75" fillId="0" borderId="0"/>
    <xf numFmtId="0" fontId="6" fillId="0" borderId="0"/>
    <xf numFmtId="0" fontId="12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77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53" fillId="14" borderId="23" applyNumberFormat="0" applyFont="0" applyAlignment="0" applyProtection="0"/>
    <xf numFmtId="0" fontId="6" fillId="14" borderId="23" applyNumberFormat="0" applyFont="0" applyAlignment="0" applyProtection="0"/>
    <xf numFmtId="0" fontId="53" fillId="14" borderId="23" applyNumberFormat="0" applyFont="0" applyAlignment="0" applyProtection="0"/>
    <xf numFmtId="0" fontId="6" fillId="0" borderId="0"/>
    <xf numFmtId="0" fontId="13" fillId="0" borderId="0"/>
    <xf numFmtId="0" fontId="6" fillId="0" borderId="0"/>
    <xf numFmtId="0" fontId="16" fillId="0" borderId="0"/>
    <xf numFmtId="0" fontId="37" fillId="0" borderId="0"/>
    <xf numFmtId="0" fontId="1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6" fillId="0" borderId="0"/>
    <xf numFmtId="0" fontId="13" fillId="0" borderId="0"/>
    <xf numFmtId="0" fontId="53" fillId="14" borderId="23" applyNumberFormat="0" applyFont="0" applyAlignment="0" applyProtection="0"/>
    <xf numFmtId="0" fontId="53" fillId="14" borderId="23" applyNumberFormat="0" applyFont="0" applyAlignment="0" applyProtection="0"/>
    <xf numFmtId="0" fontId="13" fillId="0" borderId="0"/>
    <xf numFmtId="0" fontId="13" fillId="0" borderId="0"/>
    <xf numFmtId="0" fontId="16" fillId="0" borderId="0"/>
    <xf numFmtId="0" fontId="7" fillId="0" borderId="0"/>
    <xf numFmtId="166" fontId="7" fillId="0" borderId="0" applyFont="0" applyFill="0" applyBorder="0" applyAlignment="0" applyProtection="0"/>
    <xf numFmtId="0" fontId="37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53" fillId="14" borderId="23" applyNumberFormat="0" applyFont="0" applyAlignment="0" applyProtection="0"/>
    <xf numFmtId="166" fontId="6" fillId="0" borderId="0" applyFont="0" applyFill="0" applyBorder="0" applyAlignment="0" applyProtection="0"/>
    <xf numFmtId="0" fontId="13" fillId="0" borderId="0"/>
    <xf numFmtId="0" fontId="6" fillId="0" borderId="0"/>
    <xf numFmtId="0" fontId="1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3" fillId="14" borderId="23" applyNumberFormat="0" applyFont="0" applyAlignment="0" applyProtection="0"/>
    <xf numFmtId="0" fontId="16" fillId="0" borderId="0"/>
    <xf numFmtId="0" fontId="13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3" fillId="14" borderId="23" applyNumberFormat="0" applyFont="0" applyAlignment="0" applyProtection="0"/>
    <xf numFmtId="0" fontId="13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166" fontId="5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3" applyNumberFormat="0" applyFont="0" applyAlignment="0" applyProtection="0"/>
    <xf numFmtId="0" fontId="37" fillId="0" borderId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4" fillId="0" borderId="0"/>
    <xf numFmtId="0" fontId="54" fillId="0" borderId="0"/>
    <xf numFmtId="165" fontId="54" fillId="0" borderId="0" applyFont="0" applyFill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5" fillId="55" borderId="0" applyNumberFormat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171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171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14" borderId="23" applyNumberFormat="0" applyFont="0" applyAlignment="0" applyProtection="0"/>
    <xf numFmtId="17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17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37" fillId="0" borderId="0"/>
    <xf numFmtId="0" fontId="13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9" fillId="0" borderId="16" applyNumberFormat="0" applyFill="0" applyAlignment="0" applyProtection="0"/>
    <xf numFmtId="41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14" borderId="23" applyNumberFormat="0" applyFont="0" applyAlignment="0" applyProtection="0"/>
    <xf numFmtId="0" fontId="4" fillId="14" borderId="2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0" fontId="4" fillId="0" borderId="0"/>
    <xf numFmtId="0" fontId="13" fillId="0" borderId="0"/>
    <xf numFmtId="0" fontId="13" fillId="0" borderId="0"/>
    <xf numFmtId="0" fontId="53" fillId="14" borderId="23" applyNumberFormat="0" applyFont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72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0" fontId="37" fillId="0" borderId="0"/>
    <xf numFmtId="0" fontId="4" fillId="0" borderId="0"/>
    <xf numFmtId="9" fontId="13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7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14" borderId="23" applyNumberFormat="0" applyFont="0" applyAlignment="0" applyProtection="0"/>
    <xf numFmtId="0" fontId="37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13" fillId="0" borderId="0">
      <alignment vertical="top"/>
    </xf>
    <xf numFmtId="166" fontId="4" fillId="0" borderId="0" applyFont="0" applyFill="0" applyBorder="0" applyAlignment="0" applyProtection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7" fillId="0" borderId="0"/>
    <xf numFmtId="0" fontId="3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6" fillId="0" borderId="0"/>
    <xf numFmtId="0" fontId="13" fillId="0" borderId="0"/>
    <xf numFmtId="0" fontId="4" fillId="0" borderId="0"/>
    <xf numFmtId="0" fontId="37" fillId="0" borderId="0"/>
    <xf numFmtId="0" fontId="13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7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171" fontId="4" fillId="0" borderId="0" applyFont="0" applyFill="0" applyBorder="0" applyAlignment="0" applyProtection="0"/>
    <xf numFmtId="0" fontId="13" fillId="0" borderId="0"/>
    <xf numFmtId="0" fontId="54" fillId="0" borderId="0"/>
    <xf numFmtId="0" fontId="4" fillId="0" borderId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13" fillId="0" borderId="0"/>
    <xf numFmtId="0" fontId="4" fillId="0" borderId="0"/>
    <xf numFmtId="0" fontId="13" fillId="0" borderId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0" fontId="53" fillId="60" borderId="25" applyNumberFormat="0" applyFont="0" applyAlignment="0" applyProtection="0"/>
    <xf numFmtId="43" fontId="4" fillId="0" borderId="0" applyFont="0" applyFill="0" applyBorder="0" applyAlignment="0" applyProtection="0"/>
    <xf numFmtId="0" fontId="7" fillId="0" borderId="0"/>
    <xf numFmtId="171" fontId="1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7" fillId="0" borderId="0"/>
    <xf numFmtId="0" fontId="13" fillId="0" borderId="0">
      <alignment vertical="top"/>
    </xf>
    <xf numFmtId="0" fontId="4" fillId="0" borderId="0"/>
    <xf numFmtId="0" fontId="76" fillId="0" borderId="0"/>
    <xf numFmtId="0" fontId="77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0" fontId="7" fillId="0" borderId="0"/>
    <xf numFmtId="171" fontId="13" fillId="0" borderId="0" applyFont="0" applyFill="0" applyBorder="0" applyAlignment="0" applyProtection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1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14" borderId="23" applyNumberFormat="0" applyFont="0" applyAlignment="0" applyProtection="0"/>
    <xf numFmtId="17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82" fillId="0" borderId="0" applyFont="0" applyFill="0" applyBorder="0" applyAlignment="0" applyProtection="0"/>
  </cellStyleXfs>
  <cellXfs count="221">
    <xf numFmtId="0" fontId="0" fillId="0" borderId="0" xfId="0"/>
    <xf numFmtId="0" fontId="18" fillId="0" borderId="0" xfId="0" applyFont="1"/>
    <xf numFmtId="49" fontId="18" fillId="0" borderId="0" xfId="1" applyNumberFormat="1" applyFont="1"/>
    <xf numFmtId="49" fontId="18" fillId="0" borderId="0" xfId="1" applyNumberFormat="1" applyFont="1" applyAlignment="1">
      <alignment horizontal="left"/>
    </xf>
    <xf numFmtId="0" fontId="18" fillId="0" borderId="0" xfId="1" applyFont="1"/>
    <xf numFmtId="0" fontId="20" fillId="0" borderId="0" xfId="5" applyFont="1" applyAlignment="1">
      <alignment horizontal="justify" vertical="center"/>
    </xf>
    <xf numFmtId="0" fontId="19" fillId="0" borderId="0" xfId="5" applyAlignment="1">
      <alignment vertical="center"/>
    </xf>
    <xf numFmtId="49" fontId="19" fillId="0" borderId="0" xfId="5" applyNumberFormat="1" applyAlignment="1">
      <alignment vertical="center"/>
    </xf>
    <xf numFmtId="0" fontId="21" fillId="2" borderId="3" xfId="5" applyFont="1" applyFill="1" applyBorder="1" applyAlignment="1">
      <alignment horizontal="center" vertical="center" wrapText="1"/>
    </xf>
    <xf numFmtId="0" fontId="21" fillId="0" borderId="3" xfId="5" applyFont="1" applyBorder="1" applyAlignment="1">
      <alignment horizontal="center" vertical="center" wrapText="1"/>
    </xf>
    <xf numFmtId="0" fontId="21" fillId="0" borderId="3" xfId="5" applyFont="1" applyBorder="1" applyAlignment="1">
      <alignment horizontal="justify" vertical="center" wrapText="1"/>
    </xf>
    <xf numFmtId="49" fontId="21" fillId="2" borderId="3" xfId="5" applyNumberFormat="1" applyFont="1" applyFill="1" applyBorder="1" applyAlignment="1">
      <alignment horizontal="center" vertical="center" wrapText="1"/>
    </xf>
    <xf numFmtId="0" fontId="22" fillId="0" borderId="2" xfId="5" applyFont="1" applyBorder="1" applyAlignment="1">
      <alignment horizontal="justify" vertical="center" wrapText="1"/>
    </xf>
    <xf numFmtId="0" fontId="22" fillId="2" borderId="3" xfId="5" applyFont="1" applyFill="1" applyBorder="1" applyAlignment="1">
      <alignment horizontal="center" vertical="center" wrapText="1"/>
    </xf>
    <xf numFmtId="0" fontId="21" fillId="0" borderId="0" xfId="5" applyFont="1" applyAlignment="1">
      <alignment horizontal="justify" vertical="center"/>
    </xf>
    <xf numFmtId="0" fontId="22" fillId="0" borderId="2" xfId="5" applyFont="1" applyBorder="1" applyAlignment="1">
      <alignment horizontal="left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0" borderId="2" xfId="5" applyFont="1" applyBorder="1" applyAlignment="1">
      <alignment vertical="center" wrapText="1"/>
    </xf>
    <xf numFmtId="0" fontId="21" fillId="3" borderId="5" xfId="5" applyFont="1" applyFill="1" applyBorder="1" applyAlignment="1">
      <alignment horizontal="left" vertical="center" wrapText="1"/>
    </xf>
    <xf numFmtId="0" fontId="22" fillId="3" borderId="6" xfId="5" applyFont="1" applyFill="1" applyBorder="1" applyAlignment="1">
      <alignment horizontal="left" vertical="center" wrapText="1"/>
    </xf>
    <xf numFmtId="0" fontId="21" fillId="3" borderId="2" xfId="5" applyFont="1" applyFill="1" applyBorder="1" applyAlignment="1">
      <alignment horizontal="left" vertical="center" wrapText="1"/>
    </xf>
    <xf numFmtId="0" fontId="22" fillId="3" borderId="3" xfId="5" applyFont="1" applyFill="1" applyBorder="1" applyAlignment="1">
      <alignment horizontal="left" vertical="center" wrapText="1"/>
    </xf>
    <xf numFmtId="0" fontId="21" fillId="0" borderId="2" xfId="5" applyFont="1" applyBorder="1" applyAlignment="1">
      <alignment horizontal="left" vertical="center" wrapText="1"/>
    </xf>
    <xf numFmtId="0" fontId="21" fillId="0" borderId="2" xfId="5" applyFont="1" applyBorder="1" applyAlignment="1">
      <alignment vertical="center"/>
    </xf>
    <xf numFmtId="0" fontId="21" fillId="2" borderId="3" xfId="5" applyFont="1" applyFill="1" applyBorder="1" applyAlignment="1">
      <alignment horizontal="center" vertical="center"/>
    </xf>
    <xf numFmtId="0" fontId="22" fillId="2" borderId="3" xfId="5" applyFont="1" applyFill="1" applyBorder="1" applyAlignment="1">
      <alignment horizontal="center" vertical="center"/>
    </xf>
    <xf numFmtId="0" fontId="21" fillId="0" borderId="2" xfId="5" applyFont="1" applyBorder="1" applyAlignment="1">
      <alignment vertical="center" wrapText="1"/>
    </xf>
    <xf numFmtId="0" fontId="22" fillId="0" borderId="2" xfId="5" applyFont="1" applyBorder="1" applyAlignment="1">
      <alignment vertical="center" wrapText="1"/>
    </xf>
    <xf numFmtId="0" fontId="22" fillId="2" borderId="3" xfId="5" applyFont="1" applyFill="1" applyBorder="1" applyAlignment="1">
      <alignment horizontal="left" vertical="center" wrapText="1"/>
    </xf>
    <xf numFmtId="0" fontId="21" fillId="2" borderId="3" xfId="5" applyFont="1" applyFill="1" applyBorder="1" applyAlignment="1">
      <alignment vertical="center" wrapText="1"/>
    </xf>
    <xf numFmtId="0" fontId="22" fillId="2" borderId="3" xfId="5" applyFont="1" applyFill="1" applyBorder="1" applyAlignment="1">
      <alignment horizontal="justify" vertical="center" wrapText="1"/>
    </xf>
    <xf numFmtId="0" fontId="21" fillId="0" borderId="2" xfId="5" applyFont="1" applyBorder="1" applyAlignment="1">
      <alignment horizontal="justify" vertical="center" wrapText="1"/>
    </xf>
    <xf numFmtId="0" fontId="21" fillId="3" borderId="7" xfId="5" applyFont="1" applyFill="1" applyBorder="1" applyAlignment="1">
      <alignment vertical="center" wrapText="1"/>
    </xf>
    <xf numFmtId="0" fontId="21" fillId="3" borderId="7" xfId="5" applyFont="1" applyFill="1" applyBorder="1" applyAlignment="1">
      <alignment horizontal="justify" vertical="center" wrapText="1"/>
    </xf>
    <xf numFmtId="0" fontId="21" fillId="3" borderId="7" xfId="5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3" borderId="5" xfId="5" applyFont="1" applyFill="1" applyBorder="1" applyAlignment="1">
      <alignment horizontal="justify" vertical="center" wrapText="1"/>
    </xf>
    <xf numFmtId="0" fontId="21" fillId="3" borderId="5" xfId="5" applyFont="1" applyFill="1" applyBorder="1" applyAlignment="1">
      <alignment vertical="center"/>
    </xf>
    <xf numFmtId="0" fontId="21" fillId="3" borderId="5" xfId="5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1" fillId="3" borderId="7" xfId="5" applyFont="1" applyFill="1" applyBorder="1" applyAlignment="1">
      <alignment horizontal="left" vertical="center"/>
    </xf>
    <xf numFmtId="0" fontId="21" fillId="3" borderId="11" xfId="5" applyFont="1" applyFill="1" applyBorder="1" applyAlignment="1">
      <alignment horizontal="left" vertical="center"/>
    </xf>
    <xf numFmtId="0" fontId="21" fillId="3" borderId="6" xfId="5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0" fillId="6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49" fontId="13" fillId="6" borderId="1" xfId="0" applyNumberFormat="1" applyFont="1" applyFill="1" applyBorder="1" applyAlignment="1">
      <alignment horizontal="center" vertical="center"/>
    </xf>
    <xf numFmtId="49" fontId="0" fillId="6" borderId="13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13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49" fontId="0" fillId="6" borderId="15" xfId="0" applyNumberFormat="1" applyFill="1" applyBorder="1" applyAlignment="1">
      <alignment horizontal="center" vertical="center"/>
    </xf>
    <xf numFmtId="3" fontId="0" fillId="0" borderId="15" xfId="0" applyNumberFormat="1" applyBorder="1" applyAlignment="1">
      <alignment vertical="center"/>
    </xf>
    <xf numFmtId="49" fontId="13" fillId="6" borderId="13" xfId="0" applyNumberFormat="1" applyFont="1" applyFill="1" applyBorder="1" applyAlignment="1">
      <alignment horizontal="center" vertical="center"/>
    </xf>
    <xf numFmtId="49" fontId="13" fillId="6" borderId="15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17" fillId="7" borderId="1" xfId="4" applyFont="1" applyFill="1" applyBorder="1" applyAlignment="1">
      <alignment horizontal="center" vertical="center"/>
    </xf>
    <xf numFmtId="0" fontId="21" fillId="0" borderId="9" xfId="5" applyFont="1" applyBorder="1" applyAlignment="1">
      <alignment vertical="center" wrapText="1"/>
    </xf>
    <xf numFmtId="0" fontId="21" fillId="2" borderId="4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vertical="center" wrapText="1"/>
    </xf>
    <xf numFmtId="0" fontId="21" fillId="0" borderId="6" xfId="5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49" fontId="30" fillId="0" borderId="0" xfId="1" applyNumberFormat="1" applyFont="1" applyAlignment="1">
      <alignment horizontal="center" vertical="center" wrapText="1"/>
    </xf>
    <xf numFmtId="0" fontId="10" fillId="0" borderId="0" xfId="0" applyFont="1"/>
    <xf numFmtId="0" fontId="22" fillId="0" borderId="0" xfId="0" applyFont="1"/>
    <xf numFmtId="0" fontId="22" fillId="0" borderId="2" xfId="5" applyFont="1" applyBorder="1" applyAlignment="1">
      <alignment vertical="center"/>
    </xf>
    <xf numFmtId="0" fontId="34" fillId="0" borderId="2" xfId="0" applyFont="1" applyBorder="1" applyAlignment="1">
      <alignment horizontal="left" vertical="top" wrapText="1"/>
    </xf>
    <xf numFmtId="0" fontId="27" fillId="2" borderId="3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170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169" fontId="29" fillId="0" borderId="0" xfId="0" applyNumberFormat="1" applyFont="1" applyAlignment="1">
      <alignment horizontal="center" vertical="center"/>
    </xf>
    <xf numFmtId="0" fontId="35" fillId="63" borderId="0" xfId="2" applyFont="1" applyFill="1" applyAlignment="1">
      <alignment horizontal="center" vertical="center"/>
    </xf>
    <xf numFmtId="0" fontId="35" fillId="63" borderId="0" xfId="2" applyFont="1" applyFill="1" applyAlignment="1">
      <alignment horizontal="center" vertical="center" wrapText="1"/>
    </xf>
    <xf numFmtId="0" fontId="35" fillId="64" borderId="0" xfId="2" applyFont="1" applyFill="1" applyAlignment="1">
      <alignment horizontal="center" vertical="center" wrapText="1"/>
    </xf>
    <xf numFmtId="0" fontId="79" fillId="62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79" fillId="5" borderId="0" xfId="0" applyFont="1" applyFill="1" applyAlignment="1">
      <alignment horizontal="center" vertical="center" wrapText="1"/>
    </xf>
    <xf numFmtId="0" fontId="35" fillId="62" borderId="0" xfId="3" applyFont="1" applyFill="1" applyAlignment="1">
      <alignment horizontal="center" vertical="center"/>
    </xf>
    <xf numFmtId="0" fontId="35" fillId="62" borderId="0" xfId="3" applyFont="1" applyFill="1" applyAlignment="1">
      <alignment horizontal="center" vertical="center" wrapText="1"/>
    </xf>
    <xf numFmtId="0" fontId="81" fillId="62" borderId="0" xfId="0" applyFont="1" applyFill="1" applyAlignment="1">
      <alignment horizontal="center" vertical="center" wrapText="1"/>
    </xf>
    <xf numFmtId="14" fontId="29" fillId="65" borderId="1" xfId="0" applyNumberFormat="1" applyFont="1" applyFill="1" applyBorder="1" applyAlignment="1">
      <alignment horizontal="center" vertical="center"/>
    </xf>
    <xf numFmtId="0" fontId="29" fillId="0" borderId="0" xfId="0" applyFont="1"/>
    <xf numFmtId="49" fontId="29" fillId="0" borderId="0" xfId="0" applyNumberFormat="1" applyFont="1"/>
    <xf numFmtId="14" fontId="29" fillId="0" borderId="0" xfId="0" applyNumberFormat="1" applyFont="1"/>
    <xf numFmtId="169" fontId="29" fillId="0" borderId="0" xfId="0" applyNumberFormat="1" applyFont="1"/>
    <xf numFmtId="0" fontId="7" fillId="0" borderId="0" xfId="0" applyFont="1"/>
    <xf numFmtId="0" fontId="7" fillId="0" borderId="2" xfId="5" applyFont="1" applyBorder="1" applyAlignment="1">
      <alignment horizontal="justify" vertical="center" wrapText="1"/>
    </xf>
    <xf numFmtId="0" fontId="7" fillId="2" borderId="3" xfId="5" applyFont="1" applyFill="1" applyBorder="1" applyAlignment="1">
      <alignment horizontal="justify" vertical="center" wrapText="1"/>
    </xf>
    <xf numFmtId="0" fontId="21" fillId="0" borderId="0" xfId="5" applyFont="1" applyAlignment="1">
      <alignment horizontal="left" vertical="center"/>
    </xf>
    <xf numFmtId="0" fontId="19" fillId="0" borderId="1" xfId="5" applyBorder="1" applyAlignment="1">
      <alignment vertical="center"/>
    </xf>
    <xf numFmtId="0" fontId="21" fillId="3" borderId="34" xfId="5" applyFont="1" applyFill="1" applyBorder="1" applyAlignment="1">
      <alignment horizontal="left" vertical="center"/>
    </xf>
    <xf numFmtId="0" fontId="21" fillId="3" borderId="35" xfId="5" applyFont="1" applyFill="1" applyBorder="1" applyAlignment="1">
      <alignment horizontal="left" vertical="center"/>
    </xf>
    <xf numFmtId="0" fontId="21" fillId="3" borderId="36" xfId="5" applyFont="1" applyFill="1" applyBorder="1" applyAlignment="1">
      <alignment horizontal="left" vertical="center"/>
    </xf>
    <xf numFmtId="0" fontId="21" fillId="3" borderId="37" xfId="5" applyFont="1" applyFill="1" applyBorder="1" applyAlignment="1">
      <alignment horizontal="left" vertical="center"/>
    </xf>
    <xf numFmtId="0" fontId="19" fillId="0" borderId="36" xfId="5" applyBorder="1" applyAlignment="1">
      <alignment vertical="center"/>
    </xf>
    <xf numFmtId="0" fontId="19" fillId="0" borderId="37" xfId="5" applyBorder="1" applyAlignment="1">
      <alignment vertical="center"/>
    </xf>
    <xf numFmtId="0" fontId="21" fillId="0" borderId="36" xfId="5" applyFont="1" applyBorder="1" applyAlignment="1">
      <alignment horizontal="justify" vertical="center"/>
    </xf>
    <xf numFmtId="0" fontId="19" fillId="0" borderId="38" xfId="5" applyBorder="1" applyAlignment="1">
      <alignment vertical="center"/>
    </xf>
    <xf numFmtId="0" fontId="19" fillId="0" borderId="39" xfId="5" applyBorder="1" applyAlignment="1">
      <alignment vertical="center"/>
    </xf>
    <xf numFmtId="0" fontId="19" fillId="0" borderId="1" xfId="5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0" fontId="19" fillId="0" borderId="34" xfId="5" applyBorder="1" applyAlignment="1">
      <alignment vertical="center"/>
    </xf>
    <xf numFmtId="0" fontId="19" fillId="0" borderId="40" xfId="5" applyBorder="1" applyAlignment="1">
      <alignment vertical="center"/>
    </xf>
    <xf numFmtId="0" fontId="19" fillId="0" borderId="35" xfId="5" applyBorder="1" applyAlignment="1">
      <alignment vertical="center"/>
    </xf>
    <xf numFmtId="0" fontId="19" fillId="0" borderId="15" xfId="5" applyBorder="1" applyAlignment="1">
      <alignment vertical="center"/>
    </xf>
    <xf numFmtId="49" fontId="19" fillId="0" borderId="37" xfId="5" applyNumberFormat="1" applyBorder="1" applyAlignment="1">
      <alignment vertical="center"/>
    </xf>
    <xf numFmtId="49" fontId="5" fillId="0" borderId="37" xfId="5" applyNumberFormat="1" applyFont="1" applyBorder="1" applyAlignment="1">
      <alignment vertical="center"/>
    </xf>
    <xf numFmtId="49" fontId="5" fillId="0" borderId="39" xfId="5" applyNumberFormat="1" applyFont="1" applyBorder="1" applyAlignment="1">
      <alignment vertical="center"/>
    </xf>
    <xf numFmtId="49" fontId="5" fillId="0" borderId="37" xfId="5" applyNumberFormat="1" applyFont="1" applyBorder="1" applyAlignment="1">
      <alignment horizontal="center" vertical="center"/>
    </xf>
    <xf numFmtId="0" fontId="19" fillId="0" borderId="37" xfId="5" applyBorder="1" applyAlignment="1">
      <alignment horizontal="center" vertical="center"/>
    </xf>
    <xf numFmtId="49" fontId="5" fillId="0" borderId="39" xfId="5" applyNumberFormat="1" applyFont="1" applyBorder="1" applyAlignment="1">
      <alignment horizontal="center" vertical="center"/>
    </xf>
    <xf numFmtId="0" fontId="19" fillId="0" borderId="41" xfId="5" applyBorder="1" applyAlignment="1">
      <alignment vertical="center"/>
    </xf>
    <xf numFmtId="0" fontId="7" fillId="0" borderId="2" xfId="5" applyFont="1" applyBorder="1" applyAlignment="1">
      <alignment vertical="center"/>
    </xf>
    <xf numFmtId="0" fontId="19" fillId="0" borderId="43" xfId="5" applyBorder="1" applyAlignment="1">
      <alignment vertical="center"/>
    </xf>
    <xf numFmtId="49" fontId="5" fillId="0" borderId="44" xfId="5" applyNumberFormat="1" applyFont="1" applyBorder="1" applyAlignment="1">
      <alignment vertical="center"/>
    </xf>
    <xf numFmtId="49" fontId="3" fillId="0" borderId="1" xfId="5" applyNumberFormat="1" applyFont="1" applyBorder="1" applyAlignment="1">
      <alignment vertical="center"/>
    </xf>
    <xf numFmtId="0" fontId="5" fillId="0" borderId="42" xfId="5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/>
    </xf>
    <xf numFmtId="0" fontId="5" fillId="0" borderId="39" xfId="5" applyFont="1" applyBorder="1" applyAlignment="1">
      <alignment horizontal="center" vertical="center"/>
    </xf>
    <xf numFmtId="49" fontId="2" fillId="0" borderId="1" xfId="5" applyNumberFormat="1" applyFont="1" applyBorder="1" applyAlignment="1">
      <alignment vertical="center"/>
    </xf>
    <xf numFmtId="0" fontId="37" fillId="0" borderId="4" xfId="0" applyFont="1" applyBorder="1" applyAlignment="1">
      <alignment horizontal="justify" vertical="center" wrapText="1"/>
    </xf>
    <xf numFmtId="0" fontId="37" fillId="0" borderId="3" xfId="0" applyFont="1" applyBorder="1" applyAlignment="1">
      <alignment horizontal="justify" vertical="center" wrapText="1"/>
    </xf>
    <xf numFmtId="0" fontId="37" fillId="0" borderId="10" xfId="0" applyFont="1" applyBorder="1" applyAlignment="1">
      <alignment vertical="center" wrapText="1"/>
    </xf>
    <xf numFmtId="0" fontId="37" fillId="0" borderId="9" xfId="0" applyFont="1" applyBorder="1" applyAlignment="1">
      <alignment vertical="center" wrapText="1"/>
    </xf>
    <xf numFmtId="0" fontId="37" fillId="0" borderId="8" xfId="0" applyFont="1" applyBorder="1" applyAlignment="1">
      <alignment horizontal="justify" vertical="center" wrapText="1"/>
    </xf>
    <xf numFmtId="49" fontId="37" fillId="2" borderId="4" xfId="0" applyNumberFormat="1" applyFont="1" applyFill="1" applyBorder="1" applyAlignment="1">
      <alignment horizontal="justify" vertical="center" wrapText="1"/>
    </xf>
    <xf numFmtId="49" fontId="37" fillId="2" borderId="3" xfId="0" applyNumberFormat="1" applyFont="1" applyFill="1" applyBorder="1" applyAlignment="1">
      <alignment horizontal="justify" vertical="center" wrapText="1"/>
    </xf>
    <xf numFmtId="49" fontId="37" fillId="2" borderId="8" xfId="0" applyNumberFormat="1" applyFont="1" applyFill="1" applyBorder="1" applyAlignment="1">
      <alignment horizontal="justify" vertical="center" wrapText="1"/>
    </xf>
    <xf numFmtId="49" fontId="37" fillId="2" borderId="5" xfId="0" applyNumberFormat="1" applyFont="1" applyFill="1" applyBorder="1" applyAlignment="1">
      <alignment horizontal="justify" vertical="center" wrapText="1"/>
    </xf>
    <xf numFmtId="0" fontId="21" fillId="3" borderId="5" xfId="5" applyFont="1" applyFill="1" applyBorder="1" applyAlignment="1">
      <alignment horizontal="center" vertical="center"/>
    </xf>
    <xf numFmtId="0" fontId="19" fillId="65" borderId="36" xfId="5" applyFill="1" applyBorder="1" applyAlignment="1">
      <alignment vertical="center"/>
    </xf>
    <xf numFmtId="0" fontId="19" fillId="65" borderId="1" xfId="5" applyFill="1" applyBorder="1" applyAlignment="1">
      <alignment vertical="center"/>
    </xf>
    <xf numFmtId="49" fontId="1" fillId="65" borderId="37" xfId="5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175" fontId="29" fillId="65" borderId="1" xfId="44964" applyNumberFormat="1" applyFont="1" applyFill="1" applyBorder="1" applyAlignment="1">
      <alignment vertical="center"/>
    </xf>
    <xf numFmtId="0" fontId="21" fillId="66" borderId="7" xfId="5" applyFont="1" applyFill="1" applyBorder="1" applyAlignment="1">
      <alignment horizontal="justify" vertical="center" wrapText="1"/>
    </xf>
    <xf numFmtId="0" fontId="21" fillId="66" borderId="5" xfId="5" applyFont="1" applyFill="1" applyBorder="1" applyAlignment="1">
      <alignment horizontal="justify" vertical="center" wrapText="1"/>
    </xf>
    <xf numFmtId="0" fontId="21" fillId="66" borderId="2" xfId="5" applyFont="1" applyFill="1" applyBorder="1" applyAlignment="1">
      <alignment horizontal="justify" vertical="center" wrapText="1"/>
    </xf>
    <xf numFmtId="0" fontId="21" fillId="66" borderId="3" xfId="5" applyFont="1" applyFill="1" applyBorder="1" applyAlignment="1">
      <alignment horizontal="center" vertical="center" wrapText="1"/>
    </xf>
    <xf numFmtId="0" fontId="7" fillId="66" borderId="2" xfId="5" applyFont="1" applyFill="1" applyBorder="1" applyAlignment="1">
      <alignment horizontal="justify" vertical="center" wrapText="1"/>
    </xf>
    <xf numFmtId="0" fontId="22" fillId="66" borderId="3" xfId="5" applyFont="1" applyFill="1" applyBorder="1" applyAlignment="1">
      <alignment horizontal="center" vertical="center" wrapText="1"/>
    </xf>
    <xf numFmtId="0" fontId="21" fillId="66" borderId="7" xfId="5" applyFont="1" applyFill="1" applyBorder="1" applyAlignment="1">
      <alignment vertical="center"/>
    </xf>
    <xf numFmtId="0" fontId="21" fillId="66" borderId="5" xfId="5" applyFont="1" applyFill="1" applyBorder="1" applyAlignment="1">
      <alignment vertical="center"/>
    </xf>
    <xf numFmtId="0" fontId="22" fillId="66" borderId="14" xfId="5" applyFont="1" applyFill="1" applyBorder="1" applyAlignment="1">
      <alignment vertical="center" wrapText="1"/>
    </xf>
    <xf numFmtId="0" fontId="22" fillId="66" borderId="2" xfId="5" applyFont="1" applyFill="1" applyBorder="1" applyAlignment="1">
      <alignment vertical="center" wrapText="1"/>
    </xf>
    <xf numFmtId="0" fontId="7" fillId="66" borderId="14" xfId="5" applyFont="1" applyFill="1" applyBorder="1" applyAlignment="1">
      <alignment vertical="center" wrapText="1"/>
    </xf>
    <xf numFmtId="0" fontId="7" fillId="66" borderId="2" xfId="5" applyFont="1" applyFill="1" applyBorder="1" applyAlignment="1">
      <alignment vertical="center" wrapText="1"/>
    </xf>
    <xf numFmtId="0" fontId="34" fillId="66" borderId="2" xfId="0" applyFont="1" applyFill="1" applyBorder="1" applyAlignment="1">
      <alignment horizontal="left" vertical="top" wrapText="1"/>
    </xf>
    <xf numFmtId="0" fontId="27" fillId="66" borderId="3" xfId="0" applyFont="1" applyFill="1" applyBorder="1" applyAlignment="1">
      <alignment vertical="top" wrapText="1"/>
    </xf>
    <xf numFmtId="0" fontId="34" fillId="66" borderId="2" xfId="5" applyFont="1" applyFill="1" applyBorder="1" applyAlignment="1">
      <alignment vertical="center" wrapText="1"/>
    </xf>
    <xf numFmtId="0" fontId="27" fillId="66" borderId="2" xfId="5" applyFont="1" applyFill="1" applyBorder="1" applyAlignment="1">
      <alignment vertical="center" wrapText="1"/>
    </xf>
    <xf numFmtId="0" fontId="27" fillId="66" borderId="3" xfId="5" applyFont="1" applyFill="1" applyBorder="1" applyAlignment="1">
      <alignment vertical="center" wrapText="1"/>
    </xf>
    <xf numFmtId="0" fontId="32" fillId="66" borderId="2" xfId="0" applyFont="1" applyFill="1" applyBorder="1" applyAlignment="1">
      <alignment horizontal="left" vertical="top" wrapText="1"/>
    </xf>
    <xf numFmtId="0" fontId="33" fillId="66" borderId="3" xfId="0" applyFont="1" applyFill="1" applyBorder="1" applyAlignment="1">
      <alignment horizontal="left" vertical="top" wrapText="1"/>
    </xf>
    <xf numFmtId="49" fontId="10" fillId="0" borderId="0" xfId="1" applyNumberFormat="1" applyFont="1"/>
    <xf numFmtId="0" fontId="10" fillId="0" borderId="0" xfId="1" applyFont="1"/>
    <xf numFmtId="0" fontId="32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vertical="center" wrapText="1"/>
    </xf>
    <xf numFmtId="49" fontId="78" fillId="0" borderId="0" xfId="1" applyNumberFormat="1" applyFont="1"/>
    <xf numFmtId="49" fontId="30" fillId="0" borderId="1" xfId="1" applyNumberFormat="1" applyFont="1" applyBorder="1" applyAlignment="1">
      <alignment horizontal="center" vertical="center"/>
    </xf>
    <xf numFmtId="1" fontId="29" fillId="0" borderId="0" xfId="0" applyNumberFormat="1" applyFont="1" applyAlignment="1">
      <alignment vertical="center"/>
    </xf>
    <xf numFmtId="14" fontId="29" fillId="0" borderId="0" xfId="0" applyNumberFormat="1" applyFont="1" applyAlignment="1">
      <alignment vertical="center"/>
    </xf>
    <xf numFmtId="168" fontId="29" fillId="0" borderId="0" xfId="0" applyNumberFormat="1" applyFont="1" applyAlignment="1">
      <alignment vertical="center"/>
    </xf>
    <xf numFmtId="169" fontId="29" fillId="0" borderId="0" xfId="0" applyNumberFormat="1" applyFont="1" applyAlignment="1">
      <alignment vertical="center"/>
    </xf>
    <xf numFmtId="0" fontId="84" fillId="67" borderId="1" xfId="0" applyFont="1" applyFill="1" applyBorder="1" applyAlignment="1">
      <alignment vertical="center" wrapText="1"/>
    </xf>
    <xf numFmtId="0" fontId="84" fillId="67" borderId="1" xfId="0" applyFont="1" applyFill="1" applyBorder="1" applyAlignment="1">
      <alignment horizontal="center" vertical="center" wrapText="1"/>
    </xf>
    <xf numFmtId="0" fontId="83" fillId="0" borderId="1" xfId="0" applyFont="1" applyBorder="1" applyAlignment="1">
      <alignment vertical="center" wrapText="1"/>
    </xf>
    <xf numFmtId="0" fontId="83" fillId="2" borderId="1" xfId="0" applyFont="1" applyFill="1" applyBorder="1" applyAlignment="1">
      <alignment horizontal="center" vertical="center" wrapText="1"/>
    </xf>
    <xf numFmtId="0" fontId="86" fillId="67" borderId="45" xfId="0" applyFont="1" applyFill="1" applyBorder="1" applyAlignment="1">
      <alignment horizontal="justify" vertical="center" wrapText="1"/>
    </xf>
    <xf numFmtId="0" fontId="86" fillId="67" borderId="1" xfId="0" applyFont="1" applyFill="1" applyBorder="1" applyAlignment="1">
      <alignment horizontal="center" vertical="center" wrapText="1"/>
    </xf>
    <xf numFmtId="0" fontId="76" fillId="0" borderId="1" xfId="0" applyFont="1" applyBorder="1" applyAlignment="1">
      <alignment vertical="center" wrapText="1"/>
    </xf>
    <xf numFmtId="0" fontId="83" fillId="2" borderId="46" xfId="0" applyFont="1" applyFill="1" applyBorder="1" applyAlignment="1">
      <alignment horizontal="center" vertical="center" wrapText="1"/>
    </xf>
    <xf numFmtId="49" fontId="7" fillId="0" borderId="1" xfId="1" applyNumberFormat="1" applyFont="1" applyBorder="1"/>
    <xf numFmtId="0" fontId="7" fillId="0" borderId="1" xfId="1" applyFont="1" applyBorder="1" applyAlignment="1">
      <alignment vertical="center"/>
    </xf>
    <xf numFmtId="0" fontId="36" fillId="0" borderId="1" xfId="0" applyFont="1" applyBorder="1"/>
    <xf numFmtId="49" fontId="29" fillId="68" borderId="47" xfId="0" applyNumberFormat="1" applyFont="1" applyFill="1" applyBorder="1"/>
    <xf numFmtId="0" fontId="29" fillId="68" borderId="1" xfId="0" applyFont="1" applyFill="1" applyBorder="1" applyAlignment="1">
      <alignment vertical="center"/>
    </xf>
    <xf numFmtId="0" fontId="29" fillId="68" borderId="1" xfId="0" applyFont="1" applyFill="1" applyBorder="1" applyAlignment="1">
      <alignment wrapText="1"/>
    </xf>
    <xf numFmtId="0" fontId="29" fillId="68" borderId="1" xfId="0" applyFont="1" applyFill="1" applyBorder="1"/>
    <xf numFmtId="0" fontId="84" fillId="3" borderId="1" xfId="0" applyFont="1" applyFill="1" applyBorder="1" applyAlignment="1">
      <alignment vertical="center" wrapText="1"/>
    </xf>
    <xf numFmtId="0" fontId="83" fillId="3" borderId="1" xfId="0" applyFont="1" applyFill="1" applyBorder="1" applyAlignment="1">
      <alignment vertical="center" wrapText="1"/>
    </xf>
    <xf numFmtId="0" fontId="85" fillId="3" borderId="1" xfId="0" applyFont="1" applyFill="1" applyBorder="1" applyAlignment="1">
      <alignment horizontal="justify" vertical="center" wrapText="1"/>
    </xf>
    <xf numFmtId="0" fontId="31" fillId="3" borderId="7" xfId="0" applyFont="1" applyFill="1" applyBorder="1" applyAlignment="1">
      <alignment vertical="top" wrapText="1"/>
    </xf>
    <xf numFmtId="0" fontId="31" fillId="3" borderId="6" xfId="0" applyFont="1" applyFill="1" applyBorder="1" applyAlignment="1">
      <alignment vertical="top" wrapText="1"/>
    </xf>
    <xf numFmtId="0" fontId="31" fillId="3" borderId="7" xfId="0" applyFont="1" applyFill="1" applyBorder="1" applyAlignment="1">
      <alignment horizontal="left" vertical="top" wrapText="1"/>
    </xf>
    <xf numFmtId="0" fontId="31" fillId="3" borderId="6" xfId="0" applyFont="1" applyFill="1" applyBorder="1" applyAlignment="1">
      <alignment horizontal="left" vertical="top" wrapText="1"/>
    </xf>
    <xf numFmtId="0" fontId="37" fillId="0" borderId="10" xfId="0" applyFont="1" applyBorder="1" applyAlignment="1">
      <alignment horizontal="justify" vertical="center" wrapText="1"/>
    </xf>
    <xf numFmtId="0" fontId="37" fillId="0" borderId="9" xfId="0" applyFont="1" applyBorder="1" applyAlignment="1">
      <alignment horizontal="justify" vertical="center" wrapText="1"/>
    </xf>
    <xf numFmtId="0" fontId="37" fillId="0" borderId="2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 applyProtection="1">
      <alignment horizontal="center" vertical="center" wrapText="1"/>
      <protection locked="0"/>
    </xf>
    <xf numFmtId="0" fontId="37" fillId="0" borderId="7" xfId="0" applyFont="1" applyBorder="1" applyAlignment="1">
      <alignment horizontal="justify" vertical="center" wrapText="1"/>
    </xf>
    <xf numFmtId="0" fontId="37" fillId="0" borderId="11" xfId="0" applyFont="1" applyBorder="1" applyAlignment="1">
      <alignment horizontal="justify" vertical="center" wrapText="1"/>
    </xf>
    <xf numFmtId="0" fontId="37" fillId="0" borderId="6" xfId="0" applyFont="1" applyBorder="1" applyAlignment="1">
      <alignment horizontal="justify" vertical="center" wrapText="1"/>
    </xf>
    <xf numFmtId="0" fontId="37" fillId="0" borderId="10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</cellXfs>
  <cellStyles count="44965">
    <cellStyle name="20% - Énfasis1" xfId="27" builtinId="30" customBuiltin="1"/>
    <cellStyle name="20% - Énfasis1 10" xfId="14673" xr:uid="{00000000-0005-0000-0000-000001000000}"/>
    <cellStyle name="20% - Énfasis1 10 2" xfId="37858" xr:uid="{00000000-0005-0000-0000-000002000000}"/>
    <cellStyle name="20% - Énfasis1 11" xfId="9367" xr:uid="{00000000-0005-0000-0000-000003000000}"/>
    <cellStyle name="20% - Énfasis1 11 2" xfId="32548" xr:uid="{00000000-0005-0000-0000-000004000000}"/>
    <cellStyle name="20% - Énfasis1 12" xfId="19825" xr:uid="{00000000-0005-0000-0000-000005000000}"/>
    <cellStyle name="20% - Énfasis1 12 2" xfId="27233" xr:uid="{00000000-0005-0000-0000-000006000000}"/>
    <cellStyle name="20% - Énfasis1 13" xfId="21923" xr:uid="{00000000-0005-0000-0000-000007000000}"/>
    <cellStyle name="20% - Énfasis1 14" xfId="43171" xr:uid="{00000000-0005-0000-0000-000008000000}"/>
    <cellStyle name="20% - Énfasis1 15" xfId="4120" xr:uid="{00000000-0005-0000-0000-000009000000}"/>
    <cellStyle name="20% - Énfasis1 16" xfId="2337" xr:uid="{00000000-0005-0000-0000-00000A000000}"/>
    <cellStyle name="20% - Énfasis1 2" xfId="54" xr:uid="{00000000-0005-0000-0000-00000B000000}"/>
    <cellStyle name="20% - Énfasis1 2 10" xfId="9468" xr:uid="{00000000-0005-0000-0000-00000C000000}"/>
    <cellStyle name="20% - Énfasis1 2 10 2" xfId="32649" xr:uid="{00000000-0005-0000-0000-00000D000000}"/>
    <cellStyle name="20% - Énfasis1 2 11" xfId="19838" xr:uid="{00000000-0005-0000-0000-00000E000000}"/>
    <cellStyle name="20% - Énfasis1 2 11 2" xfId="27339" xr:uid="{00000000-0005-0000-0000-00000F000000}"/>
    <cellStyle name="20% - Énfasis1 2 12" xfId="22024" xr:uid="{00000000-0005-0000-0000-000010000000}"/>
    <cellStyle name="20% - Énfasis1 2 2" xfId="68" xr:uid="{00000000-0005-0000-0000-000011000000}"/>
    <cellStyle name="20% - Énfasis1 2 2 2" xfId="55" xr:uid="{00000000-0005-0000-0000-000012000000}"/>
    <cellStyle name="20% - Énfasis1 2 2 2 2" xfId="1989" xr:uid="{00000000-0005-0000-0000-000013000000}"/>
    <cellStyle name="20% - Énfasis1 2 2 2 2 10" xfId="3937" xr:uid="{00000000-0005-0000-0000-000014000000}"/>
    <cellStyle name="20% - Énfasis1 2 2 2 2 2" xfId="7546" xr:uid="{00000000-0005-0000-0000-000015000000}"/>
    <cellStyle name="20% - Énfasis1 2 2 2 2 2 2" xfId="17890" xr:uid="{00000000-0005-0000-0000-000016000000}"/>
    <cellStyle name="20% - Énfasis1 2 2 2 2 2 2 2" xfId="41214" xr:uid="{00000000-0005-0000-0000-000017000000}"/>
    <cellStyle name="20% - Énfasis1 2 2 2 2 2 3" xfId="12716" xr:uid="{00000000-0005-0000-0000-000018000000}"/>
    <cellStyle name="20% - Énfasis1 2 2 2 2 2 3 2" xfId="35899" xr:uid="{00000000-0005-0000-0000-000019000000}"/>
    <cellStyle name="20% - Énfasis1 2 2 2 2 2 4" xfId="30589" xr:uid="{00000000-0005-0000-0000-00001A000000}"/>
    <cellStyle name="20% - Énfasis1 2 2 2 2 2 5" xfId="25274" xr:uid="{00000000-0005-0000-0000-00001B000000}"/>
    <cellStyle name="20% - Énfasis1 2 2 2 2 3" xfId="9180" xr:uid="{00000000-0005-0000-0000-00001C000000}"/>
    <cellStyle name="20% - Énfasis1 2 2 2 2 3 2" xfId="19637" xr:uid="{00000000-0005-0000-0000-00001D000000}"/>
    <cellStyle name="20% - Énfasis1 2 2 2 2 3 2 2" xfId="42982" xr:uid="{00000000-0005-0000-0000-00001E000000}"/>
    <cellStyle name="20% - Énfasis1 2 2 2 2 3 3" xfId="14483" xr:uid="{00000000-0005-0000-0000-00001F000000}"/>
    <cellStyle name="20% - Énfasis1 2 2 2 2 3 3 2" xfId="37667" xr:uid="{00000000-0005-0000-0000-000020000000}"/>
    <cellStyle name="20% - Énfasis1 2 2 2 2 3 4" xfId="32357" xr:uid="{00000000-0005-0000-0000-000021000000}"/>
    <cellStyle name="20% - Énfasis1 2 2 2 2 3 5" xfId="27042" xr:uid="{00000000-0005-0000-0000-000022000000}"/>
    <cellStyle name="20% - Énfasis1 2 2 2 2 4" xfId="16264" xr:uid="{00000000-0005-0000-0000-000023000000}"/>
    <cellStyle name="20% - Énfasis1 2 2 2 2 4 2" xfId="39451" xr:uid="{00000000-0005-0000-0000-000024000000}"/>
    <cellStyle name="20% - Énfasis1 2 2 2 2 5" xfId="10955" xr:uid="{00000000-0005-0000-0000-000025000000}"/>
    <cellStyle name="20% - Énfasis1 2 2 2 2 5 2" xfId="34136" xr:uid="{00000000-0005-0000-0000-000026000000}"/>
    <cellStyle name="20% - Énfasis1 2 2 2 2 6" xfId="21582" xr:uid="{00000000-0005-0000-0000-000027000000}"/>
    <cellStyle name="20% - Énfasis1 2 2 2 2 6 2" xfId="28826" xr:uid="{00000000-0005-0000-0000-000028000000}"/>
    <cellStyle name="20% - Énfasis1 2 2 2 2 7" xfId="23511" xr:uid="{00000000-0005-0000-0000-000029000000}"/>
    <cellStyle name="20% - Énfasis1 2 2 2 2 8" xfId="44777" xr:uid="{00000000-0005-0000-0000-00002A000000}"/>
    <cellStyle name="20% - Énfasis1 2 2 2 2 9" xfId="4136" xr:uid="{00000000-0005-0000-0000-00002B000000}"/>
    <cellStyle name="20% - Énfasis1 2 2 2 3" xfId="2167" xr:uid="{00000000-0005-0000-0000-00002C000000}"/>
    <cellStyle name="20% - Énfasis1 2 2 2 3 2" xfId="6746" xr:uid="{00000000-0005-0000-0000-00002D000000}"/>
    <cellStyle name="20% - Énfasis1 2 2 2 3 2 2" xfId="40402" xr:uid="{00000000-0005-0000-0000-00002E000000}"/>
    <cellStyle name="20% - Énfasis1 2 2 2 3 3" xfId="11904" xr:uid="{00000000-0005-0000-0000-00002F000000}"/>
    <cellStyle name="20% - Énfasis1 2 2 2 3 3 2" xfId="35087" xr:uid="{00000000-0005-0000-0000-000030000000}"/>
    <cellStyle name="20% - Énfasis1 2 2 2 3 4" xfId="21759" xr:uid="{00000000-0005-0000-0000-000031000000}"/>
    <cellStyle name="20% - Énfasis1 2 2 2 3 4 2" xfId="29777" xr:uid="{00000000-0005-0000-0000-000032000000}"/>
    <cellStyle name="20% - Énfasis1 2 2 2 3 5" xfId="24462" xr:uid="{00000000-0005-0000-0000-000033000000}"/>
    <cellStyle name="20% - Énfasis1 2 2 2 4" xfId="1174" xr:uid="{00000000-0005-0000-0000-000034000000}"/>
    <cellStyle name="20% - Énfasis1 2 2 2 4 2" xfId="18825" xr:uid="{00000000-0005-0000-0000-000035000000}"/>
    <cellStyle name="20% - Énfasis1 2 2 2 4 2 2" xfId="42170" xr:uid="{00000000-0005-0000-0000-000036000000}"/>
    <cellStyle name="20% - Énfasis1 2 2 2 4 3" xfId="13671" xr:uid="{00000000-0005-0000-0000-000037000000}"/>
    <cellStyle name="20% - Énfasis1 2 2 2 4 3 2" xfId="36855" xr:uid="{00000000-0005-0000-0000-000038000000}"/>
    <cellStyle name="20% - Énfasis1 2 2 2 4 4" xfId="20770" xr:uid="{00000000-0005-0000-0000-000039000000}"/>
    <cellStyle name="20% - Énfasis1 2 2 2 4 4 2" xfId="31545" xr:uid="{00000000-0005-0000-0000-00003A000000}"/>
    <cellStyle name="20% - Énfasis1 2 2 2 4 5" xfId="26230" xr:uid="{00000000-0005-0000-0000-00003B000000}"/>
    <cellStyle name="20% - Énfasis1 2 2 2 4 6" xfId="43965" xr:uid="{00000000-0005-0000-0000-00003C000000}"/>
    <cellStyle name="20% - Énfasis1 2 2 2 4 7" xfId="4137" xr:uid="{00000000-0005-0000-0000-00003D000000}"/>
    <cellStyle name="20% - Énfasis1 2 2 2 4 8" xfId="3125" xr:uid="{00000000-0005-0000-0000-00003E000000}"/>
    <cellStyle name="20% - Énfasis1 2 2 2 5" xfId="15452" xr:uid="{00000000-0005-0000-0000-00003F000000}"/>
    <cellStyle name="20% - Énfasis1 2 2 2 5 2" xfId="38639" xr:uid="{00000000-0005-0000-0000-000040000000}"/>
    <cellStyle name="20% - Énfasis1 2 2 2 6" xfId="10143" xr:uid="{00000000-0005-0000-0000-000041000000}"/>
    <cellStyle name="20% - Énfasis1 2 2 2 6 2" xfId="33324" xr:uid="{00000000-0005-0000-0000-000042000000}"/>
    <cellStyle name="20% - Énfasis1 2 2 2 7" xfId="19839" xr:uid="{00000000-0005-0000-0000-000043000000}"/>
    <cellStyle name="20% - Énfasis1 2 2 2 7 2" xfId="28014" xr:uid="{00000000-0005-0000-0000-000044000000}"/>
    <cellStyle name="20% - Énfasis1 2 2 2 8" xfId="22699" xr:uid="{00000000-0005-0000-0000-000045000000}"/>
    <cellStyle name="20% - Énfasis1 2 2 3" xfId="1582" xr:uid="{00000000-0005-0000-0000-000046000000}"/>
    <cellStyle name="20% - Énfasis1 2 2 3 10" xfId="3531" xr:uid="{00000000-0005-0000-0000-000047000000}"/>
    <cellStyle name="20% - Énfasis1 2 2 3 2" xfId="7146" xr:uid="{00000000-0005-0000-0000-000048000000}"/>
    <cellStyle name="20% - Énfasis1 2 2 3 2 2" xfId="17508" xr:uid="{00000000-0005-0000-0000-000049000000}"/>
    <cellStyle name="20% - Énfasis1 2 2 3 2 2 2" xfId="40808" xr:uid="{00000000-0005-0000-0000-00004A000000}"/>
    <cellStyle name="20% - Énfasis1 2 2 3 2 3" xfId="12310" xr:uid="{00000000-0005-0000-0000-00004B000000}"/>
    <cellStyle name="20% - Énfasis1 2 2 3 2 3 2" xfId="35493" xr:uid="{00000000-0005-0000-0000-00004C000000}"/>
    <cellStyle name="20% - Énfasis1 2 2 3 2 4" xfId="30183" xr:uid="{00000000-0005-0000-0000-00004D000000}"/>
    <cellStyle name="20% - Énfasis1 2 2 3 2 5" xfId="24868" xr:uid="{00000000-0005-0000-0000-00004E000000}"/>
    <cellStyle name="20% - Énfasis1 2 2 3 3" xfId="8797" xr:uid="{00000000-0005-0000-0000-00004F000000}"/>
    <cellStyle name="20% - Énfasis1 2 2 3 3 2" xfId="19231" xr:uid="{00000000-0005-0000-0000-000050000000}"/>
    <cellStyle name="20% - Énfasis1 2 2 3 3 2 2" xfId="42576" xr:uid="{00000000-0005-0000-0000-000051000000}"/>
    <cellStyle name="20% - Énfasis1 2 2 3 3 3" xfId="14077" xr:uid="{00000000-0005-0000-0000-000052000000}"/>
    <cellStyle name="20% - Énfasis1 2 2 3 3 3 2" xfId="37261" xr:uid="{00000000-0005-0000-0000-000053000000}"/>
    <cellStyle name="20% - Énfasis1 2 2 3 3 4" xfId="31951" xr:uid="{00000000-0005-0000-0000-000054000000}"/>
    <cellStyle name="20% - Énfasis1 2 2 3 3 5" xfId="26636" xr:uid="{00000000-0005-0000-0000-000055000000}"/>
    <cellStyle name="20% - Énfasis1 2 2 3 4" xfId="15858" xr:uid="{00000000-0005-0000-0000-000056000000}"/>
    <cellStyle name="20% - Énfasis1 2 2 3 4 2" xfId="39045" xr:uid="{00000000-0005-0000-0000-000057000000}"/>
    <cellStyle name="20% - Énfasis1 2 2 3 5" xfId="10549" xr:uid="{00000000-0005-0000-0000-000058000000}"/>
    <cellStyle name="20% - Énfasis1 2 2 3 5 2" xfId="33730" xr:uid="{00000000-0005-0000-0000-000059000000}"/>
    <cellStyle name="20% - Énfasis1 2 2 3 6" xfId="21176" xr:uid="{00000000-0005-0000-0000-00005A000000}"/>
    <cellStyle name="20% - Énfasis1 2 2 3 6 2" xfId="28420" xr:uid="{00000000-0005-0000-0000-00005B000000}"/>
    <cellStyle name="20% - Énfasis1 2 2 3 7" xfId="23105" xr:uid="{00000000-0005-0000-0000-00005C000000}"/>
    <cellStyle name="20% - Énfasis1 2 2 3 8" xfId="44371" xr:uid="{00000000-0005-0000-0000-00005D000000}"/>
    <cellStyle name="20% - Énfasis1 2 2 3 9" xfId="4138" xr:uid="{00000000-0005-0000-0000-00005E000000}"/>
    <cellStyle name="20% - Énfasis1 2 2 4" xfId="2174" xr:uid="{00000000-0005-0000-0000-00005F000000}"/>
    <cellStyle name="20% - Énfasis1 2 2 4 2" xfId="6347" xr:uid="{00000000-0005-0000-0000-000060000000}"/>
    <cellStyle name="20% - Énfasis1 2 2 4 2 2" xfId="39996" xr:uid="{00000000-0005-0000-0000-000061000000}"/>
    <cellStyle name="20% - Énfasis1 2 2 4 3" xfId="11498" xr:uid="{00000000-0005-0000-0000-000062000000}"/>
    <cellStyle name="20% - Énfasis1 2 2 4 3 2" xfId="34681" xr:uid="{00000000-0005-0000-0000-000063000000}"/>
    <cellStyle name="20% - Énfasis1 2 2 4 4" xfId="21761" xr:uid="{00000000-0005-0000-0000-000064000000}"/>
    <cellStyle name="20% - Énfasis1 2 2 4 4 2" xfId="29371" xr:uid="{00000000-0005-0000-0000-000065000000}"/>
    <cellStyle name="20% - Énfasis1 2 2 4 5" xfId="24056" xr:uid="{00000000-0005-0000-0000-000066000000}"/>
    <cellStyle name="20% - Énfasis1 2 2 5" xfId="758" xr:uid="{00000000-0005-0000-0000-000067000000}"/>
    <cellStyle name="20% - Énfasis1 2 2 5 2" xfId="18420" xr:uid="{00000000-0005-0000-0000-000068000000}"/>
    <cellStyle name="20% - Énfasis1 2 2 5 2 2" xfId="41764" xr:uid="{00000000-0005-0000-0000-000069000000}"/>
    <cellStyle name="20% - Énfasis1 2 2 5 3" xfId="13265" xr:uid="{00000000-0005-0000-0000-00006A000000}"/>
    <cellStyle name="20% - Énfasis1 2 2 5 3 2" xfId="36449" xr:uid="{00000000-0005-0000-0000-00006B000000}"/>
    <cellStyle name="20% - Énfasis1 2 2 5 4" xfId="20364" xr:uid="{00000000-0005-0000-0000-00006C000000}"/>
    <cellStyle name="20% - Énfasis1 2 2 5 4 2" xfId="31139" xr:uid="{00000000-0005-0000-0000-00006D000000}"/>
    <cellStyle name="20% - Énfasis1 2 2 5 5" xfId="25824" xr:uid="{00000000-0005-0000-0000-00006E000000}"/>
    <cellStyle name="20% - Énfasis1 2 2 5 6" xfId="43559" xr:uid="{00000000-0005-0000-0000-00006F000000}"/>
    <cellStyle name="20% - Énfasis1 2 2 5 7" xfId="4139" xr:uid="{00000000-0005-0000-0000-000070000000}"/>
    <cellStyle name="20% - Énfasis1 2 2 5 8" xfId="2719" xr:uid="{00000000-0005-0000-0000-000071000000}"/>
    <cellStyle name="20% - Énfasis1 2 2 6" xfId="15046" xr:uid="{00000000-0005-0000-0000-000072000000}"/>
    <cellStyle name="20% - Énfasis1 2 2 6 2" xfId="38233" xr:uid="{00000000-0005-0000-0000-000073000000}"/>
    <cellStyle name="20% - Énfasis1 2 2 7" xfId="9737" xr:uid="{00000000-0005-0000-0000-000074000000}"/>
    <cellStyle name="20% - Énfasis1 2 2 7 2" xfId="32918" xr:uid="{00000000-0005-0000-0000-000075000000}"/>
    <cellStyle name="20% - Énfasis1 2 2 8" xfId="19845" xr:uid="{00000000-0005-0000-0000-000076000000}"/>
    <cellStyle name="20% - Énfasis1 2 2 8 2" xfId="27608" xr:uid="{00000000-0005-0000-0000-000077000000}"/>
    <cellStyle name="20% - Énfasis1 2 2 9" xfId="22293" xr:uid="{00000000-0005-0000-0000-000078000000}"/>
    <cellStyle name="20% - Énfasis1 2 3" xfId="56" xr:uid="{00000000-0005-0000-0000-000079000000}"/>
    <cellStyle name="20% - Énfasis1 2 3 2" xfId="1303" xr:uid="{00000000-0005-0000-0000-00007A000000}"/>
    <cellStyle name="20% - Énfasis1 2 3 2 10" xfId="4140" xr:uid="{00000000-0005-0000-0000-00007B000000}"/>
    <cellStyle name="20% - Énfasis1 2 3 2 11" xfId="3254" xr:uid="{00000000-0005-0000-0000-00007C000000}"/>
    <cellStyle name="20% - Énfasis1 2 3 2 2" xfId="2118" xr:uid="{00000000-0005-0000-0000-00007D000000}"/>
    <cellStyle name="20% - Énfasis1 2 3 2 2 10" xfId="4066" xr:uid="{00000000-0005-0000-0000-00007E000000}"/>
    <cellStyle name="20% - Énfasis1 2 3 2 2 2" xfId="7673" xr:uid="{00000000-0005-0000-0000-00007F000000}"/>
    <cellStyle name="20% - Énfasis1 2 3 2 2 2 2" xfId="18007" xr:uid="{00000000-0005-0000-0000-000080000000}"/>
    <cellStyle name="20% - Énfasis1 2 3 2 2 2 2 2" xfId="41343" xr:uid="{00000000-0005-0000-0000-000081000000}"/>
    <cellStyle name="20% - Énfasis1 2 3 2 2 2 3" xfId="12845" xr:uid="{00000000-0005-0000-0000-000082000000}"/>
    <cellStyle name="20% - Énfasis1 2 3 2 2 2 3 2" xfId="36028" xr:uid="{00000000-0005-0000-0000-000083000000}"/>
    <cellStyle name="20% - Énfasis1 2 3 2 2 2 4" xfId="30718" xr:uid="{00000000-0005-0000-0000-000084000000}"/>
    <cellStyle name="20% - Énfasis1 2 3 2 2 2 5" xfId="25403" xr:uid="{00000000-0005-0000-0000-000085000000}"/>
    <cellStyle name="20% - Énfasis1 2 3 2 2 3" xfId="9297" xr:uid="{00000000-0005-0000-0000-000086000000}"/>
    <cellStyle name="20% - Énfasis1 2 3 2 2 3 2" xfId="19766" xr:uid="{00000000-0005-0000-0000-000087000000}"/>
    <cellStyle name="20% - Énfasis1 2 3 2 2 3 2 2" xfId="43111" xr:uid="{00000000-0005-0000-0000-000088000000}"/>
    <cellStyle name="20% - Énfasis1 2 3 2 2 3 3" xfId="14612" xr:uid="{00000000-0005-0000-0000-000089000000}"/>
    <cellStyle name="20% - Énfasis1 2 3 2 2 3 3 2" xfId="37796" xr:uid="{00000000-0005-0000-0000-00008A000000}"/>
    <cellStyle name="20% - Énfasis1 2 3 2 2 3 4" xfId="32486" xr:uid="{00000000-0005-0000-0000-00008B000000}"/>
    <cellStyle name="20% - Énfasis1 2 3 2 2 3 5" xfId="27171" xr:uid="{00000000-0005-0000-0000-00008C000000}"/>
    <cellStyle name="20% - Énfasis1 2 3 2 2 4" xfId="16393" xr:uid="{00000000-0005-0000-0000-00008D000000}"/>
    <cellStyle name="20% - Énfasis1 2 3 2 2 4 2" xfId="39580" xr:uid="{00000000-0005-0000-0000-00008E000000}"/>
    <cellStyle name="20% - Énfasis1 2 3 2 2 5" xfId="11084" xr:uid="{00000000-0005-0000-0000-00008F000000}"/>
    <cellStyle name="20% - Énfasis1 2 3 2 2 5 2" xfId="34265" xr:uid="{00000000-0005-0000-0000-000090000000}"/>
    <cellStyle name="20% - Énfasis1 2 3 2 2 6" xfId="21711" xr:uid="{00000000-0005-0000-0000-000091000000}"/>
    <cellStyle name="20% - Énfasis1 2 3 2 2 6 2" xfId="28955" xr:uid="{00000000-0005-0000-0000-000092000000}"/>
    <cellStyle name="20% - Énfasis1 2 3 2 2 7" xfId="23640" xr:uid="{00000000-0005-0000-0000-000093000000}"/>
    <cellStyle name="20% - Énfasis1 2 3 2 2 8" xfId="44906" xr:uid="{00000000-0005-0000-0000-000094000000}"/>
    <cellStyle name="20% - Énfasis1 2 3 2 2 9" xfId="4141" xr:uid="{00000000-0005-0000-0000-000095000000}"/>
    <cellStyle name="20% - Énfasis1 2 3 2 3" xfId="6873" xr:uid="{00000000-0005-0000-0000-000096000000}"/>
    <cellStyle name="20% - Énfasis1 2 3 2 3 2" xfId="17243" xr:uid="{00000000-0005-0000-0000-000097000000}"/>
    <cellStyle name="20% - Énfasis1 2 3 2 3 2 2" xfId="40531" xr:uid="{00000000-0005-0000-0000-000098000000}"/>
    <cellStyle name="20% - Énfasis1 2 3 2 3 3" xfId="12033" xr:uid="{00000000-0005-0000-0000-000099000000}"/>
    <cellStyle name="20% - Énfasis1 2 3 2 3 3 2" xfId="35216" xr:uid="{00000000-0005-0000-0000-00009A000000}"/>
    <cellStyle name="20% - Énfasis1 2 3 2 3 4" xfId="29906" xr:uid="{00000000-0005-0000-0000-00009B000000}"/>
    <cellStyle name="20% - Énfasis1 2 3 2 3 5" xfId="24591" xr:uid="{00000000-0005-0000-0000-00009C000000}"/>
    <cellStyle name="20% - Énfasis1 2 3 2 4" xfId="8532" xr:uid="{00000000-0005-0000-0000-00009D000000}"/>
    <cellStyle name="20% - Énfasis1 2 3 2 4 2" xfId="18954" xr:uid="{00000000-0005-0000-0000-00009E000000}"/>
    <cellStyle name="20% - Énfasis1 2 3 2 4 2 2" xfId="42299" xr:uid="{00000000-0005-0000-0000-00009F000000}"/>
    <cellStyle name="20% - Énfasis1 2 3 2 4 3" xfId="13800" xr:uid="{00000000-0005-0000-0000-0000A0000000}"/>
    <cellStyle name="20% - Énfasis1 2 3 2 4 3 2" xfId="36984" xr:uid="{00000000-0005-0000-0000-0000A1000000}"/>
    <cellStyle name="20% - Énfasis1 2 3 2 4 4" xfId="31674" xr:uid="{00000000-0005-0000-0000-0000A2000000}"/>
    <cellStyle name="20% - Énfasis1 2 3 2 4 5" xfId="26359" xr:uid="{00000000-0005-0000-0000-0000A3000000}"/>
    <cellStyle name="20% - Énfasis1 2 3 2 5" xfId="15581" xr:uid="{00000000-0005-0000-0000-0000A4000000}"/>
    <cellStyle name="20% - Énfasis1 2 3 2 5 2" xfId="38768" xr:uid="{00000000-0005-0000-0000-0000A5000000}"/>
    <cellStyle name="20% - Énfasis1 2 3 2 6" xfId="10272" xr:uid="{00000000-0005-0000-0000-0000A6000000}"/>
    <cellStyle name="20% - Énfasis1 2 3 2 6 2" xfId="33453" xr:uid="{00000000-0005-0000-0000-0000A7000000}"/>
    <cellStyle name="20% - Énfasis1 2 3 2 7" xfId="20899" xr:uid="{00000000-0005-0000-0000-0000A8000000}"/>
    <cellStyle name="20% - Énfasis1 2 3 2 7 2" xfId="28143" xr:uid="{00000000-0005-0000-0000-0000A9000000}"/>
    <cellStyle name="20% - Énfasis1 2 3 2 8" xfId="22828" xr:uid="{00000000-0005-0000-0000-0000AA000000}"/>
    <cellStyle name="20% - Énfasis1 2 3 2 9" xfId="44094" xr:uid="{00000000-0005-0000-0000-0000AB000000}"/>
    <cellStyle name="20% - Énfasis1 2 3 3" xfId="1711" xr:uid="{00000000-0005-0000-0000-0000AC000000}"/>
    <cellStyle name="20% - Énfasis1 2 3 3 10" xfId="3660" xr:uid="{00000000-0005-0000-0000-0000AD000000}"/>
    <cellStyle name="20% - Énfasis1 2 3 3 2" xfId="7273" xr:uid="{00000000-0005-0000-0000-0000AE000000}"/>
    <cellStyle name="20% - Énfasis1 2 3 3 2 2" xfId="17625" xr:uid="{00000000-0005-0000-0000-0000AF000000}"/>
    <cellStyle name="20% - Énfasis1 2 3 3 2 2 2" xfId="40937" xr:uid="{00000000-0005-0000-0000-0000B0000000}"/>
    <cellStyle name="20% - Énfasis1 2 3 3 2 3" xfId="12439" xr:uid="{00000000-0005-0000-0000-0000B1000000}"/>
    <cellStyle name="20% - Énfasis1 2 3 3 2 3 2" xfId="35622" xr:uid="{00000000-0005-0000-0000-0000B2000000}"/>
    <cellStyle name="20% - Énfasis1 2 3 3 2 4" xfId="30312" xr:uid="{00000000-0005-0000-0000-0000B3000000}"/>
    <cellStyle name="20% - Énfasis1 2 3 3 2 5" xfId="24997" xr:uid="{00000000-0005-0000-0000-0000B4000000}"/>
    <cellStyle name="20% - Énfasis1 2 3 3 3" xfId="8914" xr:uid="{00000000-0005-0000-0000-0000B5000000}"/>
    <cellStyle name="20% - Énfasis1 2 3 3 3 2" xfId="19360" xr:uid="{00000000-0005-0000-0000-0000B6000000}"/>
    <cellStyle name="20% - Énfasis1 2 3 3 3 2 2" xfId="42705" xr:uid="{00000000-0005-0000-0000-0000B7000000}"/>
    <cellStyle name="20% - Énfasis1 2 3 3 3 3" xfId="14206" xr:uid="{00000000-0005-0000-0000-0000B8000000}"/>
    <cellStyle name="20% - Énfasis1 2 3 3 3 3 2" xfId="37390" xr:uid="{00000000-0005-0000-0000-0000B9000000}"/>
    <cellStyle name="20% - Énfasis1 2 3 3 3 4" xfId="32080" xr:uid="{00000000-0005-0000-0000-0000BA000000}"/>
    <cellStyle name="20% - Énfasis1 2 3 3 3 5" xfId="26765" xr:uid="{00000000-0005-0000-0000-0000BB000000}"/>
    <cellStyle name="20% - Énfasis1 2 3 3 4" xfId="15987" xr:uid="{00000000-0005-0000-0000-0000BC000000}"/>
    <cellStyle name="20% - Énfasis1 2 3 3 4 2" xfId="39174" xr:uid="{00000000-0005-0000-0000-0000BD000000}"/>
    <cellStyle name="20% - Énfasis1 2 3 3 5" xfId="10678" xr:uid="{00000000-0005-0000-0000-0000BE000000}"/>
    <cellStyle name="20% - Énfasis1 2 3 3 5 2" xfId="33859" xr:uid="{00000000-0005-0000-0000-0000BF000000}"/>
    <cellStyle name="20% - Énfasis1 2 3 3 6" xfId="21305" xr:uid="{00000000-0005-0000-0000-0000C0000000}"/>
    <cellStyle name="20% - Énfasis1 2 3 3 6 2" xfId="28549" xr:uid="{00000000-0005-0000-0000-0000C1000000}"/>
    <cellStyle name="20% - Énfasis1 2 3 3 7" xfId="23234" xr:uid="{00000000-0005-0000-0000-0000C2000000}"/>
    <cellStyle name="20% - Énfasis1 2 3 3 8" xfId="44500" xr:uid="{00000000-0005-0000-0000-0000C3000000}"/>
    <cellStyle name="20% - Énfasis1 2 3 3 9" xfId="4142" xr:uid="{00000000-0005-0000-0000-0000C4000000}"/>
    <cellStyle name="20% - Énfasis1 2 3 4" xfId="2168" xr:uid="{00000000-0005-0000-0000-0000C5000000}"/>
    <cellStyle name="20% - Énfasis1 2 3 4 2" xfId="6474" xr:uid="{00000000-0005-0000-0000-0000C6000000}"/>
    <cellStyle name="20% - Énfasis1 2 3 4 2 2" xfId="40125" xr:uid="{00000000-0005-0000-0000-0000C7000000}"/>
    <cellStyle name="20% - Énfasis1 2 3 4 3" xfId="11627" xr:uid="{00000000-0005-0000-0000-0000C8000000}"/>
    <cellStyle name="20% - Énfasis1 2 3 4 3 2" xfId="34810" xr:uid="{00000000-0005-0000-0000-0000C9000000}"/>
    <cellStyle name="20% - Énfasis1 2 3 4 4" xfId="21760" xr:uid="{00000000-0005-0000-0000-0000CA000000}"/>
    <cellStyle name="20% - Énfasis1 2 3 4 4 2" xfId="29500" xr:uid="{00000000-0005-0000-0000-0000CB000000}"/>
    <cellStyle name="20% - Énfasis1 2 3 4 5" xfId="24185" xr:uid="{00000000-0005-0000-0000-0000CC000000}"/>
    <cellStyle name="20% - Énfasis1 2 3 5" xfId="895" xr:uid="{00000000-0005-0000-0000-0000CD000000}"/>
    <cellStyle name="20% - Énfasis1 2 3 5 2" xfId="18549" xr:uid="{00000000-0005-0000-0000-0000CE000000}"/>
    <cellStyle name="20% - Énfasis1 2 3 5 2 2" xfId="41893" xr:uid="{00000000-0005-0000-0000-0000CF000000}"/>
    <cellStyle name="20% - Énfasis1 2 3 5 3" xfId="13394" xr:uid="{00000000-0005-0000-0000-0000D0000000}"/>
    <cellStyle name="20% - Énfasis1 2 3 5 3 2" xfId="36578" xr:uid="{00000000-0005-0000-0000-0000D1000000}"/>
    <cellStyle name="20% - Énfasis1 2 3 5 4" xfId="20493" xr:uid="{00000000-0005-0000-0000-0000D2000000}"/>
    <cellStyle name="20% - Énfasis1 2 3 5 4 2" xfId="31268" xr:uid="{00000000-0005-0000-0000-0000D3000000}"/>
    <cellStyle name="20% - Énfasis1 2 3 5 5" xfId="25953" xr:uid="{00000000-0005-0000-0000-0000D4000000}"/>
    <cellStyle name="20% - Énfasis1 2 3 5 6" xfId="43688" xr:uid="{00000000-0005-0000-0000-0000D5000000}"/>
    <cellStyle name="20% - Énfasis1 2 3 5 7" xfId="4143" xr:uid="{00000000-0005-0000-0000-0000D6000000}"/>
    <cellStyle name="20% - Énfasis1 2 3 5 8" xfId="2848" xr:uid="{00000000-0005-0000-0000-0000D7000000}"/>
    <cellStyle name="20% - Énfasis1 2 3 6" xfId="15175" xr:uid="{00000000-0005-0000-0000-0000D8000000}"/>
    <cellStyle name="20% - Énfasis1 2 3 6 2" xfId="38362" xr:uid="{00000000-0005-0000-0000-0000D9000000}"/>
    <cellStyle name="20% - Énfasis1 2 3 7" xfId="9866" xr:uid="{00000000-0005-0000-0000-0000DA000000}"/>
    <cellStyle name="20% - Énfasis1 2 3 7 2" xfId="33047" xr:uid="{00000000-0005-0000-0000-0000DB000000}"/>
    <cellStyle name="20% - Énfasis1 2 3 8" xfId="19840" xr:uid="{00000000-0005-0000-0000-0000DC000000}"/>
    <cellStyle name="20% - Énfasis1 2 3 8 2" xfId="27737" xr:uid="{00000000-0005-0000-0000-0000DD000000}"/>
    <cellStyle name="20% - Énfasis1 2 3 9" xfId="22422" xr:uid="{00000000-0005-0000-0000-0000DE000000}"/>
    <cellStyle name="20% - Énfasis1 2 4" xfId="1039" xr:uid="{00000000-0005-0000-0000-0000DF000000}"/>
    <cellStyle name="20% - Énfasis1 2 4 10" xfId="4144" xr:uid="{00000000-0005-0000-0000-0000E0000000}"/>
    <cellStyle name="20% - Énfasis1 2 4 11" xfId="2990" xr:uid="{00000000-0005-0000-0000-0000E1000000}"/>
    <cellStyle name="20% - Énfasis1 2 4 2" xfId="1854" xr:uid="{00000000-0005-0000-0000-0000E2000000}"/>
    <cellStyle name="20% - Énfasis1 2 4 2 10" xfId="3802" xr:uid="{00000000-0005-0000-0000-0000E3000000}"/>
    <cellStyle name="20% - Énfasis1 2 4 2 2" xfId="7413" xr:uid="{00000000-0005-0000-0000-0000E4000000}"/>
    <cellStyle name="20% - Énfasis1 2 4 2 2 2" xfId="17767" xr:uid="{00000000-0005-0000-0000-0000E5000000}"/>
    <cellStyle name="20% - Énfasis1 2 4 2 2 2 2" xfId="41079" xr:uid="{00000000-0005-0000-0000-0000E6000000}"/>
    <cellStyle name="20% - Énfasis1 2 4 2 2 3" xfId="12581" xr:uid="{00000000-0005-0000-0000-0000E7000000}"/>
    <cellStyle name="20% - Énfasis1 2 4 2 2 3 2" xfId="35764" xr:uid="{00000000-0005-0000-0000-0000E8000000}"/>
    <cellStyle name="20% - Énfasis1 2 4 2 2 4" xfId="30454" xr:uid="{00000000-0005-0000-0000-0000E9000000}"/>
    <cellStyle name="20% - Énfasis1 2 4 2 2 5" xfId="25139" xr:uid="{00000000-0005-0000-0000-0000EA000000}"/>
    <cellStyle name="20% - Énfasis1 2 4 2 3" xfId="9057" xr:uid="{00000000-0005-0000-0000-0000EB000000}"/>
    <cellStyle name="20% - Énfasis1 2 4 2 3 2" xfId="19502" xr:uid="{00000000-0005-0000-0000-0000EC000000}"/>
    <cellStyle name="20% - Énfasis1 2 4 2 3 2 2" xfId="42847" xr:uid="{00000000-0005-0000-0000-0000ED000000}"/>
    <cellStyle name="20% - Énfasis1 2 4 2 3 3" xfId="14348" xr:uid="{00000000-0005-0000-0000-0000EE000000}"/>
    <cellStyle name="20% - Énfasis1 2 4 2 3 3 2" xfId="37532" xr:uid="{00000000-0005-0000-0000-0000EF000000}"/>
    <cellStyle name="20% - Énfasis1 2 4 2 3 4" xfId="32222" xr:uid="{00000000-0005-0000-0000-0000F0000000}"/>
    <cellStyle name="20% - Énfasis1 2 4 2 3 5" xfId="26907" xr:uid="{00000000-0005-0000-0000-0000F1000000}"/>
    <cellStyle name="20% - Énfasis1 2 4 2 4" xfId="16129" xr:uid="{00000000-0005-0000-0000-0000F2000000}"/>
    <cellStyle name="20% - Énfasis1 2 4 2 4 2" xfId="39316" xr:uid="{00000000-0005-0000-0000-0000F3000000}"/>
    <cellStyle name="20% - Énfasis1 2 4 2 5" xfId="10820" xr:uid="{00000000-0005-0000-0000-0000F4000000}"/>
    <cellStyle name="20% - Énfasis1 2 4 2 5 2" xfId="34001" xr:uid="{00000000-0005-0000-0000-0000F5000000}"/>
    <cellStyle name="20% - Énfasis1 2 4 2 6" xfId="21447" xr:uid="{00000000-0005-0000-0000-0000F6000000}"/>
    <cellStyle name="20% - Énfasis1 2 4 2 6 2" xfId="28691" xr:uid="{00000000-0005-0000-0000-0000F7000000}"/>
    <cellStyle name="20% - Énfasis1 2 4 2 7" xfId="23376" xr:uid="{00000000-0005-0000-0000-0000F8000000}"/>
    <cellStyle name="20% - Énfasis1 2 4 2 8" xfId="44642" xr:uid="{00000000-0005-0000-0000-0000F9000000}"/>
    <cellStyle name="20% - Énfasis1 2 4 2 9" xfId="4145" xr:uid="{00000000-0005-0000-0000-0000FA000000}"/>
    <cellStyle name="20% - Énfasis1 2 4 3" xfId="6613" xr:uid="{00000000-0005-0000-0000-0000FB000000}"/>
    <cellStyle name="20% - Énfasis1 2 4 3 2" xfId="17015" xr:uid="{00000000-0005-0000-0000-0000FC000000}"/>
    <cellStyle name="20% - Énfasis1 2 4 3 2 2" xfId="40267" xr:uid="{00000000-0005-0000-0000-0000FD000000}"/>
    <cellStyle name="20% - Énfasis1 2 4 3 3" xfId="11769" xr:uid="{00000000-0005-0000-0000-0000FE000000}"/>
    <cellStyle name="20% - Énfasis1 2 4 3 3 2" xfId="34952" xr:uid="{00000000-0005-0000-0000-0000FF000000}"/>
    <cellStyle name="20% - Énfasis1 2 4 3 4" xfId="29642" xr:uid="{00000000-0005-0000-0000-000000010000}"/>
    <cellStyle name="20% - Énfasis1 2 4 3 5" xfId="24327" xr:uid="{00000000-0005-0000-0000-000001010000}"/>
    <cellStyle name="20% - Énfasis1 2 4 4" xfId="8304" xr:uid="{00000000-0005-0000-0000-000002010000}"/>
    <cellStyle name="20% - Énfasis1 2 4 4 2" xfId="18690" xr:uid="{00000000-0005-0000-0000-000003010000}"/>
    <cellStyle name="20% - Énfasis1 2 4 4 2 2" xfId="42035" xr:uid="{00000000-0005-0000-0000-000004010000}"/>
    <cellStyle name="20% - Énfasis1 2 4 4 3" xfId="13536" xr:uid="{00000000-0005-0000-0000-000005010000}"/>
    <cellStyle name="20% - Énfasis1 2 4 4 3 2" xfId="36720" xr:uid="{00000000-0005-0000-0000-000006010000}"/>
    <cellStyle name="20% - Énfasis1 2 4 4 4" xfId="31410" xr:uid="{00000000-0005-0000-0000-000007010000}"/>
    <cellStyle name="20% - Énfasis1 2 4 4 5" xfId="26095" xr:uid="{00000000-0005-0000-0000-000008010000}"/>
    <cellStyle name="20% - Énfasis1 2 4 5" xfId="15317" xr:uid="{00000000-0005-0000-0000-000009010000}"/>
    <cellStyle name="20% - Énfasis1 2 4 5 2" xfId="38504" xr:uid="{00000000-0005-0000-0000-00000A010000}"/>
    <cellStyle name="20% - Énfasis1 2 4 6" xfId="10008" xr:uid="{00000000-0005-0000-0000-00000B010000}"/>
    <cellStyle name="20% - Énfasis1 2 4 6 2" xfId="33189" xr:uid="{00000000-0005-0000-0000-00000C010000}"/>
    <cellStyle name="20% - Énfasis1 2 4 7" xfId="20635" xr:uid="{00000000-0005-0000-0000-00000D010000}"/>
    <cellStyle name="20% - Énfasis1 2 4 7 2" xfId="27879" xr:uid="{00000000-0005-0000-0000-00000E010000}"/>
    <cellStyle name="20% - Énfasis1 2 4 8" xfId="22564" xr:uid="{00000000-0005-0000-0000-00000F010000}"/>
    <cellStyle name="20% - Énfasis1 2 4 9" xfId="43830" xr:uid="{00000000-0005-0000-0000-000010010000}"/>
    <cellStyle name="20% - Énfasis1 2 5" xfId="620" xr:uid="{00000000-0005-0000-0000-000011010000}"/>
    <cellStyle name="20% - Énfasis1 2 5 10" xfId="2584" xr:uid="{00000000-0005-0000-0000-000012010000}"/>
    <cellStyle name="20% - Énfasis1 2 5 2" xfId="6214" xr:uid="{00000000-0005-0000-0000-000013010000}"/>
    <cellStyle name="20% - Énfasis1 2 5 2 2" xfId="16657" xr:uid="{00000000-0005-0000-0000-000014010000}"/>
    <cellStyle name="20% - Énfasis1 2 5 2 2 2" xfId="39861" xr:uid="{00000000-0005-0000-0000-000015010000}"/>
    <cellStyle name="20% - Énfasis1 2 5 2 3" xfId="11363" xr:uid="{00000000-0005-0000-0000-000016010000}"/>
    <cellStyle name="20% - Énfasis1 2 5 2 3 2" xfId="34546" xr:uid="{00000000-0005-0000-0000-000017010000}"/>
    <cellStyle name="20% - Énfasis1 2 5 2 4" xfId="29236" xr:uid="{00000000-0005-0000-0000-000018010000}"/>
    <cellStyle name="20% - Énfasis1 2 5 2 5" xfId="23921" xr:uid="{00000000-0005-0000-0000-000019010000}"/>
    <cellStyle name="20% - Énfasis1 2 5 3" xfId="7946" xr:uid="{00000000-0005-0000-0000-00001A010000}"/>
    <cellStyle name="20% - Énfasis1 2 5 3 2" xfId="18285" xr:uid="{00000000-0005-0000-0000-00001B010000}"/>
    <cellStyle name="20% - Énfasis1 2 5 3 2 2" xfId="41629" xr:uid="{00000000-0005-0000-0000-00001C010000}"/>
    <cellStyle name="20% - Énfasis1 2 5 3 3" xfId="13130" xr:uid="{00000000-0005-0000-0000-00001D010000}"/>
    <cellStyle name="20% - Énfasis1 2 5 3 3 2" xfId="36314" xr:uid="{00000000-0005-0000-0000-00001E010000}"/>
    <cellStyle name="20% - Énfasis1 2 5 3 4" xfId="31004" xr:uid="{00000000-0005-0000-0000-00001F010000}"/>
    <cellStyle name="20% - Énfasis1 2 5 3 5" xfId="25689" xr:uid="{00000000-0005-0000-0000-000020010000}"/>
    <cellStyle name="20% - Énfasis1 2 5 4" xfId="14911" xr:uid="{00000000-0005-0000-0000-000021010000}"/>
    <cellStyle name="20% - Énfasis1 2 5 4 2" xfId="38098" xr:uid="{00000000-0005-0000-0000-000022010000}"/>
    <cellStyle name="20% - Énfasis1 2 5 5" xfId="9602" xr:uid="{00000000-0005-0000-0000-000023010000}"/>
    <cellStyle name="20% - Énfasis1 2 5 5 2" xfId="32783" xr:uid="{00000000-0005-0000-0000-000024010000}"/>
    <cellStyle name="20% - Énfasis1 2 5 6" xfId="20229" xr:uid="{00000000-0005-0000-0000-000025010000}"/>
    <cellStyle name="20% - Énfasis1 2 5 6 2" xfId="27473" xr:uid="{00000000-0005-0000-0000-000026010000}"/>
    <cellStyle name="20% - Énfasis1 2 5 7" xfId="22158" xr:uid="{00000000-0005-0000-0000-000027010000}"/>
    <cellStyle name="20% - Énfasis1 2 5 8" xfId="43424" xr:uid="{00000000-0005-0000-0000-000028010000}"/>
    <cellStyle name="20% - Énfasis1 2 5 9" xfId="4146" xr:uid="{00000000-0005-0000-0000-000029010000}"/>
    <cellStyle name="20% - Énfasis1 2 6" xfId="1447" xr:uid="{00000000-0005-0000-0000-00002A010000}"/>
    <cellStyle name="20% - Énfasis1 2 6 10" xfId="3396" xr:uid="{00000000-0005-0000-0000-00002B010000}"/>
    <cellStyle name="20% - Énfasis1 2 6 2" xfId="7013" xr:uid="{00000000-0005-0000-0000-00002C010000}"/>
    <cellStyle name="20% - Énfasis1 2 6 2 2" xfId="17385" xr:uid="{00000000-0005-0000-0000-00002D010000}"/>
    <cellStyle name="20% - Énfasis1 2 6 2 2 2" xfId="40673" xr:uid="{00000000-0005-0000-0000-00002E010000}"/>
    <cellStyle name="20% - Énfasis1 2 6 2 3" xfId="12175" xr:uid="{00000000-0005-0000-0000-00002F010000}"/>
    <cellStyle name="20% - Énfasis1 2 6 2 3 2" xfId="35358" xr:uid="{00000000-0005-0000-0000-000030010000}"/>
    <cellStyle name="20% - Énfasis1 2 6 2 4" xfId="30048" xr:uid="{00000000-0005-0000-0000-000031010000}"/>
    <cellStyle name="20% - Énfasis1 2 6 2 5" xfId="24733" xr:uid="{00000000-0005-0000-0000-000032010000}"/>
    <cellStyle name="20% - Énfasis1 2 6 3" xfId="8674" xr:uid="{00000000-0005-0000-0000-000033010000}"/>
    <cellStyle name="20% - Énfasis1 2 6 3 2" xfId="19096" xr:uid="{00000000-0005-0000-0000-000034010000}"/>
    <cellStyle name="20% - Énfasis1 2 6 3 2 2" xfId="42441" xr:uid="{00000000-0005-0000-0000-000035010000}"/>
    <cellStyle name="20% - Énfasis1 2 6 3 3" xfId="13942" xr:uid="{00000000-0005-0000-0000-000036010000}"/>
    <cellStyle name="20% - Énfasis1 2 6 3 3 2" xfId="37126" xr:uid="{00000000-0005-0000-0000-000037010000}"/>
    <cellStyle name="20% - Énfasis1 2 6 3 4" xfId="31816" xr:uid="{00000000-0005-0000-0000-000038010000}"/>
    <cellStyle name="20% - Énfasis1 2 6 3 5" xfId="26501" xr:uid="{00000000-0005-0000-0000-000039010000}"/>
    <cellStyle name="20% - Énfasis1 2 6 4" xfId="15723" xr:uid="{00000000-0005-0000-0000-00003A010000}"/>
    <cellStyle name="20% - Énfasis1 2 6 4 2" xfId="38910" xr:uid="{00000000-0005-0000-0000-00003B010000}"/>
    <cellStyle name="20% - Énfasis1 2 6 5" xfId="10414" xr:uid="{00000000-0005-0000-0000-00003C010000}"/>
    <cellStyle name="20% - Énfasis1 2 6 5 2" xfId="33595" xr:uid="{00000000-0005-0000-0000-00003D010000}"/>
    <cellStyle name="20% - Énfasis1 2 6 6" xfId="21041" xr:uid="{00000000-0005-0000-0000-00003E010000}"/>
    <cellStyle name="20% - Énfasis1 2 6 6 2" xfId="28285" xr:uid="{00000000-0005-0000-0000-00003F010000}"/>
    <cellStyle name="20% - Énfasis1 2 6 7" xfId="22970" xr:uid="{00000000-0005-0000-0000-000040010000}"/>
    <cellStyle name="20% - Énfasis1 2 6 8" xfId="44236" xr:uid="{00000000-0005-0000-0000-000041010000}"/>
    <cellStyle name="20% - Énfasis1 2 6 9" xfId="4147" xr:uid="{00000000-0005-0000-0000-000042010000}"/>
    <cellStyle name="20% - Énfasis1 2 7" xfId="2166" xr:uid="{00000000-0005-0000-0000-000043010000}"/>
    <cellStyle name="20% - Énfasis1 2 7 2" xfId="6081" xr:uid="{00000000-0005-0000-0000-000044010000}"/>
    <cellStyle name="20% - Énfasis1 2 7 2 2" xfId="39727" xr:uid="{00000000-0005-0000-0000-000045010000}"/>
    <cellStyle name="20% - Énfasis1 2 7 3" xfId="11229" xr:uid="{00000000-0005-0000-0000-000046010000}"/>
    <cellStyle name="20% - Énfasis1 2 7 3 2" xfId="34412" xr:uid="{00000000-0005-0000-0000-000047010000}"/>
    <cellStyle name="20% - Énfasis1 2 7 4" xfId="21758" xr:uid="{00000000-0005-0000-0000-000048010000}"/>
    <cellStyle name="20% - Énfasis1 2 7 4 2" xfId="29102" xr:uid="{00000000-0005-0000-0000-000049010000}"/>
    <cellStyle name="20% - Énfasis1 2 7 5" xfId="23787" xr:uid="{00000000-0005-0000-0000-00004A010000}"/>
    <cellStyle name="20% - Énfasis1 2 8" xfId="486" xr:uid="{00000000-0005-0000-0000-00004B010000}"/>
    <cellStyle name="20% - Énfasis1 2 8 2" xfId="18152" xr:uid="{00000000-0005-0000-0000-00004C010000}"/>
    <cellStyle name="20% - Énfasis1 2 8 2 2" xfId="41495" xr:uid="{00000000-0005-0000-0000-00004D010000}"/>
    <cellStyle name="20% - Énfasis1 2 8 3" xfId="12996" xr:uid="{00000000-0005-0000-0000-00004E010000}"/>
    <cellStyle name="20% - Énfasis1 2 8 3 2" xfId="36180" xr:uid="{00000000-0005-0000-0000-00004F010000}"/>
    <cellStyle name="20% - Énfasis1 2 8 4" xfId="20095" xr:uid="{00000000-0005-0000-0000-000050010000}"/>
    <cellStyle name="20% - Énfasis1 2 8 4 2" xfId="30870" xr:uid="{00000000-0005-0000-0000-000051010000}"/>
    <cellStyle name="20% - Énfasis1 2 8 5" xfId="25555" xr:uid="{00000000-0005-0000-0000-000052010000}"/>
    <cellStyle name="20% - Énfasis1 2 8 6" xfId="43290" xr:uid="{00000000-0005-0000-0000-000053010000}"/>
    <cellStyle name="20% - Énfasis1 2 8 7" xfId="4148" xr:uid="{00000000-0005-0000-0000-000054010000}"/>
    <cellStyle name="20% - Énfasis1 2 8 8" xfId="2450" xr:uid="{00000000-0005-0000-0000-000055010000}"/>
    <cellStyle name="20% - Énfasis1 2 9" xfId="14777" xr:uid="{00000000-0005-0000-0000-000056010000}"/>
    <cellStyle name="20% - Énfasis1 2 9 2" xfId="37964" xr:uid="{00000000-0005-0000-0000-000057010000}"/>
    <cellStyle name="20% - Énfasis1 3" xfId="70" xr:uid="{00000000-0005-0000-0000-000058010000}"/>
    <cellStyle name="20% - Énfasis1 3 2" xfId="71" xr:uid="{00000000-0005-0000-0000-000059010000}"/>
    <cellStyle name="20% - Énfasis1 3 2 2" xfId="72" xr:uid="{00000000-0005-0000-0000-00005A010000}"/>
    <cellStyle name="20% - Énfasis1 3 2 2 2" xfId="2177" xr:uid="{00000000-0005-0000-0000-00005B010000}"/>
    <cellStyle name="20% - Énfasis1 3 2 2 2 2" xfId="7451" xr:uid="{00000000-0005-0000-0000-00005C010000}"/>
    <cellStyle name="20% - Énfasis1 3 2 2 2 2 2" xfId="41118" xr:uid="{00000000-0005-0000-0000-00005D010000}"/>
    <cellStyle name="20% - Énfasis1 3 2 2 2 3" xfId="12620" xr:uid="{00000000-0005-0000-0000-00005E010000}"/>
    <cellStyle name="20% - Énfasis1 3 2 2 2 3 2" xfId="35803" xr:uid="{00000000-0005-0000-0000-00005F010000}"/>
    <cellStyle name="20% - Énfasis1 3 2 2 2 4" xfId="21764" xr:uid="{00000000-0005-0000-0000-000060010000}"/>
    <cellStyle name="20% - Énfasis1 3 2 2 2 4 2" xfId="30493" xr:uid="{00000000-0005-0000-0000-000061010000}"/>
    <cellStyle name="20% - Énfasis1 3 2 2 2 5" xfId="25178" xr:uid="{00000000-0005-0000-0000-000062010000}"/>
    <cellStyle name="20% - Énfasis1 3 2 2 3" xfId="1893" xr:uid="{00000000-0005-0000-0000-000063010000}"/>
    <cellStyle name="20% - Énfasis1 3 2 2 3 2" xfId="19541" xr:uid="{00000000-0005-0000-0000-000064010000}"/>
    <cellStyle name="20% - Énfasis1 3 2 2 3 2 2" xfId="42886" xr:uid="{00000000-0005-0000-0000-000065010000}"/>
    <cellStyle name="20% - Énfasis1 3 2 2 3 3" xfId="14387" xr:uid="{00000000-0005-0000-0000-000066010000}"/>
    <cellStyle name="20% - Énfasis1 3 2 2 3 3 2" xfId="37571" xr:uid="{00000000-0005-0000-0000-000067010000}"/>
    <cellStyle name="20% - Énfasis1 3 2 2 3 4" xfId="21486" xr:uid="{00000000-0005-0000-0000-000068010000}"/>
    <cellStyle name="20% - Énfasis1 3 2 2 3 4 2" xfId="32261" xr:uid="{00000000-0005-0000-0000-000069010000}"/>
    <cellStyle name="20% - Énfasis1 3 2 2 3 5" xfId="26946" xr:uid="{00000000-0005-0000-0000-00006A010000}"/>
    <cellStyle name="20% - Énfasis1 3 2 2 3 6" xfId="44681" xr:uid="{00000000-0005-0000-0000-00006B010000}"/>
    <cellStyle name="20% - Énfasis1 3 2 2 3 7" xfId="4149" xr:uid="{00000000-0005-0000-0000-00006C010000}"/>
    <cellStyle name="20% - Énfasis1 3 2 2 3 8" xfId="3841" xr:uid="{00000000-0005-0000-0000-00006D010000}"/>
    <cellStyle name="20% - Énfasis1 3 2 2 4" xfId="16168" xr:uid="{00000000-0005-0000-0000-00006E010000}"/>
    <cellStyle name="20% - Énfasis1 3 2 2 4 2" xfId="39355" xr:uid="{00000000-0005-0000-0000-00006F010000}"/>
    <cellStyle name="20% - Énfasis1 3 2 2 5" xfId="10859" xr:uid="{00000000-0005-0000-0000-000070010000}"/>
    <cellStyle name="20% - Énfasis1 3 2 2 5 2" xfId="34040" xr:uid="{00000000-0005-0000-0000-000071010000}"/>
    <cellStyle name="20% - Énfasis1 3 2 2 6" xfId="19848" xr:uid="{00000000-0005-0000-0000-000072010000}"/>
    <cellStyle name="20% - Énfasis1 3 2 2 6 2" xfId="28730" xr:uid="{00000000-0005-0000-0000-000073010000}"/>
    <cellStyle name="20% - Énfasis1 3 2 2 7" xfId="23415" xr:uid="{00000000-0005-0000-0000-000074010000}"/>
    <cellStyle name="20% - Énfasis1 3 2 3" xfId="2176" xr:uid="{00000000-0005-0000-0000-000075010000}"/>
    <cellStyle name="20% - Énfasis1 3 2 3 2" xfId="6651" xr:uid="{00000000-0005-0000-0000-000076010000}"/>
    <cellStyle name="20% - Énfasis1 3 2 3 2 2" xfId="40306" xr:uid="{00000000-0005-0000-0000-000077010000}"/>
    <cellStyle name="20% - Énfasis1 3 2 3 3" xfId="11808" xr:uid="{00000000-0005-0000-0000-000078010000}"/>
    <cellStyle name="20% - Énfasis1 3 2 3 3 2" xfId="34991" xr:uid="{00000000-0005-0000-0000-000079010000}"/>
    <cellStyle name="20% - Énfasis1 3 2 3 4" xfId="21763" xr:uid="{00000000-0005-0000-0000-00007A010000}"/>
    <cellStyle name="20% - Énfasis1 3 2 3 4 2" xfId="29681" xr:uid="{00000000-0005-0000-0000-00007B010000}"/>
    <cellStyle name="20% - Énfasis1 3 2 3 5" xfId="24366" xr:uid="{00000000-0005-0000-0000-00007C010000}"/>
    <cellStyle name="20% - Énfasis1 3 2 4" xfId="1078" xr:uid="{00000000-0005-0000-0000-00007D010000}"/>
    <cellStyle name="20% - Énfasis1 3 2 4 2" xfId="18729" xr:uid="{00000000-0005-0000-0000-00007E010000}"/>
    <cellStyle name="20% - Énfasis1 3 2 4 2 2" xfId="42074" xr:uid="{00000000-0005-0000-0000-00007F010000}"/>
    <cellStyle name="20% - Énfasis1 3 2 4 3" xfId="13575" xr:uid="{00000000-0005-0000-0000-000080010000}"/>
    <cellStyle name="20% - Énfasis1 3 2 4 3 2" xfId="36759" xr:uid="{00000000-0005-0000-0000-000081010000}"/>
    <cellStyle name="20% - Énfasis1 3 2 4 4" xfId="20674" xr:uid="{00000000-0005-0000-0000-000082010000}"/>
    <cellStyle name="20% - Énfasis1 3 2 4 4 2" xfId="31449" xr:uid="{00000000-0005-0000-0000-000083010000}"/>
    <cellStyle name="20% - Énfasis1 3 2 4 5" xfId="26134" xr:uid="{00000000-0005-0000-0000-000084010000}"/>
    <cellStyle name="20% - Énfasis1 3 2 4 6" xfId="43869" xr:uid="{00000000-0005-0000-0000-000085010000}"/>
    <cellStyle name="20% - Énfasis1 3 2 4 7" xfId="4150" xr:uid="{00000000-0005-0000-0000-000086010000}"/>
    <cellStyle name="20% - Énfasis1 3 2 4 8" xfId="3029" xr:uid="{00000000-0005-0000-0000-000087010000}"/>
    <cellStyle name="20% - Énfasis1 3 2 5" xfId="15356" xr:uid="{00000000-0005-0000-0000-000088010000}"/>
    <cellStyle name="20% - Énfasis1 3 2 5 2" xfId="38543" xr:uid="{00000000-0005-0000-0000-000089010000}"/>
    <cellStyle name="20% - Énfasis1 3 2 6" xfId="10047" xr:uid="{00000000-0005-0000-0000-00008A010000}"/>
    <cellStyle name="20% - Énfasis1 3 2 6 2" xfId="33228" xr:uid="{00000000-0005-0000-0000-00008B010000}"/>
    <cellStyle name="20% - Énfasis1 3 2 7" xfId="19847" xr:uid="{00000000-0005-0000-0000-00008C010000}"/>
    <cellStyle name="20% - Énfasis1 3 2 7 2" xfId="27918" xr:uid="{00000000-0005-0000-0000-00008D010000}"/>
    <cellStyle name="20% - Énfasis1 3 2 8" xfId="22603" xr:uid="{00000000-0005-0000-0000-00008E010000}"/>
    <cellStyle name="20% - Énfasis1 3 3" xfId="73" xr:uid="{00000000-0005-0000-0000-00008F010000}"/>
    <cellStyle name="20% - Énfasis1 3 3 2" xfId="2178" xr:uid="{00000000-0005-0000-0000-000090010000}"/>
    <cellStyle name="20% - Énfasis1 3 3 2 2" xfId="7051" xr:uid="{00000000-0005-0000-0000-000091010000}"/>
    <cellStyle name="20% - Énfasis1 3 3 2 2 2" xfId="40712" xr:uid="{00000000-0005-0000-0000-000092010000}"/>
    <cellStyle name="20% - Énfasis1 3 3 2 3" xfId="12214" xr:uid="{00000000-0005-0000-0000-000093010000}"/>
    <cellStyle name="20% - Énfasis1 3 3 2 3 2" xfId="35397" xr:uid="{00000000-0005-0000-0000-000094010000}"/>
    <cellStyle name="20% - Énfasis1 3 3 2 4" xfId="21765" xr:uid="{00000000-0005-0000-0000-000095010000}"/>
    <cellStyle name="20% - Énfasis1 3 3 2 4 2" xfId="30087" xr:uid="{00000000-0005-0000-0000-000096010000}"/>
    <cellStyle name="20% - Énfasis1 3 3 2 5" xfId="24772" xr:uid="{00000000-0005-0000-0000-000097010000}"/>
    <cellStyle name="20% - Énfasis1 3 3 3" xfId="1486" xr:uid="{00000000-0005-0000-0000-000098010000}"/>
    <cellStyle name="20% - Énfasis1 3 3 3 2" xfId="19135" xr:uid="{00000000-0005-0000-0000-000099010000}"/>
    <cellStyle name="20% - Énfasis1 3 3 3 2 2" xfId="42480" xr:uid="{00000000-0005-0000-0000-00009A010000}"/>
    <cellStyle name="20% - Énfasis1 3 3 3 3" xfId="13981" xr:uid="{00000000-0005-0000-0000-00009B010000}"/>
    <cellStyle name="20% - Énfasis1 3 3 3 3 2" xfId="37165" xr:uid="{00000000-0005-0000-0000-00009C010000}"/>
    <cellStyle name="20% - Énfasis1 3 3 3 4" xfId="21080" xr:uid="{00000000-0005-0000-0000-00009D010000}"/>
    <cellStyle name="20% - Énfasis1 3 3 3 4 2" xfId="31855" xr:uid="{00000000-0005-0000-0000-00009E010000}"/>
    <cellStyle name="20% - Énfasis1 3 3 3 5" xfId="26540" xr:uid="{00000000-0005-0000-0000-00009F010000}"/>
    <cellStyle name="20% - Énfasis1 3 3 3 6" xfId="44275" xr:uid="{00000000-0005-0000-0000-0000A0010000}"/>
    <cellStyle name="20% - Énfasis1 3 3 3 7" xfId="4151" xr:uid="{00000000-0005-0000-0000-0000A1010000}"/>
    <cellStyle name="20% - Énfasis1 3 3 3 8" xfId="3435" xr:uid="{00000000-0005-0000-0000-0000A2010000}"/>
    <cellStyle name="20% - Énfasis1 3 3 4" xfId="15762" xr:uid="{00000000-0005-0000-0000-0000A3010000}"/>
    <cellStyle name="20% - Énfasis1 3 3 4 2" xfId="38949" xr:uid="{00000000-0005-0000-0000-0000A4010000}"/>
    <cellStyle name="20% - Énfasis1 3 3 5" xfId="10453" xr:uid="{00000000-0005-0000-0000-0000A5010000}"/>
    <cellStyle name="20% - Énfasis1 3 3 5 2" xfId="33634" xr:uid="{00000000-0005-0000-0000-0000A6010000}"/>
    <cellStyle name="20% - Énfasis1 3 3 6" xfId="19849" xr:uid="{00000000-0005-0000-0000-0000A7010000}"/>
    <cellStyle name="20% - Énfasis1 3 3 6 2" xfId="28324" xr:uid="{00000000-0005-0000-0000-0000A8010000}"/>
    <cellStyle name="20% - Énfasis1 3 3 7" xfId="23009" xr:uid="{00000000-0005-0000-0000-0000A9010000}"/>
    <cellStyle name="20% - Énfasis1 3 4" xfId="2175" xr:uid="{00000000-0005-0000-0000-0000AA010000}"/>
    <cellStyle name="20% - Énfasis1 3 4 2" xfId="6252" xr:uid="{00000000-0005-0000-0000-0000AB010000}"/>
    <cellStyle name="20% - Énfasis1 3 4 2 2" xfId="39900" xr:uid="{00000000-0005-0000-0000-0000AC010000}"/>
    <cellStyle name="20% - Énfasis1 3 4 3" xfId="11402" xr:uid="{00000000-0005-0000-0000-0000AD010000}"/>
    <cellStyle name="20% - Énfasis1 3 4 3 2" xfId="34585" xr:uid="{00000000-0005-0000-0000-0000AE010000}"/>
    <cellStyle name="20% - Énfasis1 3 4 4" xfId="21762" xr:uid="{00000000-0005-0000-0000-0000AF010000}"/>
    <cellStyle name="20% - Énfasis1 3 4 4 2" xfId="29275" xr:uid="{00000000-0005-0000-0000-0000B0010000}"/>
    <cellStyle name="20% - Énfasis1 3 4 5" xfId="23960" xr:uid="{00000000-0005-0000-0000-0000B1010000}"/>
    <cellStyle name="20% - Énfasis1 3 5" xfId="659" xr:uid="{00000000-0005-0000-0000-0000B2010000}"/>
    <cellStyle name="20% - Énfasis1 3 5 2" xfId="18324" xr:uid="{00000000-0005-0000-0000-0000B3010000}"/>
    <cellStyle name="20% - Énfasis1 3 5 2 2" xfId="41668" xr:uid="{00000000-0005-0000-0000-0000B4010000}"/>
    <cellStyle name="20% - Énfasis1 3 5 3" xfId="13169" xr:uid="{00000000-0005-0000-0000-0000B5010000}"/>
    <cellStyle name="20% - Énfasis1 3 5 3 2" xfId="36353" xr:uid="{00000000-0005-0000-0000-0000B6010000}"/>
    <cellStyle name="20% - Énfasis1 3 5 4" xfId="20268" xr:uid="{00000000-0005-0000-0000-0000B7010000}"/>
    <cellStyle name="20% - Énfasis1 3 5 4 2" xfId="31043" xr:uid="{00000000-0005-0000-0000-0000B8010000}"/>
    <cellStyle name="20% - Énfasis1 3 5 5" xfId="25728" xr:uid="{00000000-0005-0000-0000-0000B9010000}"/>
    <cellStyle name="20% - Énfasis1 3 5 6" xfId="43463" xr:uid="{00000000-0005-0000-0000-0000BA010000}"/>
    <cellStyle name="20% - Énfasis1 3 5 7" xfId="4152" xr:uid="{00000000-0005-0000-0000-0000BB010000}"/>
    <cellStyle name="20% - Énfasis1 3 5 8" xfId="2623" xr:uid="{00000000-0005-0000-0000-0000BC010000}"/>
    <cellStyle name="20% - Énfasis1 3 6" xfId="14950" xr:uid="{00000000-0005-0000-0000-0000BD010000}"/>
    <cellStyle name="20% - Énfasis1 3 6 2" xfId="38137" xr:uid="{00000000-0005-0000-0000-0000BE010000}"/>
    <cellStyle name="20% - Énfasis1 3 7" xfId="9641" xr:uid="{00000000-0005-0000-0000-0000BF010000}"/>
    <cellStyle name="20% - Énfasis1 3 7 2" xfId="32822" xr:uid="{00000000-0005-0000-0000-0000C0010000}"/>
    <cellStyle name="20% - Énfasis1 3 8" xfId="19846" xr:uid="{00000000-0005-0000-0000-0000C1010000}"/>
    <cellStyle name="20% - Énfasis1 3 8 2" xfId="27512" xr:uid="{00000000-0005-0000-0000-0000C2010000}"/>
    <cellStyle name="20% - Énfasis1 3 9" xfId="22197" xr:uid="{00000000-0005-0000-0000-0000C3010000}"/>
    <cellStyle name="20% - Énfasis1 4" xfId="74" xr:uid="{00000000-0005-0000-0000-0000C4010000}"/>
    <cellStyle name="20% - Énfasis1 4 2" xfId="75" xr:uid="{00000000-0005-0000-0000-0000C5010000}"/>
    <cellStyle name="20% - Énfasis1 4 2 2" xfId="76" xr:uid="{00000000-0005-0000-0000-0000C6010000}"/>
    <cellStyle name="20% - Énfasis1 4 2 2 2" xfId="2181" xr:uid="{00000000-0005-0000-0000-0000C7010000}"/>
    <cellStyle name="20% - Énfasis1 4 2 2 2 2" xfId="7588" xr:uid="{00000000-0005-0000-0000-0000C8010000}"/>
    <cellStyle name="20% - Énfasis1 4 2 2 2 2 2" xfId="41257" xr:uid="{00000000-0005-0000-0000-0000C9010000}"/>
    <cellStyle name="20% - Énfasis1 4 2 2 2 3" xfId="12759" xr:uid="{00000000-0005-0000-0000-0000CA010000}"/>
    <cellStyle name="20% - Énfasis1 4 2 2 2 3 2" xfId="35942" xr:uid="{00000000-0005-0000-0000-0000CB010000}"/>
    <cellStyle name="20% - Énfasis1 4 2 2 2 4" xfId="21768" xr:uid="{00000000-0005-0000-0000-0000CC010000}"/>
    <cellStyle name="20% - Énfasis1 4 2 2 2 4 2" xfId="30632" xr:uid="{00000000-0005-0000-0000-0000CD010000}"/>
    <cellStyle name="20% - Énfasis1 4 2 2 2 5" xfId="25317" xr:uid="{00000000-0005-0000-0000-0000CE010000}"/>
    <cellStyle name="20% - Énfasis1 4 2 2 3" xfId="2032" xr:uid="{00000000-0005-0000-0000-0000CF010000}"/>
    <cellStyle name="20% - Énfasis1 4 2 2 3 2" xfId="19680" xr:uid="{00000000-0005-0000-0000-0000D0010000}"/>
    <cellStyle name="20% - Énfasis1 4 2 2 3 2 2" xfId="43025" xr:uid="{00000000-0005-0000-0000-0000D1010000}"/>
    <cellStyle name="20% - Énfasis1 4 2 2 3 3" xfId="14526" xr:uid="{00000000-0005-0000-0000-0000D2010000}"/>
    <cellStyle name="20% - Énfasis1 4 2 2 3 3 2" xfId="37710" xr:uid="{00000000-0005-0000-0000-0000D3010000}"/>
    <cellStyle name="20% - Énfasis1 4 2 2 3 4" xfId="21625" xr:uid="{00000000-0005-0000-0000-0000D4010000}"/>
    <cellStyle name="20% - Énfasis1 4 2 2 3 4 2" xfId="32400" xr:uid="{00000000-0005-0000-0000-0000D5010000}"/>
    <cellStyle name="20% - Énfasis1 4 2 2 3 5" xfId="27085" xr:uid="{00000000-0005-0000-0000-0000D6010000}"/>
    <cellStyle name="20% - Énfasis1 4 2 2 3 6" xfId="44820" xr:uid="{00000000-0005-0000-0000-0000D7010000}"/>
    <cellStyle name="20% - Énfasis1 4 2 2 3 7" xfId="4153" xr:uid="{00000000-0005-0000-0000-0000D8010000}"/>
    <cellStyle name="20% - Énfasis1 4 2 2 3 8" xfId="3980" xr:uid="{00000000-0005-0000-0000-0000D9010000}"/>
    <cellStyle name="20% - Énfasis1 4 2 2 4" xfId="16307" xr:uid="{00000000-0005-0000-0000-0000DA010000}"/>
    <cellStyle name="20% - Énfasis1 4 2 2 4 2" xfId="39494" xr:uid="{00000000-0005-0000-0000-0000DB010000}"/>
    <cellStyle name="20% - Énfasis1 4 2 2 5" xfId="10998" xr:uid="{00000000-0005-0000-0000-0000DC010000}"/>
    <cellStyle name="20% - Énfasis1 4 2 2 5 2" xfId="34179" xr:uid="{00000000-0005-0000-0000-0000DD010000}"/>
    <cellStyle name="20% - Énfasis1 4 2 2 6" xfId="19852" xr:uid="{00000000-0005-0000-0000-0000DE010000}"/>
    <cellStyle name="20% - Énfasis1 4 2 2 6 2" xfId="28869" xr:uid="{00000000-0005-0000-0000-0000DF010000}"/>
    <cellStyle name="20% - Énfasis1 4 2 2 7" xfId="23554" xr:uid="{00000000-0005-0000-0000-0000E0010000}"/>
    <cellStyle name="20% - Énfasis1 4 2 3" xfId="2180" xr:uid="{00000000-0005-0000-0000-0000E1010000}"/>
    <cellStyle name="20% - Énfasis1 4 2 3 2" xfId="6788" xr:uid="{00000000-0005-0000-0000-0000E2010000}"/>
    <cellStyle name="20% - Énfasis1 4 2 3 2 2" xfId="40445" xr:uid="{00000000-0005-0000-0000-0000E3010000}"/>
    <cellStyle name="20% - Énfasis1 4 2 3 3" xfId="11947" xr:uid="{00000000-0005-0000-0000-0000E4010000}"/>
    <cellStyle name="20% - Énfasis1 4 2 3 3 2" xfId="35130" xr:uid="{00000000-0005-0000-0000-0000E5010000}"/>
    <cellStyle name="20% - Énfasis1 4 2 3 4" xfId="21767" xr:uid="{00000000-0005-0000-0000-0000E6010000}"/>
    <cellStyle name="20% - Énfasis1 4 2 3 4 2" xfId="29820" xr:uid="{00000000-0005-0000-0000-0000E7010000}"/>
    <cellStyle name="20% - Énfasis1 4 2 3 5" xfId="24505" xr:uid="{00000000-0005-0000-0000-0000E8010000}"/>
    <cellStyle name="20% - Énfasis1 4 2 4" xfId="1217" xr:uid="{00000000-0005-0000-0000-0000E9010000}"/>
    <cellStyle name="20% - Énfasis1 4 2 4 2" xfId="18868" xr:uid="{00000000-0005-0000-0000-0000EA010000}"/>
    <cellStyle name="20% - Énfasis1 4 2 4 2 2" xfId="42213" xr:uid="{00000000-0005-0000-0000-0000EB010000}"/>
    <cellStyle name="20% - Énfasis1 4 2 4 3" xfId="13714" xr:uid="{00000000-0005-0000-0000-0000EC010000}"/>
    <cellStyle name="20% - Énfasis1 4 2 4 3 2" xfId="36898" xr:uid="{00000000-0005-0000-0000-0000ED010000}"/>
    <cellStyle name="20% - Énfasis1 4 2 4 4" xfId="20813" xr:uid="{00000000-0005-0000-0000-0000EE010000}"/>
    <cellStyle name="20% - Énfasis1 4 2 4 4 2" xfId="31588" xr:uid="{00000000-0005-0000-0000-0000EF010000}"/>
    <cellStyle name="20% - Énfasis1 4 2 4 5" xfId="26273" xr:uid="{00000000-0005-0000-0000-0000F0010000}"/>
    <cellStyle name="20% - Énfasis1 4 2 4 6" xfId="44008" xr:uid="{00000000-0005-0000-0000-0000F1010000}"/>
    <cellStyle name="20% - Énfasis1 4 2 4 7" xfId="4154" xr:uid="{00000000-0005-0000-0000-0000F2010000}"/>
    <cellStyle name="20% - Énfasis1 4 2 4 8" xfId="3168" xr:uid="{00000000-0005-0000-0000-0000F3010000}"/>
    <cellStyle name="20% - Énfasis1 4 2 5" xfId="15495" xr:uid="{00000000-0005-0000-0000-0000F4010000}"/>
    <cellStyle name="20% - Énfasis1 4 2 5 2" xfId="38682" xr:uid="{00000000-0005-0000-0000-0000F5010000}"/>
    <cellStyle name="20% - Énfasis1 4 2 6" xfId="10186" xr:uid="{00000000-0005-0000-0000-0000F6010000}"/>
    <cellStyle name="20% - Énfasis1 4 2 6 2" xfId="33367" xr:uid="{00000000-0005-0000-0000-0000F7010000}"/>
    <cellStyle name="20% - Énfasis1 4 2 7" xfId="19851" xr:uid="{00000000-0005-0000-0000-0000F8010000}"/>
    <cellStyle name="20% - Énfasis1 4 2 7 2" xfId="28057" xr:uid="{00000000-0005-0000-0000-0000F9010000}"/>
    <cellStyle name="20% - Énfasis1 4 2 8" xfId="22742" xr:uid="{00000000-0005-0000-0000-0000FA010000}"/>
    <cellStyle name="20% - Énfasis1 4 3" xfId="77" xr:uid="{00000000-0005-0000-0000-0000FB010000}"/>
    <cellStyle name="20% - Énfasis1 4 3 2" xfId="2182" xr:uid="{00000000-0005-0000-0000-0000FC010000}"/>
    <cellStyle name="20% - Énfasis1 4 3 2 2" xfId="7188" xr:uid="{00000000-0005-0000-0000-0000FD010000}"/>
    <cellStyle name="20% - Énfasis1 4 3 2 2 2" xfId="40851" xr:uid="{00000000-0005-0000-0000-0000FE010000}"/>
    <cellStyle name="20% - Énfasis1 4 3 2 3" xfId="12353" xr:uid="{00000000-0005-0000-0000-0000FF010000}"/>
    <cellStyle name="20% - Énfasis1 4 3 2 3 2" xfId="35536" xr:uid="{00000000-0005-0000-0000-000000020000}"/>
    <cellStyle name="20% - Énfasis1 4 3 2 4" xfId="21769" xr:uid="{00000000-0005-0000-0000-000001020000}"/>
    <cellStyle name="20% - Énfasis1 4 3 2 4 2" xfId="30226" xr:uid="{00000000-0005-0000-0000-000002020000}"/>
    <cellStyle name="20% - Énfasis1 4 3 2 5" xfId="24911" xr:uid="{00000000-0005-0000-0000-000003020000}"/>
    <cellStyle name="20% - Énfasis1 4 3 3" xfId="1625" xr:uid="{00000000-0005-0000-0000-000004020000}"/>
    <cellStyle name="20% - Énfasis1 4 3 3 2" xfId="19274" xr:uid="{00000000-0005-0000-0000-000005020000}"/>
    <cellStyle name="20% - Énfasis1 4 3 3 2 2" xfId="42619" xr:uid="{00000000-0005-0000-0000-000006020000}"/>
    <cellStyle name="20% - Énfasis1 4 3 3 3" xfId="14120" xr:uid="{00000000-0005-0000-0000-000007020000}"/>
    <cellStyle name="20% - Énfasis1 4 3 3 3 2" xfId="37304" xr:uid="{00000000-0005-0000-0000-000008020000}"/>
    <cellStyle name="20% - Énfasis1 4 3 3 4" xfId="21219" xr:uid="{00000000-0005-0000-0000-000009020000}"/>
    <cellStyle name="20% - Énfasis1 4 3 3 4 2" xfId="31994" xr:uid="{00000000-0005-0000-0000-00000A020000}"/>
    <cellStyle name="20% - Énfasis1 4 3 3 5" xfId="26679" xr:uid="{00000000-0005-0000-0000-00000B020000}"/>
    <cellStyle name="20% - Énfasis1 4 3 3 6" xfId="44414" xr:uid="{00000000-0005-0000-0000-00000C020000}"/>
    <cellStyle name="20% - Énfasis1 4 3 3 7" xfId="4155" xr:uid="{00000000-0005-0000-0000-00000D020000}"/>
    <cellStyle name="20% - Énfasis1 4 3 3 8" xfId="3574" xr:uid="{00000000-0005-0000-0000-00000E020000}"/>
    <cellStyle name="20% - Énfasis1 4 3 4" xfId="15901" xr:uid="{00000000-0005-0000-0000-00000F020000}"/>
    <cellStyle name="20% - Énfasis1 4 3 4 2" xfId="39088" xr:uid="{00000000-0005-0000-0000-000010020000}"/>
    <cellStyle name="20% - Énfasis1 4 3 5" xfId="10592" xr:uid="{00000000-0005-0000-0000-000011020000}"/>
    <cellStyle name="20% - Énfasis1 4 3 5 2" xfId="33773" xr:uid="{00000000-0005-0000-0000-000012020000}"/>
    <cellStyle name="20% - Énfasis1 4 3 6" xfId="19853" xr:uid="{00000000-0005-0000-0000-000013020000}"/>
    <cellStyle name="20% - Énfasis1 4 3 6 2" xfId="28463" xr:uid="{00000000-0005-0000-0000-000014020000}"/>
    <cellStyle name="20% - Énfasis1 4 3 7" xfId="23148" xr:uid="{00000000-0005-0000-0000-000015020000}"/>
    <cellStyle name="20% - Énfasis1 4 4" xfId="2179" xr:uid="{00000000-0005-0000-0000-000016020000}"/>
    <cellStyle name="20% - Énfasis1 4 4 2" xfId="6389" xr:uid="{00000000-0005-0000-0000-000017020000}"/>
    <cellStyle name="20% - Énfasis1 4 4 2 2" xfId="40039" xr:uid="{00000000-0005-0000-0000-000018020000}"/>
    <cellStyle name="20% - Énfasis1 4 4 3" xfId="11541" xr:uid="{00000000-0005-0000-0000-000019020000}"/>
    <cellStyle name="20% - Énfasis1 4 4 3 2" xfId="34724" xr:uid="{00000000-0005-0000-0000-00001A020000}"/>
    <cellStyle name="20% - Énfasis1 4 4 4" xfId="21766" xr:uid="{00000000-0005-0000-0000-00001B020000}"/>
    <cellStyle name="20% - Énfasis1 4 4 4 2" xfId="29414" xr:uid="{00000000-0005-0000-0000-00001C020000}"/>
    <cellStyle name="20% - Énfasis1 4 4 5" xfId="24099" xr:uid="{00000000-0005-0000-0000-00001D020000}"/>
    <cellStyle name="20% - Énfasis1 4 5" xfId="809" xr:uid="{00000000-0005-0000-0000-00001E020000}"/>
    <cellStyle name="20% - Énfasis1 4 5 2" xfId="18463" xr:uid="{00000000-0005-0000-0000-00001F020000}"/>
    <cellStyle name="20% - Énfasis1 4 5 2 2" xfId="41807" xr:uid="{00000000-0005-0000-0000-000020020000}"/>
    <cellStyle name="20% - Énfasis1 4 5 3" xfId="13308" xr:uid="{00000000-0005-0000-0000-000021020000}"/>
    <cellStyle name="20% - Énfasis1 4 5 3 2" xfId="36492" xr:uid="{00000000-0005-0000-0000-000022020000}"/>
    <cellStyle name="20% - Énfasis1 4 5 4" xfId="20407" xr:uid="{00000000-0005-0000-0000-000023020000}"/>
    <cellStyle name="20% - Énfasis1 4 5 4 2" xfId="31182" xr:uid="{00000000-0005-0000-0000-000024020000}"/>
    <cellStyle name="20% - Énfasis1 4 5 5" xfId="25867" xr:uid="{00000000-0005-0000-0000-000025020000}"/>
    <cellStyle name="20% - Énfasis1 4 5 6" xfId="43602" xr:uid="{00000000-0005-0000-0000-000026020000}"/>
    <cellStyle name="20% - Énfasis1 4 5 7" xfId="4156" xr:uid="{00000000-0005-0000-0000-000027020000}"/>
    <cellStyle name="20% - Énfasis1 4 5 8" xfId="2762" xr:uid="{00000000-0005-0000-0000-000028020000}"/>
    <cellStyle name="20% - Énfasis1 4 6" xfId="15089" xr:uid="{00000000-0005-0000-0000-000029020000}"/>
    <cellStyle name="20% - Énfasis1 4 6 2" xfId="38276" xr:uid="{00000000-0005-0000-0000-00002A020000}"/>
    <cellStyle name="20% - Énfasis1 4 7" xfId="9780" xr:uid="{00000000-0005-0000-0000-00002B020000}"/>
    <cellStyle name="20% - Énfasis1 4 7 2" xfId="32961" xr:uid="{00000000-0005-0000-0000-00002C020000}"/>
    <cellStyle name="20% - Énfasis1 4 8" xfId="19850" xr:uid="{00000000-0005-0000-0000-00002D020000}"/>
    <cellStyle name="20% - Énfasis1 4 8 2" xfId="27651" xr:uid="{00000000-0005-0000-0000-00002E020000}"/>
    <cellStyle name="20% - Énfasis1 4 9" xfId="22336" xr:uid="{00000000-0005-0000-0000-00002F020000}"/>
    <cellStyle name="20% - Énfasis1 5" xfId="941" xr:uid="{00000000-0005-0000-0000-000030020000}"/>
    <cellStyle name="20% - Énfasis1 5 10" xfId="4157" xr:uid="{00000000-0005-0000-0000-000031020000}"/>
    <cellStyle name="20% - Énfasis1 5 11" xfId="2894" xr:uid="{00000000-0005-0000-0000-000032020000}"/>
    <cellStyle name="20% - Énfasis1 5 2" xfId="1757" xr:uid="{00000000-0005-0000-0000-000033020000}"/>
    <cellStyle name="20% - Énfasis1 5 2 10" xfId="3706" xr:uid="{00000000-0005-0000-0000-000034020000}"/>
    <cellStyle name="20% - Énfasis1 5 2 2" xfId="7318" xr:uid="{00000000-0005-0000-0000-000035020000}"/>
    <cellStyle name="20% - Énfasis1 5 2 2 2" xfId="17671" xr:uid="{00000000-0005-0000-0000-000036020000}"/>
    <cellStyle name="20% - Énfasis1 5 2 2 2 2" xfId="40983" xr:uid="{00000000-0005-0000-0000-000037020000}"/>
    <cellStyle name="20% - Énfasis1 5 2 2 3" xfId="12485" xr:uid="{00000000-0005-0000-0000-000038020000}"/>
    <cellStyle name="20% - Énfasis1 5 2 2 3 2" xfId="35668" xr:uid="{00000000-0005-0000-0000-000039020000}"/>
    <cellStyle name="20% - Énfasis1 5 2 2 4" xfId="30358" xr:uid="{00000000-0005-0000-0000-00003A020000}"/>
    <cellStyle name="20% - Énfasis1 5 2 2 5" xfId="25043" xr:uid="{00000000-0005-0000-0000-00003B020000}"/>
    <cellStyle name="20% - Énfasis1 5 2 3" xfId="8960" xr:uid="{00000000-0005-0000-0000-00003C020000}"/>
    <cellStyle name="20% - Énfasis1 5 2 3 2" xfId="19406" xr:uid="{00000000-0005-0000-0000-00003D020000}"/>
    <cellStyle name="20% - Énfasis1 5 2 3 2 2" xfId="42751" xr:uid="{00000000-0005-0000-0000-00003E020000}"/>
    <cellStyle name="20% - Énfasis1 5 2 3 3" xfId="14252" xr:uid="{00000000-0005-0000-0000-00003F020000}"/>
    <cellStyle name="20% - Énfasis1 5 2 3 3 2" xfId="37436" xr:uid="{00000000-0005-0000-0000-000040020000}"/>
    <cellStyle name="20% - Énfasis1 5 2 3 4" xfId="32126" xr:uid="{00000000-0005-0000-0000-000041020000}"/>
    <cellStyle name="20% - Énfasis1 5 2 3 5" xfId="26811" xr:uid="{00000000-0005-0000-0000-000042020000}"/>
    <cellStyle name="20% - Énfasis1 5 2 4" xfId="16033" xr:uid="{00000000-0005-0000-0000-000043020000}"/>
    <cellStyle name="20% - Énfasis1 5 2 4 2" xfId="39220" xr:uid="{00000000-0005-0000-0000-000044020000}"/>
    <cellStyle name="20% - Énfasis1 5 2 5" xfId="10724" xr:uid="{00000000-0005-0000-0000-000045020000}"/>
    <cellStyle name="20% - Énfasis1 5 2 5 2" xfId="33905" xr:uid="{00000000-0005-0000-0000-000046020000}"/>
    <cellStyle name="20% - Énfasis1 5 2 6" xfId="21351" xr:uid="{00000000-0005-0000-0000-000047020000}"/>
    <cellStyle name="20% - Énfasis1 5 2 6 2" xfId="28595" xr:uid="{00000000-0005-0000-0000-000048020000}"/>
    <cellStyle name="20% - Énfasis1 5 2 7" xfId="23280" xr:uid="{00000000-0005-0000-0000-000049020000}"/>
    <cellStyle name="20% - Énfasis1 5 2 8" xfId="44546" xr:uid="{00000000-0005-0000-0000-00004A020000}"/>
    <cellStyle name="20% - Énfasis1 5 2 9" xfId="4158" xr:uid="{00000000-0005-0000-0000-00004B020000}"/>
    <cellStyle name="20% - Énfasis1 5 3" xfId="6518" xr:uid="{00000000-0005-0000-0000-00004C020000}"/>
    <cellStyle name="20% - Énfasis1 5 3 2" xfId="16919" xr:uid="{00000000-0005-0000-0000-00004D020000}"/>
    <cellStyle name="20% - Énfasis1 5 3 2 2" xfId="40171" xr:uid="{00000000-0005-0000-0000-00004E020000}"/>
    <cellStyle name="20% - Énfasis1 5 3 3" xfId="11673" xr:uid="{00000000-0005-0000-0000-00004F020000}"/>
    <cellStyle name="20% - Énfasis1 5 3 3 2" xfId="34856" xr:uid="{00000000-0005-0000-0000-000050020000}"/>
    <cellStyle name="20% - Énfasis1 5 3 4" xfId="29546" xr:uid="{00000000-0005-0000-0000-000051020000}"/>
    <cellStyle name="20% - Énfasis1 5 3 5" xfId="24231" xr:uid="{00000000-0005-0000-0000-000052020000}"/>
    <cellStyle name="20% - Énfasis1 5 4" xfId="8208" xr:uid="{00000000-0005-0000-0000-000053020000}"/>
    <cellStyle name="20% - Énfasis1 5 4 2" xfId="18594" xr:uid="{00000000-0005-0000-0000-000054020000}"/>
    <cellStyle name="20% - Énfasis1 5 4 2 2" xfId="41939" xr:uid="{00000000-0005-0000-0000-000055020000}"/>
    <cellStyle name="20% - Énfasis1 5 4 3" xfId="13440" xr:uid="{00000000-0005-0000-0000-000056020000}"/>
    <cellStyle name="20% - Énfasis1 5 4 3 2" xfId="36624" xr:uid="{00000000-0005-0000-0000-000057020000}"/>
    <cellStyle name="20% - Énfasis1 5 4 4" xfId="31314" xr:uid="{00000000-0005-0000-0000-000058020000}"/>
    <cellStyle name="20% - Énfasis1 5 4 5" xfId="25999" xr:uid="{00000000-0005-0000-0000-000059020000}"/>
    <cellStyle name="20% - Énfasis1 5 5" xfId="15221" xr:uid="{00000000-0005-0000-0000-00005A020000}"/>
    <cellStyle name="20% - Énfasis1 5 5 2" xfId="38408" xr:uid="{00000000-0005-0000-0000-00005B020000}"/>
    <cellStyle name="20% - Énfasis1 5 6" xfId="9912" xr:uid="{00000000-0005-0000-0000-00005C020000}"/>
    <cellStyle name="20% - Énfasis1 5 6 2" xfId="33093" xr:uid="{00000000-0005-0000-0000-00005D020000}"/>
    <cellStyle name="20% - Énfasis1 5 7" xfId="20539" xr:uid="{00000000-0005-0000-0000-00005E020000}"/>
    <cellStyle name="20% - Énfasis1 5 7 2" xfId="27783" xr:uid="{00000000-0005-0000-0000-00005F020000}"/>
    <cellStyle name="20% - Énfasis1 5 8" xfId="22468" xr:uid="{00000000-0005-0000-0000-000060020000}"/>
    <cellStyle name="20% - Énfasis1 5 9" xfId="43734" xr:uid="{00000000-0005-0000-0000-000061020000}"/>
    <cellStyle name="20% - Énfasis1 6" xfId="529" xr:uid="{00000000-0005-0000-0000-000062020000}"/>
    <cellStyle name="20% - Énfasis1 6 10" xfId="2493" xr:uid="{00000000-0005-0000-0000-000063020000}"/>
    <cellStyle name="20% - Énfasis1 6 2" xfId="6124" xr:uid="{00000000-0005-0000-0000-000064020000}"/>
    <cellStyle name="20% - Énfasis1 6 2 2" xfId="16566" xr:uid="{00000000-0005-0000-0000-000065020000}"/>
    <cellStyle name="20% - Énfasis1 6 2 2 2" xfId="39770" xr:uid="{00000000-0005-0000-0000-000066020000}"/>
    <cellStyle name="20% - Énfasis1 6 2 3" xfId="11272" xr:uid="{00000000-0005-0000-0000-000067020000}"/>
    <cellStyle name="20% - Énfasis1 6 2 3 2" xfId="34455" xr:uid="{00000000-0005-0000-0000-000068020000}"/>
    <cellStyle name="20% - Énfasis1 6 2 4" xfId="29145" xr:uid="{00000000-0005-0000-0000-000069020000}"/>
    <cellStyle name="20% - Énfasis1 6 2 5" xfId="23830" xr:uid="{00000000-0005-0000-0000-00006A020000}"/>
    <cellStyle name="20% - Énfasis1 6 3" xfId="7855" xr:uid="{00000000-0005-0000-0000-00006B020000}"/>
    <cellStyle name="20% - Énfasis1 6 3 2" xfId="18194" xr:uid="{00000000-0005-0000-0000-00006C020000}"/>
    <cellStyle name="20% - Énfasis1 6 3 2 2" xfId="41538" xr:uid="{00000000-0005-0000-0000-00006D020000}"/>
    <cellStyle name="20% - Énfasis1 6 3 3" xfId="13039" xr:uid="{00000000-0005-0000-0000-00006E020000}"/>
    <cellStyle name="20% - Énfasis1 6 3 3 2" xfId="36223" xr:uid="{00000000-0005-0000-0000-00006F020000}"/>
    <cellStyle name="20% - Énfasis1 6 3 4" xfId="30913" xr:uid="{00000000-0005-0000-0000-000070020000}"/>
    <cellStyle name="20% - Énfasis1 6 3 5" xfId="25598" xr:uid="{00000000-0005-0000-0000-000071020000}"/>
    <cellStyle name="20% - Énfasis1 6 4" xfId="14820" xr:uid="{00000000-0005-0000-0000-000072020000}"/>
    <cellStyle name="20% - Énfasis1 6 4 2" xfId="38007" xr:uid="{00000000-0005-0000-0000-000073020000}"/>
    <cellStyle name="20% - Énfasis1 6 5" xfId="9511" xr:uid="{00000000-0005-0000-0000-000074020000}"/>
    <cellStyle name="20% - Énfasis1 6 5 2" xfId="32692" xr:uid="{00000000-0005-0000-0000-000075020000}"/>
    <cellStyle name="20% - Énfasis1 6 6" xfId="20138" xr:uid="{00000000-0005-0000-0000-000076020000}"/>
    <cellStyle name="20% - Énfasis1 6 6 2" xfId="27382" xr:uid="{00000000-0005-0000-0000-000077020000}"/>
    <cellStyle name="20% - Énfasis1 6 7" xfId="22067" xr:uid="{00000000-0005-0000-0000-000078020000}"/>
    <cellStyle name="20% - Énfasis1 6 8" xfId="43333" xr:uid="{00000000-0005-0000-0000-000079020000}"/>
    <cellStyle name="20% - Énfasis1 6 9" xfId="4159" xr:uid="{00000000-0005-0000-0000-00007A020000}"/>
    <cellStyle name="20% - Énfasis1 7" xfId="1356" xr:uid="{00000000-0005-0000-0000-00007B020000}"/>
    <cellStyle name="20% - Énfasis1 7 10" xfId="3305" xr:uid="{00000000-0005-0000-0000-00007C020000}"/>
    <cellStyle name="20% - Énfasis1 7 2" xfId="6923" xr:uid="{00000000-0005-0000-0000-00007D020000}"/>
    <cellStyle name="20% - Énfasis1 7 2 2" xfId="17294" xr:uid="{00000000-0005-0000-0000-00007E020000}"/>
    <cellStyle name="20% - Énfasis1 7 2 2 2" xfId="40582" xr:uid="{00000000-0005-0000-0000-00007F020000}"/>
    <cellStyle name="20% - Énfasis1 7 2 3" xfId="12084" xr:uid="{00000000-0005-0000-0000-000080020000}"/>
    <cellStyle name="20% - Énfasis1 7 2 3 2" xfId="35267" xr:uid="{00000000-0005-0000-0000-000081020000}"/>
    <cellStyle name="20% - Énfasis1 7 2 4" xfId="29957" xr:uid="{00000000-0005-0000-0000-000082020000}"/>
    <cellStyle name="20% - Énfasis1 7 2 5" xfId="24642" xr:uid="{00000000-0005-0000-0000-000083020000}"/>
    <cellStyle name="20% - Énfasis1 7 3" xfId="8583" xr:uid="{00000000-0005-0000-0000-000084020000}"/>
    <cellStyle name="20% - Énfasis1 7 3 2" xfId="19005" xr:uid="{00000000-0005-0000-0000-000085020000}"/>
    <cellStyle name="20% - Énfasis1 7 3 2 2" xfId="42350" xr:uid="{00000000-0005-0000-0000-000086020000}"/>
    <cellStyle name="20% - Énfasis1 7 3 3" xfId="13851" xr:uid="{00000000-0005-0000-0000-000087020000}"/>
    <cellStyle name="20% - Énfasis1 7 3 3 2" xfId="37035" xr:uid="{00000000-0005-0000-0000-000088020000}"/>
    <cellStyle name="20% - Énfasis1 7 3 4" xfId="31725" xr:uid="{00000000-0005-0000-0000-000089020000}"/>
    <cellStyle name="20% - Énfasis1 7 3 5" xfId="26410" xr:uid="{00000000-0005-0000-0000-00008A020000}"/>
    <cellStyle name="20% - Énfasis1 7 4" xfId="15632" xr:uid="{00000000-0005-0000-0000-00008B020000}"/>
    <cellStyle name="20% - Énfasis1 7 4 2" xfId="38819" xr:uid="{00000000-0005-0000-0000-00008C020000}"/>
    <cellStyle name="20% - Énfasis1 7 5" xfId="10323" xr:uid="{00000000-0005-0000-0000-00008D020000}"/>
    <cellStyle name="20% - Énfasis1 7 5 2" xfId="33504" xr:uid="{00000000-0005-0000-0000-00008E020000}"/>
    <cellStyle name="20% - Énfasis1 7 6" xfId="20950" xr:uid="{00000000-0005-0000-0000-00008F020000}"/>
    <cellStyle name="20% - Énfasis1 7 6 2" xfId="28194" xr:uid="{00000000-0005-0000-0000-000090020000}"/>
    <cellStyle name="20% - Énfasis1 7 7" xfId="22879" xr:uid="{00000000-0005-0000-0000-000091020000}"/>
    <cellStyle name="20% - Énfasis1 7 8" xfId="44145" xr:uid="{00000000-0005-0000-0000-000092020000}"/>
    <cellStyle name="20% - Énfasis1 7 9" xfId="4160" xr:uid="{00000000-0005-0000-0000-000093020000}"/>
    <cellStyle name="20% - Énfasis1 8" xfId="5992" xr:uid="{00000000-0005-0000-0000-000094020000}"/>
    <cellStyle name="20% - Énfasis1 8 2" xfId="16443" xr:uid="{00000000-0005-0000-0000-000095020000}"/>
    <cellStyle name="20% - Énfasis1 8 2 2" xfId="39631" xr:uid="{00000000-0005-0000-0000-000096020000}"/>
    <cellStyle name="20% - Énfasis1 8 3" xfId="11133" xr:uid="{00000000-0005-0000-0000-000097020000}"/>
    <cellStyle name="20% - Énfasis1 8 3 2" xfId="34316" xr:uid="{00000000-0005-0000-0000-000098020000}"/>
    <cellStyle name="20% - Énfasis1 8 4" xfId="29006" xr:uid="{00000000-0005-0000-0000-000099020000}"/>
    <cellStyle name="20% - Énfasis1 8 5" xfId="23691" xr:uid="{00000000-0005-0000-0000-00009A020000}"/>
    <cellStyle name="20% - Énfasis1 9" xfId="7725" xr:uid="{00000000-0005-0000-0000-00009B020000}"/>
    <cellStyle name="20% - Énfasis1 9 2" xfId="18058" xr:uid="{00000000-0005-0000-0000-00009C020000}"/>
    <cellStyle name="20% - Énfasis1 9 2 2" xfId="41394" xr:uid="{00000000-0005-0000-0000-00009D020000}"/>
    <cellStyle name="20% - Énfasis1 9 3" xfId="12895" xr:uid="{00000000-0005-0000-0000-00009E020000}"/>
    <cellStyle name="20% - Énfasis1 9 3 2" xfId="36079" xr:uid="{00000000-0005-0000-0000-00009F020000}"/>
    <cellStyle name="20% - Énfasis1 9 4" xfId="30769" xr:uid="{00000000-0005-0000-0000-0000A0020000}"/>
    <cellStyle name="20% - Énfasis1 9 5" xfId="25454" xr:uid="{00000000-0005-0000-0000-0000A1020000}"/>
    <cellStyle name="20% - Énfasis2" xfId="31" builtinId="34" customBuiltin="1"/>
    <cellStyle name="20% - Énfasis2 10" xfId="14675" xr:uid="{00000000-0005-0000-0000-0000A3020000}"/>
    <cellStyle name="20% - Énfasis2 10 2" xfId="37860" xr:uid="{00000000-0005-0000-0000-0000A4020000}"/>
    <cellStyle name="20% - Énfasis2 11" xfId="9369" xr:uid="{00000000-0005-0000-0000-0000A5020000}"/>
    <cellStyle name="20% - Énfasis2 11 2" xfId="32550" xr:uid="{00000000-0005-0000-0000-0000A6020000}"/>
    <cellStyle name="20% - Énfasis2 12" xfId="19827" xr:uid="{00000000-0005-0000-0000-0000A7020000}"/>
    <cellStyle name="20% - Énfasis2 12 2" xfId="27235" xr:uid="{00000000-0005-0000-0000-0000A8020000}"/>
    <cellStyle name="20% - Énfasis2 13" xfId="21925" xr:uid="{00000000-0005-0000-0000-0000A9020000}"/>
    <cellStyle name="20% - Énfasis2 14" xfId="43173" xr:uid="{00000000-0005-0000-0000-0000AA020000}"/>
    <cellStyle name="20% - Énfasis2 15" xfId="4122" xr:uid="{00000000-0005-0000-0000-0000AB020000}"/>
    <cellStyle name="20% - Énfasis2 16" xfId="2339" xr:uid="{00000000-0005-0000-0000-0000AC020000}"/>
    <cellStyle name="20% - Énfasis2 2" xfId="78" xr:uid="{00000000-0005-0000-0000-0000AD020000}"/>
    <cellStyle name="20% - Énfasis2 2 10" xfId="9470" xr:uid="{00000000-0005-0000-0000-0000AE020000}"/>
    <cellStyle name="20% - Énfasis2 2 10 2" xfId="32651" xr:uid="{00000000-0005-0000-0000-0000AF020000}"/>
    <cellStyle name="20% - Énfasis2 2 11" xfId="19854" xr:uid="{00000000-0005-0000-0000-0000B0020000}"/>
    <cellStyle name="20% - Énfasis2 2 11 2" xfId="27341" xr:uid="{00000000-0005-0000-0000-0000B1020000}"/>
    <cellStyle name="20% - Énfasis2 2 12" xfId="22026" xr:uid="{00000000-0005-0000-0000-0000B2020000}"/>
    <cellStyle name="20% - Énfasis2 2 2" xfId="79" xr:uid="{00000000-0005-0000-0000-0000B3020000}"/>
    <cellStyle name="20% - Énfasis2 2 2 2" xfId="80" xr:uid="{00000000-0005-0000-0000-0000B4020000}"/>
    <cellStyle name="20% - Énfasis2 2 2 2 2" xfId="1991" xr:uid="{00000000-0005-0000-0000-0000B5020000}"/>
    <cellStyle name="20% - Énfasis2 2 2 2 2 10" xfId="3939" xr:uid="{00000000-0005-0000-0000-0000B6020000}"/>
    <cellStyle name="20% - Énfasis2 2 2 2 2 2" xfId="7548" xr:uid="{00000000-0005-0000-0000-0000B7020000}"/>
    <cellStyle name="20% - Énfasis2 2 2 2 2 2 2" xfId="17892" xr:uid="{00000000-0005-0000-0000-0000B8020000}"/>
    <cellStyle name="20% - Énfasis2 2 2 2 2 2 2 2" xfId="41216" xr:uid="{00000000-0005-0000-0000-0000B9020000}"/>
    <cellStyle name="20% - Énfasis2 2 2 2 2 2 3" xfId="12718" xr:uid="{00000000-0005-0000-0000-0000BA020000}"/>
    <cellStyle name="20% - Énfasis2 2 2 2 2 2 3 2" xfId="35901" xr:uid="{00000000-0005-0000-0000-0000BB020000}"/>
    <cellStyle name="20% - Énfasis2 2 2 2 2 2 4" xfId="30591" xr:uid="{00000000-0005-0000-0000-0000BC020000}"/>
    <cellStyle name="20% - Énfasis2 2 2 2 2 2 5" xfId="25276" xr:uid="{00000000-0005-0000-0000-0000BD020000}"/>
    <cellStyle name="20% - Énfasis2 2 2 2 2 3" xfId="9182" xr:uid="{00000000-0005-0000-0000-0000BE020000}"/>
    <cellStyle name="20% - Énfasis2 2 2 2 2 3 2" xfId="19639" xr:uid="{00000000-0005-0000-0000-0000BF020000}"/>
    <cellStyle name="20% - Énfasis2 2 2 2 2 3 2 2" xfId="42984" xr:uid="{00000000-0005-0000-0000-0000C0020000}"/>
    <cellStyle name="20% - Énfasis2 2 2 2 2 3 3" xfId="14485" xr:uid="{00000000-0005-0000-0000-0000C1020000}"/>
    <cellStyle name="20% - Énfasis2 2 2 2 2 3 3 2" xfId="37669" xr:uid="{00000000-0005-0000-0000-0000C2020000}"/>
    <cellStyle name="20% - Énfasis2 2 2 2 2 3 4" xfId="32359" xr:uid="{00000000-0005-0000-0000-0000C3020000}"/>
    <cellStyle name="20% - Énfasis2 2 2 2 2 3 5" xfId="27044" xr:uid="{00000000-0005-0000-0000-0000C4020000}"/>
    <cellStyle name="20% - Énfasis2 2 2 2 2 4" xfId="16266" xr:uid="{00000000-0005-0000-0000-0000C5020000}"/>
    <cellStyle name="20% - Énfasis2 2 2 2 2 4 2" xfId="39453" xr:uid="{00000000-0005-0000-0000-0000C6020000}"/>
    <cellStyle name="20% - Énfasis2 2 2 2 2 5" xfId="10957" xr:uid="{00000000-0005-0000-0000-0000C7020000}"/>
    <cellStyle name="20% - Énfasis2 2 2 2 2 5 2" xfId="34138" xr:uid="{00000000-0005-0000-0000-0000C8020000}"/>
    <cellStyle name="20% - Énfasis2 2 2 2 2 6" xfId="21584" xr:uid="{00000000-0005-0000-0000-0000C9020000}"/>
    <cellStyle name="20% - Énfasis2 2 2 2 2 6 2" xfId="28828" xr:uid="{00000000-0005-0000-0000-0000CA020000}"/>
    <cellStyle name="20% - Énfasis2 2 2 2 2 7" xfId="23513" xr:uid="{00000000-0005-0000-0000-0000CB020000}"/>
    <cellStyle name="20% - Énfasis2 2 2 2 2 8" xfId="44779" xr:uid="{00000000-0005-0000-0000-0000CC020000}"/>
    <cellStyle name="20% - Énfasis2 2 2 2 2 9" xfId="4161" xr:uid="{00000000-0005-0000-0000-0000CD020000}"/>
    <cellStyle name="20% - Énfasis2 2 2 2 3" xfId="2185" xr:uid="{00000000-0005-0000-0000-0000CE020000}"/>
    <cellStyle name="20% - Énfasis2 2 2 2 3 2" xfId="6748" xr:uid="{00000000-0005-0000-0000-0000CF020000}"/>
    <cellStyle name="20% - Énfasis2 2 2 2 3 2 2" xfId="40404" xr:uid="{00000000-0005-0000-0000-0000D0020000}"/>
    <cellStyle name="20% - Énfasis2 2 2 2 3 3" xfId="11906" xr:uid="{00000000-0005-0000-0000-0000D1020000}"/>
    <cellStyle name="20% - Énfasis2 2 2 2 3 3 2" xfId="35089" xr:uid="{00000000-0005-0000-0000-0000D2020000}"/>
    <cellStyle name="20% - Énfasis2 2 2 2 3 4" xfId="21772" xr:uid="{00000000-0005-0000-0000-0000D3020000}"/>
    <cellStyle name="20% - Énfasis2 2 2 2 3 4 2" xfId="29779" xr:uid="{00000000-0005-0000-0000-0000D4020000}"/>
    <cellStyle name="20% - Énfasis2 2 2 2 3 5" xfId="24464" xr:uid="{00000000-0005-0000-0000-0000D5020000}"/>
    <cellStyle name="20% - Énfasis2 2 2 2 4" xfId="1176" xr:uid="{00000000-0005-0000-0000-0000D6020000}"/>
    <cellStyle name="20% - Énfasis2 2 2 2 4 2" xfId="18827" xr:uid="{00000000-0005-0000-0000-0000D7020000}"/>
    <cellStyle name="20% - Énfasis2 2 2 2 4 2 2" xfId="42172" xr:uid="{00000000-0005-0000-0000-0000D8020000}"/>
    <cellStyle name="20% - Énfasis2 2 2 2 4 3" xfId="13673" xr:uid="{00000000-0005-0000-0000-0000D9020000}"/>
    <cellStyle name="20% - Énfasis2 2 2 2 4 3 2" xfId="36857" xr:uid="{00000000-0005-0000-0000-0000DA020000}"/>
    <cellStyle name="20% - Énfasis2 2 2 2 4 4" xfId="20772" xr:uid="{00000000-0005-0000-0000-0000DB020000}"/>
    <cellStyle name="20% - Énfasis2 2 2 2 4 4 2" xfId="31547" xr:uid="{00000000-0005-0000-0000-0000DC020000}"/>
    <cellStyle name="20% - Énfasis2 2 2 2 4 5" xfId="26232" xr:uid="{00000000-0005-0000-0000-0000DD020000}"/>
    <cellStyle name="20% - Énfasis2 2 2 2 4 6" xfId="43967" xr:uid="{00000000-0005-0000-0000-0000DE020000}"/>
    <cellStyle name="20% - Énfasis2 2 2 2 4 7" xfId="4162" xr:uid="{00000000-0005-0000-0000-0000DF020000}"/>
    <cellStyle name="20% - Énfasis2 2 2 2 4 8" xfId="3127" xr:uid="{00000000-0005-0000-0000-0000E0020000}"/>
    <cellStyle name="20% - Énfasis2 2 2 2 5" xfId="15454" xr:uid="{00000000-0005-0000-0000-0000E1020000}"/>
    <cellStyle name="20% - Énfasis2 2 2 2 5 2" xfId="38641" xr:uid="{00000000-0005-0000-0000-0000E2020000}"/>
    <cellStyle name="20% - Énfasis2 2 2 2 6" xfId="10145" xr:uid="{00000000-0005-0000-0000-0000E3020000}"/>
    <cellStyle name="20% - Énfasis2 2 2 2 6 2" xfId="33326" xr:uid="{00000000-0005-0000-0000-0000E4020000}"/>
    <cellStyle name="20% - Énfasis2 2 2 2 7" xfId="19856" xr:uid="{00000000-0005-0000-0000-0000E5020000}"/>
    <cellStyle name="20% - Énfasis2 2 2 2 7 2" xfId="28016" xr:uid="{00000000-0005-0000-0000-0000E6020000}"/>
    <cellStyle name="20% - Énfasis2 2 2 2 8" xfId="22701" xr:uid="{00000000-0005-0000-0000-0000E7020000}"/>
    <cellStyle name="20% - Énfasis2 2 2 3" xfId="1584" xr:uid="{00000000-0005-0000-0000-0000E8020000}"/>
    <cellStyle name="20% - Énfasis2 2 2 3 10" xfId="3533" xr:uid="{00000000-0005-0000-0000-0000E9020000}"/>
    <cellStyle name="20% - Énfasis2 2 2 3 2" xfId="7148" xr:uid="{00000000-0005-0000-0000-0000EA020000}"/>
    <cellStyle name="20% - Énfasis2 2 2 3 2 2" xfId="17510" xr:uid="{00000000-0005-0000-0000-0000EB020000}"/>
    <cellStyle name="20% - Énfasis2 2 2 3 2 2 2" xfId="40810" xr:uid="{00000000-0005-0000-0000-0000EC020000}"/>
    <cellStyle name="20% - Énfasis2 2 2 3 2 3" xfId="12312" xr:uid="{00000000-0005-0000-0000-0000ED020000}"/>
    <cellStyle name="20% - Énfasis2 2 2 3 2 3 2" xfId="35495" xr:uid="{00000000-0005-0000-0000-0000EE020000}"/>
    <cellStyle name="20% - Énfasis2 2 2 3 2 4" xfId="30185" xr:uid="{00000000-0005-0000-0000-0000EF020000}"/>
    <cellStyle name="20% - Énfasis2 2 2 3 2 5" xfId="24870" xr:uid="{00000000-0005-0000-0000-0000F0020000}"/>
    <cellStyle name="20% - Énfasis2 2 2 3 3" xfId="8799" xr:uid="{00000000-0005-0000-0000-0000F1020000}"/>
    <cellStyle name="20% - Énfasis2 2 2 3 3 2" xfId="19233" xr:uid="{00000000-0005-0000-0000-0000F2020000}"/>
    <cellStyle name="20% - Énfasis2 2 2 3 3 2 2" xfId="42578" xr:uid="{00000000-0005-0000-0000-0000F3020000}"/>
    <cellStyle name="20% - Énfasis2 2 2 3 3 3" xfId="14079" xr:uid="{00000000-0005-0000-0000-0000F4020000}"/>
    <cellStyle name="20% - Énfasis2 2 2 3 3 3 2" xfId="37263" xr:uid="{00000000-0005-0000-0000-0000F5020000}"/>
    <cellStyle name="20% - Énfasis2 2 2 3 3 4" xfId="31953" xr:uid="{00000000-0005-0000-0000-0000F6020000}"/>
    <cellStyle name="20% - Énfasis2 2 2 3 3 5" xfId="26638" xr:uid="{00000000-0005-0000-0000-0000F7020000}"/>
    <cellStyle name="20% - Énfasis2 2 2 3 4" xfId="15860" xr:uid="{00000000-0005-0000-0000-0000F8020000}"/>
    <cellStyle name="20% - Énfasis2 2 2 3 4 2" xfId="39047" xr:uid="{00000000-0005-0000-0000-0000F9020000}"/>
    <cellStyle name="20% - Énfasis2 2 2 3 5" xfId="10551" xr:uid="{00000000-0005-0000-0000-0000FA020000}"/>
    <cellStyle name="20% - Énfasis2 2 2 3 5 2" xfId="33732" xr:uid="{00000000-0005-0000-0000-0000FB020000}"/>
    <cellStyle name="20% - Énfasis2 2 2 3 6" xfId="21178" xr:uid="{00000000-0005-0000-0000-0000FC020000}"/>
    <cellStyle name="20% - Énfasis2 2 2 3 6 2" xfId="28422" xr:uid="{00000000-0005-0000-0000-0000FD020000}"/>
    <cellStyle name="20% - Énfasis2 2 2 3 7" xfId="23107" xr:uid="{00000000-0005-0000-0000-0000FE020000}"/>
    <cellStyle name="20% - Énfasis2 2 2 3 8" xfId="44373" xr:uid="{00000000-0005-0000-0000-0000FF020000}"/>
    <cellStyle name="20% - Énfasis2 2 2 3 9" xfId="4163" xr:uid="{00000000-0005-0000-0000-000000030000}"/>
    <cellStyle name="20% - Énfasis2 2 2 4" xfId="2184" xr:uid="{00000000-0005-0000-0000-000001030000}"/>
    <cellStyle name="20% - Énfasis2 2 2 4 2" xfId="6349" xr:uid="{00000000-0005-0000-0000-000002030000}"/>
    <cellStyle name="20% - Énfasis2 2 2 4 2 2" xfId="39998" xr:uid="{00000000-0005-0000-0000-000003030000}"/>
    <cellStyle name="20% - Énfasis2 2 2 4 3" xfId="11500" xr:uid="{00000000-0005-0000-0000-000004030000}"/>
    <cellStyle name="20% - Énfasis2 2 2 4 3 2" xfId="34683" xr:uid="{00000000-0005-0000-0000-000005030000}"/>
    <cellStyle name="20% - Énfasis2 2 2 4 4" xfId="21771" xr:uid="{00000000-0005-0000-0000-000006030000}"/>
    <cellStyle name="20% - Énfasis2 2 2 4 4 2" xfId="29373" xr:uid="{00000000-0005-0000-0000-000007030000}"/>
    <cellStyle name="20% - Énfasis2 2 2 4 5" xfId="24058" xr:uid="{00000000-0005-0000-0000-000008030000}"/>
    <cellStyle name="20% - Énfasis2 2 2 5" xfId="760" xr:uid="{00000000-0005-0000-0000-000009030000}"/>
    <cellStyle name="20% - Énfasis2 2 2 5 2" xfId="18422" xr:uid="{00000000-0005-0000-0000-00000A030000}"/>
    <cellStyle name="20% - Énfasis2 2 2 5 2 2" xfId="41766" xr:uid="{00000000-0005-0000-0000-00000B030000}"/>
    <cellStyle name="20% - Énfasis2 2 2 5 3" xfId="13267" xr:uid="{00000000-0005-0000-0000-00000C030000}"/>
    <cellStyle name="20% - Énfasis2 2 2 5 3 2" xfId="36451" xr:uid="{00000000-0005-0000-0000-00000D030000}"/>
    <cellStyle name="20% - Énfasis2 2 2 5 4" xfId="20366" xr:uid="{00000000-0005-0000-0000-00000E030000}"/>
    <cellStyle name="20% - Énfasis2 2 2 5 4 2" xfId="31141" xr:uid="{00000000-0005-0000-0000-00000F030000}"/>
    <cellStyle name="20% - Énfasis2 2 2 5 5" xfId="25826" xr:uid="{00000000-0005-0000-0000-000010030000}"/>
    <cellStyle name="20% - Énfasis2 2 2 5 6" xfId="43561" xr:uid="{00000000-0005-0000-0000-000011030000}"/>
    <cellStyle name="20% - Énfasis2 2 2 5 7" xfId="4164" xr:uid="{00000000-0005-0000-0000-000012030000}"/>
    <cellStyle name="20% - Énfasis2 2 2 5 8" xfId="2721" xr:uid="{00000000-0005-0000-0000-000013030000}"/>
    <cellStyle name="20% - Énfasis2 2 2 6" xfId="15048" xr:uid="{00000000-0005-0000-0000-000014030000}"/>
    <cellStyle name="20% - Énfasis2 2 2 6 2" xfId="38235" xr:uid="{00000000-0005-0000-0000-000015030000}"/>
    <cellStyle name="20% - Énfasis2 2 2 7" xfId="9739" xr:uid="{00000000-0005-0000-0000-000016030000}"/>
    <cellStyle name="20% - Énfasis2 2 2 7 2" xfId="32920" xr:uid="{00000000-0005-0000-0000-000017030000}"/>
    <cellStyle name="20% - Énfasis2 2 2 8" xfId="19855" xr:uid="{00000000-0005-0000-0000-000018030000}"/>
    <cellStyle name="20% - Énfasis2 2 2 8 2" xfId="27610" xr:uid="{00000000-0005-0000-0000-000019030000}"/>
    <cellStyle name="20% - Énfasis2 2 2 9" xfId="22295" xr:uid="{00000000-0005-0000-0000-00001A030000}"/>
    <cellStyle name="20% - Énfasis2 2 3" xfId="81" xr:uid="{00000000-0005-0000-0000-00001B030000}"/>
    <cellStyle name="20% - Énfasis2 2 3 2" xfId="1305" xr:uid="{00000000-0005-0000-0000-00001C030000}"/>
    <cellStyle name="20% - Énfasis2 2 3 2 10" xfId="4165" xr:uid="{00000000-0005-0000-0000-00001D030000}"/>
    <cellStyle name="20% - Énfasis2 2 3 2 11" xfId="3256" xr:uid="{00000000-0005-0000-0000-00001E030000}"/>
    <cellStyle name="20% - Énfasis2 2 3 2 2" xfId="2120" xr:uid="{00000000-0005-0000-0000-00001F030000}"/>
    <cellStyle name="20% - Énfasis2 2 3 2 2 10" xfId="4068" xr:uid="{00000000-0005-0000-0000-000020030000}"/>
    <cellStyle name="20% - Énfasis2 2 3 2 2 2" xfId="7675" xr:uid="{00000000-0005-0000-0000-000021030000}"/>
    <cellStyle name="20% - Énfasis2 2 3 2 2 2 2" xfId="18009" xr:uid="{00000000-0005-0000-0000-000022030000}"/>
    <cellStyle name="20% - Énfasis2 2 3 2 2 2 2 2" xfId="41345" xr:uid="{00000000-0005-0000-0000-000023030000}"/>
    <cellStyle name="20% - Énfasis2 2 3 2 2 2 3" xfId="12847" xr:uid="{00000000-0005-0000-0000-000024030000}"/>
    <cellStyle name="20% - Énfasis2 2 3 2 2 2 3 2" xfId="36030" xr:uid="{00000000-0005-0000-0000-000025030000}"/>
    <cellStyle name="20% - Énfasis2 2 3 2 2 2 4" xfId="30720" xr:uid="{00000000-0005-0000-0000-000026030000}"/>
    <cellStyle name="20% - Énfasis2 2 3 2 2 2 5" xfId="25405" xr:uid="{00000000-0005-0000-0000-000027030000}"/>
    <cellStyle name="20% - Énfasis2 2 3 2 2 3" xfId="9299" xr:uid="{00000000-0005-0000-0000-000028030000}"/>
    <cellStyle name="20% - Énfasis2 2 3 2 2 3 2" xfId="19768" xr:uid="{00000000-0005-0000-0000-000029030000}"/>
    <cellStyle name="20% - Énfasis2 2 3 2 2 3 2 2" xfId="43113" xr:uid="{00000000-0005-0000-0000-00002A030000}"/>
    <cellStyle name="20% - Énfasis2 2 3 2 2 3 3" xfId="14614" xr:uid="{00000000-0005-0000-0000-00002B030000}"/>
    <cellStyle name="20% - Énfasis2 2 3 2 2 3 3 2" xfId="37798" xr:uid="{00000000-0005-0000-0000-00002C030000}"/>
    <cellStyle name="20% - Énfasis2 2 3 2 2 3 4" xfId="32488" xr:uid="{00000000-0005-0000-0000-00002D030000}"/>
    <cellStyle name="20% - Énfasis2 2 3 2 2 3 5" xfId="27173" xr:uid="{00000000-0005-0000-0000-00002E030000}"/>
    <cellStyle name="20% - Énfasis2 2 3 2 2 4" xfId="16395" xr:uid="{00000000-0005-0000-0000-00002F030000}"/>
    <cellStyle name="20% - Énfasis2 2 3 2 2 4 2" xfId="39582" xr:uid="{00000000-0005-0000-0000-000030030000}"/>
    <cellStyle name="20% - Énfasis2 2 3 2 2 5" xfId="11086" xr:uid="{00000000-0005-0000-0000-000031030000}"/>
    <cellStyle name="20% - Énfasis2 2 3 2 2 5 2" xfId="34267" xr:uid="{00000000-0005-0000-0000-000032030000}"/>
    <cellStyle name="20% - Énfasis2 2 3 2 2 6" xfId="21713" xr:uid="{00000000-0005-0000-0000-000033030000}"/>
    <cellStyle name="20% - Énfasis2 2 3 2 2 6 2" xfId="28957" xr:uid="{00000000-0005-0000-0000-000034030000}"/>
    <cellStyle name="20% - Énfasis2 2 3 2 2 7" xfId="23642" xr:uid="{00000000-0005-0000-0000-000035030000}"/>
    <cellStyle name="20% - Énfasis2 2 3 2 2 8" xfId="44908" xr:uid="{00000000-0005-0000-0000-000036030000}"/>
    <cellStyle name="20% - Énfasis2 2 3 2 2 9" xfId="4166" xr:uid="{00000000-0005-0000-0000-000037030000}"/>
    <cellStyle name="20% - Énfasis2 2 3 2 3" xfId="6875" xr:uid="{00000000-0005-0000-0000-000038030000}"/>
    <cellStyle name="20% - Énfasis2 2 3 2 3 2" xfId="17245" xr:uid="{00000000-0005-0000-0000-000039030000}"/>
    <cellStyle name="20% - Énfasis2 2 3 2 3 2 2" xfId="40533" xr:uid="{00000000-0005-0000-0000-00003A030000}"/>
    <cellStyle name="20% - Énfasis2 2 3 2 3 3" xfId="12035" xr:uid="{00000000-0005-0000-0000-00003B030000}"/>
    <cellStyle name="20% - Énfasis2 2 3 2 3 3 2" xfId="35218" xr:uid="{00000000-0005-0000-0000-00003C030000}"/>
    <cellStyle name="20% - Énfasis2 2 3 2 3 4" xfId="29908" xr:uid="{00000000-0005-0000-0000-00003D030000}"/>
    <cellStyle name="20% - Énfasis2 2 3 2 3 5" xfId="24593" xr:uid="{00000000-0005-0000-0000-00003E030000}"/>
    <cellStyle name="20% - Énfasis2 2 3 2 4" xfId="8534" xr:uid="{00000000-0005-0000-0000-00003F030000}"/>
    <cellStyle name="20% - Énfasis2 2 3 2 4 2" xfId="18956" xr:uid="{00000000-0005-0000-0000-000040030000}"/>
    <cellStyle name="20% - Énfasis2 2 3 2 4 2 2" xfId="42301" xr:uid="{00000000-0005-0000-0000-000041030000}"/>
    <cellStyle name="20% - Énfasis2 2 3 2 4 3" xfId="13802" xr:uid="{00000000-0005-0000-0000-000042030000}"/>
    <cellStyle name="20% - Énfasis2 2 3 2 4 3 2" xfId="36986" xr:uid="{00000000-0005-0000-0000-000043030000}"/>
    <cellStyle name="20% - Énfasis2 2 3 2 4 4" xfId="31676" xr:uid="{00000000-0005-0000-0000-000044030000}"/>
    <cellStyle name="20% - Énfasis2 2 3 2 4 5" xfId="26361" xr:uid="{00000000-0005-0000-0000-000045030000}"/>
    <cellStyle name="20% - Énfasis2 2 3 2 5" xfId="15583" xr:uid="{00000000-0005-0000-0000-000046030000}"/>
    <cellStyle name="20% - Énfasis2 2 3 2 5 2" xfId="38770" xr:uid="{00000000-0005-0000-0000-000047030000}"/>
    <cellStyle name="20% - Énfasis2 2 3 2 6" xfId="10274" xr:uid="{00000000-0005-0000-0000-000048030000}"/>
    <cellStyle name="20% - Énfasis2 2 3 2 6 2" xfId="33455" xr:uid="{00000000-0005-0000-0000-000049030000}"/>
    <cellStyle name="20% - Énfasis2 2 3 2 7" xfId="20901" xr:uid="{00000000-0005-0000-0000-00004A030000}"/>
    <cellStyle name="20% - Énfasis2 2 3 2 7 2" xfId="28145" xr:uid="{00000000-0005-0000-0000-00004B030000}"/>
    <cellStyle name="20% - Énfasis2 2 3 2 8" xfId="22830" xr:uid="{00000000-0005-0000-0000-00004C030000}"/>
    <cellStyle name="20% - Énfasis2 2 3 2 9" xfId="44096" xr:uid="{00000000-0005-0000-0000-00004D030000}"/>
    <cellStyle name="20% - Énfasis2 2 3 3" xfId="1713" xr:uid="{00000000-0005-0000-0000-00004E030000}"/>
    <cellStyle name="20% - Énfasis2 2 3 3 10" xfId="3662" xr:uid="{00000000-0005-0000-0000-00004F030000}"/>
    <cellStyle name="20% - Énfasis2 2 3 3 2" xfId="7275" xr:uid="{00000000-0005-0000-0000-000050030000}"/>
    <cellStyle name="20% - Énfasis2 2 3 3 2 2" xfId="17627" xr:uid="{00000000-0005-0000-0000-000051030000}"/>
    <cellStyle name="20% - Énfasis2 2 3 3 2 2 2" xfId="40939" xr:uid="{00000000-0005-0000-0000-000052030000}"/>
    <cellStyle name="20% - Énfasis2 2 3 3 2 3" xfId="12441" xr:uid="{00000000-0005-0000-0000-000053030000}"/>
    <cellStyle name="20% - Énfasis2 2 3 3 2 3 2" xfId="35624" xr:uid="{00000000-0005-0000-0000-000054030000}"/>
    <cellStyle name="20% - Énfasis2 2 3 3 2 4" xfId="30314" xr:uid="{00000000-0005-0000-0000-000055030000}"/>
    <cellStyle name="20% - Énfasis2 2 3 3 2 5" xfId="24999" xr:uid="{00000000-0005-0000-0000-000056030000}"/>
    <cellStyle name="20% - Énfasis2 2 3 3 3" xfId="8916" xr:uid="{00000000-0005-0000-0000-000057030000}"/>
    <cellStyle name="20% - Énfasis2 2 3 3 3 2" xfId="19362" xr:uid="{00000000-0005-0000-0000-000058030000}"/>
    <cellStyle name="20% - Énfasis2 2 3 3 3 2 2" xfId="42707" xr:uid="{00000000-0005-0000-0000-000059030000}"/>
    <cellStyle name="20% - Énfasis2 2 3 3 3 3" xfId="14208" xr:uid="{00000000-0005-0000-0000-00005A030000}"/>
    <cellStyle name="20% - Énfasis2 2 3 3 3 3 2" xfId="37392" xr:uid="{00000000-0005-0000-0000-00005B030000}"/>
    <cellStyle name="20% - Énfasis2 2 3 3 3 4" xfId="32082" xr:uid="{00000000-0005-0000-0000-00005C030000}"/>
    <cellStyle name="20% - Énfasis2 2 3 3 3 5" xfId="26767" xr:uid="{00000000-0005-0000-0000-00005D030000}"/>
    <cellStyle name="20% - Énfasis2 2 3 3 4" xfId="15989" xr:uid="{00000000-0005-0000-0000-00005E030000}"/>
    <cellStyle name="20% - Énfasis2 2 3 3 4 2" xfId="39176" xr:uid="{00000000-0005-0000-0000-00005F030000}"/>
    <cellStyle name="20% - Énfasis2 2 3 3 5" xfId="10680" xr:uid="{00000000-0005-0000-0000-000060030000}"/>
    <cellStyle name="20% - Énfasis2 2 3 3 5 2" xfId="33861" xr:uid="{00000000-0005-0000-0000-000061030000}"/>
    <cellStyle name="20% - Énfasis2 2 3 3 6" xfId="21307" xr:uid="{00000000-0005-0000-0000-000062030000}"/>
    <cellStyle name="20% - Énfasis2 2 3 3 6 2" xfId="28551" xr:uid="{00000000-0005-0000-0000-000063030000}"/>
    <cellStyle name="20% - Énfasis2 2 3 3 7" xfId="23236" xr:uid="{00000000-0005-0000-0000-000064030000}"/>
    <cellStyle name="20% - Énfasis2 2 3 3 8" xfId="44502" xr:uid="{00000000-0005-0000-0000-000065030000}"/>
    <cellStyle name="20% - Énfasis2 2 3 3 9" xfId="4167" xr:uid="{00000000-0005-0000-0000-000066030000}"/>
    <cellStyle name="20% - Énfasis2 2 3 4" xfId="2186" xr:uid="{00000000-0005-0000-0000-000067030000}"/>
    <cellStyle name="20% - Énfasis2 2 3 4 2" xfId="6476" xr:uid="{00000000-0005-0000-0000-000068030000}"/>
    <cellStyle name="20% - Énfasis2 2 3 4 2 2" xfId="40127" xr:uid="{00000000-0005-0000-0000-000069030000}"/>
    <cellStyle name="20% - Énfasis2 2 3 4 3" xfId="11629" xr:uid="{00000000-0005-0000-0000-00006A030000}"/>
    <cellStyle name="20% - Énfasis2 2 3 4 3 2" xfId="34812" xr:uid="{00000000-0005-0000-0000-00006B030000}"/>
    <cellStyle name="20% - Énfasis2 2 3 4 4" xfId="21773" xr:uid="{00000000-0005-0000-0000-00006C030000}"/>
    <cellStyle name="20% - Énfasis2 2 3 4 4 2" xfId="29502" xr:uid="{00000000-0005-0000-0000-00006D030000}"/>
    <cellStyle name="20% - Énfasis2 2 3 4 5" xfId="24187" xr:uid="{00000000-0005-0000-0000-00006E030000}"/>
    <cellStyle name="20% - Énfasis2 2 3 5" xfId="897" xr:uid="{00000000-0005-0000-0000-00006F030000}"/>
    <cellStyle name="20% - Énfasis2 2 3 5 2" xfId="18551" xr:uid="{00000000-0005-0000-0000-000070030000}"/>
    <cellStyle name="20% - Énfasis2 2 3 5 2 2" xfId="41895" xr:uid="{00000000-0005-0000-0000-000071030000}"/>
    <cellStyle name="20% - Énfasis2 2 3 5 3" xfId="13396" xr:uid="{00000000-0005-0000-0000-000072030000}"/>
    <cellStyle name="20% - Énfasis2 2 3 5 3 2" xfId="36580" xr:uid="{00000000-0005-0000-0000-000073030000}"/>
    <cellStyle name="20% - Énfasis2 2 3 5 4" xfId="20495" xr:uid="{00000000-0005-0000-0000-000074030000}"/>
    <cellStyle name="20% - Énfasis2 2 3 5 4 2" xfId="31270" xr:uid="{00000000-0005-0000-0000-000075030000}"/>
    <cellStyle name="20% - Énfasis2 2 3 5 5" xfId="25955" xr:uid="{00000000-0005-0000-0000-000076030000}"/>
    <cellStyle name="20% - Énfasis2 2 3 5 6" xfId="43690" xr:uid="{00000000-0005-0000-0000-000077030000}"/>
    <cellStyle name="20% - Énfasis2 2 3 5 7" xfId="4168" xr:uid="{00000000-0005-0000-0000-000078030000}"/>
    <cellStyle name="20% - Énfasis2 2 3 5 8" xfId="2850" xr:uid="{00000000-0005-0000-0000-000079030000}"/>
    <cellStyle name="20% - Énfasis2 2 3 6" xfId="15177" xr:uid="{00000000-0005-0000-0000-00007A030000}"/>
    <cellStyle name="20% - Énfasis2 2 3 6 2" xfId="38364" xr:uid="{00000000-0005-0000-0000-00007B030000}"/>
    <cellStyle name="20% - Énfasis2 2 3 7" xfId="9868" xr:uid="{00000000-0005-0000-0000-00007C030000}"/>
    <cellStyle name="20% - Énfasis2 2 3 7 2" xfId="33049" xr:uid="{00000000-0005-0000-0000-00007D030000}"/>
    <cellStyle name="20% - Énfasis2 2 3 8" xfId="19857" xr:uid="{00000000-0005-0000-0000-00007E030000}"/>
    <cellStyle name="20% - Énfasis2 2 3 8 2" xfId="27739" xr:uid="{00000000-0005-0000-0000-00007F030000}"/>
    <cellStyle name="20% - Énfasis2 2 3 9" xfId="22424" xr:uid="{00000000-0005-0000-0000-000080030000}"/>
    <cellStyle name="20% - Énfasis2 2 4" xfId="1041" xr:uid="{00000000-0005-0000-0000-000081030000}"/>
    <cellStyle name="20% - Énfasis2 2 4 10" xfId="4169" xr:uid="{00000000-0005-0000-0000-000082030000}"/>
    <cellStyle name="20% - Énfasis2 2 4 11" xfId="2992" xr:uid="{00000000-0005-0000-0000-000083030000}"/>
    <cellStyle name="20% - Énfasis2 2 4 2" xfId="1856" xr:uid="{00000000-0005-0000-0000-000084030000}"/>
    <cellStyle name="20% - Énfasis2 2 4 2 10" xfId="3804" xr:uid="{00000000-0005-0000-0000-000085030000}"/>
    <cellStyle name="20% - Énfasis2 2 4 2 2" xfId="7415" xr:uid="{00000000-0005-0000-0000-000086030000}"/>
    <cellStyle name="20% - Énfasis2 2 4 2 2 2" xfId="17769" xr:uid="{00000000-0005-0000-0000-000087030000}"/>
    <cellStyle name="20% - Énfasis2 2 4 2 2 2 2" xfId="41081" xr:uid="{00000000-0005-0000-0000-000088030000}"/>
    <cellStyle name="20% - Énfasis2 2 4 2 2 3" xfId="12583" xr:uid="{00000000-0005-0000-0000-000089030000}"/>
    <cellStyle name="20% - Énfasis2 2 4 2 2 3 2" xfId="35766" xr:uid="{00000000-0005-0000-0000-00008A030000}"/>
    <cellStyle name="20% - Énfasis2 2 4 2 2 4" xfId="30456" xr:uid="{00000000-0005-0000-0000-00008B030000}"/>
    <cellStyle name="20% - Énfasis2 2 4 2 2 5" xfId="25141" xr:uid="{00000000-0005-0000-0000-00008C030000}"/>
    <cellStyle name="20% - Énfasis2 2 4 2 3" xfId="9059" xr:uid="{00000000-0005-0000-0000-00008D030000}"/>
    <cellStyle name="20% - Énfasis2 2 4 2 3 2" xfId="19504" xr:uid="{00000000-0005-0000-0000-00008E030000}"/>
    <cellStyle name="20% - Énfasis2 2 4 2 3 2 2" xfId="42849" xr:uid="{00000000-0005-0000-0000-00008F030000}"/>
    <cellStyle name="20% - Énfasis2 2 4 2 3 3" xfId="14350" xr:uid="{00000000-0005-0000-0000-000090030000}"/>
    <cellStyle name="20% - Énfasis2 2 4 2 3 3 2" xfId="37534" xr:uid="{00000000-0005-0000-0000-000091030000}"/>
    <cellStyle name="20% - Énfasis2 2 4 2 3 4" xfId="32224" xr:uid="{00000000-0005-0000-0000-000092030000}"/>
    <cellStyle name="20% - Énfasis2 2 4 2 3 5" xfId="26909" xr:uid="{00000000-0005-0000-0000-000093030000}"/>
    <cellStyle name="20% - Énfasis2 2 4 2 4" xfId="16131" xr:uid="{00000000-0005-0000-0000-000094030000}"/>
    <cellStyle name="20% - Énfasis2 2 4 2 4 2" xfId="39318" xr:uid="{00000000-0005-0000-0000-000095030000}"/>
    <cellStyle name="20% - Énfasis2 2 4 2 5" xfId="10822" xr:uid="{00000000-0005-0000-0000-000096030000}"/>
    <cellStyle name="20% - Énfasis2 2 4 2 5 2" xfId="34003" xr:uid="{00000000-0005-0000-0000-000097030000}"/>
    <cellStyle name="20% - Énfasis2 2 4 2 6" xfId="21449" xr:uid="{00000000-0005-0000-0000-000098030000}"/>
    <cellStyle name="20% - Énfasis2 2 4 2 6 2" xfId="28693" xr:uid="{00000000-0005-0000-0000-000099030000}"/>
    <cellStyle name="20% - Énfasis2 2 4 2 7" xfId="23378" xr:uid="{00000000-0005-0000-0000-00009A030000}"/>
    <cellStyle name="20% - Énfasis2 2 4 2 8" xfId="44644" xr:uid="{00000000-0005-0000-0000-00009B030000}"/>
    <cellStyle name="20% - Énfasis2 2 4 2 9" xfId="4170" xr:uid="{00000000-0005-0000-0000-00009C030000}"/>
    <cellStyle name="20% - Énfasis2 2 4 3" xfId="6615" xr:uid="{00000000-0005-0000-0000-00009D030000}"/>
    <cellStyle name="20% - Énfasis2 2 4 3 2" xfId="17017" xr:uid="{00000000-0005-0000-0000-00009E030000}"/>
    <cellStyle name="20% - Énfasis2 2 4 3 2 2" xfId="40269" xr:uid="{00000000-0005-0000-0000-00009F030000}"/>
    <cellStyle name="20% - Énfasis2 2 4 3 3" xfId="11771" xr:uid="{00000000-0005-0000-0000-0000A0030000}"/>
    <cellStyle name="20% - Énfasis2 2 4 3 3 2" xfId="34954" xr:uid="{00000000-0005-0000-0000-0000A1030000}"/>
    <cellStyle name="20% - Énfasis2 2 4 3 4" xfId="29644" xr:uid="{00000000-0005-0000-0000-0000A2030000}"/>
    <cellStyle name="20% - Énfasis2 2 4 3 5" xfId="24329" xr:uid="{00000000-0005-0000-0000-0000A3030000}"/>
    <cellStyle name="20% - Énfasis2 2 4 4" xfId="8306" xr:uid="{00000000-0005-0000-0000-0000A4030000}"/>
    <cellStyle name="20% - Énfasis2 2 4 4 2" xfId="18692" xr:uid="{00000000-0005-0000-0000-0000A5030000}"/>
    <cellStyle name="20% - Énfasis2 2 4 4 2 2" xfId="42037" xr:uid="{00000000-0005-0000-0000-0000A6030000}"/>
    <cellStyle name="20% - Énfasis2 2 4 4 3" xfId="13538" xr:uid="{00000000-0005-0000-0000-0000A7030000}"/>
    <cellStyle name="20% - Énfasis2 2 4 4 3 2" xfId="36722" xr:uid="{00000000-0005-0000-0000-0000A8030000}"/>
    <cellStyle name="20% - Énfasis2 2 4 4 4" xfId="31412" xr:uid="{00000000-0005-0000-0000-0000A9030000}"/>
    <cellStyle name="20% - Énfasis2 2 4 4 5" xfId="26097" xr:uid="{00000000-0005-0000-0000-0000AA030000}"/>
    <cellStyle name="20% - Énfasis2 2 4 5" xfId="15319" xr:uid="{00000000-0005-0000-0000-0000AB030000}"/>
    <cellStyle name="20% - Énfasis2 2 4 5 2" xfId="38506" xr:uid="{00000000-0005-0000-0000-0000AC030000}"/>
    <cellStyle name="20% - Énfasis2 2 4 6" xfId="10010" xr:uid="{00000000-0005-0000-0000-0000AD030000}"/>
    <cellStyle name="20% - Énfasis2 2 4 6 2" xfId="33191" xr:uid="{00000000-0005-0000-0000-0000AE030000}"/>
    <cellStyle name="20% - Énfasis2 2 4 7" xfId="20637" xr:uid="{00000000-0005-0000-0000-0000AF030000}"/>
    <cellStyle name="20% - Énfasis2 2 4 7 2" xfId="27881" xr:uid="{00000000-0005-0000-0000-0000B0030000}"/>
    <cellStyle name="20% - Énfasis2 2 4 8" xfId="22566" xr:uid="{00000000-0005-0000-0000-0000B1030000}"/>
    <cellStyle name="20% - Énfasis2 2 4 9" xfId="43832" xr:uid="{00000000-0005-0000-0000-0000B2030000}"/>
    <cellStyle name="20% - Énfasis2 2 5" xfId="622" xr:uid="{00000000-0005-0000-0000-0000B3030000}"/>
    <cellStyle name="20% - Énfasis2 2 5 10" xfId="2586" xr:uid="{00000000-0005-0000-0000-0000B4030000}"/>
    <cellStyle name="20% - Énfasis2 2 5 2" xfId="6216" xr:uid="{00000000-0005-0000-0000-0000B5030000}"/>
    <cellStyle name="20% - Énfasis2 2 5 2 2" xfId="16659" xr:uid="{00000000-0005-0000-0000-0000B6030000}"/>
    <cellStyle name="20% - Énfasis2 2 5 2 2 2" xfId="39863" xr:uid="{00000000-0005-0000-0000-0000B7030000}"/>
    <cellStyle name="20% - Énfasis2 2 5 2 3" xfId="11365" xr:uid="{00000000-0005-0000-0000-0000B8030000}"/>
    <cellStyle name="20% - Énfasis2 2 5 2 3 2" xfId="34548" xr:uid="{00000000-0005-0000-0000-0000B9030000}"/>
    <cellStyle name="20% - Énfasis2 2 5 2 4" xfId="29238" xr:uid="{00000000-0005-0000-0000-0000BA030000}"/>
    <cellStyle name="20% - Énfasis2 2 5 2 5" xfId="23923" xr:uid="{00000000-0005-0000-0000-0000BB030000}"/>
    <cellStyle name="20% - Énfasis2 2 5 3" xfId="7948" xr:uid="{00000000-0005-0000-0000-0000BC030000}"/>
    <cellStyle name="20% - Énfasis2 2 5 3 2" xfId="18287" xr:uid="{00000000-0005-0000-0000-0000BD030000}"/>
    <cellStyle name="20% - Énfasis2 2 5 3 2 2" xfId="41631" xr:uid="{00000000-0005-0000-0000-0000BE030000}"/>
    <cellStyle name="20% - Énfasis2 2 5 3 3" xfId="13132" xr:uid="{00000000-0005-0000-0000-0000BF030000}"/>
    <cellStyle name="20% - Énfasis2 2 5 3 3 2" xfId="36316" xr:uid="{00000000-0005-0000-0000-0000C0030000}"/>
    <cellStyle name="20% - Énfasis2 2 5 3 4" xfId="31006" xr:uid="{00000000-0005-0000-0000-0000C1030000}"/>
    <cellStyle name="20% - Énfasis2 2 5 3 5" xfId="25691" xr:uid="{00000000-0005-0000-0000-0000C2030000}"/>
    <cellStyle name="20% - Énfasis2 2 5 4" xfId="14913" xr:uid="{00000000-0005-0000-0000-0000C3030000}"/>
    <cellStyle name="20% - Énfasis2 2 5 4 2" xfId="38100" xr:uid="{00000000-0005-0000-0000-0000C4030000}"/>
    <cellStyle name="20% - Énfasis2 2 5 5" xfId="9604" xr:uid="{00000000-0005-0000-0000-0000C5030000}"/>
    <cellStyle name="20% - Énfasis2 2 5 5 2" xfId="32785" xr:uid="{00000000-0005-0000-0000-0000C6030000}"/>
    <cellStyle name="20% - Énfasis2 2 5 6" xfId="20231" xr:uid="{00000000-0005-0000-0000-0000C7030000}"/>
    <cellStyle name="20% - Énfasis2 2 5 6 2" xfId="27475" xr:uid="{00000000-0005-0000-0000-0000C8030000}"/>
    <cellStyle name="20% - Énfasis2 2 5 7" xfId="22160" xr:uid="{00000000-0005-0000-0000-0000C9030000}"/>
    <cellStyle name="20% - Énfasis2 2 5 8" xfId="43426" xr:uid="{00000000-0005-0000-0000-0000CA030000}"/>
    <cellStyle name="20% - Énfasis2 2 5 9" xfId="4171" xr:uid="{00000000-0005-0000-0000-0000CB030000}"/>
    <cellStyle name="20% - Énfasis2 2 6" xfId="1449" xr:uid="{00000000-0005-0000-0000-0000CC030000}"/>
    <cellStyle name="20% - Énfasis2 2 6 10" xfId="3398" xr:uid="{00000000-0005-0000-0000-0000CD030000}"/>
    <cellStyle name="20% - Énfasis2 2 6 2" xfId="7015" xr:uid="{00000000-0005-0000-0000-0000CE030000}"/>
    <cellStyle name="20% - Énfasis2 2 6 2 2" xfId="17387" xr:uid="{00000000-0005-0000-0000-0000CF030000}"/>
    <cellStyle name="20% - Énfasis2 2 6 2 2 2" xfId="40675" xr:uid="{00000000-0005-0000-0000-0000D0030000}"/>
    <cellStyle name="20% - Énfasis2 2 6 2 3" xfId="12177" xr:uid="{00000000-0005-0000-0000-0000D1030000}"/>
    <cellStyle name="20% - Énfasis2 2 6 2 3 2" xfId="35360" xr:uid="{00000000-0005-0000-0000-0000D2030000}"/>
    <cellStyle name="20% - Énfasis2 2 6 2 4" xfId="30050" xr:uid="{00000000-0005-0000-0000-0000D3030000}"/>
    <cellStyle name="20% - Énfasis2 2 6 2 5" xfId="24735" xr:uid="{00000000-0005-0000-0000-0000D4030000}"/>
    <cellStyle name="20% - Énfasis2 2 6 3" xfId="8676" xr:uid="{00000000-0005-0000-0000-0000D5030000}"/>
    <cellStyle name="20% - Énfasis2 2 6 3 2" xfId="19098" xr:uid="{00000000-0005-0000-0000-0000D6030000}"/>
    <cellStyle name="20% - Énfasis2 2 6 3 2 2" xfId="42443" xr:uid="{00000000-0005-0000-0000-0000D7030000}"/>
    <cellStyle name="20% - Énfasis2 2 6 3 3" xfId="13944" xr:uid="{00000000-0005-0000-0000-0000D8030000}"/>
    <cellStyle name="20% - Énfasis2 2 6 3 3 2" xfId="37128" xr:uid="{00000000-0005-0000-0000-0000D9030000}"/>
    <cellStyle name="20% - Énfasis2 2 6 3 4" xfId="31818" xr:uid="{00000000-0005-0000-0000-0000DA030000}"/>
    <cellStyle name="20% - Énfasis2 2 6 3 5" xfId="26503" xr:uid="{00000000-0005-0000-0000-0000DB030000}"/>
    <cellStyle name="20% - Énfasis2 2 6 4" xfId="15725" xr:uid="{00000000-0005-0000-0000-0000DC030000}"/>
    <cellStyle name="20% - Énfasis2 2 6 4 2" xfId="38912" xr:uid="{00000000-0005-0000-0000-0000DD030000}"/>
    <cellStyle name="20% - Énfasis2 2 6 5" xfId="10416" xr:uid="{00000000-0005-0000-0000-0000DE030000}"/>
    <cellStyle name="20% - Énfasis2 2 6 5 2" xfId="33597" xr:uid="{00000000-0005-0000-0000-0000DF030000}"/>
    <cellStyle name="20% - Énfasis2 2 6 6" xfId="21043" xr:uid="{00000000-0005-0000-0000-0000E0030000}"/>
    <cellStyle name="20% - Énfasis2 2 6 6 2" xfId="28287" xr:uid="{00000000-0005-0000-0000-0000E1030000}"/>
    <cellStyle name="20% - Énfasis2 2 6 7" xfId="22972" xr:uid="{00000000-0005-0000-0000-0000E2030000}"/>
    <cellStyle name="20% - Énfasis2 2 6 8" xfId="44238" xr:uid="{00000000-0005-0000-0000-0000E3030000}"/>
    <cellStyle name="20% - Énfasis2 2 6 9" xfId="4172" xr:uid="{00000000-0005-0000-0000-0000E4030000}"/>
    <cellStyle name="20% - Énfasis2 2 7" xfId="2183" xr:uid="{00000000-0005-0000-0000-0000E5030000}"/>
    <cellStyle name="20% - Énfasis2 2 7 2" xfId="6083" xr:uid="{00000000-0005-0000-0000-0000E6030000}"/>
    <cellStyle name="20% - Énfasis2 2 7 2 2" xfId="39729" xr:uid="{00000000-0005-0000-0000-0000E7030000}"/>
    <cellStyle name="20% - Énfasis2 2 7 3" xfId="11231" xr:uid="{00000000-0005-0000-0000-0000E8030000}"/>
    <cellStyle name="20% - Énfasis2 2 7 3 2" xfId="34414" xr:uid="{00000000-0005-0000-0000-0000E9030000}"/>
    <cellStyle name="20% - Énfasis2 2 7 4" xfId="21770" xr:uid="{00000000-0005-0000-0000-0000EA030000}"/>
    <cellStyle name="20% - Énfasis2 2 7 4 2" xfId="29104" xr:uid="{00000000-0005-0000-0000-0000EB030000}"/>
    <cellStyle name="20% - Énfasis2 2 7 5" xfId="23789" xr:uid="{00000000-0005-0000-0000-0000EC030000}"/>
    <cellStyle name="20% - Énfasis2 2 8" xfId="488" xr:uid="{00000000-0005-0000-0000-0000ED030000}"/>
    <cellStyle name="20% - Énfasis2 2 8 2" xfId="18154" xr:uid="{00000000-0005-0000-0000-0000EE030000}"/>
    <cellStyle name="20% - Énfasis2 2 8 2 2" xfId="41497" xr:uid="{00000000-0005-0000-0000-0000EF030000}"/>
    <cellStyle name="20% - Énfasis2 2 8 3" xfId="12998" xr:uid="{00000000-0005-0000-0000-0000F0030000}"/>
    <cellStyle name="20% - Énfasis2 2 8 3 2" xfId="36182" xr:uid="{00000000-0005-0000-0000-0000F1030000}"/>
    <cellStyle name="20% - Énfasis2 2 8 4" xfId="20097" xr:uid="{00000000-0005-0000-0000-0000F2030000}"/>
    <cellStyle name="20% - Énfasis2 2 8 4 2" xfId="30872" xr:uid="{00000000-0005-0000-0000-0000F3030000}"/>
    <cellStyle name="20% - Énfasis2 2 8 5" xfId="25557" xr:uid="{00000000-0005-0000-0000-0000F4030000}"/>
    <cellStyle name="20% - Énfasis2 2 8 6" xfId="43292" xr:uid="{00000000-0005-0000-0000-0000F5030000}"/>
    <cellStyle name="20% - Énfasis2 2 8 7" xfId="4173" xr:uid="{00000000-0005-0000-0000-0000F6030000}"/>
    <cellStyle name="20% - Énfasis2 2 8 8" xfId="2452" xr:uid="{00000000-0005-0000-0000-0000F7030000}"/>
    <cellStyle name="20% - Énfasis2 2 9" xfId="14779" xr:uid="{00000000-0005-0000-0000-0000F8030000}"/>
    <cellStyle name="20% - Énfasis2 2 9 2" xfId="37966" xr:uid="{00000000-0005-0000-0000-0000F9030000}"/>
    <cellStyle name="20% - Énfasis2 3" xfId="82" xr:uid="{00000000-0005-0000-0000-0000FA030000}"/>
    <cellStyle name="20% - Énfasis2 3 2" xfId="83" xr:uid="{00000000-0005-0000-0000-0000FB030000}"/>
    <cellStyle name="20% - Énfasis2 3 2 2" xfId="84" xr:uid="{00000000-0005-0000-0000-0000FC030000}"/>
    <cellStyle name="20% - Énfasis2 3 2 2 2" xfId="2189" xr:uid="{00000000-0005-0000-0000-0000FD030000}"/>
    <cellStyle name="20% - Énfasis2 3 2 2 2 2" xfId="7453" xr:uid="{00000000-0005-0000-0000-0000FE030000}"/>
    <cellStyle name="20% - Énfasis2 3 2 2 2 2 2" xfId="41120" xr:uid="{00000000-0005-0000-0000-0000FF030000}"/>
    <cellStyle name="20% - Énfasis2 3 2 2 2 3" xfId="12622" xr:uid="{00000000-0005-0000-0000-000000040000}"/>
    <cellStyle name="20% - Énfasis2 3 2 2 2 3 2" xfId="35805" xr:uid="{00000000-0005-0000-0000-000001040000}"/>
    <cellStyle name="20% - Énfasis2 3 2 2 2 4" xfId="21776" xr:uid="{00000000-0005-0000-0000-000002040000}"/>
    <cellStyle name="20% - Énfasis2 3 2 2 2 4 2" xfId="30495" xr:uid="{00000000-0005-0000-0000-000003040000}"/>
    <cellStyle name="20% - Énfasis2 3 2 2 2 5" xfId="25180" xr:uid="{00000000-0005-0000-0000-000004040000}"/>
    <cellStyle name="20% - Énfasis2 3 2 2 3" xfId="1895" xr:uid="{00000000-0005-0000-0000-000005040000}"/>
    <cellStyle name="20% - Énfasis2 3 2 2 3 2" xfId="19543" xr:uid="{00000000-0005-0000-0000-000006040000}"/>
    <cellStyle name="20% - Énfasis2 3 2 2 3 2 2" xfId="42888" xr:uid="{00000000-0005-0000-0000-000007040000}"/>
    <cellStyle name="20% - Énfasis2 3 2 2 3 3" xfId="14389" xr:uid="{00000000-0005-0000-0000-000008040000}"/>
    <cellStyle name="20% - Énfasis2 3 2 2 3 3 2" xfId="37573" xr:uid="{00000000-0005-0000-0000-000009040000}"/>
    <cellStyle name="20% - Énfasis2 3 2 2 3 4" xfId="21488" xr:uid="{00000000-0005-0000-0000-00000A040000}"/>
    <cellStyle name="20% - Énfasis2 3 2 2 3 4 2" xfId="32263" xr:uid="{00000000-0005-0000-0000-00000B040000}"/>
    <cellStyle name="20% - Énfasis2 3 2 2 3 5" xfId="26948" xr:uid="{00000000-0005-0000-0000-00000C040000}"/>
    <cellStyle name="20% - Énfasis2 3 2 2 3 6" xfId="44683" xr:uid="{00000000-0005-0000-0000-00000D040000}"/>
    <cellStyle name="20% - Énfasis2 3 2 2 3 7" xfId="4174" xr:uid="{00000000-0005-0000-0000-00000E040000}"/>
    <cellStyle name="20% - Énfasis2 3 2 2 3 8" xfId="3843" xr:uid="{00000000-0005-0000-0000-00000F040000}"/>
    <cellStyle name="20% - Énfasis2 3 2 2 4" xfId="16170" xr:uid="{00000000-0005-0000-0000-000010040000}"/>
    <cellStyle name="20% - Énfasis2 3 2 2 4 2" xfId="39357" xr:uid="{00000000-0005-0000-0000-000011040000}"/>
    <cellStyle name="20% - Énfasis2 3 2 2 5" xfId="10861" xr:uid="{00000000-0005-0000-0000-000012040000}"/>
    <cellStyle name="20% - Énfasis2 3 2 2 5 2" xfId="34042" xr:uid="{00000000-0005-0000-0000-000013040000}"/>
    <cellStyle name="20% - Énfasis2 3 2 2 6" xfId="19860" xr:uid="{00000000-0005-0000-0000-000014040000}"/>
    <cellStyle name="20% - Énfasis2 3 2 2 6 2" xfId="28732" xr:uid="{00000000-0005-0000-0000-000015040000}"/>
    <cellStyle name="20% - Énfasis2 3 2 2 7" xfId="23417" xr:uid="{00000000-0005-0000-0000-000016040000}"/>
    <cellStyle name="20% - Énfasis2 3 2 3" xfId="2188" xr:uid="{00000000-0005-0000-0000-000017040000}"/>
    <cellStyle name="20% - Énfasis2 3 2 3 2" xfId="6653" xr:uid="{00000000-0005-0000-0000-000018040000}"/>
    <cellStyle name="20% - Énfasis2 3 2 3 2 2" xfId="40308" xr:uid="{00000000-0005-0000-0000-000019040000}"/>
    <cellStyle name="20% - Énfasis2 3 2 3 3" xfId="11810" xr:uid="{00000000-0005-0000-0000-00001A040000}"/>
    <cellStyle name="20% - Énfasis2 3 2 3 3 2" xfId="34993" xr:uid="{00000000-0005-0000-0000-00001B040000}"/>
    <cellStyle name="20% - Énfasis2 3 2 3 4" xfId="21775" xr:uid="{00000000-0005-0000-0000-00001C040000}"/>
    <cellStyle name="20% - Énfasis2 3 2 3 4 2" xfId="29683" xr:uid="{00000000-0005-0000-0000-00001D040000}"/>
    <cellStyle name="20% - Énfasis2 3 2 3 5" xfId="24368" xr:uid="{00000000-0005-0000-0000-00001E040000}"/>
    <cellStyle name="20% - Énfasis2 3 2 4" xfId="1080" xr:uid="{00000000-0005-0000-0000-00001F040000}"/>
    <cellStyle name="20% - Énfasis2 3 2 4 2" xfId="18731" xr:uid="{00000000-0005-0000-0000-000020040000}"/>
    <cellStyle name="20% - Énfasis2 3 2 4 2 2" xfId="42076" xr:uid="{00000000-0005-0000-0000-000021040000}"/>
    <cellStyle name="20% - Énfasis2 3 2 4 3" xfId="13577" xr:uid="{00000000-0005-0000-0000-000022040000}"/>
    <cellStyle name="20% - Énfasis2 3 2 4 3 2" xfId="36761" xr:uid="{00000000-0005-0000-0000-000023040000}"/>
    <cellStyle name="20% - Énfasis2 3 2 4 4" xfId="20676" xr:uid="{00000000-0005-0000-0000-000024040000}"/>
    <cellStyle name="20% - Énfasis2 3 2 4 4 2" xfId="31451" xr:uid="{00000000-0005-0000-0000-000025040000}"/>
    <cellStyle name="20% - Énfasis2 3 2 4 5" xfId="26136" xr:uid="{00000000-0005-0000-0000-000026040000}"/>
    <cellStyle name="20% - Énfasis2 3 2 4 6" xfId="43871" xr:uid="{00000000-0005-0000-0000-000027040000}"/>
    <cellStyle name="20% - Énfasis2 3 2 4 7" xfId="4175" xr:uid="{00000000-0005-0000-0000-000028040000}"/>
    <cellStyle name="20% - Énfasis2 3 2 4 8" xfId="3031" xr:uid="{00000000-0005-0000-0000-000029040000}"/>
    <cellStyle name="20% - Énfasis2 3 2 5" xfId="15358" xr:uid="{00000000-0005-0000-0000-00002A040000}"/>
    <cellStyle name="20% - Énfasis2 3 2 5 2" xfId="38545" xr:uid="{00000000-0005-0000-0000-00002B040000}"/>
    <cellStyle name="20% - Énfasis2 3 2 6" xfId="10049" xr:uid="{00000000-0005-0000-0000-00002C040000}"/>
    <cellStyle name="20% - Énfasis2 3 2 6 2" xfId="33230" xr:uid="{00000000-0005-0000-0000-00002D040000}"/>
    <cellStyle name="20% - Énfasis2 3 2 7" xfId="19859" xr:uid="{00000000-0005-0000-0000-00002E040000}"/>
    <cellStyle name="20% - Énfasis2 3 2 7 2" xfId="27920" xr:uid="{00000000-0005-0000-0000-00002F040000}"/>
    <cellStyle name="20% - Énfasis2 3 2 8" xfId="22605" xr:uid="{00000000-0005-0000-0000-000030040000}"/>
    <cellStyle name="20% - Énfasis2 3 3" xfId="85" xr:uid="{00000000-0005-0000-0000-000031040000}"/>
    <cellStyle name="20% - Énfasis2 3 3 2" xfId="2190" xr:uid="{00000000-0005-0000-0000-000032040000}"/>
    <cellStyle name="20% - Énfasis2 3 3 2 2" xfId="7053" xr:uid="{00000000-0005-0000-0000-000033040000}"/>
    <cellStyle name="20% - Énfasis2 3 3 2 2 2" xfId="40714" xr:uid="{00000000-0005-0000-0000-000034040000}"/>
    <cellStyle name="20% - Énfasis2 3 3 2 3" xfId="12216" xr:uid="{00000000-0005-0000-0000-000035040000}"/>
    <cellStyle name="20% - Énfasis2 3 3 2 3 2" xfId="35399" xr:uid="{00000000-0005-0000-0000-000036040000}"/>
    <cellStyle name="20% - Énfasis2 3 3 2 4" xfId="21777" xr:uid="{00000000-0005-0000-0000-000037040000}"/>
    <cellStyle name="20% - Énfasis2 3 3 2 4 2" xfId="30089" xr:uid="{00000000-0005-0000-0000-000038040000}"/>
    <cellStyle name="20% - Énfasis2 3 3 2 5" xfId="24774" xr:uid="{00000000-0005-0000-0000-000039040000}"/>
    <cellStyle name="20% - Énfasis2 3 3 3" xfId="1488" xr:uid="{00000000-0005-0000-0000-00003A040000}"/>
    <cellStyle name="20% - Énfasis2 3 3 3 2" xfId="19137" xr:uid="{00000000-0005-0000-0000-00003B040000}"/>
    <cellStyle name="20% - Énfasis2 3 3 3 2 2" xfId="42482" xr:uid="{00000000-0005-0000-0000-00003C040000}"/>
    <cellStyle name="20% - Énfasis2 3 3 3 3" xfId="13983" xr:uid="{00000000-0005-0000-0000-00003D040000}"/>
    <cellStyle name="20% - Énfasis2 3 3 3 3 2" xfId="37167" xr:uid="{00000000-0005-0000-0000-00003E040000}"/>
    <cellStyle name="20% - Énfasis2 3 3 3 4" xfId="21082" xr:uid="{00000000-0005-0000-0000-00003F040000}"/>
    <cellStyle name="20% - Énfasis2 3 3 3 4 2" xfId="31857" xr:uid="{00000000-0005-0000-0000-000040040000}"/>
    <cellStyle name="20% - Énfasis2 3 3 3 5" xfId="26542" xr:uid="{00000000-0005-0000-0000-000041040000}"/>
    <cellStyle name="20% - Énfasis2 3 3 3 6" xfId="44277" xr:uid="{00000000-0005-0000-0000-000042040000}"/>
    <cellStyle name="20% - Énfasis2 3 3 3 7" xfId="4176" xr:uid="{00000000-0005-0000-0000-000043040000}"/>
    <cellStyle name="20% - Énfasis2 3 3 3 8" xfId="3437" xr:uid="{00000000-0005-0000-0000-000044040000}"/>
    <cellStyle name="20% - Énfasis2 3 3 4" xfId="15764" xr:uid="{00000000-0005-0000-0000-000045040000}"/>
    <cellStyle name="20% - Énfasis2 3 3 4 2" xfId="38951" xr:uid="{00000000-0005-0000-0000-000046040000}"/>
    <cellStyle name="20% - Énfasis2 3 3 5" xfId="10455" xr:uid="{00000000-0005-0000-0000-000047040000}"/>
    <cellStyle name="20% - Énfasis2 3 3 5 2" xfId="33636" xr:uid="{00000000-0005-0000-0000-000048040000}"/>
    <cellStyle name="20% - Énfasis2 3 3 6" xfId="19861" xr:uid="{00000000-0005-0000-0000-000049040000}"/>
    <cellStyle name="20% - Énfasis2 3 3 6 2" xfId="28326" xr:uid="{00000000-0005-0000-0000-00004A040000}"/>
    <cellStyle name="20% - Énfasis2 3 3 7" xfId="23011" xr:uid="{00000000-0005-0000-0000-00004B040000}"/>
    <cellStyle name="20% - Énfasis2 3 4" xfId="2187" xr:uid="{00000000-0005-0000-0000-00004C040000}"/>
    <cellStyle name="20% - Énfasis2 3 4 2" xfId="6254" xr:uid="{00000000-0005-0000-0000-00004D040000}"/>
    <cellStyle name="20% - Énfasis2 3 4 2 2" xfId="39902" xr:uid="{00000000-0005-0000-0000-00004E040000}"/>
    <cellStyle name="20% - Énfasis2 3 4 3" xfId="11404" xr:uid="{00000000-0005-0000-0000-00004F040000}"/>
    <cellStyle name="20% - Énfasis2 3 4 3 2" xfId="34587" xr:uid="{00000000-0005-0000-0000-000050040000}"/>
    <cellStyle name="20% - Énfasis2 3 4 4" xfId="21774" xr:uid="{00000000-0005-0000-0000-000051040000}"/>
    <cellStyle name="20% - Énfasis2 3 4 4 2" xfId="29277" xr:uid="{00000000-0005-0000-0000-000052040000}"/>
    <cellStyle name="20% - Énfasis2 3 4 5" xfId="23962" xr:uid="{00000000-0005-0000-0000-000053040000}"/>
    <cellStyle name="20% - Énfasis2 3 5" xfId="661" xr:uid="{00000000-0005-0000-0000-000054040000}"/>
    <cellStyle name="20% - Énfasis2 3 5 2" xfId="18326" xr:uid="{00000000-0005-0000-0000-000055040000}"/>
    <cellStyle name="20% - Énfasis2 3 5 2 2" xfId="41670" xr:uid="{00000000-0005-0000-0000-000056040000}"/>
    <cellStyle name="20% - Énfasis2 3 5 3" xfId="13171" xr:uid="{00000000-0005-0000-0000-000057040000}"/>
    <cellStyle name="20% - Énfasis2 3 5 3 2" xfId="36355" xr:uid="{00000000-0005-0000-0000-000058040000}"/>
    <cellStyle name="20% - Énfasis2 3 5 4" xfId="20270" xr:uid="{00000000-0005-0000-0000-000059040000}"/>
    <cellStyle name="20% - Énfasis2 3 5 4 2" xfId="31045" xr:uid="{00000000-0005-0000-0000-00005A040000}"/>
    <cellStyle name="20% - Énfasis2 3 5 5" xfId="25730" xr:uid="{00000000-0005-0000-0000-00005B040000}"/>
    <cellStyle name="20% - Énfasis2 3 5 6" xfId="43465" xr:uid="{00000000-0005-0000-0000-00005C040000}"/>
    <cellStyle name="20% - Énfasis2 3 5 7" xfId="4177" xr:uid="{00000000-0005-0000-0000-00005D040000}"/>
    <cellStyle name="20% - Énfasis2 3 5 8" xfId="2625" xr:uid="{00000000-0005-0000-0000-00005E040000}"/>
    <cellStyle name="20% - Énfasis2 3 6" xfId="14952" xr:uid="{00000000-0005-0000-0000-00005F040000}"/>
    <cellStyle name="20% - Énfasis2 3 6 2" xfId="38139" xr:uid="{00000000-0005-0000-0000-000060040000}"/>
    <cellStyle name="20% - Énfasis2 3 7" xfId="9643" xr:uid="{00000000-0005-0000-0000-000061040000}"/>
    <cellStyle name="20% - Énfasis2 3 7 2" xfId="32824" xr:uid="{00000000-0005-0000-0000-000062040000}"/>
    <cellStyle name="20% - Énfasis2 3 8" xfId="19858" xr:uid="{00000000-0005-0000-0000-000063040000}"/>
    <cellStyle name="20% - Énfasis2 3 8 2" xfId="27514" xr:uid="{00000000-0005-0000-0000-000064040000}"/>
    <cellStyle name="20% - Énfasis2 3 9" xfId="22199" xr:uid="{00000000-0005-0000-0000-000065040000}"/>
    <cellStyle name="20% - Énfasis2 4" xfId="86" xr:uid="{00000000-0005-0000-0000-000066040000}"/>
    <cellStyle name="20% - Énfasis2 4 2" xfId="87" xr:uid="{00000000-0005-0000-0000-000067040000}"/>
    <cellStyle name="20% - Énfasis2 4 2 2" xfId="88" xr:uid="{00000000-0005-0000-0000-000068040000}"/>
    <cellStyle name="20% - Énfasis2 4 2 2 2" xfId="2193" xr:uid="{00000000-0005-0000-0000-000069040000}"/>
    <cellStyle name="20% - Énfasis2 4 2 2 2 2" xfId="7590" xr:uid="{00000000-0005-0000-0000-00006A040000}"/>
    <cellStyle name="20% - Énfasis2 4 2 2 2 2 2" xfId="41259" xr:uid="{00000000-0005-0000-0000-00006B040000}"/>
    <cellStyle name="20% - Énfasis2 4 2 2 2 3" xfId="12761" xr:uid="{00000000-0005-0000-0000-00006C040000}"/>
    <cellStyle name="20% - Énfasis2 4 2 2 2 3 2" xfId="35944" xr:uid="{00000000-0005-0000-0000-00006D040000}"/>
    <cellStyle name="20% - Énfasis2 4 2 2 2 4" xfId="21780" xr:uid="{00000000-0005-0000-0000-00006E040000}"/>
    <cellStyle name="20% - Énfasis2 4 2 2 2 4 2" xfId="30634" xr:uid="{00000000-0005-0000-0000-00006F040000}"/>
    <cellStyle name="20% - Énfasis2 4 2 2 2 5" xfId="25319" xr:uid="{00000000-0005-0000-0000-000070040000}"/>
    <cellStyle name="20% - Énfasis2 4 2 2 3" xfId="2034" xr:uid="{00000000-0005-0000-0000-000071040000}"/>
    <cellStyle name="20% - Énfasis2 4 2 2 3 2" xfId="19682" xr:uid="{00000000-0005-0000-0000-000072040000}"/>
    <cellStyle name="20% - Énfasis2 4 2 2 3 2 2" xfId="43027" xr:uid="{00000000-0005-0000-0000-000073040000}"/>
    <cellStyle name="20% - Énfasis2 4 2 2 3 3" xfId="14528" xr:uid="{00000000-0005-0000-0000-000074040000}"/>
    <cellStyle name="20% - Énfasis2 4 2 2 3 3 2" xfId="37712" xr:uid="{00000000-0005-0000-0000-000075040000}"/>
    <cellStyle name="20% - Énfasis2 4 2 2 3 4" xfId="21627" xr:uid="{00000000-0005-0000-0000-000076040000}"/>
    <cellStyle name="20% - Énfasis2 4 2 2 3 4 2" xfId="32402" xr:uid="{00000000-0005-0000-0000-000077040000}"/>
    <cellStyle name="20% - Énfasis2 4 2 2 3 5" xfId="27087" xr:uid="{00000000-0005-0000-0000-000078040000}"/>
    <cellStyle name="20% - Énfasis2 4 2 2 3 6" xfId="44822" xr:uid="{00000000-0005-0000-0000-000079040000}"/>
    <cellStyle name="20% - Énfasis2 4 2 2 3 7" xfId="4178" xr:uid="{00000000-0005-0000-0000-00007A040000}"/>
    <cellStyle name="20% - Énfasis2 4 2 2 3 8" xfId="3982" xr:uid="{00000000-0005-0000-0000-00007B040000}"/>
    <cellStyle name="20% - Énfasis2 4 2 2 4" xfId="16309" xr:uid="{00000000-0005-0000-0000-00007C040000}"/>
    <cellStyle name="20% - Énfasis2 4 2 2 4 2" xfId="39496" xr:uid="{00000000-0005-0000-0000-00007D040000}"/>
    <cellStyle name="20% - Énfasis2 4 2 2 5" xfId="11000" xr:uid="{00000000-0005-0000-0000-00007E040000}"/>
    <cellStyle name="20% - Énfasis2 4 2 2 5 2" xfId="34181" xr:uid="{00000000-0005-0000-0000-00007F040000}"/>
    <cellStyle name="20% - Énfasis2 4 2 2 6" xfId="19864" xr:uid="{00000000-0005-0000-0000-000080040000}"/>
    <cellStyle name="20% - Énfasis2 4 2 2 6 2" xfId="28871" xr:uid="{00000000-0005-0000-0000-000081040000}"/>
    <cellStyle name="20% - Énfasis2 4 2 2 7" xfId="23556" xr:uid="{00000000-0005-0000-0000-000082040000}"/>
    <cellStyle name="20% - Énfasis2 4 2 3" xfId="2192" xr:uid="{00000000-0005-0000-0000-000083040000}"/>
    <cellStyle name="20% - Énfasis2 4 2 3 2" xfId="6790" xr:uid="{00000000-0005-0000-0000-000084040000}"/>
    <cellStyle name="20% - Énfasis2 4 2 3 2 2" xfId="40447" xr:uid="{00000000-0005-0000-0000-000085040000}"/>
    <cellStyle name="20% - Énfasis2 4 2 3 3" xfId="11949" xr:uid="{00000000-0005-0000-0000-000086040000}"/>
    <cellStyle name="20% - Énfasis2 4 2 3 3 2" xfId="35132" xr:uid="{00000000-0005-0000-0000-000087040000}"/>
    <cellStyle name="20% - Énfasis2 4 2 3 4" xfId="21779" xr:uid="{00000000-0005-0000-0000-000088040000}"/>
    <cellStyle name="20% - Énfasis2 4 2 3 4 2" xfId="29822" xr:uid="{00000000-0005-0000-0000-000089040000}"/>
    <cellStyle name="20% - Énfasis2 4 2 3 5" xfId="24507" xr:uid="{00000000-0005-0000-0000-00008A040000}"/>
    <cellStyle name="20% - Énfasis2 4 2 4" xfId="1219" xr:uid="{00000000-0005-0000-0000-00008B040000}"/>
    <cellStyle name="20% - Énfasis2 4 2 4 2" xfId="18870" xr:uid="{00000000-0005-0000-0000-00008C040000}"/>
    <cellStyle name="20% - Énfasis2 4 2 4 2 2" xfId="42215" xr:uid="{00000000-0005-0000-0000-00008D040000}"/>
    <cellStyle name="20% - Énfasis2 4 2 4 3" xfId="13716" xr:uid="{00000000-0005-0000-0000-00008E040000}"/>
    <cellStyle name="20% - Énfasis2 4 2 4 3 2" xfId="36900" xr:uid="{00000000-0005-0000-0000-00008F040000}"/>
    <cellStyle name="20% - Énfasis2 4 2 4 4" xfId="20815" xr:uid="{00000000-0005-0000-0000-000090040000}"/>
    <cellStyle name="20% - Énfasis2 4 2 4 4 2" xfId="31590" xr:uid="{00000000-0005-0000-0000-000091040000}"/>
    <cellStyle name="20% - Énfasis2 4 2 4 5" xfId="26275" xr:uid="{00000000-0005-0000-0000-000092040000}"/>
    <cellStyle name="20% - Énfasis2 4 2 4 6" xfId="44010" xr:uid="{00000000-0005-0000-0000-000093040000}"/>
    <cellStyle name="20% - Énfasis2 4 2 4 7" xfId="4179" xr:uid="{00000000-0005-0000-0000-000094040000}"/>
    <cellStyle name="20% - Énfasis2 4 2 4 8" xfId="3170" xr:uid="{00000000-0005-0000-0000-000095040000}"/>
    <cellStyle name="20% - Énfasis2 4 2 5" xfId="15497" xr:uid="{00000000-0005-0000-0000-000096040000}"/>
    <cellStyle name="20% - Énfasis2 4 2 5 2" xfId="38684" xr:uid="{00000000-0005-0000-0000-000097040000}"/>
    <cellStyle name="20% - Énfasis2 4 2 6" xfId="10188" xr:uid="{00000000-0005-0000-0000-000098040000}"/>
    <cellStyle name="20% - Énfasis2 4 2 6 2" xfId="33369" xr:uid="{00000000-0005-0000-0000-000099040000}"/>
    <cellStyle name="20% - Énfasis2 4 2 7" xfId="19863" xr:uid="{00000000-0005-0000-0000-00009A040000}"/>
    <cellStyle name="20% - Énfasis2 4 2 7 2" xfId="28059" xr:uid="{00000000-0005-0000-0000-00009B040000}"/>
    <cellStyle name="20% - Énfasis2 4 2 8" xfId="22744" xr:uid="{00000000-0005-0000-0000-00009C040000}"/>
    <cellStyle name="20% - Énfasis2 4 3" xfId="89" xr:uid="{00000000-0005-0000-0000-00009D040000}"/>
    <cellStyle name="20% - Énfasis2 4 3 2" xfId="2194" xr:uid="{00000000-0005-0000-0000-00009E040000}"/>
    <cellStyle name="20% - Énfasis2 4 3 2 2" xfId="7190" xr:uid="{00000000-0005-0000-0000-00009F040000}"/>
    <cellStyle name="20% - Énfasis2 4 3 2 2 2" xfId="40853" xr:uid="{00000000-0005-0000-0000-0000A0040000}"/>
    <cellStyle name="20% - Énfasis2 4 3 2 3" xfId="12355" xr:uid="{00000000-0005-0000-0000-0000A1040000}"/>
    <cellStyle name="20% - Énfasis2 4 3 2 3 2" xfId="35538" xr:uid="{00000000-0005-0000-0000-0000A2040000}"/>
    <cellStyle name="20% - Énfasis2 4 3 2 4" xfId="21781" xr:uid="{00000000-0005-0000-0000-0000A3040000}"/>
    <cellStyle name="20% - Énfasis2 4 3 2 4 2" xfId="30228" xr:uid="{00000000-0005-0000-0000-0000A4040000}"/>
    <cellStyle name="20% - Énfasis2 4 3 2 5" xfId="24913" xr:uid="{00000000-0005-0000-0000-0000A5040000}"/>
    <cellStyle name="20% - Énfasis2 4 3 3" xfId="1627" xr:uid="{00000000-0005-0000-0000-0000A6040000}"/>
    <cellStyle name="20% - Énfasis2 4 3 3 2" xfId="19276" xr:uid="{00000000-0005-0000-0000-0000A7040000}"/>
    <cellStyle name="20% - Énfasis2 4 3 3 2 2" xfId="42621" xr:uid="{00000000-0005-0000-0000-0000A8040000}"/>
    <cellStyle name="20% - Énfasis2 4 3 3 3" xfId="14122" xr:uid="{00000000-0005-0000-0000-0000A9040000}"/>
    <cellStyle name="20% - Énfasis2 4 3 3 3 2" xfId="37306" xr:uid="{00000000-0005-0000-0000-0000AA040000}"/>
    <cellStyle name="20% - Énfasis2 4 3 3 4" xfId="21221" xr:uid="{00000000-0005-0000-0000-0000AB040000}"/>
    <cellStyle name="20% - Énfasis2 4 3 3 4 2" xfId="31996" xr:uid="{00000000-0005-0000-0000-0000AC040000}"/>
    <cellStyle name="20% - Énfasis2 4 3 3 5" xfId="26681" xr:uid="{00000000-0005-0000-0000-0000AD040000}"/>
    <cellStyle name="20% - Énfasis2 4 3 3 6" xfId="44416" xr:uid="{00000000-0005-0000-0000-0000AE040000}"/>
    <cellStyle name="20% - Énfasis2 4 3 3 7" xfId="4180" xr:uid="{00000000-0005-0000-0000-0000AF040000}"/>
    <cellStyle name="20% - Énfasis2 4 3 3 8" xfId="3576" xr:uid="{00000000-0005-0000-0000-0000B0040000}"/>
    <cellStyle name="20% - Énfasis2 4 3 4" xfId="15903" xr:uid="{00000000-0005-0000-0000-0000B1040000}"/>
    <cellStyle name="20% - Énfasis2 4 3 4 2" xfId="39090" xr:uid="{00000000-0005-0000-0000-0000B2040000}"/>
    <cellStyle name="20% - Énfasis2 4 3 5" xfId="10594" xr:uid="{00000000-0005-0000-0000-0000B3040000}"/>
    <cellStyle name="20% - Énfasis2 4 3 5 2" xfId="33775" xr:uid="{00000000-0005-0000-0000-0000B4040000}"/>
    <cellStyle name="20% - Énfasis2 4 3 6" xfId="19865" xr:uid="{00000000-0005-0000-0000-0000B5040000}"/>
    <cellStyle name="20% - Énfasis2 4 3 6 2" xfId="28465" xr:uid="{00000000-0005-0000-0000-0000B6040000}"/>
    <cellStyle name="20% - Énfasis2 4 3 7" xfId="23150" xr:uid="{00000000-0005-0000-0000-0000B7040000}"/>
    <cellStyle name="20% - Énfasis2 4 4" xfId="2191" xr:uid="{00000000-0005-0000-0000-0000B8040000}"/>
    <cellStyle name="20% - Énfasis2 4 4 2" xfId="6391" xr:uid="{00000000-0005-0000-0000-0000B9040000}"/>
    <cellStyle name="20% - Énfasis2 4 4 2 2" xfId="40041" xr:uid="{00000000-0005-0000-0000-0000BA040000}"/>
    <cellStyle name="20% - Énfasis2 4 4 3" xfId="11543" xr:uid="{00000000-0005-0000-0000-0000BB040000}"/>
    <cellStyle name="20% - Énfasis2 4 4 3 2" xfId="34726" xr:uid="{00000000-0005-0000-0000-0000BC040000}"/>
    <cellStyle name="20% - Énfasis2 4 4 4" xfId="21778" xr:uid="{00000000-0005-0000-0000-0000BD040000}"/>
    <cellStyle name="20% - Énfasis2 4 4 4 2" xfId="29416" xr:uid="{00000000-0005-0000-0000-0000BE040000}"/>
    <cellStyle name="20% - Énfasis2 4 4 5" xfId="24101" xr:uid="{00000000-0005-0000-0000-0000BF040000}"/>
    <cellStyle name="20% - Énfasis2 4 5" xfId="811" xr:uid="{00000000-0005-0000-0000-0000C0040000}"/>
    <cellStyle name="20% - Énfasis2 4 5 2" xfId="18465" xr:uid="{00000000-0005-0000-0000-0000C1040000}"/>
    <cellStyle name="20% - Énfasis2 4 5 2 2" xfId="41809" xr:uid="{00000000-0005-0000-0000-0000C2040000}"/>
    <cellStyle name="20% - Énfasis2 4 5 3" xfId="13310" xr:uid="{00000000-0005-0000-0000-0000C3040000}"/>
    <cellStyle name="20% - Énfasis2 4 5 3 2" xfId="36494" xr:uid="{00000000-0005-0000-0000-0000C4040000}"/>
    <cellStyle name="20% - Énfasis2 4 5 4" xfId="20409" xr:uid="{00000000-0005-0000-0000-0000C5040000}"/>
    <cellStyle name="20% - Énfasis2 4 5 4 2" xfId="31184" xr:uid="{00000000-0005-0000-0000-0000C6040000}"/>
    <cellStyle name="20% - Énfasis2 4 5 5" xfId="25869" xr:uid="{00000000-0005-0000-0000-0000C7040000}"/>
    <cellStyle name="20% - Énfasis2 4 5 6" xfId="43604" xr:uid="{00000000-0005-0000-0000-0000C8040000}"/>
    <cellStyle name="20% - Énfasis2 4 5 7" xfId="4181" xr:uid="{00000000-0005-0000-0000-0000C9040000}"/>
    <cellStyle name="20% - Énfasis2 4 5 8" xfId="2764" xr:uid="{00000000-0005-0000-0000-0000CA040000}"/>
    <cellStyle name="20% - Énfasis2 4 6" xfId="15091" xr:uid="{00000000-0005-0000-0000-0000CB040000}"/>
    <cellStyle name="20% - Énfasis2 4 6 2" xfId="38278" xr:uid="{00000000-0005-0000-0000-0000CC040000}"/>
    <cellStyle name="20% - Énfasis2 4 7" xfId="9782" xr:uid="{00000000-0005-0000-0000-0000CD040000}"/>
    <cellStyle name="20% - Énfasis2 4 7 2" xfId="32963" xr:uid="{00000000-0005-0000-0000-0000CE040000}"/>
    <cellStyle name="20% - Énfasis2 4 8" xfId="19862" xr:uid="{00000000-0005-0000-0000-0000CF040000}"/>
    <cellStyle name="20% - Énfasis2 4 8 2" xfId="27653" xr:uid="{00000000-0005-0000-0000-0000D0040000}"/>
    <cellStyle name="20% - Énfasis2 4 9" xfId="22338" xr:uid="{00000000-0005-0000-0000-0000D1040000}"/>
    <cellStyle name="20% - Énfasis2 5" xfId="943" xr:uid="{00000000-0005-0000-0000-0000D2040000}"/>
    <cellStyle name="20% - Énfasis2 5 10" xfId="4182" xr:uid="{00000000-0005-0000-0000-0000D3040000}"/>
    <cellStyle name="20% - Énfasis2 5 11" xfId="2896" xr:uid="{00000000-0005-0000-0000-0000D4040000}"/>
    <cellStyle name="20% - Énfasis2 5 2" xfId="1759" xr:uid="{00000000-0005-0000-0000-0000D5040000}"/>
    <cellStyle name="20% - Énfasis2 5 2 10" xfId="3708" xr:uid="{00000000-0005-0000-0000-0000D6040000}"/>
    <cellStyle name="20% - Énfasis2 5 2 2" xfId="7320" xr:uid="{00000000-0005-0000-0000-0000D7040000}"/>
    <cellStyle name="20% - Énfasis2 5 2 2 2" xfId="17673" xr:uid="{00000000-0005-0000-0000-0000D8040000}"/>
    <cellStyle name="20% - Énfasis2 5 2 2 2 2" xfId="40985" xr:uid="{00000000-0005-0000-0000-0000D9040000}"/>
    <cellStyle name="20% - Énfasis2 5 2 2 3" xfId="12487" xr:uid="{00000000-0005-0000-0000-0000DA040000}"/>
    <cellStyle name="20% - Énfasis2 5 2 2 3 2" xfId="35670" xr:uid="{00000000-0005-0000-0000-0000DB040000}"/>
    <cellStyle name="20% - Énfasis2 5 2 2 4" xfId="30360" xr:uid="{00000000-0005-0000-0000-0000DC040000}"/>
    <cellStyle name="20% - Énfasis2 5 2 2 5" xfId="25045" xr:uid="{00000000-0005-0000-0000-0000DD040000}"/>
    <cellStyle name="20% - Énfasis2 5 2 3" xfId="8962" xr:uid="{00000000-0005-0000-0000-0000DE040000}"/>
    <cellStyle name="20% - Énfasis2 5 2 3 2" xfId="19408" xr:uid="{00000000-0005-0000-0000-0000DF040000}"/>
    <cellStyle name="20% - Énfasis2 5 2 3 2 2" xfId="42753" xr:uid="{00000000-0005-0000-0000-0000E0040000}"/>
    <cellStyle name="20% - Énfasis2 5 2 3 3" xfId="14254" xr:uid="{00000000-0005-0000-0000-0000E1040000}"/>
    <cellStyle name="20% - Énfasis2 5 2 3 3 2" xfId="37438" xr:uid="{00000000-0005-0000-0000-0000E2040000}"/>
    <cellStyle name="20% - Énfasis2 5 2 3 4" xfId="32128" xr:uid="{00000000-0005-0000-0000-0000E3040000}"/>
    <cellStyle name="20% - Énfasis2 5 2 3 5" xfId="26813" xr:uid="{00000000-0005-0000-0000-0000E4040000}"/>
    <cellStyle name="20% - Énfasis2 5 2 4" xfId="16035" xr:uid="{00000000-0005-0000-0000-0000E5040000}"/>
    <cellStyle name="20% - Énfasis2 5 2 4 2" xfId="39222" xr:uid="{00000000-0005-0000-0000-0000E6040000}"/>
    <cellStyle name="20% - Énfasis2 5 2 5" xfId="10726" xr:uid="{00000000-0005-0000-0000-0000E7040000}"/>
    <cellStyle name="20% - Énfasis2 5 2 5 2" xfId="33907" xr:uid="{00000000-0005-0000-0000-0000E8040000}"/>
    <cellStyle name="20% - Énfasis2 5 2 6" xfId="21353" xr:uid="{00000000-0005-0000-0000-0000E9040000}"/>
    <cellStyle name="20% - Énfasis2 5 2 6 2" xfId="28597" xr:uid="{00000000-0005-0000-0000-0000EA040000}"/>
    <cellStyle name="20% - Énfasis2 5 2 7" xfId="23282" xr:uid="{00000000-0005-0000-0000-0000EB040000}"/>
    <cellStyle name="20% - Énfasis2 5 2 8" xfId="44548" xr:uid="{00000000-0005-0000-0000-0000EC040000}"/>
    <cellStyle name="20% - Énfasis2 5 2 9" xfId="4183" xr:uid="{00000000-0005-0000-0000-0000ED040000}"/>
    <cellStyle name="20% - Énfasis2 5 3" xfId="6520" xr:uid="{00000000-0005-0000-0000-0000EE040000}"/>
    <cellStyle name="20% - Énfasis2 5 3 2" xfId="16921" xr:uid="{00000000-0005-0000-0000-0000EF040000}"/>
    <cellStyle name="20% - Énfasis2 5 3 2 2" xfId="40173" xr:uid="{00000000-0005-0000-0000-0000F0040000}"/>
    <cellStyle name="20% - Énfasis2 5 3 3" xfId="11675" xr:uid="{00000000-0005-0000-0000-0000F1040000}"/>
    <cellStyle name="20% - Énfasis2 5 3 3 2" xfId="34858" xr:uid="{00000000-0005-0000-0000-0000F2040000}"/>
    <cellStyle name="20% - Énfasis2 5 3 4" xfId="29548" xr:uid="{00000000-0005-0000-0000-0000F3040000}"/>
    <cellStyle name="20% - Énfasis2 5 3 5" xfId="24233" xr:uid="{00000000-0005-0000-0000-0000F4040000}"/>
    <cellStyle name="20% - Énfasis2 5 4" xfId="8210" xr:uid="{00000000-0005-0000-0000-0000F5040000}"/>
    <cellStyle name="20% - Énfasis2 5 4 2" xfId="18596" xr:uid="{00000000-0005-0000-0000-0000F6040000}"/>
    <cellStyle name="20% - Énfasis2 5 4 2 2" xfId="41941" xr:uid="{00000000-0005-0000-0000-0000F7040000}"/>
    <cellStyle name="20% - Énfasis2 5 4 3" xfId="13442" xr:uid="{00000000-0005-0000-0000-0000F8040000}"/>
    <cellStyle name="20% - Énfasis2 5 4 3 2" xfId="36626" xr:uid="{00000000-0005-0000-0000-0000F9040000}"/>
    <cellStyle name="20% - Énfasis2 5 4 4" xfId="31316" xr:uid="{00000000-0005-0000-0000-0000FA040000}"/>
    <cellStyle name="20% - Énfasis2 5 4 5" xfId="26001" xr:uid="{00000000-0005-0000-0000-0000FB040000}"/>
    <cellStyle name="20% - Énfasis2 5 5" xfId="15223" xr:uid="{00000000-0005-0000-0000-0000FC040000}"/>
    <cellStyle name="20% - Énfasis2 5 5 2" xfId="38410" xr:uid="{00000000-0005-0000-0000-0000FD040000}"/>
    <cellStyle name="20% - Énfasis2 5 6" xfId="9914" xr:uid="{00000000-0005-0000-0000-0000FE040000}"/>
    <cellStyle name="20% - Énfasis2 5 6 2" xfId="33095" xr:uid="{00000000-0005-0000-0000-0000FF040000}"/>
    <cellStyle name="20% - Énfasis2 5 7" xfId="20541" xr:uid="{00000000-0005-0000-0000-000000050000}"/>
    <cellStyle name="20% - Énfasis2 5 7 2" xfId="27785" xr:uid="{00000000-0005-0000-0000-000001050000}"/>
    <cellStyle name="20% - Énfasis2 5 8" xfId="22470" xr:uid="{00000000-0005-0000-0000-000002050000}"/>
    <cellStyle name="20% - Énfasis2 5 9" xfId="43736" xr:uid="{00000000-0005-0000-0000-000003050000}"/>
    <cellStyle name="20% - Énfasis2 6" xfId="531" xr:uid="{00000000-0005-0000-0000-000004050000}"/>
    <cellStyle name="20% - Énfasis2 6 10" xfId="2495" xr:uid="{00000000-0005-0000-0000-000005050000}"/>
    <cellStyle name="20% - Énfasis2 6 2" xfId="6126" xr:uid="{00000000-0005-0000-0000-000006050000}"/>
    <cellStyle name="20% - Énfasis2 6 2 2" xfId="16568" xr:uid="{00000000-0005-0000-0000-000007050000}"/>
    <cellStyle name="20% - Énfasis2 6 2 2 2" xfId="39772" xr:uid="{00000000-0005-0000-0000-000008050000}"/>
    <cellStyle name="20% - Énfasis2 6 2 3" xfId="11274" xr:uid="{00000000-0005-0000-0000-000009050000}"/>
    <cellStyle name="20% - Énfasis2 6 2 3 2" xfId="34457" xr:uid="{00000000-0005-0000-0000-00000A050000}"/>
    <cellStyle name="20% - Énfasis2 6 2 4" xfId="29147" xr:uid="{00000000-0005-0000-0000-00000B050000}"/>
    <cellStyle name="20% - Énfasis2 6 2 5" xfId="23832" xr:uid="{00000000-0005-0000-0000-00000C050000}"/>
    <cellStyle name="20% - Énfasis2 6 3" xfId="7857" xr:uid="{00000000-0005-0000-0000-00000D050000}"/>
    <cellStyle name="20% - Énfasis2 6 3 2" xfId="18196" xr:uid="{00000000-0005-0000-0000-00000E050000}"/>
    <cellStyle name="20% - Énfasis2 6 3 2 2" xfId="41540" xr:uid="{00000000-0005-0000-0000-00000F050000}"/>
    <cellStyle name="20% - Énfasis2 6 3 3" xfId="13041" xr:uid="{00000000-0005-0000-0000-000010050000}"/>
    <cellStyle name="20% - Énfasis2 6 3 3 2" xfId="36225" xr:uid="{00000000-0005-0000-0000-000011050000}"/>
    <cellStyle name="20% - Énfasis2 6 3 4" xfId="30915" xr:uid="{00000000-0005-0000-0000-000012050000}"/>
    <cellStyle name="20% - Énfasis2 6 3 5" xfId="25600" xr:uid="{00000000-0005-0000-0000-000013050000}"/>
    <cellStyle name="20% - Énfasis2 6 4" xfId="14822" xr:uid="{00000000-0005-0000-0000-000014050000}"/>
    <cellStyle name="20% - Énfasis2 6 4 2" xfId="38009" xr:uid="{00000000-0005-0000-0000-000015050000}"/>
    <cellStyle name="20% - Énfasis2 6 5" xfId="9513" xr:uid="{00000000-0005-0000-0000-000016050000}"/>
    <cellStyle name="20% - Énfasis2 6 5 2" xfId="32694" xr:uid="{00000000-0005-0000-0000-000017050000}"/>
    <cellStyle name="20% - Énfasis2 6 6" xfId="20140" xr:uid="{00000000-0005-0000-0000-000018050000}"/>
    <cellStyle name="20% - Énfasis2 6 6 2" xfId="27384" xr:uid="{00000000-0005-0000-0000-000019050000}"/>
    <cellStyle name="20% - Énfasis2 6 7" xfId="22069" xr:uid="{00000000-0005-0000-0000-00001A050000}"/>
    <cellStyle name="20% - Énfasis2 6 8" xfId="43335" xr:uid="{00000000-0005-0000-0000-00001B050000}"/>
    <cellStyle name="20% - Énfasis2 6 9" xfId="4184" xr:uid="{00000000-0005-0000-0000-00001C050000}"/>
    <cellStyle name="20% - Énfasis2 7" xfId="1358" xr:uid="{00000000-0005-0000-0000-00001D050000}"/>
    <cellStyle name="20% - Énfasis2 7 10" xfId="3307" xr:uid="{00000000-0005-0000-0000-00001E050000}"/>
    <cellStyle name="20% - Énfasis2 7 2" xfId="6925" xr:uid="{00000000-0005-0000-0000-00001F050000}"/>
    <cellStyle name="20% - Énfasis2 7 2 2" xfId="17296" xr:uid="{00000000-0005-0000-0000-000020050000}"/>
    <cellStyle name="20% - Énfasis2 7 2 2 2" xfId="40584" xr:uid="{00000000-0005-0000-0000-000021050000}"/>
    <cellStyle name="20% - Énfasis2 7 2 3" xfId="12086" xr:uid="{00000000-0005-0000-0000-000022050000}"/>
    <cellStyle name="20% - Énfasis2 7 2 3 2" xfId="35269" xr:uid="{00000000-0005-0000-0000-000023050000}"/>
    <cellStyle name="20% - Énfasis2 7 2 4" xfId="29959" xr:uid="{00000000-0005-0000-0000-000024050000}"/>
    <cellStyle name="20% - Énfasis2 7 2 5" xfId="24644" xr:uid="{00000000-0005-0000-0000-000025050000}"/>
    <cellStyle name="20% - Énfasis2 7 3" xfId="8585" xr:uid="{00000000-0005-0000-0000-000026050000}"/>
    <cellStyle name="20% - Énfasis2 7 3 2" xfId="19007" xr:uid="{00000000-0005-0000-0000-000027050000}"/>
    <cellStyle name="20% - Énfasis2 7 3 2 2" xfId="42352" xr:uid="{00000000-0005-0000-0000-000028050000}"/>
    <cellStyle name="20% - Énfasis2 7 3 3" xfId="13853" xr:uid="{00000000-0005-0000-0000-000029050000}"/>
    <cellStyle name="20% - Énfasis2 7 3 3 2" xfId="37037" xr:uid="{00000000-0005-0000-0000-00002A050000}"/>
    <cellStyle name="20% - Énfasis2 7 3 4" xfId="31727" xr:uid="{00000000-0005-0000-0000-00002B050000}"/>
    <cellStyle name="20% - Énfasis2 7 3 5" xfId="26412" xr:uid="{00000000-0005-0000-0000-00002C050000}"/>
    <cellStyle name="20% - Énfasis2 7 4" xfId="15634" xr:uid="{00000000-0005-0000-0000-00002D050000}"/>
    <cellStyle name="20% - Énfasis2 7 4 2" xfId="38821" xr:uid="{00000000-0005-0000-0000-00002E050000}"/>
    <cellStyle name="20% - Énfasis2 7 5" xfId="10325" xr:uid="{00000000-0005-0000-0000-00002F050000}"/>
    <cellStyle name="20% - Énfasis2 7 5 2" xfId="33506" xr:uid="{00000000-0005-0000-0000-000030050000}"/>
    <cellStyle name="20% - Énfasis2 7 6" xfId="20952" xr:uid="{00000000-0005-0000-0000-000031050000}"/>
    <cellStyle name="20% - Énfasis2 7 6 2" xfId="28196" xr:uid="{00000000-0005-0000-0000-000032050000}"/>
    <cellStyle name="20% - Énfasis2 7 7" xfId="22881" xr:uid="{00000000-0005-0000-0000-000033050000}"/>
    <cellStyle name="20% - Énfasis2 7 8" xfId="44147" xr:uid="{00000000-0005-0000-0000-000034050000}"/>
    <cellStyle name="20% - Énfasis2 7 9" xfId="4185" xr:uid="{00000000-0005-0000-0000-000035050000}"/>
    <cellStyle name="20% - Énfasis2 8" xfId="5994" xr:uid="{00000000-0005-0000-0000-000036050000}"/>
    <cellStyle name="20% - Énfasis2 8 2" xfId="16445" xr:uid="{00000000-0005-0000-0000-000037050000}"/>
    <cellStyle name="20% - Énfasis2 8 2 2" xfId="39633" xr:uid="{00000000-0005-0000-0000-000038050000}"/>
    <cellStyle name="20% - Énfasis2 8 3" xfId="11135" xr:uid="{00000000-0005-0000-0000-000039050000}"/>
    <cellStyle name="20% - Énfasis2 8 3 2" xfId="34318" xr:uid="{00000000-0005-0000-0000-00003A050000}"/>
    <cellStyle name="20% - Énfasis2 8 4" xfId="29008" xr:uid="{00000000-0005-0000-0000-00003B050000}"/>
    <cellStyle name="20% - Énfasis2 8 5" xfId="23693" xr:uid="{00000000-0005-0000-0000-00003C050000}"/>
    <cellStyle name="20% - Énfasis2 9" xfId="7727" xr:uid="{00000000-0005-0000-0000-00003D050000}"/>
    <cellStyle name="20% - Énfasis2 9 2" xfId="18060" xr:uid="{00000000-0005-0000-0000-00003E050000}"/>
    <cellStyle name="20% - Énfasis2 9 2 2" xfId="41396" xr:uid="{00000000-0005-0000-0000-00003F050000}"/>
    <cellStyle name="20% - Énfasis2 9 3" xfId="12897" xr:uid="{00000000-0005-0000-0000-000040050000}"/>
    <cellStyle name="20% - Énfasis2 9 3 2" xfId="36081" xr:uid="{00000000-0005-0000-0000-000041050000}"/>
    <cellStyle name="20% - Énfasis2 9 4" xfId="30771" xr:uid="{00000000-0005-0000-0000-000042050000}"/>
    <cellStyle name="20% - Énfasis2 9 5" xfId="25456" xr:uid="{00000000-0005-0000-0000-000043050000}"/>
    <cellStyle name="20% - Énfasis3" xfId="35" builtinId="38" customBuiltin="1"/>
    <cellStyle name="20% - Énfasis3 10" xfId="14677" xr:uid="{00000000-0005-0000-0000-000045050000}"/>
    <cellStyle name="20% - Énfasis3 10 2" xfId="37862" xr:uid="{00000000-0005-0000-0000-000046050000}"/>
    <cellStyle name="20% - Énfasis3 11" xfId="9371" xr:uid="{00000000-0005-0000-0000-000047050000}"/>
    <cellStyle name="20% - Énfasis3 11 2" xfId="32552" xr:uid="{00000000-0005-0000-0000-000048050000}"/>
    <cellStyle name="20% - Énfasis3 12" xfId="19829" xr:uid="{00000000-0005-0000-0000-000049050000}"/>
    <cellStyle name="20% - Énfasis3 12 2" xfId="27237" xr:uid="{00000000-0005-0000-0000-00004A050000}"/>
    <cellStyle name="20% - Énfasis3 13" xfId="21927" xr:uid="{00000000-0005-0000-0000-00004B050000}"/>
    <cellStyle name="20% - Énfasis3 14" xfId="43175" xr:uid="{00000000-0005-0000-0000-00004C050000}"/>
    <cellStyle name="20% - Énfasis3 15" xfId="4124" xr:uid="{00000000-0005-0000-0000-00004D050000}"/>
    <cellStyle name="20% - Énfasis3 16" xfId="2341" xr:uid="{00000000-0005-0000-0000-00004E050000}"/>
    <cellStyle name="20% - Énfasis3 2" xfId="90" xr:uid="{00000000-0005-0000-0000-00004F050000}"/>
    <cellStyle name="20% - Énfasis3 2 10" xfId="9472" xr:uid="{00000000-0005-0000-0000-000050050000}"/>
    <cellStyle name="20% - Énfasis3 2 10 2" xfId="32653" xr:uid="{00000000-0005-0000-0000-000051050000}"/>
    <cellStyle name="20% - Énfasis3 2 11" xfId="19866" xr:uid="{00000000-0005-0000-0000-000052050000}"/>
    <cellStyle name="20% - Énfasis3 2 11 2" xfId="27343" xr:uid="{00000000-0005-0000-0000-000053050000}"/>
    <cellStyle name="20% - Énfasis3 2 12" xfId="22028" xr:uid="{00000000-0005-0000-0000-000054050000}"/>
    <cellStyle name="20% - Énfasis3 2 2" xfId="91" xr:uid="{00000000-0005-0000-0000-000055050000}"/>
    <cellStyle name="20% - Énfasis3 2 2 2" xfId="92" xr:uid="{00000000-0005-0000-0000-000056050000}"/>
    <cellStyle name="20% - Énfasis3 2 2 2 2" xfId="1993" xr:uid="{00000000-0005-0000-0000-000057050000}"/>
    <cellStyle name="20% - Énfasis3 2 2 2 2 10" xfId="3941" xr:uid="{00000000-0005-0000-0000-000058050000}"/>
    <cellStyle name="20% - Énfasis3 2 2 2 2 2" xfId="7550" xr:uid="{00000000-0005-0000-0000-000059050000}"/>
    <cellStyle name="20% - Énfasis3 2 2 2 2 2 2" xfId="17894" xr:uid="{00000000-0005-0000-0000-00005A050000}"/>
    <cellStyle name="20% - Énfasis3 2 2 2 2 2 2 2" xfId="41218" xr:uid="{00000000-0005-0000-0000-00005B050000}"/>
    <cellStyle name="20% - Énfasis3 2 2 2 2 2 3" xfId="12720" xr:uid="{00000000-0005-0000-0000-00005C050000}"/>
    <cellStyle name="20% - Énfasis3 2 2 2 2 2 3 2" xfId="35903" xr:uid="{00000000-0005-0000-0000-00005D050000}"/>
    <cellStyle name="20% - Énfasis3 2 2 2 2 2 4" xfId="30593" xr:uid="{00000000-0005-0000-0000-00005E050000}"/>
    <cellStyle name="20% - Énfasis3 2 2 2 2 2 5" xfId="25278" xr:uid="{00000000-0005-0000-0000-00005F050000}"/>
    <cellStyle name="20% - Énfasis3 2 2 2 2 3" xfId="9184" xr:uid="{00000000-0005-0000-0000-000060050000}"/>
    <cellStyle name="20% - Énfasis3 2 2 2 2 3 2" xfId="19641" xr:uid="{00000000-0005-0000-0000-000061050000}"/>
    <cellStyle name="20% - Énfasis3 2 2 2 2 3 2 2" xfId="42986" xr:uid="{00000000-0005-0000-0000-000062050000}"/>
    <cellStyle name="20% - Énfasis3 2 2 2 2 3 3" xfId="14487" xr:uid="{00000000-0005-0000-0000-000063050000}"/>
    <cellStyle name="20% - Énfasis3 2 2 2 2 3 3 2" xfId="37671" xr:uid="{00000000-0005-0000-0000-000064050000}"/>
    <cellStyle name="20% - Énfasis3 2 2 2 2 3 4" xfId="32361" xr:uid="{00000000-0005-0000-0000-000065050000}"/>
    <cellStyle name="20% - Énfasis3 2 2 2 2 3 5" xfId="27046" xr:uid="{00000000-0005-0000-0000-000066050000}"/>
    <cellStyle name="20% - Énfasis3 2 2 2 2 4" xfId="16268" xr:uid="{00000000-0005-0000-0000-000067050000}"/>
    <cellStyle name="20% - Énfasis3 2 2 2 2 4 2" xfId="39455" xr:uid="{00000000-0005-0000-0000-000068050000}"/>
    <cellStyle name="20% - Énfasis3 2 2 2 2 5" xfId="10959" xr:uid="{00000000-0005-0000-0000-000069050000}"/>
    <cellStyle name="20% - Énfasis3 2 2 2 2 5 2" xfId="34140" xr:uid="{00000000-0005-0000-0000-00006A050000}"/>
    <cellStyle name="20% - Énfasis3 2 2 2 2 6" xfId="21586" xr:uid="{00000000-0005-0000-0000-00006B050000}"/>
    <cellStyle name="20% - Énfasis3 2 2 2 2 6 2" xfId="28830" xr:uid="{00000000-0005-0000-0000-00006C050000}"/>
    <cellStyle name="20% - Énfasis3 2 2 2 2 7" xfId="23515" xr:uid="{00000000-0005-0000-0000-00006D050000}"/>
    <cellStyle name="20% - Énfasis3 2 2 2 2 8" xfId="44781" xr:uid="{00000000-0005-0000-0000-00006E050000}"/>
    <cellStyle name="20% - Énfasis3 2 2 2 2 9" xfId="4186" xr:uid="{00000000-0005-0000-0000-00006F050000}"/>
    <cellStyle name="20% - Énfasis3 2 2 2 3" xfId="2197" xr:uid="{00000000-0005-0000-0000-000070050000}"/>
    <cellStyle name="20% - Énfasis3 2 2 2 3 2" xfId="6750" xr:uid="{00000000-0005-0000-0000-000071050000}"/>
    <cellStyle name="20% - Énfasis3 2 2 2 3 2 2" xfId="40406" xr:uid="{00000000-0005-0000-0000-000072050000}"/>
    <cellStyle name="20% - Énfasis3 2 2 2 3 3" xfId="11908" xr:uid="{00000000-0005-0000-0000-000073050000}"/>
    <cellStyle name="20% - Énfasis3 2 2 2 3 3 2" xfId="35091" xr:uid="{00000000-0005-0000-0000-000074050000}"/>
    <cellStyle name="20% - Énfasis3 2 2 2 3 4" xfId="21784" xr:uid="{00000000-0005-0000-0000-000075050000}"/>
    <cellStyle name="20% - Énfasis3 2 2 2 3 4 2" xfId="29781" xr:uid="{00000000-0005-0000-0000-000076050000}"/>
    <cellStyle name="20% - Énfasis3 2 2 2 3 5" xfId="24466" xr:uid="{00000000-0005-0000-0000-000077050000}"/>
    <cellStyle name="20% - Énfasis3 2 2 2 4" xfId="1178" xr:uid="{00000000-0005-0000-0000-000078050000}"/>
    <cellStyle name="20% - Énfasis3 2 2 2 4 2" xfId="18829" xr:uid="{00000000-0005-0000-0000-000079050000}"/>
    <cellStyle name="20% - Énfasis3 2 2 2 4 2 2" xfId="42174" xr:uid="{00000000-0005-0000-0000-00007A050000}"/>
    <cellStyle name="20% - Énfasis3 2 2 2 4 3" xfId="13675" xr:uid="{00000000-0005-0000-0000-00007B050000}"/>
    <cellStyle name="20% - Énfasis3 2 2 2 4 3 2" xfId="36859" xr:uid="{00000000-0005-0000-0000-00007C050000}"/>
    <cellStyle name="20% - Énfasis3 2 2 2 4 4" xfId="20774" xr:uid="{00000000-0005-0000-0000-00007D050000}"/>
    <cellStyle name="20% - Énfasis3 2 2 2 4 4 2" xfId="31549" xr:uid="{00000000-0005-0000-0000-00007E050000}"/>
    <cellStyle name="20% - Énfasis3 2 2 2 4 5" xfId="26234" xr:uid="{00000000-0005-0000-0000-00007F050000}"/>
    <cellStyle name="20% - Énfasis3 2 2 2 4 6" xfId="43969" xr:uid="{00000000-0005-0000-0000-000080050000}"/>
    <cellStyle name="20% - Énfasis3 2 2 2 4 7" xfId="4187" xr:uid="{00000000-0005-0000-0000-000081050000}"/>
    <cellStyle name="20% - Énfasis3 2 2 2 4 8" xfId="3129" xr:uid="{00000000-0005-0000-0000-000082050000}"/>
    <cellStyle name="20% - Énfasis3 2 2 2 5" xfId="15456" xr:uid="{00000000-0005-0000-0000-000083050000}"/>
    <cellStyle name="20% - Énfasis3 2 2 2 5 2" xfId="38643" xr:uid="{00000000-0005-0000-0000-000084050000}"/>
    <cellStyle name="20% - Énfasis3 2 2 2 6" xfId="10147" xr:uid="{00000000-0005-0000-0000-000085050000}"/>
    <cellStyle name="20% - Énfasis3 2 2 2 6 2" xfId="33328" xr:uid="{00000000-0005-0000-0000-000086050000}"/>
    <cellStyle name="20% - Énfasis3 2 2 2 7" xfId="19868" xr:uid="{00000000-0005-0000-0000-000087050000}"/>
    <cellStyle name="20% - Énfasis3 2 2 2 7 2" xfId="28018" xr:uid="{00000000-0005-0000-0000-000088050000}"/>
    <cellStyle name="20% - Énfasis3 2 2 2 8" xfId="22703" xr:uid="{00000000-0005-0000-0000-000089050000}"/>
    <cellStyle name="20% - Énfasis3 2 2 3" xfId="1586" xr:uid="{00000000-0005-0000-0000-00008A050000}"/>
    <cellStyle name="20% - Énfasis3 2 2 3 10" xfId="3535" xr:uid="{00000000-0005-0000-0000-00008B050000}"/>
    <cellStyle name="20% - Énfasis3 2 2 3 2" xfId="7150" xr:uid="{00000000-0005-0000-0000-00008C050000}"/>
    <cellStyle name="20% - Énfasis3 2 2 3 2 2" xfId="17512" xr:uid="{00000000-0005-0000-0000-00008D050000}"/>
    <cellStyle name="20% - Énfasis3 2 2 3 2 2 2" xfId="40812" xr:uid="{00000000-0005-0000-0000-00008E050000}"/>
    <cellStyle name="20% - Énfasis3 2 2 3 2 3" xfId="12314" xr:uid="{00000000-0005-0000-0000-00008F050000}"/>
    <cellStyle name="20% - Énfasis3 2 2 3 2 3 2" xfId="35497" xr:uid="{00000000-0005-0000-0000-000090050000}"/>
    <cellStyle name="20% - Énfasis3 2 2 3 2 4" xfId="30187" xr:uid="{00000000-0005-0000-0000-000091050000}"/>
    <cellStyle name="20% - Énfasis3 2 2 3 2 5" xfId="24872" xr:uid="{00000000-0005-0000-0000-000092050000}"/>
    <cellStyle name="20% - Énfasis3 2 2 3 3" xfId="8801" xr:uid="{00000000-0005-0000-0000-000093050000}"/>
    <cellStyle name="20% - Énfasis3 2 2 3 3 2" xfId="19235" xr:uid="{00000000-0005-0000-0000-000094050000}"/>
    <cellStyle name="20% - Énfasis3 2 2 3 3 2 2" xfId="42580" xr:uid="{00000000-0005-0000-0000-000095050000}"/>
    <cellStyle name="20% - Énfasis3 2 2 3 3 3" xfId="14081" xr:uid="{00000000-0005-0000-0000-000096050000}"/>
    <cellStyle name="20% - Énfasis3 2 2 3 3 3 2" xfId="37265" xr:uid="{00000000-0005-0000-0000-000097050000}"/>
    <cellStyle name="20% - Énfasis3 2 2 3 3 4" xfId="31955" xr:uid="{00000000-0005-0000-0000-000098050000}"/>
    <cellStyle name="20% - Énfasis3 2 2 3 3 5" xfId="26640" xr:uid="{00000000-0005-0000-0000-000099050000}"/>
    <cellStyle name="20% - Énfasis3 2 2 3 4" xfId="15862" xr:uid="{00000000-0005-0000-0000-00009A050000}"/>
    <cellStyle name="20% - Énfasis3 2 2 3 4 2" xfId="39049" xr:uid="{00000000-0005-0000-0000-00009B050000}"/>
    <cellStyle name="20% - Énfasis3 2 2 3 5" xfId="10553" xr:uid="{00000000-0005-0000-0000-00009C050000}"/>
    <cellStyle name="20% - Énfasis3 2 2 3 5 2" xfId="33734" xr:uid="{00000000-0005-0000-0000-00009D050000}"/>
    <cellStyle name="20% - Énfasis3 2 2 3 6" xfId="21180" xr:uid="{00000000-0005-0000-0000-00009E050000}"/>
    <cellStyle name="20% - Énfasis3 2 2 3 6 2" xfId="28424" xr:uid="{00000000-0005-0000-0000-00009F050000}"/>
    <cellStyle name="20% - Énfasis3 2 2 3 7" xfId="23109" xr:uid="{00000000-0005-0000-0000-0000A0050000}"/>
    <cellStyle name="20% - Énfasis3 2 2 3 8" xfId="44375" xr:uid="{00000000-0005-0000-0000-0000A1050000}"/>
    <cellStyle name="20% - Énfasis3 2 2 3 9" xfId="4188" xr:uid="{00000000-0005-0000-0000-0000A2050000}"/>
    <cellStyle name="20% - Énfasis3 2 2 4" xfId="2196" xr:uid="{00000000-0005-0000-0000-0000A3050000}"/>
    <cellStyle name="20% - Énfasis3 2 2 4 2" xfId="6351" xr:uid="{00000000-0005-0000-0000-0000A4050000}"/>
    <cellStyle name="20% - Énfasis3 2 2 4 2 2" xfId="40000" xr:uid="{00000000-0005-0000-0000-0000A5050000}"/>
    <cellStyle name="20% - Énfasis3 2 2 4 3" xfId="11502" xr:uid="{00000000-0005-0000-0000-0000A6050000}"/>
    <cellStyle name="20% - Énfasis3 2 2 4 3 2" xfId="34685" xr:uid="{00000000-0005-0000-0000-0000A7050000}"/>
    <cellStyle name="20% - Énfasis3 2 2 4 4" xfId="21783" xr:uid="{00000000-0005-0000-0000-0000A8050000}"/>
    <cellStyle name="20% - Énfasis3 2 2 4 4 2" xfId="29375" xr:uid="{00000000-0005-0000-0000-0000A9050000}"/>
    <cellStyle name="20% - Énfasis3 2 2 4 5" xfId="24060" xr:uid="{00000000-0005-0000-0000-0000AA050000}"/>
    <cellStyle name="20% - Énfasis3 2 2 5" xfId="762" xr:uid="{00000000-0005-0000-0000-0000AB050000}"/>
    <cellStyle name="20% - Énfasis3 2 2 5 2" xfId="18424" xr:uid="{00000000-0005-0000-0000-0000AC050000}"/>
    <cellStyle name="20% - Énfasis3 2 2 5 2 2" xfId="41768" xr:uid="{00000000-0005-0000-0000-0000AD050000}"/>
    <cellStyle name="20% - Énfasis3 2 2 5 3" xfId="13269" xr:uid="{00000000-0005-0000-0000-0000AE050000}"/>
    <cellStyle name="20% - Énfasis3 2 2 5 3 2" xfId="36453" xr:uid="{00000000-0005-0000-0000-0000AF050000}"/>
    <cellStyle name="20% - Énfasis3 2 2 5 4" xfId="20368" xr:uid="{00000000-0005-0000-0000-0000B0050000}"/>
    <cellStyle name="20% - Énfasis3 2 2 5 4 2" xfId="31143" xr:uid="{00000000-0005-0000-0000-0000B1050000}"/>
    <cellStyle name="20% - Énfasis3 2 2 5 5" xfId="25828" xr:uid="{00000000-0005-0000-0000-0000B2050000}"/>
    <cellStyle name="20% - Énfasis3 2 2 5 6" xfId="43563" xr:uid="{00000000-0005-0000-0000-0000B3050000}"/>
    <cellStyle name="20% - Énfasis3 2 2 5 7" xfId="4189" xr:uid="{00000000-0005-0000-0000-0000B4050000}"/>
    <cellStyle name="20% - Énfasis3 2 2 5 8" xfId="2723" xr:uid="{00000000-0005-0000-0000-0000B5050000}"/>
    <cellStyle name="20% - Énfasis3 2 2 6" xfId="15050" xr:uid="{00000000-0005-0000-0000-0000B6050000}"/>
    <cellStyle name="20% - Énfasis3 2 2 6 2" xfId="38237" xr:uid="{00000000-0005-0000-0000-0000B7050000}"/>
    <cellStyle name="20% - Énfasis3 2 2 7" xfId="9741" xr:uid="{00000000-0005-0000-0000-0000B8050000}"/>
    <cellStyle name="20% - Énfasis3 2 2 7 2" xfId="32922" xr:uid="{00000000-0005-0000-0000-0000B9050000}"/>
    <cellStyle name="20% - Énfasis3 2 2 8" xfId="19867" xr:uid="{00000000-0005-0000-0000-0000BA050000}"/>
    <cellStyle name="20% - Énfasis3 2 2 8 2" xfId="27612" xr:uid="{00000000-0005-0000-0000-0000BB050000}"/>
    <cellStyle name="20% - Énfasis3 2 2 9" xfId="22297" xr:uid="{00000000-0005-0000-0000-0000BC050000}"/>
    <cellStyle name="20% - Énfasis3 2 3" xfId="93" xr:uid="{00000000-0005-0000-0000-0000BD050000}"/>
    <cellStyle name="20% - Énfasis3 2 3 2" xfId="1307" xr:uid="{00000000-0005-0000-0000-0000BE050000}"/>
    <cellStyle name="20% - Énfasis3 2 3 2 10" xfId="4190" xr:uid="{00000000-0005-0000-0000-0000BF050000}"/>
    <cellStyle name="20% - Énfasis3 2 3 2 11" xfId="3258" xr:uid="{00000000-0005-0000-0000-0000C0050000}"/>
    <cellStyle name="20% - Énfasis3 2 3 2 2" xfId="2122" xr:uid="{00000000-0005-0000-0000-0000C1050000}"/>
    <cellStyle name="20% - Énfasis3 2 3 2 2 10" xfId="4070" xr:uid="{00000000-0005-0000-0000-0000C2050000}"/>
    <cellStyle name="20% - Énfasis3 2 3 2 2 2" xfId="7677" xr:uid="{00000000-0005-0000-0000-0000C3050000}"/>
    <cellStyle name="20% - Énfasis3 2 3 2 2 2 2" xfId="18011" xr:uid="{00000000-0005-0000-0000-0000C4050000}"/>
    <cellStyle name="20% - Énfasis3 2 3 2 2 2 2 2" xfId="41347" xr:uid="{00000000-0005-0000-0000-0000C5050000}"/>
    <cellStyle name="20% - Énfasis3 2 3 2 2 2 3" xfId="12849" xr:uid="{00000000-0005-0000-0000-0000C6050000}"/>
    <cellStyle name="20% - Énfasis3 2 3 2 2 2 3 2" xfId="36032" xr:uid="{00000000-0005-0000-0000-0000C7050000}"/>
    <cellStyle name="20% - Énfasis3 2 3 2 2 2 4" xfId="30722" xr:uid="{00000000-0005-0000-0000-0000C8050000}"/>
    <cellStyle name="20% - Énfasis3 2 3 2 2 2 5" xfId="25407" xr:uid="{00000000-0005-0000-0000-0000C9050000}"/>
    <cellStyle name="20% - Énfasis3 2 3 2 2 3" xfId="9301" xr:uid="{00000000-0005-0000-0000-0000CA050000}"/>
    <cellStyle name="20% - Énfasis3 2 3 2 2 3 2" xfId="19770" xr:uid="{00000000-0005-0000-0000-0000CB050000}"/>
    <cellStyle name="20% - Énfasis3 2 3 2 2 3 2 2" xfId="43115" xr:uid="{00000000-0005-0000-0000-0000CC050000}"/>
    <cellStyle name="20% - Énfasis3 2 3 2 2 3 3" xfId="14616" xr:uid="{00000000-0005-0000-0000-0000CD050000}"/>
    <cellStyle name="20% - Énfasis3 2 3 2 2 3 3 2" xfId="37800" xr:uid="{00000000-0005-0000-0000-0000CE050000}"/>
    <cellStyle name="20% - Énfasis3 2 3 2 2 3 4" xfId="32490" xr:uid="{00000000-0005-0000-0000-0000CF050000}"/>
    <cellStyle name="20% - Énfasis3 2 3 2 2 3 5" xfId="27175" xr:uid="{00000000-0005-0000-0000-0000D0050000}"/>
    <cellStyle name="20% - Énfasis3 2 3 2 2 4" xfId="16397" xr:uid="{00000000-0005-0000-0000-0000D1050000}"/>
    <cellStyle name="20% - Énfasis3 2 3 2 2 4 2" xfId="39584" xr:uid="{00000000-0005-0000-0000-0000D2050000}"/>
    <cellStyle name="20% - Énfasis3 2 3 2 2 5" xfId="11088" xr:uid="{00000000-0005-0000-0000-0000D3050000}"/>
    <cellStyle name="20% - Énfasis3 2 3 2 2 5 2" xfId="34269" xr:uid="{00000000-0005-0000-0000-0000D4050000}"/>
    <cellStyle name="20% - Énfasis3 2 3 2 2 6" xfId="21715" xr:uid="{00000000-0005-0000-0000-0000D5050000}"/>
    <cellStyle name="20% - Énfasis3 2 3 2 2 6 2" xfId="28959" xr:uid="{00000000-0005-0000-0000-0000D6050000}"/>
    <cellStyle name="20% - Énfasis3 2 3 2 2 7" xfId="23644" xr:uid="{00000000-0005-0000-0000-0000D7050000}"/>
    <cellStyle name="20% - Énfasis3 2 3 2 2 8" xfId="44910" xr:uid="{00000000-0005-0000-0000-0000D8050000}"/>
    <cellStyle name="20% - Énfasis3 2 3 2 2 9" xfId="4191" xr:uid="{00000000-0005-0000-0000-0000D9050000}"/>
    <cellStyle name="20% - Énfasis3 2 3 2 3" xfId="6877" xr:uid="{00000000-0005-0000-0000-0000DA050000}"/>
    <cellStyle name="20% - Énfasis3 2 3 2 3 2" xfId="17247" xr:uid="{00000000-0005-0000-0000-0000DB050000}"/>
    <cellStyle name="20% - Énfasis3 2 3 2 3 2 2" xfId="40535" xr:uid="{00000000-0005-0000-0000-0000DC050000}"/>
    <cellStyle name="20% - Énfasis3 2 3 2 3 3" xfId="12037" xr:uid="{00000000-0005-0000-0000-0000DD050000}"/>
    <cellStyle name="20% - Énfasis3 2 3 2 3 3 2" xfId="35220" xr:uid="{00000000-0005-0000-0000-0000DE050000}"/>
    <cellStyle name="20% - Énfasis3 2 3 2 3 4" xfId="29910" xr:uid="{00000000-0005-0000-0000-0000DF050000}"/>
    <cellStyle name="20% - Énfasis3 2 3 2 3 5" xfId="24595" xr:uid="{00000000-0005-0000-0000-0000E0050000}"/>
    <cellStyle name="20% - Énfasis3 2 3 2 4" xfId="8536" xr:uid="{00000000-0005-0000-0000-0000E1050000}"/>
    <cellStyle name="20% - Énfasis3 2 3 2 4 2" xfId="18958" xr:uid="{00000000-0005-0000-0000-0000E2050000}"/>
    <cellStyle name="20% - Énfasis3 2 3 2 4 2 2" xfId="42303" xr:uid="{00000000-0005-0000-0000-0000E3050000}"/>
    <cellStyle name="20% - Énfasis3 2 3 2 4 3" xfId="13804" xr:uid="{00000000-0005-0000-0000-0000E4050000}"/>
    <cellStyle name="20% - Énfasis3 2 3 2 4 3 2" xfId="36988" xr:uid="{00000000-0005-0000-0000-0000E5050000}"/>
    <cellStyle name="20% - Énfasis3 2 3 2 4 4" xfId="31678" xr:uid="{00000000-0005-0000-0000-0000E6050000}"/>
    <cellStyle name="20% - Énfasis3 2 3 2 4 5" xfId="26363" xr:uid="{00000000-0005-0000-0000-0000E7050000}"/>
    <cellStyle name="20% - Énfasis3 2 3 2 5" xfId="15585" xr:uid="{00000000-0005-0000-0000-0000E8050000}"/>
    <cellStyle name="20% - Énfasis3 2 3 2 5 2" xfId="38772" xr:uid="{00000000-0005-0000-0000-0000E9050000}"/>
    <cellStyle name="20% - Énfasis3 2 3 2 6" xfId="10276" xr:uid="{00000000-0005-0000-0000-0000EA050000}"/>
    <cellStyle name="20% - Énfasis3 2 3 2 6 2" xfId="33457" xr:uid="{00000000-0005-0000-0000-0000EB050000}"/>
    <cellStyle name="20% - Énfasis3 2 3 2 7" xfId="20903" xr:uid="{00000000-0005-0000-0000-0000EC050000}"/>
    <cellStyle name="20% - Énfasis3 2 3 2 7 2" xfId="28147" xr:uid="{00000000-0005-0000-0000-0000ED050000}"/>
    <cellStyle name="20% - Énfasis3 2 3 2 8" xfId="22832" xr:uid="{00000000-0005-0000-0000-0000EE050000}"/>
    <cellStyle name="20% - Énfasis3 2 3 2 9" xfId="44098" xr:uid="{00000000-0005-0000-0000-0000EF050000}"/>
    <cellStyle name="20% - Énfasis3 2 3 3" xfId="1715" xr:uid="{00000000-0005-0000-0000-0000F0050000}"/>
    <cellStyle name="20% - Énfasis3 2 3 3 10" xfId="3664" xr:uid="{00000000-0005-0000-0000-0000F1050000}"/>
    <cellStyle name="20% - Énfasis3 2 3 3 2" xfId="7277" xr:uid="{00000000-0005-0000-0000-0000F2050000}"/>
    <cellStyle name="20% - Énfasis3 2 3 3 2 2" xfId="17629" xr:uid="{00000000-0005-0000-0000-0000F3050000}"/>
    <cellStyle name="20% - Énfasis3 2 3 3 2 2 2" xfId="40941" xr:uid="{00000000-0005-0000-0000-0000F4050000}"/>
    <cellStyle name="20% - Énfasis3 2 3 3 2 3" xfId="12443" xr:uid="{00000000-0005-0000-0000-0000F5050000}"/>
    <cellStyle name="20% - Énfasis3 2 3 3 2 3 2" xfId="35626" xr:uid="{00000000-0005-0000-0000-0000F6050000}"/>
    <cellStyle name="20% - Énfasis3 2 3 3 2 4" xfId="30316" xr:uid="{00000000-0005-0000-0000-0000F7050000}"/>
    <cellStyle name="20% - Énfasis3 2 3 3 2 5" xfId="25001" xr:uid="{00000000-0005-0000-0000-0000F8050000}"/>
    <cellStyle name="20% - Énfasis3 2 3 3 3" xfId="8918" xr:uid="{00000000-0005-0000-0000-0000F9050000}"/>
    <cellStyle name="20% - Énfasis3 2 3 3 3 2" xfId="19364" xr:uid="{00000000-0005-0000-0000-0000FA050000}"/>
    <cellStyle name="20% - Énfasis3 2 3 3 3 2 2" xfId="42709" xr:uid="{00000000-0005-0000-0000-0000FB050000}"/>
    <cellStyle name="20% - Énfasis3 2 3 3 3 3" xfId="14210" xr:uid="{00000000-0005-0000-0000-0000FC050000}"/>
    <cellStyle name="20% - Énfasis3 2 3 3 3 3 2" xfId="37394" xr:uid="{00000000-0005-0000-0000-0000FD050000}"/>
    <cellStyle name="20% - Énfasis3 2 3 3 3 4" xfId="32084" xr:uid="{00000000-0005-0000-0000-0000FE050000}"/>
    <cellStyle name="20% - Énfasis3 2 3 3 3 5" xfId="26769" xr:uid="{00000000-0005-0000-0000-0000FF050000}"/>
    <cellStyle name="20% - Énfasis3 2 3 3 4" xfId="15991" xr:uid="{00000000-0005-0000-0000-000000060000}"/>
    <cellStyle name="20% - Énfasis3 2 3 3 4 2" xfId="39178" xr:uid="{00000000-0005-0000-0000-000001060000}"/>
    <cellStyle name="20% - Énfasis3 2 3 3 5" xfId="10682" xr:uid="{00000000-0005-0000-0000-000002060000}"/>
    <cellStyle name="20% - Énfasis3 2 3 3 5 2" xfId="33863" xr:uid="{00000000-0005-0000-0000-000003060000}"/>
    <cellStyle name="20% - Énfasis3 2 3 3 6" xfId="21309" xr:uid="{00000000-0005-0000-0000-000004060000}"/>
    <cellStyle name="20% - Énfasis3 2 3 3 6 2" xfId="28553" xr:uid="{00000000-0005-0000-0000-000005060000}"/>
    <cellStyle name="20% - Énfasis3 2 3 3 7" xfId="23238" xr:uid="{00000000-0005-0000-0000-000006060000}"/>
    <cellStyle name="20% - Énfasis3 2 3 3 8" xfId="44504" xr:uid="{00000000-0005-0000-0000-000007060000}"/>
    <cellStyle name="20% - Énfasis3 2 3 3 9" xfId="4192" xr:uid="{00000000-0005-0000-0000-000008060000}"/>
    <cellStyle name="20% - Énfasis3 2 3 4" xfId="2198" xr:uid="{00000000-0005-0000-0000-000009060000}"/>
    <cellStyle name="20% - Énfasis3 2 3 4 2" xfId="6478" xr:uid="{00000000-0005-0000-0000-00000A060000}"/>
    <cellStyle name="20% - Énfasis3 2 3 4 2 2" xfId="40129" xr:uid="{00000000-0005-0000-0000-00000B060000}"/>
    <cellStyle name="20% - Énfasis3 2 3 4 3" xfId="11631" xr:uid="{00000000-0005-0000-0000-00000C060000}"/>
    <cellStyle name="20% - Énfasis3 2 3 4 3 2" xfId="34814" xr:uid="{00000000-0005-0000-0000-00000D060000}"/>
    <cellStyle name="20% - Énfasis3 2 3 4 4" xfId="21785" xr:uid="{00000000-0005-0000-0000-00000E060000}"/>
    <cellStyle name="20% - Énfasis3 2 3 4 4 2" xfId="29504" xr:uid="{00000000-0005-0000-0000-00000F060000}"/>
    <cellStyle name="20% - Énfasis3 2 3 4 5" xfId="24189" xr:uid="{00000000-0005-0000-0000-000010060000}"/>
    <cellStyle name="20% - Énfasis3 2 3 5" xfId="899" xr:uid="{00000000-0005-0000-0000-000011060000}"/>
    <cellStyle name="20% - Énfasis3 2 3 5 2" xfId="18553" xr:uid="{00000000-0005-0000-0000-000012060000}"/>
    <cellStyle name="20% - Énfasis3 2 3 5 2 2" xfId="41897" xr:uid="{00000000-0005-0000-0000-000013060000}"/>
    <cellStyle name="20% - Énfasis3 2 3 5 3" xfId="13398" xr:uid="{00000000-0005-0000-0000-000014060000}"/>
    <cellStyle name="20% - Énfasis3 2 3 5 3 2" xfId="36582" xr:uid="{00000000-0005-0000-0000-000015060000}"/>
    <cellStyle name="20% - Énfasis3 2 3 5 4" xfId="20497" xr:uid="{00000000-0005-0000-0000-000016060000}"/>
    <cellStyle name="20% - Énfasis3 2 3 5 4 2" xfId="31272" xr:uid="{00000000-0005-0000-0000-000017060000}"/>
    <cellStyle name="20% - Énfasis3 2 3 5 5" xfId="25957" xr:uid="{00000000-0005-0000-0000-000018060000}"/>
    <cellStyle name="20% - Énfasis3 2 3 5 6" xfId="43692" xr:uid="{00000000-0005-0000-0000-000019060000}"/>
    <cellStyle name="20% - Énfasis3 2 3 5 7" xfId="4193" xr:uid="{00000000-0005-0000-0000-00001A060000}"/>
    <cellStyle name="20% - Énfasis3 2 3 5 8" xfId="2852" xr:uid="{00000000-0005-0000-0000-00001B060000}"/>
    <cellStyle name="20% - Énfasis3 2 3 6" xfId="15179" xr:uid="{00000000-0005-0000-0000-00001C060000}"/>
    <cellStyle name="20% - Énfasis3 2 3 6 2" xfId="38366" xr:uid="{00000000-0005-0000-0000-00001D060000}"/>
    <cellStyle name="20% - Énfasis3 2 3 7" xfId="9870" xr:uid="{00000000-0005-0000-0000-00001E060000}"/>
    <cellStyle name="20% - Énfasis3 2 3 7 2" xfId="33051" xr:uid="{00000000-0005-0000-0000-00001F060000}"/>
    <cellStyle name="20% - Énfasis3 2 3 8" xfId="19869" xr:uid="{00000000-0005-0000-0000-000020060000}"/>
    <cellStyle name="20% - Énfasis3 2 3 8 2" xfId="27741" xr:uid="{00000000-0005-0000-0000-000021060000}"/>
    <cellStyle name="20% - Énfasis3 2 3 9" xfId="22426" xr:uid="{00000000-0005-0000-0000-000022060000}"/>
    <cellStyle name="20% - Énfasis3 2 4" xfId="1043" xr:uid="{00000000-0005-0000-0000-000023060000}"/>
    <cellStyle name="20% - Énfasis3 2 4 10" xfId="4194" xr:uid="{00000000-0005-0000-0000-000024060000}"/>
    <cellStyle name="20% - Énfasis3 2 4 11" xfId="2994" xr:uid="{00000000-0005-0000-0000-000025060000}"/>
    <cellStyle name="20% - Énfasis3 2 4 2" xfId="1858" xr:uid="{00000000-0005-0000-0000-000026060000}"/>
    <cellStyle name="20% - Énfasis3 2 4 2 10" xfId="3806" xr:uid="{00000000-0005-0000-0000-000027060000}"/>
    <cellStyle name="20% - Énfasis3 2 4 2 2" xfId="7417" xr:uid="{00000000-0005-0000-0000-000028060000}"/>
    <cellStyle name="20% - Énfasis3 2 4 2 2 2" xfId="17771" xr:uid="{00000000-0005-0000-0000-000029060000}"/>
    <cellStyle name="20% - Énfasis3 2 4 2 2 2 2" xfId="41083" xr:uid="{00000000-0005-0000-0000-00002A060000}"/>
    <cellStyle name="20% - Énfasis3 2 4 2 2 3" xfId="12585" xr:uid="{00000000-0005-0000-0000-00002B060000}"/>
    <cellStyle name="20% - Énfasis3 2 4 2 2 3 2" xfId="35768" xr:uid="{00000000-0005-0000-0000-00002C060000}"/>
    <cellStyle name="20% - Énfasis3 2 4 2 2 4" xfId="30458" xr:uid="{00000000-0005-0000-0000-00002D060000}"/>
    <cellStyle name="20% - Énfasis3 2 4 2 2 5" xfId="25143" xr:uid="{00000000-0005-0000-0000-00002E060000}"/>
    <cellStyle name="20% - Énfasis3 2 4 2 3" xfId="9061" xr:uid="{00000000-0005-0000-0000-00002F060000}"/>
    <cellStyle name="20% - Énfasis3 2 4 2 3 2" xfId="19506" xr:uid="{00000000-0005-0000-0000-000030060000}"/>
    <cellStyle name="20% - Énfasis3 2 4 2 3 2 2" xfId="42851" xr:uid="{00000000-0005-0000-0000-000031060000}"/>
    <cellStyle name="20% - Énfasis3 2 4 2 3 3" xfId="14352" xr:uid="{00000000-0005-0000-0000-000032060000}"/>
    <cellStyle name="20% - Énfasis3 2 4 2 3 3 2" xfId="37536" xr:uid="{00000000-0005-0000-0000-000033060000}"/>
    <cellStyle name="20% - Énfasis3 2 4 2 3 4" xfId="32226" xr:uid="{00000000-0005-0000-0000-000034060000}"/>
    <cellStyle name="20% - Énfasis3 2 4 2 3 5" xfId="26911" xr:uid="{00000000-0005-0000-0000-000035060000}"/>
    <cellStyle name="20% - Énfasis3 2 4 2 4" xfId="16133" xr:uid="{00000000-0005-0000-0000-000036060000}"/>
    <cellStyle name="20% - Énfasis3 2 4 2 4 2" xfId="39320" xr:uid="{00000000-0005-0000-0000-000037060000}"/>
    <cellStyle name="20% - Énfasis3 2 4 2 5" xfId="10824" xr:uid="{00000000-0005-0000-0000-000038060000}"/>
    <cellStyle name="20% - Énfasis3 2 4 2 5 2" xfId="34005" xr:uid="{00000000-0005-0000-0000-000039060000}"/>
    <cellStyle name="20% - Énfasis3 2 4 2 6" xfId="21451" xr:uid="{00000000-0005-0000-0000-00003A060000}"/>
    <cellStyle name="20% - Énfasis3 2 4 2 6 2" xfId="28695" xr:uid="{00000000-0005-0000-0000-00003B060000}"/>
    <cellStyle name="20% - Énfasis3 2 4 2 7" xfId="23380" xr:uid="{00000000-0005-0000-0000-00003C060000}"/>
    <cellStyle name="20% - Énfasis3 2 4 2 8" xfId="44646" xr:uid="{00000000-0005-0000-0000-00003D060000}"/>
    <cellStyle name="20% - Énfasis3 2 4 2 9" xfId="4195" xr:uid="{00000000-0005-0000-0000-00003E060000}"/>
    <cellStyle name="20% - Énfasis3 2 4 3" xfId="6617" xr:uid="{00000000-0005-0000-0000-00003F060000}"/>
    <cellStyle name="20% - Énfasis3 2 4 3 2" xfId="17019" xr:uid="{00000000-0005-0000-0000-000040060000}"/>
    <cellStyle name="20% - Énfasis3 2 4 3 2 2" xfId="40271" xr:uid="{00000000-0005-0000-0000-000041060000}"/>
    <cellStyle name="20% - Énfasis3 2 4 3 3" xfId="11773" xr:uid="{00000000-0005-0000-0000-000042060000}"/>
    <cellStyle name="20% - Énfasis3 2 4 3 3 2" xfId="34956" xr:uid="{00000000-0005-0000-0000-000043060000}"/>
    <cellStyle name="20% - Énfasis3 2 4 3 4" xfId="29646" xr:uid="{00000000-0005-0000-0000-000044060000}"/>
    <cellStyle name="20% - Énfasis3 2 4 3 5" xfId="24331" xr:uid="{00000000-0005-0000-0000-000045060000}"/>
    <cellStyle name="20% - Énfasis3 2 4 4" xfId="8308" xr:uid="{00000000-0005-0000-0000-000046060000}"/>
    <cellStyle name="20% - Énfasis3 2 4 4 2" xfId="18694" xr:uid="{00000000-0005-0000-0000-000047060000}"/>
    <cellStyle name="20% - Énfasis3 2 4 4 2 2" xfId="42039" xr:uid="{00000000-0005-0000-0000-000048060000}"/>
    <cellStyle name="20% - Énfasis3 2 4 4 3" xfId="13540" xr:uid="{00000000-0005-0000-0000-000049060000}"/>
    <cellStyle name="20% - Énfasis3 2 4 4 3 2" xfId="36724" xr:uid="{00000000-0005-0000-0000-00004A060000}"/>
    <cellStyle name="20% - Énfasis3 2 4 4 4" xfId="31414" xr:uid="{00000000-0005-0000-0000-00004B060000}"/>
    <cellStyle name="20% - Énfasis3 2 4 4 5" xfId="26099" xr:uid="{00000000-0005-0000-0000-00004C060000}"/>
    <cellStyle name="20% - Énfasis3 2 4 5" xfId="15321" xr:uid="{00000000-0005-0000-0000-00004D060000}"/>
    <cellStyle name="20% - Énfasis3 2 4 5 2" xfId="38508" xr:uid="{00000000-0005-0000-0000-00004E060000}"/>
    <cellStyle name="20% - Énfasis3 2 4 6" xfId="10012" xr:uid="{00000000-0005-0000-0000-00004F060000}"/>
    <cellStyle name="20% - Énfasis3 2 4 6 2" xfId="33193" xr:uid="{00000000-0005-0000-0000-000050060000}"/>
    <cellStyle name="20% - Énfasis3 2 4 7" xfId="20639" xr:uid="{00000000-0005-0000-0000-000051060000}"/>
    <cellStyle name="20% - Énfasis3 2 4 7 2" xfId="27883" xr:uid="{00000000-0005-0000-0000-000052060000}"/>
    <cellStyle name="20% - Énfasis3 2 4 8" xfId="22568" xr:uid="{00000000-0005-0000-0000-000053060000}"/>
    <cellStyle name="20% - Énfasis3 2 4 9" xfId="43834" xr:uid="{00000000-0005-0000-0000-000054060000}"/>
    <cellStyle name="20% - Énfasis3 2 5" xfId="624" xr:uid="{00000000-0005-0000-0000-000055060000}"/>
    <cellStyle name="20% - Énfasis3 2 5 10" xfId="2588" xr:uid="{00000000-0005-0000-0000-000056060000}"/>
    <cellStyle name="20% - Énfasis3 2 5 2" xfId="6218" xr:uid="{00000000-0005-0000-0000-000057060000}"/>
    <cellStyle name="20% - Énfasis3 2 5 2 2" xfId="16661" xr:uid="{00000000-0005-0000-0000-000058060000}"/>
    <cellStyle name="20% - Énfasis3 2 5 2 2 2" xfId="39865" xr:uid="{00000000-0005-0000-0000-000059060000}"/>
    <cellStyle name="20% - Énfasis3 2 5 2 3" xfId="11367" xr:uid="{00000000-0005-0000-0000-00005A060000}"/>
    <cellStyle name="20% - Énfasis3 2 5 2 3 2" xfId="34550" xr:uid="{00000000-0005-0000-0000-00005B060000}"/>
    <cellStyle name="20% - Énfasis3 2 5 2 4" xfId="29240" xr:uid="{00000000-0005-0000-0000-00005C060000}"/>
    <cellStyle name="20% - Énfasis3 2 5 2 5" xfId="23925" xr:uid="{00000000-0005-0000-0000-00005D060000}"/>
    <cellStyle name="20% - Énfasis3 2 5 3" xfId="7950" xr:uid="{00000000-0005-0000-0000-00005E060000}"/>
    <cellStyle name="20% - Énfasis3 2 5 3 2" xfId="18289" xr:uid="{00000000-0005-0000-0000-00005F060000}"/>
    <cellStyle name="20% - Énfasis3 2 5 3 2 2" xfId="41633" xr:uid="{00000000-0005-0000-0000-000060060000}"/>
    <cellStyle name="20% - Énfasis3 2 5 3 3" xfId="13134" xr:uid="{00000000-0005-0000-0000-000061060000}"/>
    <cellStyle name="20% - Énfasis3 2 5 3 3 2" xfId="36318" xr:uid="{00000000-0005-0000-0000-000062060000}"/>
    <cellStyle name="20% - Énfasis3 2 5 3 4" xfId="31008" xr:uid="{00000000-0005-0000-0000-000063060000}"/>
    <cellStyle name="20% - Énfasis3 2 5 3 5" xfId="25693" xr:uid="{00000000-0005-0000-0000-000064060000}"/>
    <cellStyle name="20% - Énfasis3 2 5 4" xfId="14915" xr:uid="{00000000-0005-0000-0000-000065060000}"/>
    <cellStyle name="20% - Énfasis3 2 5 4 2" xfId="38102" xr:uid="{00000000-0005-0000-0000-000066060000}"/>
    <cellStyle name="20% - Énfasis3 2 5 5" xfId="9606" xr:uid="{00000000-0005-0000-0000-000067060000}"/>
    <cellStyle name="20% - Énfasis3 2 5 5 2" xfId="32787" xr:uid="{00000000-0005-0000-0000-000068060000}"/>
    <cellStyle name="20% - Énfasis3 2 5 6" xfId="20233" xr:uid="{00000000-0005-0000-0000-000069060000}"/>
    <cellStyle name="20% - Énfasis3 2 5 6 2" xfId="27477" xr:uid="{00000000-0005-0000-0000-00006A060000}"/>
    <cellStyle name="20% - Énfasis3 2 5 7" xfId="22162" xr:uid="{00000000-0005-0000-0000-00006B060000}"/>
    <cellStyle name="20% - Énfasis3 2 5 8" xfId="43428" xr:uid="{00000000-0005-0000-0000-00006C060000}"/>
    <cellStyle name="20% - Énfasis3 2 5 9" xfId="4196" xr:uid="{00000000-0005-0000-0000-00006D060000}"/>
    <cellStyle name="20% - Énfasis3 2 6" xfId="1451" xr:uid="{00000000-0005-0000-0000-00006E060000}"/>
    <cellStyle name="20% - Énfasis3 2 6 10" xfId="3400" xr:uid="{00000000-0005-0000-0000-00006F060000}"/>
    <cellStyle name="20% - Énfasis3 2 6 2" xfId="7017" xr:uid="{00000000-0005-0000-0000-000070060000}"/>
    <cellStyle name="20% - Énfasis3 2 6 2 2" xfId="17389" xr:uid="{00000000-0005-0000-0000-000071060000}"/>
    <cellStyle name="20% - Énfasis3 2 6 2 2 2" xfId="40677" xr:uid="{00000000-0005-0000-0000-000072060000}"/>
    <cellStyle name="20% - Énfasis3 2 6 2 3" xfId="12179" xr:uid="{00000000-0005-0000-0000-000073060000}"/>
    <cellStyle name="20% - Énfasis3 2 6 2 3 2" xfId="35362" xr:uid="{00000000-0005-0000-0000-000074060000}"/>
    <cellStyle name="20% - Énfasis3 2 6 2 4" xfId="30052" xr:uid="{00000000-0005-0000-0000-000075060000}"/>
    <cellStyle name="20% - Énfasis3 2 6 2 5" xfId="24737" xr:uid="{00000000-0005-0000-0000-000076060000}"/>
    <cellStyle name="20% - Énfasis3 2 6 3" xfId="8678" xr:uid="{00000000-0005-0000-0000-000077060000}"/>
    <cellStyle name="20% - Énfasis3 2 6 3 2" xfId="19100" xr:uid="{00000000-0005-0000-0000-000078060000}"/>
    <cellStyle name="20% - Énfasis3 2 6 3 2 2" xfId="42445" xr:uid="{00000000-0005-0000-0000-000079060000}"/>
    <cellStyle name="20% - Énfasis3 2 6 3 3" xfId="13946" xr:uid="{00000000-0005-0000-0000-00007A060000}"/>
    <cellStyle name="20% - Énfasis3 2 6 3 3 2" xfId="37130" xr:uid="{00000000-0005-0000-0000-00007B060000}"/>
    <cellStyle name="20% - Énfasis3 2 6 3 4" xfId="31820" xr:uid="{00000000-0005-0000-0000-00007C060000}"/>
    <cellStyle name="20% - Énfasis3 2 6 3 5" xfId="26505" xr:uid="{00000000-0005-0000-0000-00007D060000}"/>
    <cellStyle name="20% - Énfasis3 2 6 4" xfId="15727" xr:uid="{00000000-0005-0000-0000-00007E060000}"/>
    <cellStyle name="20% - Énfasis3 2 6 4 2" xfId="38914" xr:uid="{00000000-0005-0000-0000-00007F060000}"/>
    <cellStyle name="20% - Énfasis3 2 6 5" xfId="10418" xr:uid="{00000000-0005-0000-0000-000080060000}"/>
    <cellStyle name="20% - Énfasis3 2 6 5 2" xfId="33599" xr:uid="{00000000-0005-0000-0000-000081060000}"/>
    <cellStyle name="20% - Énfasis3 2 6 6" xfId="21045" xr:uid="{00000000-0005-0000-0000-000082060000}"/>
    <cellStyle name="20% - Énfasis3 2 6 6 2" xfId="28289" xr:uid="{00000000-0005-0000-0000-000083060000}"/>
    <cellStyle name="20% - Énfasis3 2 6 7" xfId="22974" xr:uid="{00000000-0005-0000-0000-000084060000}"/>
    <cellStyle name="20% - Énfasis3 2 6 8" xfId="44240" xr:uid="{00000000-0005-0000-0000-000085060000}"/>
    <cellStyle name="20% - Énfasis3 2 6 9" xfId="4197" xr:uid="{00000000-0005-0000-0000-000086060000}"/>
    <cellStyle name="20% - Énfasis3 2 7" xfId="2195" xr:uid="{00000000-0005-0000-0000-000087060000}"/>
    <cellStyle name="20% - Énfasis3 2 7 2" xfId="6085" xr:uid="{00000000-0005-0000-0000-000088060000}"/>
    <cellStyle name="20% - Énfasis3 2 7 2 2" xfId="39731" xr:uid="{00000000-0005-0000-0000-000089060000}"/>
    <cellStyle name="20% - Énfasis3 2 7 3" xfId="11233" xr:uid="{00000000-0005-0000-0000-00008A060000}"/>
    <cellStyle name="20% - Énfasis3 2 7 3 2" xfId="34416" xr:uid="{00000000-0005-0000-0000-00008B060000}"/>
    <cellStyle name="20% - Énfasis3 2 7 4" xfId="21782" xr:uid="{00000000-0005-0000-0000-00008C060000}"/>
    <cellStyle name="20% - Énfasis3 2 7 4 2" xfId="29106" xr:uid="{00000000-0005-0000-0000-00008D060000}"/>
    <cellStyle name="20% - Énfasis3 2 7 5" xfId="23791" xr:uid="{00000000-0005-0000-0000-00008E060000}"/>
    <cellStyle name="20% - Énfasis3 2 8" xfId="490" xr:uid="{00000000-0005-0000-0000-00008F060000}"/>
    <cellStyle name="20% - Énfasis3 2 8 2" xfId="18156" xr:uid="{00000000-0005-0000-0000-000090060000}"/>
    <cellStyle name="20% - Énfasis3 2 8 2 2" xfId="41499" xr:uid="{00000000-0005-0000-0000-000091060000}"/>
    <cellStyle name="20% - Énfasis3 2 8 3" xfId="13000" xr:uid="{00000000-0005-0000-0000-000092060000}"/>
    <cellStyle name="20% - Énfasis3 2 8 3 2" xfId="36184" xr:uid="{00000000-0005-0000-0000-000093060000}"/>
    <cellStyle name="20% - Énfasis3 2 8 4" xfId="20099" xr:uid="{00000000-0005-0000-0000-000094060000}"/>
    <cellStyle name="20% - Énfasis3 2 8 4 2" xfId="30874" xr:uid="{00000000-0005-0000-0000-000095060000}"/>
    <cellStyle name="20% - Énfasis3 2 8 5" xfId="25559" xr:uid="{00000000-0005-0000-0000-000096060000}"/>
    <cellStyle name="20% - Énfasis3 2 8 6" xfId="43294" xr:uid="{00000000-0005-0000-0000-000097060000}"/>
    <cellStyle name="20% - Énfasis3 2 8 7" xfId="4198" xr:uid="{00000000-0005-0000-0000-000098060000}"/>
    <cellStyle name="20% - Énfasis3 2 8 8" xfId="2454" xr:uid="{00000000-0005-0000-0000-000099060000}"/>
    <cellStyle name="20% - Énfasis3 2 9" xfId="14781" xr:uid="{00000000-0005-0000-0000-00009A060000}"/>
    <cellStyle name="20% - Énfasis3 2 9 2" xfId="37968" xr:uid="{00000000-0005-0000-0000-00009B060000}"/>
    <cellStyle name="20% - Énfasis3 3" xfId="94" xr:uid="{00000000-0005-0000-0000-00009C060000}"/>
    <cellStyle name="20% - Énfasis3 3 2" xfId="95" xr:uid="{00000000-0005-0000-0000-00009D060000}"/>
    <cellStyle name="20% - Énfasis3 3 2 2" xfId="96" xr:uid="{00000000-0005-0000-0000-00009E060000}"/>
    <cellStyle name="20% - Énfasis3 3 2 2 2" xfId="2201" xr:uid="{00000000-0005-0000-0000-00009F060000}"/>
    <cellStyle name="20% - Énfasis3 3 2 2 2 2" xfId="7455" xr:uid="{00000000-0005-0000-0000-0000A0060000}"/>
    <cellStyle name="20% - Énfasis3 3 2 2 2 2 2" xfId="41122" xr:uid="{00000000-0005-0000-0000-0000A1060000}"/>
    <cellStyle name="20% - Énfasis3 3 2 2 2 3" xfId="12624" xr:uid="{00000000-0005-0000-0000-0000A2060000}"/>
    <cellStyle name="20% - Énfasis3 3 2 2 2 3 2" xfId="35807" xr:uid="{00000000-0005-0000-0000-0000A3060000}"/>
    <cellStyle name="20% - Énfasis3 3 2 2 2 4" xfId="21788" xr:uid="{00000000-0005-0000-0000-0000A4060000}"/>
    <cellStyle name="20% - Énfasis3 3 2 2 2 4 2" xfId="30497" xr:uid="{00000000-0005-0000-0000-0000A5060000}"/>
    <cellStyle name="20% - Énfasis3 3 2 2 2 5" xfId="25182" xr:uid="{00000000-0005-0000-0000-0000A6060000}"/>
    <cellStyle name="20% - Énfasis3 3 2 2 3" xfId="1897" xr:uid="{00000000-0005-0000-0000-0000A7060000}"/>
    <cellStyle name="20% - Énfasis3 3 2 2 3 2" xfId="19545" xr:uid="{00000000-0005-0000-0000-0000A8060000}"/>
    <cellStyle name="20% - Énfasis3 3 2 2 3 2 2" xfId="42890" xr:uid="{00000000-0005-0000-0000-0000A9060000}"/>
    <cellStyle name="20% - Énfasis3 3 2 2 3 3" xfId="14391" xr:uid="{00000000-0005-0000-0000-0000AA060000}"/>
    <cellStyle name="20% - Énfasis3 3 2 2 3 3 2" xfId="37575" xr:uid="{00000000-0005-0000-0000-0000AB060000}"/>
    <cellStyle name="20% - Énfasis3 3 2 2 3 4" xfId="21490" xr:uid="{00000000-0005-0000-0000-0000AC060000}"/>
    <cellStyle name="20% - Énfasis3 3 2 2 3 4 2" xfId="32265" xr:uid="{00000000-0005-0000-0000-0000AD060000}"/>
    <cellStyle name="20% - Énfasis3 3 2 2 3 5" xfId="26950" xr:uid="{00000000-0005-0000-0000-0000AE060000}"/>
    <cellStyle name="20% - Énfasis3 3 2 2 3 6" xfId="44685" xr:uid="{00000000-0005-0000-0000-0000AF060000}"/>
    <cellStyle name="20% - Énfasis3 3 2 2 3 7" xfId="4199" xr:uid="{00000000-0005-0000-0000-0000B0060000}"/>
    <cellStyle name="20% - Énfasis3 3 2 2 3 8" xfId="3845" xr:uid="{00000000-0005-0000-0000-0000B1060000}"/>
    <cellStyle name="20% - Énfasis3 3 2 2 4" xfId="16172" xr:uid="{00000000-0005-0000-0000-0000B2060000}"/>
    <cellStyle name="20% - Énfasis3 3 2 2 4 2" xfId="39359" xr:uid="{00000000-0005-0000-0000-0000B3060000}"/>
    <cellStyle name="20% - Énfasis3 3 2 2 5" xfId="10863" xr:uid="{00000000-0005-0000-0000-0000B4060000}"/>
    <cellStyle name="20% - Énfasis3 3 2 2 5 2" xfId="34044" xr:uid="{00000000-0005-0000-0000-0000B5060000}"/>
    <cellStyle name="20% - Énfasis3 3 2 2 6" xfId="19872" xr:uid="{00000000-0005-0000-0000-0000B6060000}"/>
    <cellStyle name="20% - Énfasis3 3 2 2 6 2" xfId="28734" xr:uid="{00000000-0005-0000-0000-0000B7060000}"/>
    <cellStyle name="20% - Énfasis3 3 2 2 7" xfId="23419" xr:uid="{00000000-0005-0000-0000-0000B8060000}"/>
    <cellStyle name="20% - Énfasis3 3 2 3" xfId="2200" xr:uid="{00000000-0005-0000-0000-0000B9060000}"/>
    <cellStyle name="20% - Énfasis3 3 2 3 2" xfId="6655" xr:uid="{00000000-0005-0000-0000-0000BA060000}"/>
    <cellStyle name="20% - Énfasis3 3 2 3 2 2" xfId="40310" xr:uid="{00000000-0005-0000-0000-0000BB060000}"/>
    <cellStyle name="20% - Énfasis3 3 2 3 3" xfId="11812" xr:uid="{00000000-0005-0000-0000-0000BC060000}"/>
    <cellStyle name="20% - Énfasis3 3 2 3 3 2" xfId="34995" xr:uid="{00000000-0005-0000-0000-0000BD060000}"/>
    <cellStyle name="20% - Énfasis3 3 2 3 4" xfId="21787" xr:uid="{00000000-0005-0000-0000-0000BE060000}"/>
    <cellStyle name="20% - Énfasis3 3 2 3 4 2" xfId="29685" xr:uid="{00000000-0005-0000-0000-0000BF060000}"/>
    <cellStyle name="20% - Énfasis3 3 2 3 5" xfId="24370" xr:uid="{00000000-0005-0000-0000-0000C0060000}"/>
    <cellStyle name="20% - Énfasis3 3 2 4" xfId="1082" xr:uid="{00000000-0005-0000-0000-0000C1060000}"/>
    <cellStyle name="20% - Énfasis3 3 2 4 2" xfId="18733" xr:uid="{00000000-0005-0000-0000-0000C2060000}"/>
    <cellStyle name="20% - Énfasis3 3 2 4 2 2" xfId="42078" xr:uid="{00000000-0005-0000-0000-0000C3060000}"/>
    <cellStyle name="20% - Énfasis3 3 2 4 3" xfId="13579" xr:uid="{00000000-0005-0000-0000-0000C4060000}"/>
    <cellStyle name="20% - Énfasis3 3 2 4 3 2" xfId="36763" xr:uid="{00000000-0005-0000-0000-0000C5060000}"/>
    <cellStyle name="20% - Énfasis3 3 2 4 4" xfId="20678" xr:uid="{00000000-0005-0000-0000-0000C6060000}"/>
    <cellStyle name="20% - Énfasis3 3 2 4 4 2" xfId="31453" xr:uid="{00000000-0005-0000-0000-0000C7060000}"/>
    <cellStyle name="20% - Énfasis3 3 2 4 5" xfId="26138" xr:uid="{00000000-0005-0000-0000-0000C8060000}"/>
    <cellStyle name="20% - Énfasis3 3 2 4 6" xfId="43873" xr:uid="{00000000-0005-0000-0000-0000C9060000}"/>
    <cellStyle name="20% - Énfasis3 3 2 4 7" xfId="4200" xr:uid="{00000000-0005-0000-0000-0000CA060000}"/>
    <cellStyle name="20% - Énfasis3 3 2 4 8" xfId="3033" xr:uid="{00000000-0005-0000-0000-0000CB060000}"/>
    <cellStyle name="20% - Énfasis3 3 2 5" xfId="15360" xr:uid="{00000000-0005-0000-0000-0000CC060000}"/>
    <cellStyle name="20% - Énfasis3 3 2 5 2" xfId="38547" xr:uid="{00000000-0005-0000-0000-0000CD060000}"/>
    <cellStyle name="20% - Énfasis3 3 2 6" xfId="10051" xr:uid="{00000000-0005-0000-0000-0000CE060000}"/>
    <cellStyle name="20% - Énfasis3 3 2 6 2" xfId="33232" xr:uid="{00000000-0005-0000-0000-0000CF060000}"/>
    <cellStyle name="20% - Énfasis3 3 2 7" xfId="19871" xr:uid="{00000000-0005-0000-0000-0000D0060000}"/>
    <cellStyle name="20% - Énfasis3 3 2 7 2" xfId="27922" xr:uid="{00000000-0005-0000-0000-0000D1060000}"/>
    <cellStyle name="20% - Énfasis3 3 2 8" xfId="22607" xr:uid="{00000000-0005-0000-0000-0000D2060000}"/>
    <cellStyle name="20% - Énfasis3 3 3" xfId="97" xr:uid="{00000000-0005-0000-0000-0000D3060000}"/>
    <cellStyle name="20% - Énfasis3 3 3 2" xfId="2202" xr:uid="{00000000-0005-0000-0000-0000D4060000}"/>
    <cellStyle name="20% - Énfasis3 3 3 2 2" xfId="7055" xr:uid="{00000000-0005-0000-0000-0000D5060000}"/>
    <cellStyle name="20% - Énfasis3 3 3 2 2 2" xfId="40716" xr:uid="{00000000-0005-0000-0000-0000D6060000}"/>
    <cellStyle name="20% - Énfasis3 3 3 2 3" xfId="12218" xr:uid="{00000000-0005-0000-0000-0000D7060000}"/>
    <cellStyle name="20% - Énfasis3 3 3 2 3 2" xfId="35401" xr:uid="{00000000-0005-0000-0000-0000D8060000}"/>
    <cellStyle name="20% - Énfasis3 3 3 2 4" xfId="21789" xr:uid="{00000000-0005-0000-0000-0000D9060000}"/>
    <cellStyle name="20% - Énfasis3 3 3 2 4 2" xfId="30091" xr:uid="{00000000-0005-0000-0000-0000DA060000}"/>
    <cellStyle name="20% - Énfasis3 3 3 2 5" xfId="24776" xr:uid="{00000000-0005-0000-0000-0000DB060000}"/>
    <cellStyle name="20% - Énfasis3 3 3 3" xfId="1490" xr:uid="{00000000-0005-0000-0000-0000DC060000}"/>
    <cellStyle name="20% - Énfasis3 3 3 3 2" xfId="19139" xr:uid="{00000000-0005-0000-0000-0000DD060000}"/>
    <cellStyle name="20% - Énfasis3 3 3 3 2 2" xfId="42484" xr:uid="{00000000-0005-0000-0000-0000DE060000}"/>
    <cellStyle name="20% - Énfasis3 3 3 3 3" xfId="13985" xr:uid="{00000000-0005-0000-0000-0000DF060000}"/>
    <cellStyle name="20% - Énfasis3 3 3 3 3 2" xfId="37169" xr:uid="{00000000-0005-0000-0000-0000E0060000}"/>
    <cellStyle name="20% - Énfasis3 3 3 3 4" xfId="21084" xr:uid="{00000000-0005-0000-0000-0000E1060000}"/>
    <cellStyle name="20% - Énfasis3 3 3 3 4 2" xfId="31859" xr:uid="{00000000-0005-0000-0000-0000E2060000}"/>
    <cellStyle name="20% - Énfasis3 3 3 3 5" xfId="26544" xr:uid="{00000000-0005-0000-0000-0000E3060000}"/>
    <cellStyle name="20% - Énfasis3 3 3 3 6" xfId="44279" xr:uid="{00000000-0005-0000-0000-0000E4060000}"/>
    <cellStyle name="20% - Énfasis3 3 3 3 7" xfId="4201" xr:uid="{00000000-0005-0000-0000-0000E5060000}"/>
    <cellStyle name="20% - Énfasis3 3 3 3 8" xfId="3439" xr:uid="{00000000-0005-0000-0000-0000E6060000}"/>
    <cellStyle name="20% - Énfasis3 3 3 4" xfId="15766" xr:uid="{00000000-0005-0000-0000-0000E7060000}"/>
    <cellStyle name="20% - Énfasis3 3 3 4 2" xfId="38953" xr:uid="{00000000-0005-0000-0000-0000E8060000}"/>
    <cellStyle name="20% - Énfasis3 3 3 5" xfId="10457" xr:uid="{00000000-0005-0000-0000-0000E9060000}"/>
    <cellStyle name="20% - Énfasis3 3 3 5 2" xfId="33638" xr:uid="{00000000-0005-0000-0000-0000EA060000}"/>
    <cellStyle name="20% - Énfasis3 3 3 6" xfId="19873" xr:uid="{00000000-0005-0000-0000-0000EB060000}"/>
    <cellStyle name="20% - Énfasis3 3 3 6 2" xfId="28328" xr:uid="{00000000-0005-0000-0000-0000EC060000}"/>
    <cellStyle name="20% - Énfasis3 3 3 7" xfId="23013" xr:uid="{00000000-0005-0000-0000-0000ED060000}"/>
    <cellStyle name="20% - Énfasis3 3 4" xfId="2199" xr:uid="{00000000-0005-0000-0000-0000EE060000}"/>
    <cellStyle name="20% - Énfasis3 3 4 2" xfId="6256" xr:uid="{00000000-0005-0000-0000-0000EF060000}"/>
    <cellStyle name="20% - Énfasis3 3 4 2 2" xfId="39904" xr:uid="{00000000-0005-0000-0000-0000F0060000}"/>
    <cellStyle name="20% - Énfasis3 3 4 3" xfId="11406" xr:uid="{00000000-0005-0000-0000-0000F1060000}"/>
    <cellStyle name="20% - Énfasis3 3 4 3 2" xfId="34589" xr:uid="{00000000-0005-0000-0000-0000F2060000}"/>
    <cellStyle name="20% - Énfasis3 3 4 4" xfId="21786" xr:uid="{00000000-0005-0000-0000-0000F3060000}"/>
    <cellStyle name="20% - Énfasis3 3 4 4 2" xfId="29279" xr:uid="{00000000-0005-0000-0000-0000F4060000}"/>
    <cellStyle name="20% - Énfasis3 3 4 5" xfId="23964" xr:uid="{00000000-0005-0000-0000-0000F5060000}"/>
    <cellStyle name="20% - Énfasis3 3 5" xfId="663" xr:uid="{00000000-0005-0000-0000-0000F6060000}"/>
    <cellStyle name="20% - Énfasis3 3 5 2" xfId="18328" xr:uid="{00000000-0005-0000-0000-0000F7060000}"/>
    <cellStyle name="20% - Énfasis3 3 5 2 2" xfId="41672" xr:uid="{00000000-0005-0000-0000-0000F8060000}"/>
    <cellStyle name="20% - Énfasis3 3 5 3" xfId="13173" xr:uid="{00000000-0005-0000-0000-0000F9060000}"/>
    <cellStyle name="20% - Énfasis3 3 5 3 2" xfId="36357" xr:uid="{00000000-0005-0000-0000-0000FA060000}"/>
    <cellStyle name="20% - Énfasis3 3 5 4" xfId="20272" xr:uid="{00000000-0005-0000-0000-0000FB060000}"/>
    <cellStyle name="20% - Énfasis3 3 5 4 2" xfId="31047" xr:uid="{00000000-0005-0000-0000-0000FC060000}"/>
    <cellStyle name="20% - Énfasis3 3 5 5" xfId="25732" xr:uid="{00000000-0005-0000-0000-0000FD060000}"/>
    <cellStyle name="20% - Énfasis3 3 5 6" xfId="43467" xr:uid="{00000000-0005-0000-0000-0000FE060000}"/>
    <cellStyle name="20% - Énfasis3 3 5 7" xfId="4202" xr:uid="{00000000-0005-0000-0000-0000FF060000}"/>
    <cellStyle name="20% - Énfasis3 3 5 8" xfId="2627" xr:uid="{00000000-0005-0000-0000-000000070000}"/>
    <cellStyle name="20% - Énfasis3 3 6" xfId="14954" xr:uid="{00000000-0005-0000-0000-000001070000}"/>
    <cellStyle name="20% - Énfasis3 3 6 2" xfId="38141" xr:uid="{00000000-0005-0000-0000-000002070000}"/>
    <cellStyle name="20% - Énfasis3 3 7" xfId="9645" xr:uid="{00000000-0005-0000-0000-000003070000}"/>
    <cellStyle name="20% - Énfasis3 3 7 2" xfId="32826" xr:uid="{00000000-0005-0000-0000-000004070000}"/>
    <cellStyle name="20% - Énfasis3 3 8" xfId="19870" xr:uid="{00000000-0005-0000-0000-000005070000}"/>
    <cellStyle name="20% - Énfasis3 3 8 2" xfId="27516" xr:uid="{00000000-0005-0000-0000-000006070000}"/>
    <cellStyle name="20% - Énfasis3 3 9" xfId="22201" xr:uid="{00000000-0005-0000-0000-000007070000}"/>
    <cellStyle name="20% - Énfasis3 4" xfId="98" xr:uid="{00000000-0005-0000-0000-000008070000}"/>
    <cellStyle name="20% - Énfasis3 4 2" xfId="99" xr:uid="{00000000-0005-0000-0000-000009070000}"/>
    <cellStyle name="20% - Énfasis3 4 2 2" xfId="100" xr:uid="{00000000-0005-0000-0000-00000A070000}"/>
    <cellStyle name="20% - Énfasis3 4 2 2 2" xfId="2205" xr:uid="{00000000-0005-0000-0000-00000B070000}"/>
    <cellStyle name="20% - Énfasis3 4 2 2 2 2" xfId="7592" xr:uid="{00000000-0005-0000-0000-00000C070000}"/>
    <cellStyle name="20% - Énfasis3 4 2 2 2 2 2" xfId="41261" xr:uid="{00000000-0005-0000-0000-00000D070000}"/>
    <cellStyle name="20% - Énfasis3 4 2 2 2 3" xfId="12763" xr:uid="{00000000-0005-0000-0000-00000E070000}"/>
    <cellStyle name="20% - Énfasis3 4 2 2 2 3 2" xfId="35946" xr:uid="{00000000-0005-0000-0000-00000F070000}"/>
    <cellStyle name="20% - Énfasis3 4 2 2 2 4" xfId="21792" xr:uid="{00000000-0005-0000-0000-000010070000}"/>
    <cellStyle name="20% - Énfasis3 4 2 2 2 4 2" xfId="30636" xr:uid="{00000000-0005-0000-0000-000011070000}"/>
    <cellStyle name="20% - Énfasis3 4 2 2 2 5" xfId="25321" xr:uid="{00000000-0005-0000-0000-000012070000}"/>
    <cellStyle name="20% - Énfasis3 4 2 2 3" xfId="2036" xr:uid="{00000000-0005-0000-0000-000013070000}"/>
    <cellStyle name="20% - Énfasis3 4 2 2 3 2" xfId="19684" xr:uid="{00000000-0005-0000-0000-000014070000}"/>
    <cellStyle name="20% - Énfasis3 4 2 2 3 2 2" xfId="43029" xr:uid="{00000000-0005-0000-0000-000015070000}"/>
    <cellStyle name="20% - Énfasis3 4 2 2 3 3" xfId="14530" xr:uid="{00000000-0005-0000-0000-000016070000}"/>
    <cellStyle name="20% - Énfasis3 4 2 2 3 3 2" xfId="37714" xr:uid="{00000000-0005-0000-0000-000017070000}"/>
    <cellStyle name="20% - Énfasis3 4 2 2 3 4" xfId="21629" xr:uid="{00000000-0005-0000-0000-000018070000}"/>
    <cellStyle name="20% - Énfasis3 4 2 2 3 4 2" xfId="32404" xr:uid="{00000000-0005-0000-0000-000019070000}"/>
    <cellStyle name="20% - Énfasis3 4 2 2 3 5" xfId="27089" xr:uid="{00000000-0005-0000-0000-00001A070000}"/>
    <cellStyle name="20% - Énfasis3 4 2 2 3 6" xfId="44824" xr:uid="{00000000-0005-0000-0000-00001B070000}"/>
    <cellStyle name="20% - Énfasis3 4 2 2 3 7" xfId="4203" xr:uid="{00000000-0005-0000-0000-00001C070000}"/>
    <cellStyle name="20% - Énfasis3 4 2 2 3 8" xfId="3984" xr:uid="{00000000-0005-0000-0000-00001D070000}"/>
    <cellStyle name="20% - Énfasis3 4 2 2 4" xfId="16311" xr:uid="{00000000-0005-0000-0000-00001E070000}"/>
    <cellStyle name="20% - Énfasis3 4 2 2 4 2" xfId="39498" xr:uid="{00000000-0005-0000-0000-00001F070000}"/>
    <cellStyle name="20% - Énfasis3 4 2 2 5" xfId="11002" xr:uid="{00000000-0005-0000-0000-000020070000}"/>
    <cellStyle name="20% - Énfasis3 4 2 2 5 2" xfId="34183" xr:uid="{00000000-0005-0000-0000-000021070000}"/>
    <cellStyle name="20% - Énfasis3 4 2 2 6" xfId="19876" xr:uid="{00000000-0005-0000-0000-000022070000}"/>
    <cellStyle name="20% - Énfasis3 4 2 2 6 2" xfId="28873" xr:uid="{00000000-0005-0000-0000-000023070000}"/>
    <cellStyle name="20% - Énfasis3 4 2 2 7" xfId="23558" xr:uid="{00000000-0005-0000-0000-000024070000}"/>
    <cellStyle name="20% - Énfasis3 4 2 3" xfId="2204" xr:uid="{00000000-0005-0000-0000-000025070000}"/>
    <cellStyle name="20% - Énfasis3 4 2 3 2" xfId="6792" xr:uid="{00000000-0005-0000-0000-000026070000}"/>
    <cellStyle name="20% - Énfasis3 4 2 3 2 2" xfId="40449" xr:uid="{00000000-0005-0000-0000-000027070000}"/>
    <cellStyle name="20% - Énfasis3 4 2 3 3" xfId="11951" xr:uid="{00000000-0005-0000-0000-000028070000}"/>
    <cellStyle name="20% - Énfasis3 4 2 3 3 2" xfId="35134" xr:uid="{00000000-0005-0000-0000-000029070000}"/>
    <cellStyle name="20% - Énfasis3 4 2 3 4" xfId="21791" xr:uid="{00000000-0005-0000-0000-00002A070000}"/>
    <cellStyle name="20% - Énfasis3 4 2 3 4 2" xfId="29824" xr:uid="{00000000-0005-0000-0000-00002B070000}"/>
    <cellStyle name="20% - Énfasis3 4 2 3 5" xfId="24509" xr:uid="{00000000-0005-0000-0000-00002C070000}"/>
    <cellStyle name="20% - Énfasis3 4 2 4" xfId="1221" xr:uid="{00000000-0005-0000-0000-00002D070000}"/>
    <cellStyle name="20% - Énfasis3 4 2 4 2" xfId="18872" xr:uid="{00000000-0005-0000-0000-00002E070000}"/>
    <cellStyle name="20% - Énfasis3 4 2 4 2 2" xfId="42217" xr:uid="{00000000-0005-0000-0000-00002F070000}"/>
    <cellStyle name="20% - Énfasis3 4 2 4 3" xfId="13718" xr:uid="{00000000-0005-0000-0000-000030070000}"/>
    <cellStyle name="20% - Énfasis3 4 2 4 3 2" xfId="36902" xr:uid="{00000000-0005-0000-0000-000031070000}"/>
    <cellStyle name="20% - Énfasis3 4 2 4 4" xfId="20817" xr:uid="{00000000-0005-0000-0000-000032070000}"/>
    <cellStyle name="20% - Énfasis3 4 2 4 4 2" xfId="31592" xr:uid="{00000000-0005-0000-0000-000033070000}"/>
    <cellStyle name="20% - Énfasis3 4 2 4 5" xfId="26277" xr:uid="{00000000-0005-0000-0000-000034070000}"/>
    <cellStyle name="20% - Énfasis3 4 2 4 6" xfId="44012" xr:uid="{00000000-0005-0000-0000-000035070000}"/>
    <cellStyle name="20% - Énfasis3 4 2 4 7" xfId="4204" xr:uid="{00000000-0005-0000-0000-000036070000}"/>
    <cellStyle name="20% - Énfasis3 4 2 4 8" xfId="3172" xr:uid="{00000000-0005-0000-0000-000037070000}"/>
    <cellStyle name="20% - Énfasis3 4 2 5" xfId="15499" xr:uid="{00000000-0005-0000-0000-000038070000}"/>
    <cellStyle name="20% - Énfasis3 4 2 5 2" xfId="38686" xr:uid="{00000000-0005-0000-0000-000039070000}"/>
    <cellStyle name="20% - Énfasis3 4 2 6" xfId="10190" xr:uid="{00000000-0005-0000-0000-00003A070000}"/>
    <cellStyle name="20% - Énfasis3 4 2 6 2" xfId="33371" xr:uid="{00000000-0005-0000-0000-00003B070000}"/>
    <cellStyle name="20% - Énfasis3 4 2 7" xfId="19875" xr:uid="{00000000-0005-0000-0000-00003C070000}"/>
    <cellStyle name="20% - Énfasis3 4 2 7 2" xfId="28061" xr:uid="{00000000-0005-0000-0000-00003D070000}"/>
    <cellStyle name="20% - Énfasis3 4 2 8" xfId="22746" xr:uid="{00000000-0005-0000-0000-00003E070000}"/>
    <cellStyle name="20% - Énfasis3 4 3" xfId="101" xr:uid="{00000000-0005-0000-0000-00003F070000}"/>
    <cellStyle name="20% - Énfasis3 4 3 2" xfId="2206" xr:uid="{00000000-0005-0000-0000-000040070000}"/>
    <cellStyle name="20% - Énfasis3 4 3 2 2" xfId="7192" xr:uid="{00000000-0005-0000-0000-000041070000}"/>
    <cellStyle name="20% - Énfasis3 4 3 2 2 2" xfId="40855" xr:uid="{00000000-0005-0000-0000-000042070000}"/>
    <cellStyle name="20% - Énfasis3 4 3 2 3" xfId="12357" xr:uid="{00000000-0005-0000-0000-000043070000}"/>
    <cellStyle name="20% - Énfasis3 4 3 2 3 2" xfId="35540" xr:uid="{00000000-0005-0000-0000-000044070000}"/>
    <cellStyle name="20% - Énfasis3 4 3 2 4" xfId="21793" xr:uid="{00000000-0005-0000-0000-000045070000}"/>
    <cellStyle name="20% - Énfasis3 4 3 2 4 2" xfId="30230" xr:uid="{00000000-0005-0000-0000-000046070000}"/>
    <cellStyle name="20% - Énfasis3 4 3 2 5" xfId="24915" xr:uid="{00000000-0005-0000-0000-000047070000}"/>
    <cellStyle name="20% - Énfasis3 4 3 3" xfId="1629" xr:uid="{00000000-0005-0000-0000-000048070000}"/>
    <cellStyle name="20% - Énfasis3 4 3 3 2" xfId="19278" xr:uid="{00000000-0005-0000-0000-000049070000}"/>
    <cellStyle name="20% - Énfasis3 4 3 3 2 2" xfId="42623" xr:uid="{00000000-0005-0000-0000-00004A070000}"/>
    <cellStyle name="20% - Énfasis3 4 3 3 3" xfId="14124" xr:uid="{00000000-0005-0000-0000-00004B070000}"/>
    <cellStyle name="20% - Énfasis3 4 3 3 3 2" xfId="37308" xr:uid="{00000000-0005-0000-0000-00004C070000}"/>
    <cellStyle name="20% - Énfasis3 4 3 3 4" xfId="21223" xr:uid="{00000000-0005-0000-0000-00004D070000}"/>
    <cellStyle name="20% - Énfasis3 4 3 3 4 2" xfId="31998" xr:uid="{00000000-0005-0000-0000-00004E070000}"/>
    <cellStyle name="20% - Énfasis3 4 3 3 5" xfId="26683" xr:uid="{00000000-0005-0000-0000-00004F070000}"/>
    <cellStyle name="20% - Énfasis3 4 3 3 6" xfId="44418" xr:uid="{00000000-0005-0000-0000-000050070000}"/>
    <cellStyle name="20% - Énfasis3 4 3 3 7" xfId="4205" xr:uid="{00000000-0005-0000-0000-000051070000}"/>
    <cellStyle name="20% - Énfasis3 4 3 3 8" xfId="3578" xr:uid="{00000000-0005-0000-0000-000052070000}"/>
    <cellStyle name="20% - Énfasis3 4 3 4" xfId="15905" xr:uid="{00000000-0005-0000-0000-000053070000}"/>
    <cellStyle name="20% - Énfasis3 4 3 4 2" xfId="39092" xr:uid="{00000000-0005-0000-0000-000054070000}"/>
    <cellStyle name="20% - Énfasis3 4 3 5" xfId="10596" xr:uid="{00000000-0005-0000-0000-000055070000}"/>
    <cellStyle name="20% - Énfasis3 4 3 5 2" xfId="33777" xr:uid="{00000000-0005-0000-0000-000056070000}"/>
    <cellStyle name="20% - Énfasis3 4 3 6" xfId="19877" xr:uid="{00000000-0005-0000-0000-000057070000}"/>
    <cellStyle name="20% - Énfasis3 4 3 6 2" xfId="28467" xr:uid="{00000000-0005-0000-0000-000058070000}"/>
    <cellStyle name="20% - Énfasis3 4 3 7" xfId="23152" xr:uid="{00000000-0005-0000-0000-000059070000}"/>
    <cellStyle name="20% - Énfasis3 4 4" xfId="2203" xr:uid="{00000000-0005-0000-0000-00005A070000}"/>
    <cellStyle name="20% - Énfasis3 4 4 2" xfId="6393" xr:uid="{00000000-0005-0000-0000-00005B070000}"/>
    <cellStyle name="20% - Énfasis3 4 4 2 2" xfId="40043" xr:uid="{00000000-0005-0000-0000-00005C070000}"/>
    <cellStyle name="20% - Énfasis3 4 4 3" xfId="11545" xr:uid="{00000000-0005-0000-0000-00005D070000}"/>
    <cellStyle name="20% - Énfasis3 4 4 3 2" xfId="34728" xr:uid="{00000000-0005-0000-0000-00005E070000}"/>
    <cellStyle name="20% - Énfasis3 4 4 4" xfId="21790" xr:uid="{00000000-0005-0000-0000-00005F070000}"/>
    <cellStyle name="20% - Énfasis3 4 4 4 2" xfId="29418" xr:uid="{00000000-0005-0000-0000-000060070000}"/>
    <cellStyle name="20% - Énfasis3 4 4 5" xfId="24103" xr:uid="{00000000-0005-0000-0000-000061070000}"/>
    <cellStyle name="20% - Énfasis3 4 5" xfId="813" xr:uid="{00000000-0005-0000-0000-000062070000}"/>
    <cellStyle name="20% - Énfasis3 4 5 2" xfId="18467" xr:uid="{00000000-0005-0000-0000-000063070000}"/>
    <cellStyle name="20% - Énfasis3 4 5 2 2" xfId="41811" xr:uid="{00000000-0005-0000-0000-000064070000}"/>
    <cellStyle name="20% - Énfasis3 4 5 3" xfId="13312" xr:uid="{00000000-0005-0000-0000-000065070000}"/>
    <cellStyle name="20% - Énfasis3 4 5 3 2" xfId="36496" xr:uid="{00000000-0005-0000-0000-000066070000}"/>
    <cellStyle name="20% - Énfasis3 4 5 4" xfId="20411" xr:uid="{00000000-0005-0000-0000-000067070000}"/>
    <cellStyle name="20% - Énfasis3 4 5 4 2" xfId="31186" xr:uid="{00000000-0005-0000-0000-000068070000}"/>
    <cellStyle name="20% - Énfasis3 4 5 5" xfId="25871" xr:uid="{00000000-0005-0000-0000-000069070000}"/>
    <cellStyle name="20% - Énfasis3 4 5 6" xfId="43606" xr:uid="{00000000-0005-0000-0000-00006A070000}"/>
    <cellStyle name="20% - Énfasis3 4 5 7" xfId="4206" xr:uid="{00000000-0005-0000-0000-00006B070000}"/>
    <cellStyle name="20% - Énfasis3 4 5 8" xfId="2766" xr:uid="{00000000-0005-0000-0000-00006C070000}"/>
    <cellStyle name="20% - Énfasis3 4 6" xfId="15093" xr:uid="{00000000-0005-0000-0000-00006D070000}"/>
    <cellStyle name="20% - Énfasis3 4 6 2" xfId="38280" xr:uid="{00000000-0005-0000-0000-00006E070000}"/>
    <cellStyle name="20% - Énfasis3 4 7" xfId="9784" xr:uid="{00000000-0005-0000-0000-00006F070000}"/>
    <cellStyle name="20% - Énfasis3 4 7 2" xfId="32965" xr:uid="{00000000-0005-0000-0000-000070070000}"/>
    <cellStyle name="20% - Énfasis3 4 8" xfId="19874" xr:uid="{00000000-0005-0000-0000-000071070000}"/>
    <cellStyle name="20% - Énfasis3 4 8 2" xfId="27655" xr:uid="{00000000-0005-0000-0000-000072070000}"/>
    <cellStyle name="20% - Énfasis3 4 9" xfId="22340" xr:uid="{00000000-0005-0000-0000-000073070000}"/>
    <cellStyle name="20% - Énfasis3 5" xfId="945" xr:uid="{00000000-0005-0000-0000-000074070000}"/>
    <cellStyle name="20% - Énfasis3 5 10" xfId="4207" xr:uid="{00000000-0005-0000-0000-000075070000}"/>
    <cellStyle name="20% - Énfasis3 5 11" xfId="2898" xr:uid="{00000000-0005-0000-0000-000076070000}"/>
    <cellStyle name="20% - Énfasis3 5 2" xfId="1761" xr:uid="{00000000-0005-0000-0000-000077070000}"/>
    <cellStyle name="20% - Énfasis3 5 2 10" xfId="3710" xr:uid="{00000000-0005-0000-0000-000078070000}"/>
    <cellStyle name="20% - Énfasis3 5 2 2" xfId="7322" xr:uid="{00000000-0005-0000-0000-000079070000}"/>
    <cellStyle name="20% - Énfasis3 5 2 2 2" xfId="17675" xr:uid="{00000000-0005-0000-0000-00007A070000}"/>
    <cellStyle name="20% - Énfasis3 5 2 2 2 2" xfId="40987" xr:uid="{00000000-0005-0000-0000-00007B070000}"/>
    <cellStyle name="20% - Énfasis3 5 2 2 3" xfId="12489" xr:uid="{00000000-0005-0000-0000-00007C070000}"/>
    <cellStyle name="20% - Énfasis3 5 2 2 3 2" xfId="35672" xr:uid="{00000000-0005-0000-0000-00007D070000}"/>
    <cellStyle name="20% - Énfasis3 5 2 2 4" xfId="30362" xr:uid="{00000000-0005-0000-0000-00007E070000}"/>
    <cellStyle name="20% - Énfasis3 5 2 2 5" xfId="25047" xr:uid="{00000000-0005-0000-0000-00007F070000}"/>
    <cellStyle name="20% - Énfasis3 5 2 3" xfId="8964" xr:uid="{00000000-0005-0000-0000-000080070000}"/>
    <cellStyle name="20% - Énfasis3 5 2 3 2" xfId="19410" xr:uid="{00000000-0005-0000-0000-000081070000}"/>
    <cellStyle name="20% - Énfasis3 5 2 3 2 2" xfId="42755" xr:uid="{00000000-0005-0000-0000-000082070000}"/>
    <cellStyle name="20% - Énfasis3 5 2 3 3" xfId="14256" xr:uid="{00000000-0005-0000-0000-000083070000}"/>
    <cellStyle name="20% - Énfasis3 5 2 3 3 2" xfId="37440" xr:uid="{00000000-0005-0000-0000-000084070000}"/>
    <cellStyle name="20% - Énfasis3 5 2 3 4" xfId="32130" xr:uid="{00000000-0005-0000-0000-000085070000}"/>
    <cellStyle name="20% - Énfasis3 5 2 3 5" xfId="26815" xr:uid="{00000000-0005-0000-0000-000086070000}"/>
    <cellStyle name="20% - Énfasis3 5 2 4" xfId="16037" xr:uid="{00000000-0005-0000-0000-000087070000}"/>
    <cellStyle name="20% - Énfasis3 5 2 4 2" xfId="39224" xr:uid="{00000000-0005-0000-0000-000088070000}"/>
    <cellStyle name="20% - Énfasis3 5 2 5" xfId="10728" xr:uid="{00000000-0005-0000-0000-000089070000}"/>
    <cellStyle name="20% - Énfasis3 5 2 5 2" xfId="33909" xr:uid="{00000000-0005-0000-0000-00008A070000}"/>
    <cellStyle name="20% - Énfasis3 5 2 6" xfId="21355" xr:uid="{00000000-0005-0000-0000-00008B070000}"/>
    <cellStyle name="20% - Énfasis3 5 2 6 2" xfId="28599" xr:uid="{00000000-0005-0000-0000-00008C070000}"/>
    <cellStyle name="20% - Énfasis3 5 2 7" xfId="23284" xr:uid="{00000000-0005-0000-0000-00008D070000}"/>
    <cellStyle name="20% - Énfasis3 5 2 8" xfId="44550" xr:uid="{00000000-0005-0000-0000-00008E070000}"/>
    <cellStyle name="20% - Énfasis3 5 2 9" xfId="4208" xr:uid="{00000000-0005-0000-0000-00008F070000}"/>
    <cellStyle name="20% - Énfasis3 5 3" xfId="6522" xr:uid="{00000000-0005-0000-0000-000090070000}"/>
    <cellStyle name="20% - Énfasis3 5 3 2" xfId="16923" xr:uid="{00000000-0005-0000-0000-000091070000}"/>
    <cellStyle name="20% - Énfasis3 5 3 2 2" xfId="40175" xr:uid="{00000000-0005-0000-0000-000092070000}"/>
    <cellStyle name="20% - Énfasis3 5 3 3" xfId="11677" xr:uid="{00000000-0005-0000-0000-000093070000}"/>
    <cellStyle name="20% - Énfasis3 5 3 3 2" xfId="34860" xr:uid="{00000000-0005-0000-0000-000094070000}"/>
    <cellStyle name="20% - Énfasis3 5 3 4" xfId="29550" xr:uid="{00000000-0005-0000-0000-000095070000}"/>
    <cellStyle name="20% - Énfasis3 5 3 5" xfId="24235" xr:uid="{00000000-0005-0000-0000-000096070000}"/>
    <cellStyle name="20% - Énfasis3 5 4" xfId="8212" xr:uid="{00000000-0005-0000-0000-000097070000}"/>
    <cellStyle name="20% - Énfasis3 5 4 2" xfId="18598" xr:uid="{00000000-0005-0000-0000-000098070000}"/>
    <cellStyle name="20% - Énfasis3 5 4 2 2" xfId="41943" xr:uid="{00000000-0005-0000-0000-000099070000}"/>
    <cellStyle name="20% - Énfasis3 5 4 3" xfId="13444" xr:uid="{00000000-0005-0000-0000-00009A070000}"/>
    <cellStyle name="20% - Énfasis3 5 4 3 2" xfId="36628" xr:uid="{00000000-0005-0000-0000-00009B070000}"/>
    <cellStyle name="20% - Énfasis3 5 4 4" xfId="31318" xr:uid="{00000000-0005-0000-0000-00009C070000}"/>
    <cellStyle name="20% - Énfasis3 5 4 5" xfId="26003" xr:uid="{00000000-0005-0000-0000-00009D070000}"/>
    <cellStyle name="20% - Énfasis3 5 5" xfId="15225" xr:uid="{00000000-0005-0000-0000-00009E070000}"/>
    <cellStyle name="20% - Énfasis3 5 5 2" xfId="38412" xr:uid="{00000000-0005-0000-0000-00009F070000}"/>
    <cellStyle name="20% - Énfasis3 5 6" xfId="9916" xr:uid="{00000000-0005-0000-0000-0000A0070000}"/>
    <cellStyle name="20% - Énfasis3 5 6 2" xfId="33097" xr:uid="{00000000-0005-0000-0000-0000A1070000}"/>
    <cellStyle name="20% - Énfasis3 5 7" xfId="20543" xr:uid="{00000000-0005-0000-0000-0000A2070000}"/>
    <cellStyle name="20% - Énfasis3 5 7 2" xfId="27787" xr:uid="{00000000-0005-0000-0000-0000A3070000}"/>
    <cellStyle name="20% - Énfasis3 5 8" xfId="22472" xr:uid="{00000000-0005-0000-0000-0000A4070000}"/>
    <cellStyle name="20% - Énfasis3 5 9" xfId="43738" xr:uid="{00000000-0005-0000-0000-0000A5070000}"/>
    <cellStyle name="20% - Énfasis3 6" xfId="533" xr:uid="{00000000-0005-0000-0000-0000A6070000}"/>
    <cellStyle name="20% - Énfasis3 6 10" xfId="2497" xr:uid="{00000000-0005-0000-0000-0000A7070000}"/>
    <cellStyle name="20% - Énfasis3 6 2" xfId="6128" xr:uid="{00000000-0005-0000-0000-0000A8070000}"/>
    <cellStyle name="20% - Énfasis3 6 2 2" xfId="16570" xr:uid="{00000000-0005-0000-0000-0000A9070000}"/>
    <cellStyle name="20% - Énfasis3 6 2 2 2" xfId="39774" xr:uid="{00000000-0005-0000-0000-0000AA070000}"/>
    <cellStyle name="20% - Énfasis3 6 2 3" xfId="11276" xr:uid="{00000000-0005-0000-0000-0000AB070000}"/>
    <cellStyle name="20% - Énfasis3 6 2 3 2" xfId="34459" xr:uid="{00000000-0005-0000-0000-0000AC070000}"/>
    <cellStyle name="20% - Énfasis3 6 2 4" xfId="29149" xr:uid="{00000000-0005-0000-0000-0000AD070000}"/>
    <cellStyle name="20% - Énfasis3 6 2 5" xfId="23834" xr:uid="{00000000-0005-0000-0000-0000AE070000}"/>
    <cellStyle name="20% - Énfasis3 6 3" xfId="7859" xr:uid="{00000000-0005-0000-0000-0000AF070000}"/>
    <cellStyle name="20% - Énfasis3 6 3 2" xfId="18198" xr:uid="{00000000-0005-0000-0000-0000B0070000}"/>
    <cellStyle name="20% - Énfasis3 6 3 2 2" xfId="41542" xr:uid="{00000000-0005-0000-0000-0000B1070000}"/>
    <cellStyle name="20% - Énfasis3 6 3 3" xfId="13043" xr:uid="{00000000-0005-0000-0000-0000B2070000}"/>
    <cellStyle name="20% - Énfasis3 6 3 3 2" xfId="36227" xr:uid="{00000000-0005-0000-0000-0000B3070000}"/>
    <cellStyle name="20% - Énfasis3 6 3 4" xfId="30917" xr:uid="{00000000-0005-0000-0000-0000B4070000}"/>
    <cellStyle name="20% - Énfasis3 6 3 5" xfId="25602" xr:uid="{00000000-0005-0000-0000-0000B5070000}"/>
    <cellStyle name="20% - Énfasis3 6 4" xfId="14824" xr:uid="{00000000-0005-0000-0000-0000B6070000}"/>
    <cellStyle name="20% - Énfasis3 6 4 2" xfId="38011" xr:uid="{00000000-0005-0000-0000-0000B7070000}"/>
    <cellStyle name="20% - Énfasis3 6 5" xfId="9515" xr:uid="{00000000-0005-0000-0000-0000B8070000}"/>
    <cellStyle name="20% - Énfasis3 6 5 2" xfId="32696" xr:uid="{00000000-0005-0000-0000-0000B9070000}"/>
    <cellStyle name="20% - Énfasis3 6 6" xfId="20142" xr:uid="{00000000-0005-0000-0000-0000BA070000}"/>
    <cellStyle name="20% - Énfasis3 6 6 2" xfId="27386" xr:uid="{00000000-0005-0000-0000-0000BB070000}"/>
    <cellStyle name="20% - Énfasis3 6 7" xfId="22071" xr:uid="{00000000-0005-0000-0000-0000BC070000}"/>
    <cellStyle name="20% - Énfasis3 6 8" xfId="43337" xr:uid="{00000000-0005-0000-0000-0000BD070000}"/>
    <cellStyle name="20% - Énfasis3 6 9" xfId="4209" xr:uid="{00000000-0005-0000-0000-0000BE070000}"/>
    <cellStyle name="20% - Énfasis3 7" xfId="1360" xr:uid="{00000000-0005-0000-0000-0000BF070000}"/>
    <cellStyle name="20% - Énfasis3 7 10" xfId="3309" xr:uid="{00000000-0005-0000-0000-0000C0070000}"/>
    <cellStyle name="20% - Énfasis3 7 2" xfId="6927" xr:uid="{00000000-0005-0000-0000-0000C1070000}"/>
    <cellStyle name="20% - Énfasis3 7 2 2" xfId="17298" xr:uid="{00000000-0005-0000-0000-0000C2070000}"/>
    <cellStyle name="20% - Énfasis3 7 2 2 2" xfId="40586" xr:uid="{00000000-0005-0000-0000-0000C3070000}"/>
    <cellStyle name="20% - Énfasis3 7 2 3" xfId="12088" xr:uid="{00000000-0005-0000-0000-0000C4070000}"/>
    <cellStyle name="20% - Énfasis3 7 2 3 2" xfId="35271" xr:uid="{00000000-0005-0000-0000-0000C5070000}"/>
    <cellStyle name="20% - Énfasis3 7 2 4" xfId="29961" xr:uid="{00000000-0005-0000-0000-0000C6070000}"/>
    <cellStyle name="20% - Énfasis3 7 2 5" xfId="24646" xr:uid="{00000000-0005-0000-0000-0000C7070000}"/>
    <cellStyle name="20% - Énfasis3 7 3" xfId="8587" xr:uid="{00000000-0005-0000-0000-0000C8070000}"/>
    <cellStyle name="20% - Énfasis3 7 3 2" xfId="19009" xr:uid="{00000000-0005-0000-0000-0000C9070000}"/>
    <cellStyle name="20% - Énfasis3 7 3 2 2" xfId="42354" xr:uid="{00000000-0005-0000-0000-0000CA070000}"/>
    <cellStyle name="20% - Énfasis3 7 3 3" xfId="13855" xr:uid="{00000000-0005-0000-0000-0000CB070000}"/>
    <cellStyle name="20% - Énfasis3 7 3 3 2" xfId="37039" xr:uid="{00000000-0005-0000-0000-0000CC070000}"/>
    <cellStyle name="20% - Énfasis3 7 3 4" xfId="31729" xr:uid="{00000000-0005-0000-0000-0000CD070000}"/>
    <cellStyle name="20% - Énfasis3 7 3 5" xfId="26414" xr:uid="{00000000-0005-0000-0000-0000CE070000}"/>
    <cellStyle name="20% - Énfasis3 7 4" xfId="15636" xr:uid="{00000000-0005-0000-0000-0000CF070000}"/>
    <cellStyle name="20% - Énfasis3 7 4 2" xfId="38823" xr:uid="{00000000-0005-0000-0000-0000D0070000}"/>
    <cellStyle name="20% - Énfasis3 7 5" xfId="10327" xr:uid="{00000000-0005-0000-0000-0000D1070000}"/>
    <cellStyle name="20% - Énfasis3 7 5 2" xfId="33508" xr:uid="{00000000-0005-0000-0000-0000D2070000}"/>
    <cellStyle name="20% - Énfasis3 7 6" xfId="20954" xr:uid="{00000000-0005-0000-0000-0000D3070000}"/>
    <cellStyle name="20% - Énfasis3 7 6 2" xfId="28198" xr:uid="{00000000-0005-0000-0000-0000D4070000}"/>
    <cellStyle name="20% - Énfasis3 7 7" xfId="22883" xr:uid="{00000000-0005-0000-0000-0000D5070000}"/>
    <cellStyle name="20% - Énfasis3 7 8" xfId="44149" xr:uid="{00000000-0005-0000-0000-0000D6070000}"/>
    <cellStyle name="20% - Énfasis3 7 9" xfId="4210" xr:uid="{00000000-0005-0000-0000-0000D7070000}"/>
    <cellStyle name="20% - Énfasis3 8" xfId="5996" xr:uid="{00000000-0005-0000-0000-0000D8070000}"/>
    <cellStyle name="20% - Énfasis3 8 2" xfId="16447" xr:uid="{00000000-0005-0000-0000-0000D9070000}"/>
    <cellStyle name="20% - Énfasis3 8 2 2" xfId="39635" xr:uid="{00000000-0005-0000-0000-0000DA070000}"/>
    <cellStyle name="20% - Énfasis3 8 3" xfId="11137" xr:uid="{00000000-0005-0000-0000-0000DB070000}"/>
    <cellStyle name="20% - Énfasis3 8 3 2" xfId="34320" xr:uid="{00000000-0005-0000-0000-0000DC070000}"/>
    <cellStyle name="20% - Énfasis3 8 4" xfId="29010" xr:uid="{00000000-0005-0000-0000-0000DD070000}"/>
    <cellStyle name="20% - Énfasis3 8 5" xfId="23695" xr:uid="{00000000-0005-0000-0000-0000DE070000}"/>
    <cellStyle name="20% - Énfasis3 9" xfId="7729" xr:uid="{00000000-0005-0000-0000-0000DF070000}"/>
    <cellStyle name="20% - Énfasis3 9 2" xfId="18062" xr:uid="{00000000-0005-0000-0000-0000E0070000}"/>
    <cellStyle name="20% - Énfasis3 9 2 2" xfId="41398" xr:uid="{00000000-0005-0000-0000-0000E1070000}"/>
    <cellStyle name="20% - Énfasis3 9 3" xfId="12899" xr:uid="{00000000-0005-0000-0000-0000E2070000}"/>
    <cellStyle name="20% - Énfasis3 9 3 2" xfId="36083" xr:uid="{00000000-0005-0000-0000-0000E3070000}"/>
    <cellStyle name="20% - Énfasis3 9 4" xfId="30773" xr:uid="{00000000-0005-0000-0000-0000E4070000}"/>
    <cellStyle name="20% - Énfasis3 9 5" xfId="25458" xr:uid="{00000000-0005-0000-0000-0000E5070000}"/>
    <cellStyle name="20% - Énfasis4" xfId="39" builtinId="42" customBuiltin="1"/>
    <cellStyle name="20% - Énfasis4 10" xfId="14679" xr:uid="{00000000-0005-0000-0000-0000E7070000}"/>
    <cellStyle name="20% - Énfasis4 10 2" xfId="37864" xr:uid="{00000000-0005-0000-0000-0000E8070000}"/>
    <cellStyle name="20% - Énfasis4 11" xfId="9373" xr:uid="{00000000-0005-0000-0000-0000E9070000}"/>
    <cellStyle name="20% - Énfasis4 11 2" xfId="32554" xr:uid="{00000000-0005-0000-0000-0000EA070000}"/>
    <cellStyle name="20% - Énfasis4 12" xfId="19831" xr:uid="{00000000-0005-0000-0000-0000EB070000}"/>
    <cellStyle name="20% - Énfasis4 12 2" xfId="27239" xr:uid="{00000000-0005-0000-0000-0000EC070000}"/>
    <cellStyle name="20% - Énfasis4 13" xfId="21929" xr:uid="{00000000-0005-0000-0000-0000ED070000}"/>
    <cellStyle name="20% - Énfasis4 14" xfId="43177" xr:uid="{00000000-0005-0000-0000-0000EE070000}"/>
    <cellStyle name="20% - Énfasis4 15" xfId="4126" xr:uid="{00000000-0005-0000-0000-0000EF070000}"/>
    <cellStyle name="20% - Énfasis4 16" xfId="2343" xr:uid="{00000000-0005-0000-0000-0000F0070000}"/>
    <cellStyle name="20% - Énfasis4 2" xfId="102" xr:uid="{00000000-0005-0000-0000-0000F1070000}"/>
    <cellStyle name="20% - Énfasis4 2 10" xfId="9474" xr:uid="{00000000-0005-0000-0000-0000F2070000}"/>
    <cellStyle name="20% - Énfasis4 2 10 2" xfId="32655" xr:uid="{00000000-0005-0000-0000-0000F3070000}"/>
    <cellStyle name="20% - Énfasis4 2 11" xfId="19878" xr:uid="{00000000-0005-0000-0000-0000F4070000}"/>
    <cellStyle name="20% - Énfasis4 2 11 2" xfId="27345" xr:uid="{00000000-0005-0000-0000-0000F5070000}"/>
    <cellStyle name="20% - Énfasis4 2 12" xfId="22030" xr:uid="{00000000-0005-0000-0000-0000F6070000}"/>
    <cellStyle name="20% - Énfasis4 2 2" xfId="103" xr:uid="{00000000-0005-0000-0000-0000F7070000}"/>
    <cellStyle name="20% - Énfasis4 2 2 2" xfId="104" xr:uid="{00000000-0005-0000-0000-0000F8070000}"/>
    <cellStyle name="20% - Énfasis4 2 2 2 2" xfId="1995" xr:uid="{00000000-0005-0000-0000-0000F9070000}"/>
    <cellStyle name="20% - Énfasis4 2 2 2 2 10" xfId="3943" xr:uid="{00000000-0005-0000-0000-0000FA070000}"/>
    <cellStyle name="20% - Énfasis4 2 2 2 2 2" xfId="7552" xr:uid="{00000000-0005-0000-0000-0000FB070000}"/>
    <cellStyle name="20% - Énfasis4 2 2 2 2 2 2" xfId="17896" xr:uid="{00000000-0005-0000-0000-0000FC070000}"/>
    <cellStyle name="20% - Énfasis4 2 2 2 2 2 2 2" xfId="41220" xr:uid="{00000000-0005-0000-0000-0000FD070000}"/>
    <cellStyle name="20% - Énfasis4 2 2 2 2 2 3" xfId="12722" xr:uid="{00000000-0005-0000-0000-0000FE070000}"/>
    <cellStyle name="20% - Énfasis4 2 2 2 2 2 3 2" xfId="35905" xr:uid="{00000000-0005-0000-0000-0000FF070000}"/>
    <cellStyle name="20% - Énfasis4 2 2 2 2 2 4" xfId="30595" xr:uid="{00000000-0005-0000-0000-000000080000}"/>
    <cellStyle name="20% - Énfasis4 2 2 2 2 2 5" xfId="25280" xr:uid="{00000000-0005-0000-0000-000001080000}"/>
    <cellStyle name="20% - Énfasis4 2 2 2 2 3" xfId="9186" xr:uid="{00000000-0005-0000-0000-000002080000}"/>
    <cellStyle name="20% - Énfasis4 2 2 2 2 3 2" xfId="19643" xr:uid="{00000000-0005-0000-0000-000003080000}"/>
    <cellStyle name="20% - Énfasis4 2 2 2 2 3 2 2" xfId="42988" xr:uid="{00000000-0005-0000-0000-000004080000}"/>
    <cellStyle name="20% - Énfasis4 2 2 2 2 3 3" xfId="14489" xr:uid="{00000000-0005-0000-0000-000005080000}"/>
    <cellStyle name="20% - Énfasis4 2 2 2 2 3 3 2" xfId="37673" xr:uid="{00000000-0005-0000-0000-000006080000}"/>
    <cellStyle name="20% - Énfasis4 2 2 2 2 3 4" xfId="32363" xr:uid="{00000000-0005-0000-0000-000007080000}"/>
    <cellStyle name="20% - Énfasis4 2 2 2 2 3 5" xfId="27048" xr:uid="{00000000-0005-0000-0000-000008080000}"/>
    <cellStyle name="20% - Énfasis4 2 2 2 2 4" xfId="16270" xr:uid="{00000000-0005-0000-0000-000009080000}"/>
    <cellStyle name="20% - Énfasis4 2 2 2 2 4 2" xfId="39457" xr:uid="{00000000-0005-0000-0000-00000A080000}"/>
    <cellStyle name="20% - Énfasis4 2 2 2 2 5" xfId="10961" xr:uid="{00000000-0005-0000-0000-00000B080000}"/>
    <cellStyle name="20% - Énfasis4 2 2 2 2 5 2" xfId="34142" xr:uid="{00000000-0005-0000-0000-00000C080000}"/>
    <cellStyle name="20% - Énfasis4 2 2 2 2 6" xfId="21588" xr:uid="{00000000-0005-0000-0000-00000D080000}"/>
    <cellStyle name="20% - Énfasis4 2 2 2 2 6 2" xfId="28832" xr:uid="{00000000-0005-0000-0000-00000E080000}"/>
    <cellStyle name="20% - Énfasis4 2 2 2 2 7" xfId="23517" xr:uid="{00000000-0005-0000-0000-00000F080000}"/>
    <cellStyle name="20% - Énfasis4 2 2 2 2 8" xfId="44783" xr:uid="{00000000-0005-0000-0000-000010080000}"/>
    <cellStyle name="20% - Énfasis4 2 2 2 2 9" xfId="4211" xr:uid="{00000000-0005-0000-0000-000011080000}"/>
    <cellStyle name="20% - Énfasis4 2 2 2 3" xfId="2209" xr:uid="{00000000-0005-0000-0000-000012080000}"/>
    <cellStyle name="20% - Énfasis4 2 2 2 3 2" xfId="6752" xr:uid="{00000000-0005-0000-0000-000013080000}"/>
    <cellStyle name="20% - Énfasis4 2 2 2 3 2 2" xfId="40408" xr:uid="{00000000-0005-0000-0000-000014080000}"/>
    <cellStyle name="20% - Énfasis4 2 2 2 3 3" xfId="11910" xr:uid="{00000000-0005-0000-0000-000015080000}"/>
    <cellStyle name="20% - Énfasis4 2 2 2 3 3 2" xfId="35093" xr:uid="{00000000-0005-0000-0000-000016080000}"/>
    <cellStyle name="20% - Énfasis4 2 2 2 3 4" xfId="21796" xr:uid="{00000000-0005-0000-0000-000017080000}"/>
    <cellStyle name="20% - Énfasis4 2 2 2 3 4 2" xfId="29783" xr:uid="{00000000-0005-0000-0000-000018080000}"/>
    <cellStyle name="20% - Énfasis4 2 2 2 3 5" xfId="24468" xr:uid="{00000000-0005-0000-0000-000019080000}"/>
    <cellStyle name="20% - Énfasis4 2 2 2 4" xfId="1180" xr:uid="{00000000-0005-0000-0000-00001A080000}"/>
    <cellStyle name="20% - Énfasis4 2 2 2 4 2" xfId="18831" xr:uid="{00000000-0005-0000-0000-00001B080000}"/>
    <cellStyle name="20% - Énfasis4 2 2 2 4 2 2" xfId="42176" xr:uid="{00000000-0005-0000-0000-00001C080000}"/>
    <cellStyle name="20% - Énfasis4 2 2 2 4 3" xfId="13677" xr:uid="{00000000-0005-0000-0000-00001D080000}"/>
    <cellStyle name="20% - Énfasis4 2 2 2 4 3 2" xfId="36861" xr:uid="{00000000-0005-0000-0000-00001E080000}"/>
    <cellStyle name="20% - Énfasis4 2 2 2 4 4" xfId="20776" xr:uid="{00000000-0005-0000-0000-00001F080000}"/>
    <cellStyle name="20% - Énfasis4 2 2 2 4 4 2" xfId="31551" xr:uid="{00000000-0005-0000-0000-000020080000}"/>
    <cellStyle name="20% - Énfasis4 2 2 2 4 5" xfId="26236" xr:uid="{00000000-0005-0000-0000-000021080000}"/>
    <cellStyle name="20% - Énfasis4 2 2 2 4 6" xfId="43971" xr:uid="{00000000-0005-0000-0000-000022080000}"/>
    <cellStyle name="20% - Énfasis4 2 2 2 4 7" xfId="4212" xr:uid="{00000000-0005-0000-0000-000023080000}"/>
    <cellStyle name="20% - Énfasis4 2 2 2 4 8" xfId="3131" xr:uid="{00000000-0005-0000-0000-000024080000}"/>
    <cellStyle name="20% - Énfasis4 2 2 2 5" xfId="15458" xr:uid="{00000000-0005-0000-0000-000025080000}"/>
    <cellStyle name="20% - Énfasis4 2 2 2 5 2" xfId="38645" xr:uid="{00000000-0005-0000-0000-000026080000}"/>
    <cellStyle name="20% - Énfasis4 2 2 2 6" xfId="10149" xr:uid="{00000000-0005-0000-0000-000027080000}"/>
    <cellStyle name="20% - Énfasis4 2 2 2 6 2" xfId="33330" xr:uid="{00000000-0005-0000-0000-000028080000}"/>
    <cellStyle name="20% - Énfasis4 2 2 2 7" xfId="19880" xr:uid="{00000000-0005-0000-0000-000029080000}"/>
    <cellStyle name="20% - Énfasis4 2 2 2 7 2" xfId="28020" xr:uid="{00000000-0005-0000-0000-00002A080000}"/>
    <cellStyle name="20% - Énfasis4 2 2 2 8" xfId="22705" xr:uid="{00000000-0005-0000-0000-00002B080000}"/>
    <cellStyle name="20% - Énfasis4 2 2 3" xfId="1588" xr:uid="{00000000-0005-0000-0000-00002C080000}"/>
    <cellStyle name="20% - Énfasis4 2 2 3 10" xfId="3537" xr:uid="{00000000-0005-0000-0000-00002D080000}"/>
    <cellStyle name="20% - Énfasis4 2 2 3 2" xfId="7152" xr:uid="{00000000-0005-0000-0000-00002E080000}"/>
    <cellStyle name="20% - Énfasis4 2 2 3 2 2" xfId="17514" xr:uid="{00000000-0005-0000-0000-00002F080000}"/>
    <cellStyle name="20% - Énfasis4 2 2 3 2 2 2" xfId="40814" xr:uid="{00000000-0005-0000-0000-000030080000}"/>
    <cellStyle name="20% - Énfasis4 2 2 3 2 3" xfId="12316" xr:uid="{00000000-0005-0000-0000-000031080000}"/>
    <cellStyle name="20% - Énfasis4 2 2 3 2 3 2" xfId="35499" xr:uid="{00000000-0005-0000-0000-000032080000}"/>
    <cellStyle name="20% - Énfasis4 2 2 3 2 4" xfId="30189" xr:uid="{00000000-0005-0000-0000-000033080000}"/>
    <cellStyle name="20% - Énfasis4 2 2 3 2 5" xfId="24874" xr:uid="{00000000-0005-0000-0000-000034080000}"/>
    <cellStyle name="20% - Énfasis4 2 2 3 3" xfId="8803" xr:uid="{00000000-0005-0000-0000-000035080000}"/>
    <cellStyle name="20% - Énfasis4 2 2 3 3 2" xfId="19237" xr:uid="{00000000-0005-0000-0000-000036080000}"/>
    <cellStyle name="20% - Énfasis4 2 2 3 3 2 2" xfId="42582" xr:uid="{00000000-0005-0000-0000-000037080000}"/>
    <cellStyle name="20% - Énfasis4 2 2 3 3 3" xfId="14083" xr:uid="{00000000-0005-0000-0000-000038080000}"/>
    <cellStyle name="20% - Énfasis4 2 2 3 3 3 2" xfId="37267" xr:uid="{00000000-0005-0000-0000-000039080000}"/>
    <cellStyle name="20% - Énfasis4 2 2 3 3 4" xfId="31957" xr:uid="{00000000-0005-0000-0000-00003A080000}"/>
    <cellStyle name="20% - Énfasis4 2 2 3 3 5" xfId="26642" xr:uid="{00000000-0005-0000-0000-00003B080000}"/>
    <cellStyle name="20% - Énfasis4 2 2 3 4" xfId="15864" xr:uid="{00000000-0005-0000-0000-00003C080000}"/>
    <cellStyle name="20% - Énfasis4 2 2 3 4 2" xfId="39051" xr:uid="{00000000-0005-0000-0000-00003D080000}"/>
    <cellStyle name="20% - Énfasis4 2 2 3 5" xfId="10555" xr:uid="{00000000-0005-0000-0000-00003E080000}"/>
    <cellStyle name="20% - Énfasis4 2 2 3 5 2" xfId="33736" xr:uid="{00000000-0005-0000-0000-00003F080000}"/>
    <cellStyle name="20% - Énfasis4 2 2 3 6" xfId="21182" xr:uid="{00000000-0005-0000-0000-000040080000}"/>
    <cellStyle name="20% - Énfasis4 2 2 3 6 2" xfId="28426" xr:uid="{00000000-0005-0000-0000-000041080000}"/>
    <cellStyle name="20% - Énfasis4 2 2 3 7" xfId="23111" xr:uid="{00000000-0005-0000-0000-000042080000}"/>
    <cellStyle name="20% - Énfasis4 2 2 3 8" xfId="44377" xr:uid="{00000000-0005-0000-0000-000043080000}"/>
    <cellStyle name="20% - Énfasis4 2 2 3 9" xfId="4213" xr:uid="{00000000-0005-0000-0000-000044080000}"/>
    <cellStyle name="20% - Énfasis4 2 2 4" xfId="2208" xr:uid="{00000000-0005-0000-0000-000045080000}"/>
    <cellStyle name="20% - Énfasis4 2 2 4 2" xfId="6353" xr:uid="{00000000-0005-0000-0000-000046080000}"/>
    <cellStyle name="20% - Énfasis4 2 2 4 2 2" xfId="40002" xr:uid="{00000000-0005-0000-0000-000047080000}"/>
    <cellStyle name="20% - Énfasis4 2 2 4 3" xfId="11504" xr:uid="{00000000-0005-0000-0000-000048080000}"/>
    <cellStyle name="20% - Énfasis4 2 2 4 3 2" xfId="34687" xr:uid="{00000000-0005-0000-0000-000049080000}"/>
    <cellStyle name="20% - Énfasis4 2 2 4 4" xfId="21795" xr:uid="{00000000-0005-0000-0000-00004A080000}"/>
    <cellStyle name="20% - Énfasis4 2 2 4 4 2" xfId="29377" xr:uid="{00000000-0005-0000-0000-00004B080000}"/>
    <cellStyle name="20% - Énfasis4 2 2 4 5" xfId="24062" xr:uid="{00000000-0005-0000-0000-00004C080000}"/>
    <cellStyle name="20% - Énfasis4 2 2 5" xfId="764" xr:uid="{00000000-0005-0000-0000-00004D080000}"/>
    <cellStyle name="20% - Énfasis4 2 2 5 2" xfId="18426" xr:uid="{00000000-0005-0000-0000-00004E080000}"/>
    <cellStyle name="20% - Énfasis4 2 2 5 2 2" xfId="41770" xr:uid="{00000000-0005-0000-0000-00004F080000}"/>
    <cellStyle name="20% - Énfasis4 2 2 5 3" xfId="13271" xr:uid="{00000000-0005-0000-0000-000050080000}"/>
    <cellStyle name="20% - Énfasis4 2 2 5 3 2" xfId="36455" xr:uid="{00000000-0005-0000-0000-000051080000}"/>
    <cellStyle name="20% - Énfasis4 2 2 5 4" xfId="20370" xr:uid="{00000000-0005-0000-0000-000052080000}"/>
    <cellStyle name="20% - Énfasis4 2 2 5 4 2" xfId="31145" xr:uid="{00000000-0005-0000-0000-000053080000}"/>
    <cellStyle name="20% - Énfasis4 2 2 5 5" xfId="25830" xr:uid="{00000000-0005-0000-0000-000054080000}"/>
    <cellStyle name="20% - Énfasis4 2 2 5 6" xfId="43565" xr:uid="{00000000-0005-0000-0000-000055080000}"/>
    <cellStyle name="20% - Énfasis4 2 2 5 7" xfId="4214" xr:uid="{00000000-0005-0000-0000-000056080000}"/>
    <cellStyle name="20% - Énfasis4 2 2 5 8" xfId="2725" xr:uid="{00000000-0005-0000-0000-000057080000}"/>
    <cellStyle name="20% - Énfasis4 2 2 6" xfId="15052" xr:uid="{00000000-0005-0000-0000-000058080000}"/>
    <cellStyle name="20% - Énfasis4 2 2 6 2" xfId="38239" xr:uid="{00000000-0005-0000-0000-000059080000}"/>
    <cellStyle name="20% - Énfasis4 2 2 7" xfId="9743" xr:uid="{00000000-0005-0000-0000-00005A080000}"/>
    <cellStyle name="20% - Énfasis4 2 2 7 2" xfId="32924" xr:uid="{00000000-0005-0000-0000-00005B080000}"/>
    <cellStyle name="20% - Énfasis4 2 2 8" xfId="19879" xr:uid="{00000000-0005-0000-0000-00005C080000}"/>
    <cellStyle name="20% - Énfasis4 2 2 8 2" xfId="27614" xr:uid="{00000000-0005-0000-0000-00005D080000}"/>
    <cellStyle name="20% - Énfasis4 2 2 9" xfId="22299" xr:uid="{00000000-0005-0000-0000-00005E080000}"/>
    <cellStyle name="20% - Énfasis4 2 3" xfId="105" xr:uid="{00000000-0005-0000-0000-00005F080000}"/>
    <cellStyle name="20% - Énfasis4 2 3 2" xfId="1309" xr:uid="{00000000-0005-0000-0000-000060080000}"/>
    <cellStyle name="20% - Énfasis4 2 3 2 10" xfId="4215" xr:uid="{00000000-0005-0000-0000-000061080000}"/>
    <cellStyle name="20% - Énfasis4 2 3 2 11" xfId="3260" xr:uid="{00000000-0005-0000-0000-000062080000}"/>
    <cellStyle name="20% - Énfasis4 2 3 2 2" xfId="2124" xr:uid="{00000000-0005-0000-0000-000063080000}"/>
    <cellStyle name="20% - Énfasis4 2 3 2 2 10" xfId="4072" xr:uid="{00000000-0005-0000-0000-000064080000}"/>
    <cellStyle name="20% - Énfasis4 2 3 2 2 2" xfId="7679" xr:uid="{00000000-0005-0000-0000-000065080000}"/>
    <cellStyle name="20% - Énfasis4 2 3 2 2 2 2" xfId="18013" xr:uid="{00000000-0005-0000-0000-000066080000}"/>
    <cellStyle name="20% - Énfasis4 2 3 2 2 2 2 2" xfId="41349" xr:uid="{00000000-0005-0000-0000-000067080000}"/>
    <cellStyle name="20% - Énfasis4 2 3 2 2 2 3" xfId="12851" xr:uid="{00000000-0005-0000-0000-000068080000}"/>
    <cellStyle name="20% - Énfasis4 2 3 2 2 2 3 2" xfId="36034" xr:uid="{00000000-0005-0000-0000-000069080000}"/>
    <cellStyle name="20% - Énfasis4 2 3 2 2 2 4" xfId="30724" xr:uid="{00000000-0005-0000-0000-00006A080000}"/>
    <cellStyle name="20% - Énfasis4 2 3 2 2 2 5" xfId="25409" xr:uid="{00000000-0005-0000-0000-00006B080000}"/>
    <cellStyle name="20% - Énfasis4 2 3 2 2 3" xfId="9303" xr:uid="{00000000-0005-0000-0000-00006C080000}"/>
    <cellStyle name="20% - Énfasis4 2 3 2 2 3 2" xfId="19772" xr:uid="{00000000-0005-0000-0000-00006D080000}"/>
    <cellStyle name="20% - Énfasis4 2 3 2 2 3 2 2" xfId="43117" xr:uid="{00000000-0005-0000-0000-00006E080000}"/>
    <cellStyle name="20% - Énfasis4 2 3 2 2 3 3" xfId="14618" xr:uid="{00000000-0005-0000-0000-00006F080000}"/>
    <cellStyle name="20% - Énfasis4 2 3 2 2 3 3 2" xfId="37802" xr:uid="{00000000-0005-0000-0000-000070080000}"/>
    <cellStyle name="20% - Énfasis4 2 3 2 2 3 4" xfId="32492" xr:uid="{00000000-0005-0000-0000-000071080000}"/>
    <cellStyle name="20% - Énfasis4 2 3 2 2 3 5" xfId="27177" xr:uid="{00000000-0005-0000-0000-000072080000}"/>
    <cellStyle name="20% - Énfasis4 2 3 2 2 4" xfId="16399" xr:uid="{00000000-0005-0000-0000-000073080000}"/>
    <cellStyle name="20% - Énfasis4 2 3 2 2 4 2" xfId="39586" xr:uid="{00000000-0005-0000-0000-000074080000}"/>
    <cellStyle name="20% - Énfasis4 2 3 2 2 5" xfId="11090" xr:uid="{00000000-0005-0000-0000-000075080000}"/>
    <cellStyle name="20% - Énfasis4 2 3 2 2 5 2" xfId="34271" xr:uid="{00000000-0005-0000-0000-000076080000}"/>
    <cellStyle name="20% - Énfasis4 2 3 2 2 6" xfId="21717" xr:uid="{00000000-0005-0000-0000-000077080000}"/>
    <cellStyle name="20% - Énfasis4 2 3 2 2 6 2" xfId="28961" xr:uid="{00000000-0005-0000-0000-000078080000}"/>
    <cellStyle name="20% - Énfasis4 2 3 2 2 7" xfId="23646" xr:uid="{00000000-0005-0000-0000-000079080000}"/>
    <cellStyle name="20% - Énfasis4 2 3 2 2 8" xfId="44912" xr:uid="{00000000-0005-0000-0000-00007A080000}"/>
    <cellStyle name="20% - Énfasis4 2 3 2 2 9" xfId="4216" xr:uid="{00000000-0005-0000-0000-00007B080000}"/>
    <cellStyle name="20% - Énfasis4 2 3 2 3" xfId="6879" xr:uid="{00000000-0005-0000-0000-00007C080000}"/>
    <cellStyle name="20% - Énfasis4 2 3 2 3 2" xfId="17249" xr:uid="{00000000-0005-0000-0000-00007D080000}"/>
    <cellStyle name="20% - Énfasis4 2 3 2 3 2 2" xfId="40537" xr:uid="{00000000-0005-0000-0000-00007E080000}"/>
    <cellStyle name="20% - Énfasis4 2 3 2 3 3" xfId="12039" xr:uid="{00000000-0005-0000-0000-00007F080000}"/>
    <cellStyle name="20% - Énfasis4 2 3 2 3 3 2" xfId="35222" xr:uid="{00000000-0005-0000-0000-000080080000}"/>
    <cellStyle name="20% - Énfasis4 2 3 2 3 4" xfId="29912" xr:uid="{00000000-0005-0000-0000-000081080000}"/>
    <cellStyle name="20% - Énfasis4 2 3 2 3 5" xfId="24597" xr:uid="{00000000-0005-0000-0000-000082080000}"/>
    <cellStyle name="20% - Énfasis4 2 3 2 4" xfId="8538" xr:uid="{00000000-0005-0000-0000-000083080000}"/>
    <cellStyle name="20% - Énfasis4 2 3 2 4 2" xfId="18960" xr:uid="{00000000-0005-0000-0000-000084080000}"/>
    <cellStyle name="20% - Énfasis4 2 3 2 4 2 2" xfId="42305" xr:uid="{00000000-0005-0000-0000-000085080000}"/>
    <cellStyle name="20% - Énfasis4 2 3 2 4 3" xfId="13806" xr:uid="{00000000-0005-0000-0000-000086080000}"/>
    <cellStyle name="20% - Énfasis4 2 3 2 4 3 2" xfId="36990" xr:uid="{00000000-0005-0000-0000-000087080000}"/>
    <cellStyle name="20% - Énfasis4 2 3 2 4 4" xfId="31680" xr:uid="{00000000-0005-0000-0000-000088080000}"/>
    <cellStyle name="20% - Énfasis4 2 3 2 4 5" xfId="26365" xr:uid="{00000000-0005-0000-0000-000089080000}"/>
    <cellStyle name="20% - Énfasis4 2 3 2 5" xfId="15587" xr:uid="{00000000-0005-0000-0000-00008A080000}"/>
    <cellStyle name="20% - Énfasis4 2 3 2 5 2" xfId="38774" xr:uid="{00000000-0005-0000-0000-00008B080000}"/>
    <cellStyle name="20% - Énfasis4 2 3 2 6" xfId="10278" xr:uid="{00000000-0005-0000-0000-00008C080000}"/>
    <cellStyle name="20% - Énfasis4 2 3 2 6 2" xfId="33459" xr:uid="{00000000-0005-0000-0000-00008D080000}"/>
    <cellStyle name="20% - Énfasis4 2 3 2 7" xfId="20905" xr:uid="{00000000-0005-0000-0000-00008E080000}"/>
    <cellStyle name="20% - Énfasis4 2 3 2 7 2" xfId="28149" xr:uid="{00000000-0005-0000-0000-00008F080000}"/>
    <cellStyle name="20% - Énfasis4 2 3 2 8" xfId="22834" xr:uid="{00000000-0005-0000-0000-000090080000}"/>
    <cellStyle name="20% - Énfasis4 2 3 2 9" xfId="44100" xr:uid="{00000000-0005-0000-0000-000091080000}"/>
    <cellStyle name="20% - Énfasis4 2 3 3" xfId="1717" xr:uid="{00000000-0005-0000-0000-000092080000}"/>
    <cellStyle name="20% - Énfasis4 2 3 3 10" xfId="3666" xr:uid="{00000000-0005-0000-0000-000093080000}"/>
    <cellStyle name="20% - Énfasis4 2 3 3 2" xfId="7279" xr:uid="{00000000-0005-0000-0000-000094080000}"/>
    <cellStyle name="20% - Énfasis4 2 3 3 2 2" xfId="17631" xr:uid="{00000000-0005-0000-0000-000095080000}"/>
    <cellStyle name="20% - Énfasis4 2 3 3 2 2 2" xfId="40943" xr:uid="{00000000-0005-0000-0000-000096080000}"/>
    <cellStyle name="20% - Énfasis4 2 3 3 2 3" xfId="12445" xr:uid="{00000000-0005-0000-0000-000097080000}"/>
    <cellStyle name="20% - Énfasis4 2 3 3 2 3 2" xfId="35628" xr:uid="{00000000-0005-0000-0000-000098080000}"/>
    <cellStyle name="20% - Énfasis4 2 3 3 2 4" xfId="30318" xr:uid="{00000000-0005-0000-0000-000099080000}"/>
    <cellStyle name="20% - Énfasis4 2 3 3 2 5" xfId="25003" xr:uid="{00000000-0005-0000-0000-00009A080000}"/>
    <cellStyle name="20% - Énfasis4 2 3 3 3" xfId="8920" xr:uid="{00000000-0005-0000-0000-00009B080000}"/>
    <cellStyle name="20% - Énfasis4 2 3 3 3 2" xfId="19366" xr:uid="{00000000-0005-0000-0000-00009C080000}"/>
    <cellStyle name="20% - Énfasis4 2 3 3 3 2 2" xfId="42711" xr:uid="{00000000-0005-0000-0000-00009D080000}"/>
    <cellStyle name="20% - Énfasis4 2 3 3 3 3" xfId="14212" xr:uid="{00000000-0005-0000-0000-00009E080000}"/>
    <cellStyle name="20% - Énfasis4 2 3 3 3 3 2" xfId="37396" xr:uid="{00000000-0005-0000-0000-00009F080000}"/>
    <cellStyle name="20% - Énfasis4 2 3 3 3 4" xfId="32086" xr:uid="{00000000-0005-0000-0000-0000A0080000}"/>
    <cellStyle name="20% - Énfasis4 2 3 3 3 5" xfId="26771" xr:uid="{00000000-0005-0000-0000-0000A1080000}"/>
    <cellStyle name="20% - Énfasis4 2 3 3 4" xfId="15993" xr:uid="{00000000-0005-0000-0000-0000A2080000}"/>
    <cellStyle name="20% - Énfasis4 2 3 3 4 2" xfId="39180" xr:uid="{00000000-0005-0000-0000-0000A3080000}"/>
    <cellStyle name="20% - Énfasis4 2 3 3 5" xfId="10684" xr:uid="{00000000-0005-0000-0000-0000A4080000}"/>
    <cellStyle name="20% - Énfasis4 2 3 3 5 2" xfId="33865" xr:uid="{00000000-0005-0000-0000-0000A5080000}"/>
    <cellStyle name="20% - Énfasis4 2 3 3 6" xfId="21311" xr:uid="{00000000-0005-0000-0000-0000A6080000}"/>
    <cellStyle name="20% - Énfasis4 2 3 3 6 2" xfId="28555" xr:uid="{00000000-0005-0000-0000-0000A7080000}"/>
    <cellStyle name="20% - Énfasis4 2 3 3 7" xfId="23240" xr:uid="{00000000-0005-0000-0000-0000A8080000}"/>
    <cellStyle name="20% - Énfasis4 2 3 3 8" xfId="44506" xr:uid="{00000000-0005-0000-0000-0000A9080000}"/>
    <cellStyle name="20% - Énfasis4 2 3 3 9" xfId="4217" xr:uid="{00000000-0005-0000-0000-0000AA080000}"/>
    <cellStyle name="20% - Énfasis4 2 3 4" xfId="2210" xr:uid="{00000000-0005-0000-0000-0000AB080000}"/>
    <cellStyle name="20% - Énfasis4 2 3 4 2" xfId="6480" xr:uid="{00000000-0005-0000-0000-0000AC080000}"/>
    <cellStyle name="20% - Énfasis4 2 3 4 2 2" xfId="40131" xr:uid="{00000000-0005-0000-0000-0000AD080000}"/>
    <cellStyle name="20% - Énfasis4 2 3 4 3" xfId="11633" xr:uid="{00000000-0005-0000-0000-0000AE080000}"/>
    <cellStyle name="20% - Énfasis4 2 3 4 3 2" xfId="34816" xr:uid="{00000000-0005-0000-0000-0000AF080000}"/>
    <cellStyle name="20% - Énfasis4 2 3 4 4" xfId="21797" xr:uid="{00000000-0005-0000-0000-0000B0080000}"/>
    <cellStyle name="20% - Énfasis4 2 3 4 4 2" xfId="29506" xr:uid="{00000000-0005-0000-0000-0000B1080000}"/>
    <cellStyle name="20% - Énfasis4 2 3 4 5" xfId="24191" xr:uid="{00000000-0005-0000-0000-0000B2080000}"/>
    <cellStyle name="20% - Énfasis4 2 3 5" xfId="901" xr:uid="{00000000-0005-0000-0000-0000B3080000}"/>
    <cellStyle name="20% - Énfasis4 2 3 5 2" xfId="18555" xr:uid="{00000000-0005-0000-0000-0000B4080000}"/>
    <cellStyle name="20% - Énfasis4 2 3 5 2 2" xfId="41899" xr:uid="{00000000-0005-0000-0000-0000B5080000}"/>
    <cellStyle name="20% - Énfasis4 2 3 5 3" xfId="13400" xr:uid="{00000000-0005-0000-0000-0000B6080000}"/>
    <cellStyle name="20% - Énfasis4 2 3 5 3 2" xfId="36584" xr:uid="{00000000-0005-0000-0000-0000B7080000}"/>
    <cellStyle name="20% - Énfasis4 2 3 5 4" xfId="20499" xr:uid="{00000000-0005-0000-0000-0000B8080000}"/>
    <cellStyle name="20% - Énfasis4 2 3 5 4 2" xfId="31274" xr:uid="{00000000-0005-0000-0000-0000B9080000}"/>
    <cellStyle name="20% - Énfasis4 2 3 5 5" xfId="25959" xr:uid="{00000000-0005-0000-0000-0000BA080000}"/>
    <cellStyle name="20% - Énfasis4 2 3 5 6" xfId="43694" xr:uid="{00000000-0005-0000-0000-0000BB080000}"/>
    <cellStyle name="20% - Énfasis4 2 3 5 7" xfId="4218" xr:uid="{00000000-0005-0000-0000-0000BC080000}"/>
    <cellStyle name="20% - Énfasis4 2 3 5 8" xfId="2854" xr:uid="{00000000-0005-0000-0000-0000BD080000}"/>
    <cellStyle name="20% - Énfasis4 2 3 6" xfId="15181" xr:uid="{00000000-0005-0000-0000-0000BE080000}"/>
    <cellStyle name="20% - Énfasis4 2 3 6 2" xfId="38368" xr:uid="{00000000-0005-0000-0000-0000BF080000}"/>
    <cellStyle name="20% - Énfasis4 2 3 7" xfId="9872" xr:uid="{00000000-0005-0000-0000-0000C0080000}"/>
    <cellStyle name="20% - Énfasis4 2 3 7 2" xfId="33053" xr:uid="{00000000-0005-0000-0000-0000C1080000}"/>
    <cellStyle name="20% - Énfasis4 2 3 8" xfId="19881" xr:uid="{00000000-0005-0000-0000-0000C2080000}"/>
    <cellStyle name="20% - Énfasis4 2 3 8 2" xfId="27743" xr:uid="{00000000-0005-0000-0000-0000C3080000}"/>
    <cellStyle name="20% - Énfasis4 2 3 9" xfId="22428" xr:uid="{00000000-0005-0000-0000-0000C4080000}"/>
    <cellStyle name="20% - Énfasis4 2 4" xfId="1045" xr:uid="{00000000-0005-0000-0000-0000C5080000}"/>
    <cellStyle name="20% - Énfasis4 2 4 10" xfId="4219" xr:uid="{00000000-0005-0000-0000-0000C6080000}"/>
    <cellStyle name="20% - Énfasis4 2 4 11" xfId="2996" xr:uid="{00000000-0005-0000-0000-0000C7080000}"/>
    <cellStyle name="20% - Énfasis4 2 4 2" xfId="1860" xr:uid="{00000000-0005-0000-0000-0000C8080000}"/>
    <cellStyle name="20% - Énfasis4 2 4 2 10" xfId="3808" xr:uid="{00000000-0005-0000-0000-0000C9080000}"/>
    <cellStyle name="20% - Énfasis4 2 4 2 2" xfId="7419" xr:uid="{00000000-0005-0000-0000-0000CA080000}"/>
    <cellStyle name="20% - Énfasis4 2 4 2 2 2" xfId="17773" xr:uid="{00000000-0005-0000-0000-0000CB080000}"/>
    <cellStyle name="20% - Énfasis4 2 4 2 2 2 2" xfId="41085" xr:uid="{00000000-0005-0000-0000-0000CC080000}"/>
    <cellStyle name="20% - Énfasis4 2 4 2 2 3" xfId="12587" xr:uid="{00000000-0005-0000-0000-0000CD080000}"/>
    <cellStyle name="20% - Énfasis4 2 4 2 2 3 2" xfId="35770" xr:uid="{00000000-0005-0000-0000-0000CE080000}"/>
    <cellStyle name="20% - Énfasis4 2 4 2 2 4" xfId="30460" xr:uid="{00000000-0005-0000-0000-0000CF080000}"/>
    <cellStyle name="20% - Énfasis4 2 4 2 2 5" xfId="25145" xr:uid="{00000000-0005-0000-0000-0000D0080000}"/>
    <cellStyle name="20% - Énfasis4 2 4 2 3" xfId="9063" xr:uid="{00000000-0005-0000-0000-0000D1080000}"/>
    <cellStyle name="20% - Énfasis4 2 4 2 3 2" xfId="19508" xr:uid="{00000000-0005-0000-0000-0000D2080000}"/>
    <cellStyle name="20% - Énfasis4 2 4 2 3 2 2" xfId="42853" xr:uid="{00000000-0005-0000-0000-0000D3080000}"/>
    <cellStyle name="20% - Énfasis4 2 4 2 3 3" xfId="14354" xr:uid="{00000000-0005-0000-0000-0000D4080000}"/>
    <cellStyle name="20% - Énfasis4 2 4 2 3 3 2" xfId="37538" xr:uid="{00000000-0005-0000-0000-0000D5080000}"/>
    <cellStyle name="20% - Énfasis4 2 4 2 3 4" xfId="32228" xr:uid="{00000000-0005-0000-0000-0000D6080000}"/>
    <cellStyle name="20% - Énfasis4 2 4 2 3 5" xfId="26913" xr:uid="{00000000-0005-0000-0000-0000D7080000}"/>
    <cellStyle name="20% - Énfasis4 2 4 2 4" xfId="16135" xr:uid="{00000000-0005-0000-0000-0000D8080000}"/>
    <cellStyle name="20% - Énfasis4 2 4 2 4 2" xfId="39322" xr:uid="{00000000-0005-0000-0000-0000D9080000}"/>
    <cellStyle name="20% - Énfasis4 2 4 2 5" xfId="10826" xr:uid="{00000000-0005-0000-0000-0000DA080000}"/>
    <cellStyle name="20% - Énfasis4 2 4 2 5 2" xfId="34007" xr:uid="{00000000-0005-0000-0000-0000DB080000}"/>
    <cellStyle name="20% - Énfasis4 2 4 2 6" xfId="21453" xr:uid="{00000000-0005-0000-0000-0000DC080000}"/>
    <cellStyle name="20% - Énfasis4 2 4 2 6 2" xfId="28697" xr:uid="{00000000-0005-0000-0000-0000DD080000}"/>
    <cellStyle name="20% - Énfasis4 2 4 2 7" xfId="23382" xr:uid="{00000000-0005-0000-0000-0000DE080000}"/>
    <cellStyle name="20% - Énfasis4 2 4 2 8" xfId="44648" xr:uid="{00000000-0005-0000-0000-0000DF080000}"/>
    <cellStyle name="20% - Énfasis4 2 4 2 9" xfId="4220" xr:uid="{00000000-0005-0000-0000-0000E0080000}"/>
    <cellStyle name="20% - Énfasis4 2 4 3" xfId="6619" xr:uid="{00000000-0005-0000-0000-0000E1080000}"/>
    <cellStyle name="20% - Énfasis4 2 4 3 2" xfId="17021" xr:uid="{00000000-0005-0000-0000-0000E2080000}"/>
    <cellStyle name="20% - Énfasis4 2 4 3 2 2" xfId="40273" xr:uid="{00000000-0005-0000-0000-0000E3080000}"/>
    <cellStyle name="20% - Énfasis4 2 4 3 3" xfId="11775" xr:uid="{00000000-0005-0000-0000-0000E4080000}"/>
    <cellStyle name="20% - Énfasis4 2 4 3 3 2" xfId="34958" xr:uid="{00000000-0005-0000-0000-0000E5080000}"/>
    <cellStyle name="20% - Énfasis4 2 4 3 4" xfId="29648" xr:uid="{00000000-0005-0000-0000-0000E6080000}"/>
    <cellStyle name="20% - Énfasis4 2 4 3 5" xfId="24333" xr:uid="{00000000-0005-0000-0000-0000E7080000}"/>
    <cellStyle name="20% - Énfasis4 2 4 4" xfId="8310" xr:uid="{00000000-0005-0000-0000-0000E8080000}"/>
    <cellStyle name="20% - Énfasis4 2 4 4 2" xfId="18696" xr:uid="{00000000-0005-0000-0000-0000E9080000}"/>
    <cellStyle name="20% - Énfasis4 2 4 4 2 2" xfId="42041" xr:uid="{00000000-0005-0000-0000-0000EA080000}"/>
    <cellStyle name="20% - Énfasis4 2 4 4 3" xfId="13542" xr:uid="{00000000-0005-0000-0000-0000EB080000}"/>
    <cellStyle name="20% - Énfasis4 2 4 4 3 2" xfId="36726" xr:uid="{00000000-0005-0000-0000-0000EC080000}"/>
    <cellStyle name="20% - Énfasis4 2 4 4 4" xfId="31416" xr:uid="{00000000-0005-0000-0000-0000ED080000}"/>
    <cellStyle name="20% - Énfasis4 2 4 4 5" xfId="26101" xr:uid="{00000000-0005-0000-0000-0000EE080000}"/>
    <cellStyle name="20% - Énfasis4 2 4 5" xfId="15323" xr:uid="{00000000-0005-0000-0000-0000EF080000}"/>
    <cellStyle name="20% - Énfasis4 2 4 5 2" xfId="38510" xr:uid="{00000000-0005-0000-0000-0000F0080000}"/>
    <cellStyle name="20% - Énfasis4 2 4 6" xfId="10014" xr:uid="{00000000-0005-0000-0000-0000F1080000}"/>
    <cellStyle name="20% - Énfasis4 2 4 6 2" xfId="33195" xr:uid="{00000000-0005-0000-0000-0000F2080000}"/>
    <cellStyle name="20% - Énfasis4 2 4 7" xfId="20641" xr:uid="{00000000-0005-0000-0000-0000F3080000}"/>
    <cellStyle name="20% - Énfasis4 2 4 7 2" xfId="27885" xr:uid="{00000000-0005-0000-0000-0000F4080000}"/>
    <cellStyle name="20% - Énfasis4 2 4 8" xfId="22570" xr:uid="{00000000-0005-0000-0000-0000F5080000}"/>
    <cellStyle name="20% - Énfasis4 2 4 9" xfId="43836" xr:uid="{00000000-0005-0000-0000-0000F6080000}"/>
    <cellStyle name="20% - Énfasis4 2 5" xfId="626" xr:uid="{00000000-0005-0000-0000-0000F7080000}"/>
    <cellStyle name="20% - Énfasis4 2 5 10" xfId="2590" xr:uid="{00000000-0005-0000-0000-0000F8080000}"/>
    <cellStyle name="20% - Énfasis4 2 5 2" xfId="6220" xr:uid="{00000000-0005-0000-0000-0000F9080000}"/>
    <cellStyle name="20% - Énfasis4 2 5 2 2" xfId="16663" xr:uid="{00000000-0005-0000-0000-0000FA080000}"/>
    <cellStyle name="20% - Énfasis4 2 5 2 2 2" xfId="39867" xr:uid="{00000000-0005-0000-0000-0000FB080000}"/>
    <cellStyle name="20% - Énfasis4 2 5 2 3" xfId="11369" xr:uid="{00000000-0005-0000-0000-0000FC080000}"/>
    <cellStyle name="20% - Énfasis4 2 5 2 3 2" xfId="34552" xr:uid="{00000000-0005-0000-0000-0000FD080000}"/>
    <cellStyle name="20% - Énfasis4 2 5 2 4" xfId="29242" xr:uid="{00000000-0005-0000-0000-0000FE080000}"/>
    <cellStyle name="20% - Énfasis4 2 5 2 5" xfId="23927" xr:uid="{00000000-0005-0000-0000-0000FF080000}"/>
    <cellStyle name="20% - Énfasis4 2 5 3" xfId="7952" xr:uid="{00000000-0005-0000-0000-000000090000}"/>
    <cellStyle name="20% - Énfasis4 2 5 3 2" xfId="18291" xr:uid="{00000000-0005-0000-0000-000001090000}"/>
    <cellStyle name="20% - Énfasis4 2 5 3 2 2" xfId="41635" xr:uid="{00000000-0005-0000-0000-000002090000}"/>
    <cellStyle name="20% - Énfasis4 2 5 3 3" xfId="13136" xr:uid="{00000000-0005-0000-0000-000003090000}"/>
    <cellStyle name="20% - Énfasis4 2 5 3 3 2" xfId="36320" xr:uid="{00000000-0005-0000-0000-000004090000}"/>
    <cellStyle name="20% - Énfasis4 2 5 3 4" xfId="31010" xr:uid="{00000000-0005-0000-0000-000005090000}"/>
    <cellStyle name="20% - Énfasis4 2 5 3 5" xfId="25695" xr:uid="{00000000-0005-0000-0000-000006090000}"/>
    <cellStyle name="20% - Énfasis4 2 5 4" xfId="14917" xr:uid="{00000000-0005-0000-0000-000007090000}"/>
    <cellStyle name="20% - Énfasis4 2 5 4 2" xfId="38104" xr:uid="{00000000-0005-0000-0000-000008090000}"/>
    <cellStyle name="20% - Énfasis4 2 5 5" xfId="9608" xr:uid="{00000000-0005-0000-0000-000009090000}"/>
    <cellStyle name="20% - Énfasis4 2 5 5 2" xfId="32789" xr:uid="{00000000-0005-0000-0000-00000A090000}"/>
    <cellStyle name="20% - Énfasis4 2 5 6" xfId="20235" xr:uid="{00000000-0005-0000-0000-00000B090000}"/>
    <cellStyle name="20% - Énfasis4 2 5 6 2" xfId="27479" xr:uid="{00000000-0005-0000-0000-00000C090000}"/>
    <cellStyle name="20% - Énfasis4 2 5 7" xfId="22164" xr:uid="{00000000-0005-0000-0000-00000D090000}"/>
    <cellStyle name="20% - Énfasis4 2 5 8" xfId="43430" xr:uid="{00000000-0005-0000-0000-00000E090000}"/>
    <cellStyle name="20% - Énfasis4 2 5 9" xfId="4221" xr:uid="{00000000-0005-0000-0000-00000F090000}"/>
    <cellStyle name="20% - Énfasis4 2 6" xfId="1453" xr:uid="{00000000-0005-0000-0000-000010090000}"/>
    <cellStyle name="20% - Énfasis4 2 6 10" xfId="3402" xr:uid="{00000000-0005-0000-0000-000011090000}"/>
    <cellStyle name="20% - Énfasis4 2 6 2" xfId="7019" xr:uid="{00000000-0005-0000-0000-000012090000}"/>
    <cellStyle name="20% - Énfasis4 2 6 2 2" xfId="17391" xr:uid="{00000000-0005-0000-0000-000013090000}"/>
    <cellStyle name="20% - Énfasis4 2 6 2 2 2" xfId="40679" xr:uid="{00000000-0005-0000-0000-000014090000}"/>
    <cellStyle name="20% - Énfasis4 2 6 2 3" xfId="12181" xr:uid="{00000000-0005-0000-0000-000015090000}"/>
    <cellStyle name="20% - Énfasis4 2 6 2 3 2" xfId="35364" xr:uid="{00000000-0005-0000-0000-000016090000}"/>
    <cellStyle name="20% - Énfasis4 2 6 2 4" xfId="30054" xr:uid="{00000000-0005-0000-0000-000017090000}"/>
    <cellStyle name="20% - Énfasis4 2 6 2 5" xfId="24739" xr:uid="{00000000-0005-0000-0000-000018090000}"/>
    <cellStyle name="20% - Énfasis4 2 6 3" xfId="8680" xr:uid="{00000000-0005-0000-0000-000019090000}"/>
    <cellStyle name="20% - Énfasis4 2 6 3 2" xfId="19102" xr:uid="{00000000-0005-0000-0000-00001A090000}"/>
    <cellStyle name="20% - Énfasis4 2 6 3 2 2" xfId="42447" xr:uid="{00000000-0005-0000-0000-00001B090000}"/>
    <cellStyle name="20% - Énfasis4 2 6 3 3" xfId="13948" xr:uid="{00000000-0005-0000-0000-00001C090000}"/>
    <cellStyle name="20% - Énfasis4 2 6 3 3 2" xfId="37132" xr:uid="{00000000-0005-0000-0000-00001D090000}"/>
    <cellStyle name="20% - Énfasis4 2 6 3 4" xfId="31822" xr:uid="{00000000-0005-0000-0000-00001E090000}"/>
    <cellStyle name="20% - Énfasis4 2 6 3 5" xfId="26507" xr:uid="{00000000-0005-0000-0000-00001F090000}"/>
    <cellStyle name="20% - Énfasis4 2 6 4" xfId="15729" xr:uid="{00000000-0005-0000-0000-000020090000}"/>
    <cellStyle name="20% - Énfasis4 2 6 4 2" xfId="38916" xr:uid="{00000000-0005-0000-0000-000021090000}"/>
    <cellStyle name="20% - Énfasis4 2 6 5" xfId="10420" xr:uid="{00000000-0005-0000-0000-000022090000}"/>
    <cellStyle name="20% - Énfasis4 2 6 5 2" xfId="33601" xr:uid="{00000000-0005-0000-0000-000023090000}"/>
    <cellStyle name="20% - Énfasis4 2 6 6" xfId="21047" xr:uid="{00000000-0005-0000-0000-000024090000}"/>
    <cellStyle name="20% - Énfasis4 2 6 6 2" xfId="28291" xr:uid="{00000000-0005-0000-0000-000025090000}"/>
    <cellStyle name="20% - Énfasis4 2 6 7" xfId="22976" xr:uid="{00000000-0005-0000-0000-000026090000}"/>
    <cellStyle name="20% - Énfasis4 2 6 8" xfId="44242" xr:uid="{00000000-0005-0000-0000-000027090000}"/>
    <cellStyle name="20% - Énfasis4 2 6 9" xfId="4222" xr:uid="{00000000-0005-0000-0000-000028090000}"/>
    <cellStyle name="20% - Énfasis4 2 7" xfId="2207" xr:uid="{00000000-0005-0000-0000-000029090000}"/>
    <cellStyle name="20% - Énfasis4 2 7 2" xfId="6087" xr:uid="{00000000-0005-0000-0000-00002A090000}"/>
    <cellStyle name="20% - Énfasis4 2 7 2 2" xfId="39733" xr:uid="{00000000-0005-0000-0000-00002B090000}"/>
    <cellStyle name="20% - Énfasis4 2 7 3" xfId="11235" xr:uid="{00000000-0005-0000-0000-00002C090000}"/>
    <cellStyle name="20% - Énfasis4 2 7 3 2" xfId="34418" xr:uid="{00000000-0005-0000-0000-00002D090000}"/>
    <cellStyle name="20% - Énfasis4 2 7 4" xfId="21794" xr:uid="{00000000-0005-0000-0000-00002E090000}"/>
    <cellStyle name="20% - Énfasis4 2 7 4 2" xfId="29108" xr:uid="{00000000-0005-0000-0000-00002F090000}"/>
    <cellStyle name="20% - Énfasis4 2 7 5" xfId="23793" xr:uid="{00000000-0005-0000-0000-000030090000}"/>
    <cellStyle name="20% - Énfasis4 2 8" xfId="492" xr:uid="{00000000-0005-0000-0000-000031090000}"/>
    <cellStyle name="20% - Énfasis4 2 8 2" xfId="18158" xr:uid="{00000000-0005-0000-0000-000032090000}"/>
    <cellStyle name="20% - Énfasis4 2 8 2 2" xfId="41501" xr:uid="{00000000-0005-0000-0000-000033090000}"/>
    <cellStyle name="20% - Énfasis4 2 8 3" xfId="13002" xr:uid="{00000000-0005-0000-0000-000034090000}"/>
    <cellStyle name="20% - Énfasis4 2 8 3 2" xfId="36186" xr:uid="{00000000-0005-0000-0000-000035090000}"/>
    <cellStyle name="20% - Énfasis4 2 8 4" xfId="20101" xr:uid="{00000000-0005-0000-0000-000036090000}"/>
    <cellStyle name="20% - Énfasis4 2 8 4 2" xfId="30876" xr:uid="{00000000-0005-0000-0000-000037090000}"/>
    <cellStyle name="20% - Énfasis4 2 8 5" xfId="25561" xr:uid="{00000000-0005-0000-0000-000038090000}"/>
    <cellStyle name="20% - Énfasis4 2 8 6" xfId="43296" xr:uid="{00000000-0005-0000-0000-000039090000}"/>
    <cellStyle name="20% - Énfasis4 2 8 7" xfId="4223" xr:uid="{00000000-0005-0000-0000-00003A090000}"/>
    <cellStyle name="20% - Énfasis4 2 8 8" xfId="2456" xr:uid="{00000000-0005-0000-0000-00003B090000}"/>
    <cellStyle name="20% - Énfasis4 2 9" xfId="14783" xr:uid="{00000000-0005-0000-0000-00003C090000}"/>
    <cellStyle name="20% - Énfasis4 2 9 2" xfId="37970" xr:uid="{00000000-0005-0000-0000-00003D090000}"/>
    <cellStyle name="20% - Énfasis4 3" xfId="106" xr:uid="{00000000-0005-0000-0000-00003E090000}"/>
    <cellStyle name="20% - Énfasis4 3 2" xfId="107" xr:uid="{00000000-0005-0000-0000-00003F090000}"/>
    <cellStyle name="20% - Énfasis4 3 2 2" xfId="108" xr:uid="{00000000-0005-0000-0000-000040090000}"/>
    <cellStyle name="20% - Énfasis4 3 2 2 2" xfId="2213" xr:uid="{00000000-0005-0000-0000-000041090000}"/>
    <cellStyle name="20% - Énfasis4 3 2 2 2 2" xfId="7457" xr:uid="{00000000-0005-0000-0000-000042090000}"/>
    <cellStyle name="20% - Énfasis4 3 2 2 2 2 2" xfId="41124" xr:uid="{00000000-0005-0000-0000-000043090000}"/>
    <cellStyle name="20% - Énfasis4 3 2 2 2 3" xfId="12626" xr:uid="{00000000-0005-0000-0000-000044090000}"/>
    <cellStyle name="20% - Énfasis4 3 2 2 2 3 2" xfId="35809" xr:uid="{00000000-0005-0000-0000-000045090000}"/>
    <cellStyle name="20% - Énfasis4 3 2 2 2 4" xfId="21800" xr:uid="{00000000-0005-0000-0000-000046090000}"/>
    <cellStyle name="20% - Énfasis4 3 2 2 2 4 2" xfId="30499" xr:uid="{00000000-0005-0000-0000-000047090000}"/>
    <cellStyle name="20% - Énfasis4 3 2 2 2 5" xfId="25184" xr:uid="{00000000-0005-0000-0000-000048090000}"/>
    <cellStyle name="20% - Énfasis4 3 2 2 3" xfId="1899" xr:uid="{00000000-0005-0000-0000-000049090000}"/>
    <cellStyle name="20% - Énfasis4 3 2 2 3 2" xfId="19547" xr:uid="{00000000-0005-0000-0000-00004A090000}"/>
    <cellStyle name="20% - Énfasis4 3 2 2 3 2 2" xfId="42892" xr:uid="{00000000-0005-0000-0000-00004B090000}"/>
    <cellStyle name="20% - Énfasis4 3 2 2 3 3" xfId="14393" xr:uid="{00000000-0005-0000-0000-00004C090000}"/>
    <cellStyle name="20% - Énfasis4 3 2 2 3 3 2" xfId="37577" xr:uid="{00000000-0005-0000-0000-00004D090000}"/>
    <cellStyle name="20% - Énfasis4 3 2 2 3 4" xfId="21492" xr:uid="{00000000-0005-0000-0000-00004E090000}"/>
    <cellStyle name="20% - Énfasis4 3 2 2 3 4 2" xfId="32267" xr:uid="{00000000-0005-0000-0000-00004F090000}"/>
    <cellStyle name="20% - Énfasis4 3 2 2 3 5" xfId="26952" xr:uid="{00000000-0005-0000-0000-000050090000}"/>
    <cellStyle name="20% - Énfasis4 3 2 2 3 6" xfId="44687" xr:uid="{00000000-0005-0000-0000-000051090000}"/>
    <cellStyle name="20% - Énfasis4 3 2 2 3 7" xfId="4224" xr:uid="{00000000-0005-0000-0000-000052090000}"/>
    <cellStyle name="20% - Énfasis4 3 2 2 3 8" xfId="3847" xr:uid="{00000000-0005-0000-0000-000053090000}"/>
    <cellStyle name="20% - Énfasis4 3 2 2 4" xfId="16174" xr:uid="{00000000-0005-0000-0000-000054090000}"/>
    <cellStyle name="20% - Énfasis4 3 2 2 4 2" xfId="39361" xr:uid="{00000000-0005-0000-0000-000055090000}"/>
    <cellStyle name="20% - Énfasis4 3 2 2 5" xfId="10865" xr:uid="{00000000-0005-0000-0000-000056090000}"/>
    <cellStyle name="20% - Énfasis4 3 2 2 5 2" xfId="34046" xr:uid="{00000000-0005-0000-0000-000057090000}"/>
    <cellStyle name="20% - Énfasis4 3 2 2 6" xfId="19884" xr:uid="{00000000-0005-0000-0000-000058090000}"/>
    <cellStyle name="20% - Énfasis4 3 2 2 6 2" xfId="28736" xr:uid="{00000000-0005-0000-0000-000059090000}"/>
    <cellStyle name="20% - Énfasis4 3 2 2 7" xfId="23421" xr:uid="{00000000-0005-0000-0000-00005A090000}"/>
    <cellStyle name="20% - Énfasis4 3 2 3" xfId="2212" xr:uid="{00000000-0005-0000-0000-00005B090000}"/>
    <cellStyle name="20% - Énfasis4 3 2 3 2" xfId="6657" xr:uid="{00000000-0005-0000-0000-00005C090000}"/>
    <cellStyle name="20% - Énfasis4 3 2 3 2 2" xfId="40312" xr:uid="{00000000-0005-0000-0000-00005D090000}"/>
    <cellStyle name="20% - Énfasis4 3 2 3 3" xfId="11814" xr:uid="{00000000-0005-0000-0000-00005E090000}"/>
    <cellStyle name="20% - Énfasis4 3 2 3 3 2" xfId="34997" xr:uid="{00000000-0005-0000-0000-00005F090000}"/>
    <cellStyle name="20% - Énfasis4 3 2 3 4" xfId="21799" xr:uid="{00000000-0005-0000-0000-000060090000}"/>
    <cellStyle name="20% - Énfasis4 3 2 3 4 2" xfId="29687" xr:uid="{00000000-0005-0000-0000-000061090000}"/>
    <cellStyle name="20% - Énfasis4 3 2 3 5" xfId="24372" xr:uid="{00000000-0005-0000-0000-000062090000}"/>
    <cellStyle name="20% - Énfasis4 3 2 4" xfId="1084" xr:uid="{00000000-0005-0000-0000-000063090000}"/>
    <cellStyle name="20% - Énfasis4 3 2 4 2" xfId="18735" xr:uid="{00000000-0005-0000-0000-000064090000}"/>
    <cellStyle name="20% - Énfasis4 3 2 4 2 2" xfId="42080" xr:uid="{00000000-0005-0000-0000-000065090000}"/>
    <cellStyle name="20% - Énfasis4 3 2 4 3" xfId="13581" xr:uid="{00000000-0005-0000-0000-000066090000}"/>
    <cellStyle name="20% - Énfasis4 3 2 4 3 2" xfId="36765" xr:uid="{00000000-0005-0000-0000-000067090000}"/>
    <cellStyle name="20% - Énfasis4 3 2 4 4" xfId="20680" xr:uid="{00000000-0005-0000-0000-000068090000}"/>
    <cellStyle name="20% - Énfasis4 3 2 4 4 2" xfId="31455" xr:uid="{00000000-0005-0000-0000-000069090000}"/>
    <cellStyle name="20% - Énfasis4 3 2 4 5" xfId="26140" xr:uid="{00000000-0005-0000-0000-00006A090000}"/>
    <cellStyle name="20% - Énfasis4 3 2 4 6" xfId="43875" xr:uid="{00000000-0005-0000-0000-00006B090000}"/>
    <cellStyle name="20% - Énfasis4 3 2 4 7" xfId="4225" xr:uid="{00000000-0005-0000-0000-00006C090000}"/>
    <cellStyle name="20% - Énfasis4 3 2 4 8" xfId="3035" xr:uid="{00000000-0005-0000-0000-00006D090000}"/>
    <cellStyle name="20% - Énfasis4 3 2 5" xfId="15362" xr:uid="{00000000-0005-0000-0000-00006E090000}"/>
    <cellStyle name="20% - Énfasis4 3 2 5 2" xfId="38549" xr:uid="{00000000-0005-0000-0000-00006F090000}"/>
    <cellStyle name="20% - Énfasis4 3 2 6" xfId="10053" xr:uid="{00000000-0005-0000-0000-000070090000}"/>
    <cellStyle name="20% - Énfasis4 3 2 6 2" xfId="33234" xr:uid="{00000000-0005-0000-0000-000071090000}"/>
    <cellStyle name="20% - Énfasis4 3 2 7" xfId="19883" xr:uid="{00000000-0005-0000-0000-000072090000}"/>
    <cellStyle name="20% - Énfasis4 3 2 7 2" xfId="27924" xr:uid="{00000000-0005-0000-0000-000073090000}"/>
    <cellStyle name="20% - Énfasis4 3 2 8" xfId="22609" xr:uid="{00000000-0005-0000-0000-000074090000}"/>
    <cellStyle name="20% - Énfasis4 3 3" xfId="109" xr:uid="{00000000-0005-0000-0000-000075090000}"/>
    <cellStyle name="20% - Énfasis4 3 3 2" xfId="2214" xr:uid="{00000000-0005-0000-0000-000076090000}"/>
    <cellStyle name="20% - Énfasis4 3 3 2 2" xfId="7057" xr:uid="{00000000-0005-0000-0000-000077090000}"/>
    <cellStyle name="20% - Énfasis4 3 3 2 2 2" xfId="40718" xr:uid="{00000000-0005-0000-0000-000078090000}"/>
    <cellStyle name="20% - Énfasis4 3 3 2 3" xfId="12220" xr:uid="{00000000-0005-0000-0000-000079090000}"/>
    <cellStyle name="20% - Énfasis4 3 3 2 3 2" xfId="35403" xr:uid="{00000000-0005-0000-0000-00007A090000}"/>
    <cellStyle name="20% - Énfasis4 3 3 2 4" xfId="21801" xr:uid="{00000000-0005-0000-0000-00007B090000}"/>
    <cellStyle name="20% - Énfasis4 3 3 2 4 2" xfId="30093" xr:uid="{00000000-0005-0000-0000-00007C090000}"/>
    <cellStyle name="20% - Énfasis4 3 3 2 5" xfId="24778" xr:uid="{00000000-0005-0000-0000-00007D090000}"/>
    <cellStyle name="20% - Énfasis4 3 3 3" xfId="1492" xr:uid="{00000000-0005-0000-0000-00007E090000}"/>
    <cellStyle name="20% - Énfasis4 3 3 3 2" xfId="19141" xr:uid="{00000000-0005-0000-0000-00007F090000}"/>
    <cellStyle name="20% - Énfasis4 3 3 3 2 2" xfId="42486" xr:uid="{00000000-0005-0000-0000-000080090000}"/>
    <cellStyle name="20% - Énfasis4 3 3 3 3" xfId="13987" xr:uid="{00000000-0005-0000-0000-000081090000}"/>
    <cellStyle name="20% - Énfasis4 3 3 3 3 2" xfId="37171" xr:uid="{00000000-0005-0000-0000-000082090000}"/>
    <cellStyle name="20% - Énfasis4 3 3 3 4" xfId="21086" xr:uid="{00000000-0005-0000-0000-000083090000}"/>
    <cellStyle name="20% - Énfasis4 3 3 3 4 2" xfId="31861" xr:uid="{00000000-0005-0000-0000-000084090000}"/>
    <cellStyle name="20% - Énfasis4 3 3 3 5" xfId="26546" xr:uid="{00000000-0005-0000-0000-000085090000}"/>
    <cellStyle name="20% - Énfasis4 3 3 3 6" xfId="44281" xr:uid="{00000000-0005-0000-0000-000086090000}"/>
    <cellStyle name="20% - Énfasis4 3 3 3 7" xfId="4226" xr:uid="{00000000-0005-0000-0000-000087090000}"/>
    <cellStyle name="20% - Énfasis4 3 3 3 8" xfId="3441" xr:uid="{00000000-0005-0000-0000-000088090000}"/>
    <cellStyle name="20% - Énfasis4 3 3 4" xfId="15768" xr:uid="{00000000-0005-0000-0000-000089090000}"/>
    <cellStyle name="20% - Énfasis4 3 3 4 2" xfId="38955" xr:uid="{00000000-0005-0000-0000-00008A090000}"/>
    <cellStyle name="20% - Énfasis4 3 3 5" xfId="10459" xr:uid="{00000000-0005-0000-0000-00008B090000}"/>
    <cellStyle name="20% - Énfasis4 3 3 5 2" xfId="33640" xr:uid="{00000000-0005-0000-0000-00008C090000}"/>
    <cellStyle name="20% - Énfasis4 3 3 6" xfId="19885" xr:uid="{00000000-0005-0000-0000-00008D090000}"/>
    <cellStyle name="20% - Énfasis4 3 3 6 2" xfId="28330" xr:uid="{00000000-0005-0000-0000-00008E090000}"/>
    <cellStyle name="20% - Énfasis4 3 3 7" xfId="23015" xr:uid="{00000000-0005-0000-0000-00008F090000}"/>
    <cellStyle name="20% - Énfasis4 3 4" xfId="2211" xr:uid="{00000000-0005-0000-0000-000090090000}"/>
    <cellStyle name="20% - Énfasis4 3 4 2" xfId="6258" xr:uid="{00000000-0005-0000-0000-000091090000}"/>
    <cellStyle name="20% - Énfasis4 3 4 2 2" xfId="39906" xr:uid="{00000000-0005-0000-0000-000092090000}"/>
    <cellStyle name="20% - Énfasis4 3 4 3" xfId="11408" xr:uid="{00000000-0005-0000-0000-000093090000}"/>
    <cellStyle name="20% - Énfasis4 3 4 3 2" xfId="34591" xr:uid="{00000000-0005-0000-0000-000094090000}"/>
    <cellStyle name="20% - Énfasis4 3 4 4" xfId="21798" xr:uid="{00000000-0005-0000-0000-000095090000}"/>
    <cellStyle name="20% - Énfasis4 3 4 4 2" xfId="29281" xr:uid="{00000000-0005-0000-0000-000096090000}"/>
    <cellStyle name="20% - Énfasis4 3 4 5" xfId="23966" xr:uid="{00000000-0005-0000-0000-000097090000}"/>
    <cellStyle name="20% - Énfasis4 3 5" xfId="665" xr:uid="{00000000-0005-0000-0000-000098090000}"/>
    <cellStyle name="20% - Énfasis4 3 5 2" xfId="18330" xr:uid="{00000000-0005-0000-0000-000099090000}"/>
    <cellStyle name="20% - Énfasis4 3 5 2 2" xfId="41674" xr:uid="{00000000-0005-0000-0000-00009A090000}"/>
    <cellStyle name="20% - Énfasis4 3 5 3" xfId="13175" xr:uid="{00000000-0005-0000-0000-00009B090000}"/>
    <cellStyle name="20% - Énfasis4 3 5 3 2" xfId="36359" xr:uid="{00000000-0005-0000-0000-00009C090000}"/>
    <cellStyle name="20% - Énfasis4 3 5 4" xfId="20274" xr:uid="{00000000-0005-0000-0000-00009D090000}"/>
    <cellStyle name="20% - Énfasis4 3 5 4 2" xfId="31049" xr:uid="{00000000-0005-0000-0000-00009E090000}"/>
    <cellStyle name="20% - Énfasis4 3 5 5" xfId="25734" xr:uid="{00000000-0005-0000-0000-00009F090000}"/>
    <cellStyle name="20% - Énfasis4 3 5 6" xfId="43469" xr:uid="{00000000-0005-0000-0000-0000A0090000}"/>
    <cellStyle name="20% - Énfasis4 3 5 7" xfId="4227" xr:uid="{00000000-0005-0000-0000-0000A1090000}"/>
    <cellStyle name="20% - Énfasis4 3 5 8" xfId="2629" xr:uid="{00000000-0005-0000-0000-0000A2090000}"/>
    <cellStyle name="20% - Énfasis4 3 6" xfId="14956" xr:uid="{00000000-0005-0000-0000-0000A3090000}"/>
    <cellStyle name="20% - Énfasis4 3 6 2" xfId="38143" xr:uid="{00000000-0005-0000-0000-0000A4090000}"/>
    <cellStyle name="20% - Énfasis4 3 7" xfId="9647" xr:uid="{00000000-0005-0000-0000-0000A5090000}"/>
    <cellStyle name="20% - Énfasis4 3 7 2" xfId="32828" xr:uid="{00000000-0005-0000-0000-0000A6090000}"/>
    <cellStyle name="20% - Énfasis4 3 8" xfId="19882" xr:uid="{00000000-0005-0000-0000-0000A7090000}"/>
    <cellStyle name="20% - Énfasis4 3 8 2" xfId="27518" xr:uid="{00000000-0005-0000-0000-0000A8090000}"/>
    <cellStyle name="20% - Énfasis4 3 9" xfId="22203" xr:uid="{00000000-0005-0000-0000-0000A9090000}"/>
    <cellStyle name="20% - Énfasis4 4" xfId="110" xr:uid="{00000000-0005-0000-0000-0000AA090000}"/>
    <cellStyle name="20% - Énfasis4 4 2" xfId="111" xr:uid="{00000000-0005-0000-0000-0000AB090000}"/>
    <cellStyle name="20% - Énfasis4 4 2 2" xfId="112" xr:uid="{00000000-0005-0000-0000-0000AC090000}"/>
    <cellStyle name="20% - Énfasis4 4 2 2 2" xfId="2217" xr:uid="{00000000-0005-0000-0000-0000AD090000}"/>
    <cellStyle name="20% - Énfasis4 4 2 2 2 2" xfId="7594" xr:uid="{00000000-0005-0000-0000-0000AE090000}"/>
    <cellStyle name="20% - Énfasis4 4 2 2 2 2 2" xfId="41263" xr:uid="{00000000-0005-0000-0000-0000AF090000}"/>
    <cellStyle name="20% - Énfasis4 4 2 2 2 3" xfId="12765" xr:uid="{00000000-0005-0000-0000-0000B0090000}"/>
    <cellStyle name="20% - Énfasis4 4 2 2 2 3 2" xfId="35948" xr:uid="{00000000-0005-0000-0000-0000B1090000}"/>
    <cellStyle name="20% - Énfasis4 4 2 2 2 4" xfId="21804" xr:uid="{00000000-0005-0000-0000-0000B2090000}"/>
    <cellStyle name="20% - Énfasis4 4 2 2 2 4 2" xfId="30638" xr:uid="{00000000-0005-0000-0000-0000B3090000}"/>
    <cellStyle name="20% - Énfasis4 4 2 2 2 5" xfId="25323" xr:uid="{00000000-0005-0000-0000-0000B4090000}"/>
    <cellStyle name="20% - Énfasis4 4 2 2 3" xfId="2038" xr:uid="{00000000-0005-0000-0000-0000B5090000}"/>
    <cellStyle name="20% - Énfasis4 4 2 2 3 2" xfId="19686" xr:uid="{00000000-0005-0000-0000-0000B6090000}"/>
    <cellStyle name="20% - Énfasis4 4 2 2 3 2 2" xfId="43031" xr:uid="{00000000-0005-0000-0000-0000B7090000}"/>
    <cellStyle name="20% - Énfasis4 4 2 2 3 3" xfId="14532" xr:uid="{00000000-0005-0000-0000-0000B8090000}"/>
    <cellStyle name="20% - Énfasis4 4 2 2 3 3 2" xfId="37716" xr:uid="{00000000-0005-0000-0000-0000B9090000}"/>
    <cellStyle name="20% - Énfasis4 4 2 2 3 4" xfId="21631" xr:uid="{00000000-0005-0000-0000-0000BA090000}"/>
    <cellStyle name="20% - Énfasis4 4 2 2 3 4 2" xfId="32406" xr:uid="{00000000-0005-0000-0000-0000BB090000}"/>
    <cellStyle name="20% - Énfasis4 4 2 2 3 5" xfId="27091" xr:uid="{00000000-0005-0000-0000-0000BC090000}"/>
    <cellStyle name="20% - Énfasis4 4 2 2 3 6" xfId="44826" xr:uid="{00000000-0005-0000-0000-0000BD090000}"/>
    <cellStyle name="20% - Énfasis4 4 2 2 3 7" xfId="4228" xr:uid="{00000000-0005-0000-0000-0000BE090000}"/>
    <cellStyle name="20% - Énfasis4 4 2 2 3 8" xfId="3986" xr:uid="{00000000-0005-0000-0000-0000BF090000}"/>
    <cellStyle name="20% - Énfasis4 4 2 2 4" xfId="16313" xr:uid="{00000000-0005-0000-0000-0000C0090000}"/>
    <cellStyle name="20% - Énfasis4 4 2 2 4 2" xfId="39500" xr:uid="{00000000-0005-0000-0000-0000C1090000}"/>
    <cellStyle name="20% - Énfasis4 4 2 2 5" xfId="11004" xr:uid="{00000000-0005-0000-0000-0000C2090000}"/>
    <cellStyle name="20% - Énfasis4 4 2 2 5 2" xfId="34185" xr:uid="{00000000-0005-0000-0000-0000C3090000}"/>
    <cellStyle name="20% - Énfasis4 4 2 2 6" xfId="19888" xr:uid="{00000000-0005-0000-0000-0000C4090000}"/>
    <cellStyle name="20% - Énfasis4 4 2 2 6 2" xfId="28875" xr:uid="{00000000-0005-0000-0000-0000C5090000}"/>
    <cellStyle name="20% - Énfasis4 4 2 2 7" xfId="23560" xr:uid="{00000000-0005-0000-0000-0000C6090000}"/>
    <cellStyle name="20% - Énfasis4 4 2 3" xfId="2216" xr:uid="{00000000-0005-0000-0000-0000C7090000}"/>
    <cellStyle name="20% - Énfasis4 4 2 3 2" xfId="6794" xr:uid="{00000000-0005-0000-0000-0000C8090000}"/>
    <cellStyle name="20% - Énfasis4 4 2 3 2 2" xfId="40451" xr:uid="{00000000-0005-0000-0000-0000C9090000}"/>
    <cellStyle name="20% - Énfasis4 4 2 3 3" xfId="11953" xr:uid="{00000000-0005-0000-0000-0000CA090000}"/>
    <cellStyle name="20% - Énfasis4 4 2 3 3 2" xfId="35136" xr:uid="{00000000-0005-0000-0000-0000CB090000}"/>
    <cellStyle name="20% - Énfasis4 4 2 3 4" xfId="21803" xr:uid="{00000000-0005-0000-0000-0000CC090000}"/>
    <cellStyle name="20% - Énfasis4 4 2 3 4 2" xfId="29826" xr:uid="{00000000-0005-0000-0000-0000CD090000}"/>
    <cellStyle name="20% - Énfasis4 4 2 3 5" xfId="24511" xr:uid="{00000000-0005-0000-0000-0000CE090000}"/>
    <cellStyle name="20% - Énfasis4 4 2 4" xfId="1223" xr:uid="{00000000-0005-0000-0000-0000CF090000}"/>
    <cellStyle name="20% - Énfasis4 4 2 4 2" xfId="18874" xr:uid="{00000000-0005-0000-0000-0000D0090000}"/>
    <cellStyle name="20% - Énfasis4 4 2 4 2 2" xfId="42219" xr:uid="{00000000-0005-0000-0000-0000D1090000}"/>
    <cellStyle name="20% - Énfasis4 4 2 4 3" xfId="13720" xr:uid="{00000000-0005-0000-0000-0000D2090000}"/>
    <cellStyle name="20% - Énfasis4 4 2 4 3 2" xfId="36904" xr:uid="{00000000-0005-0000-0000-0000D3090000}"/>
    <cellStyle name="20% - Énfasis4 4 2 4 4" xfId="20819" xr:uid="{00000000-0005-0000-0000-0000D4090000}"/>
    <cellStyle name="20% - Énfasis4 4 2 4 4 2" xfId="31594" xr:uid="{00000000-0005-0000-0000-0000D5090000}"/>
    <cellStyle name="20% - Énfasis4 4 2 4 5" xfId="26279" xr:uid="{00000000-0005-0000-0000-0000D6090000}"/>
    <cellStyle name="20% - Énfasis4 4 2 4 6" xfId="44014" xr:uid="{00000000-0005-0000-0000-0000D7090000}"/>
    <cellStyle name="20% - Énfasis4 4 2 4 7" xfId="4229" xr:uid="{00000000-0005-0000-0000-0000D8090000}"/>
    <cellStyle name="20% - Énfasis4 4 2 4 8" xfId="3174" xr:uid="{00000000-0005-0000-0000-0000D9090000}"/>
    <cellStyle name="20% - Énfasis4 4 2 5" xfId="15501" xr:uid="{00000000-0005-0000-0000-0000DA090000}"/>
    <cellStyle name="20% - Énfasis4 4 2 5 2" xfId="38688" xr:uid="{00000000-0005-0000-0000-0000DB090000}"/>
    <cellStyle name="20% - Énfasis4 4 2 6" xfId="10192" xr:uid="{00000000-0005-0000-0000-0000DC090000}"/>
    <cellStyle name="20% - Énfasis4 4 2 6 2" xfId="33373" xr:uid="{00000000-0005-0000-0000-0000DD090000}"/>
    <cellStyle name="20% - Énfasis4 4 2 7" xfId="19887" xr:uid="{00000000-0005-0000-0000-0000DE090000}"/>
    <cellStyle name="20% - Énfasis4 4 2 7 2" xfId="28063" xr:uid="{00000000-0005-0000-0000-0000DF090000}"/>
    <cellStyle name="20% - Énfasis4 4 2 8" xfId="22748" xr:uid="{00000000-0005-0000-0000-0000E0090000}"/>
    <cellStyle name="20% - Énfasis4 4 3" xfId="113" xr:uid="{00000000-0005-0000-0000-0000E1090000}"/>
    <cellStyle name="20% - Énfasis4 4 3 2" xfId="2218" xr:uid="{00000000-0005-0000-0000-0000E2090000}"/>
    <cellStyle name="20% - Énfasis4 4 3 2 2" xfId="7194" xr:uid="{00000000-0005-0000-0000-0000E3090000}"/>
    <cellStyle name="20% - Énfasis4 4 3 2 2 2" xfId="40857" xr:uid="{00000000-0005-0000-0000-0000E4090000}"/>
    <cellStyle name="20% - Énfasis4 4 3 2 3" xfId="12359" xr:uid="{00000000-0005-0000-0000-0000E5090000}"/>
    <cellStyle name="20% - Énfasis4 4 3 2 3 2" xfId="35542" xr:uid="{00000000-0005-0000-0000-0000E6090000}"/>
    <cellStyle name="20% - Énfasis4 4 3 2 4" xfId="21805" xr:uid="{00000000-0005-0000-0000-0000E7090000}"/>
    <cellStyle name="20% - Énfasis4 4 3 2 4 2" xfId="30232" xr:uid="{00000000-0005-0000-0000-0000E8090000}"/>
    <cellStyle name="20% - Énfasis4 4 3 2 5" xfId="24917" xr:uid="{00000000-0005-0000-0000-0000E9090000}"/>
    <cellStyle name="20% - Énfasis4 4 3 3" xfId="1631" xr:uid="{00000000-0005-0000-0000-0000EA090000}"/>
    <cellStyle name="20% - Énfasis4 4 3 3 2" xfId="19280" xr:uid="{00000000-0005-0000-0000-0000EB090000}"/>
    <cellStyle name="20% - Énfasis4 4 3 3 2 2" xfId="42625" xr:uid="{00000000-0005-0000-0000-0000EC090000}"/>
    <cellStyle name="20% - Énfasis4 4 3 3 3" xfId="14126" xr:uid="{00000000-0005-0000-0000-0000ED090000}"/>
    <cellStyle name="20% - Énfasis4 4 3 3 3 2" xfId="37310" xr:uid="{00000000-0005-0000-0000-0000EE090000}"/>
    <cellStyle name="20% - Énfasis4 4 3 3 4" xfId="21225" xr:uid="{00000000-0005-0000-0000-0000EF090000}"/>
    <cellStyle name="20% - Énfasis4 4 3 3 4 2" xfId="32000" xr:uid="{00000000-0005-0000-0000-0000F0090000}"/>
    <cellStyle name="20% - Énfasis4 4 3 3 5" xfId="26685" xr:uid="{00000000-0005-0000-0000-0000F1090000}"/>
    <cellStyle name="20% - Énfasis4 4 3 3 6" xfId="44420" xr:uid="{00000000-0005-0000-0000-0000F2090000}"/>
    <cellStyle name="20% - Énfasis4 4 3 3 7" xfId="4230" xr:uid="{00000000-0005-0000-0000-0000F3090000}"/>
    <cellStyle name="20% - Énfasis4 4 3 3 8" xfId="3580" xr:uid="{00000000-0005-0000-0000-0000F4090000}"/>
    <cellStyle name="20% - Énfasis4 4 3 4" xfId="15907" xr:uid="{00000000-0005-0000-0000-0000F5090000}"/>
    <cellStyle name="20% - Énfasis4 4 3 4 2" xfId="39094" xr:uid="{00000000-0005-0000-0000-0000F6090000}"/>
    <cellStyle name="20% - Énfasis4 4 3 5" xfId="10598" xr:uid="{00000000-0005-0000-0000-0000F7090000}"/>
    <cellStyle name="20% - Énfasis4 4 3 5 2" xfId="33779" xr:uid="{00000000-0005-0000-0000-0000F8090000}"/>
    <cellStyle name="20% - Énfasis4 4 3 6" xfId="19889" xr:uid="{00000000-0005-0000-0000-0000F9090000}"/>
    <cellStyle name="20% - Énfasis4 4 3 6 2" xfId="28469" xr:uid="{00000000-0005-0000-0000-0000FA090000}"/>
    <cellStyle name="20% - Énfasis4 4 3 7" xfId="23154" xr:uid="{00000000-0005-0000-0000-0000FB090000}"/>
    <cellStyle name="20% - Énfasis4 4 4" xfId="2215" xr:uid="{00000000-0005-0000-0000-0000FC090000}"/>
    <cellStyle name="20% - Énfasis4 4 4 2" xfId="6395" xr:uid="{00000000-0005-0000-0000-0000FD090000}"/>
    <cellStyle name="20% - Énfasis4 4 4 2 2" xfId="40045" xr:uid="{00000000-0005-0000-0000-0000FE090000}"/>
    <cellStyle name="20% - Énfasis4 4 4 3" xfId="11547" xr:uid="{00000000-0005-0000-0000-0000FF090000}"/>
    <cellStyle name="20% - Énfasis4 4 4 3 2" xfId="34730" xr:uid="{00000000-0005-0000-0000-0000000A0000}"/>
    <cellStyle name="20% - Énfasis4 4 4 4" xfId="21802" xr:uid="{00000000-0005-0000-0000-0000010A0000}"/>
    <cellStyle name="20% - Énfasis4 4 4 4 2" xfId="29420" xr:uid="{00000000-0005-0000-0000-0000020A0000}"/>
    <cellStyle name="20% - Énfasis4 4 4 5" xfId="24105" xr:uid="{00000000-0005-0000-0000-0000030A0000}"/>
    <cellStyle name="20% - Énfasis4 4 5" xfId="815" xr:uid="{00000000-0005-0000-0000-0000040A0000}"/>
    <cellStyle name="20% - Énfasis4 4 5 2" xfId="18469" xr:uid="{00000000-0005-0000-0000-0000050A0000}"/>
    <cellStyle name="20% - Énfasis4 4 5 2 2" xfId="41813" xr:uid="{00000000-0005-0000-0000-0000060A0000}"/>
    <cellStyle name="20% - Énfasis4 4 5 3" xfId="13314" xr:uid="{00000000-0005-0000-0000-0000070A0000}"/>
    <cellStyle name="20% - Énfasis4 4 5 3 2" xfId="36498" xr:uid="{00000000-0005-0000-0000-0000080A0000}"/>
    <cellStyle name="20% - Énfasis4 4 5 4" xfId="20413" xr:uid="{00000000-0005-0000-0000-0000090A0000}"/>
    <cellStyle name="20% - Énfasis4 4 5 4 2" xfId="31188" xr:uid="{00000000-0005-0000-0000-00000A0A0000}"/>
    <cellStyle name="20% - Énfasis4 4 5 5" xfId="25873" xr:uid="{00000000-0005-0000-0000-00000B0A0000}"/>
    <cellStyle name="20% - Énfasis4 4 5 6" xfId="43608" xr:uid="{00000000-0005-0000-0000-00000C0A0000}"/>
    <cellStyle name="20% - Énfasis4 4 5 7" xfId="4231" xr:uid="{00000000-0005-0000-0000-00000D0A0000}"/>
    <cellStyle name="20% - Énfasis4 4 5 8" xfId="2768" xr:uid="{00000000-0005-0000-0000-00000E0A0000}"/>
    <cellStyle name="20% - Énfasis4 4 6" xfId="15095" xr:uid="{00000000-0005-0000-0000-00000F0A0000}"/>
    <cellStyle name="20% - Énfasis4 4 6 2" xfId="38282" xr:uid="{00000000-0005-0000-0000-0000100A0000}"/>
    <cellStyle name="20% - Énfasis4 4 7" xfId="9786" xr:uid="{00000000-0005-0000-0000-0000110A0000}"/>
    <cellStyle name="20% - Énfasis4 4 7 2" xfId="32967" xr:uid="{00000000-0005-0000-0000-0000120A0000}"/>
    <cellStyle name="20% - Énfasis4 4 8" xfId="19886" xr:uid="{00000000-0005-0000-0000-0000130A0000}"/>
    <cellStyle name="20% - Énfasis4 4 8 2" xfId="27657" xr:uid="{00000000-0005-0000-0000-0000140A0000}"/>
    <cellStyle name="20% - Énfasis4 4 9" xfId="22342" xr:uid="{00000000-0005-0000-0000-0000150A0000}"/>
    <cellStyle name="20% - Énfasis4 5" xfId="947" xr:uid="{00000000-0005-0000-0000-0000160A0000}"/>
    <cellStyle name="20% - Énfasis4 5 10" xfId="4232" xr:uid="{00000000-0005-0000-0000-0000170A0000}"/>
    <cellStyle name="20% - Énfasis4 5 11" xfId="2900" xr:uid="{00000000-0005-0000-0000-0000180A0000}"/>
    <cellStyle name="20% - Énfasis4 5 2" xfId="1763" xr:uid="{00000000-0005-0000-0000-0000190A0000}"/>
    <cellStyle name="20% - Énfasis4 5 2 10" xfId="3712" xr:uid="{00000000-0005-0000-0000-00001A0A0000}"/>
    <cellStyle name="20% - Énfasis4 5 2 2" xfId="7324" xr:uid="{00000000-0005-0000-0000-00001B0A0000}"/>
    <cellStyle name="20% - Énfasis4 5 2 2 2" xfId="17677" xr:uid="{00000000-0005-0000-0000-00001C0A0000}"/>
    <cellStyle name="20% - Énfasis4 5 2 2 2 2" xfId="40989" xr:uid="{00000000-0005-0000-0000-00001D0A0000}"/>
    <cellStyle name="20% - Énfasis4 5 2 2 3" xfId="12491" xr:uid="{00000000-0005-0000-0000-00001E0A0000}"/>
    <cellStyle name="20% - Énfasis4 5 2 2 3 2" xfId="35674" xr:uid="{00000000-0005-0000-0000-00001F0A0000}"/>
    <cellStyle name="20% - Énfasis4 5 2 2 4" xfId="30364" xr:uid="{00000000-0005-0000-0000-0000200A0000}"/>
    <cellStyle name="20% - Énfasis4 5 2 2 5" xfId="25049" xr:uid="{00000000-0005-0000-0000-0000210A0000}"/>
    <cellStyle name="20% - Énfasis4 5 2 3" xfId="8966" xr:uid="{00000000-0005-0000-0000-0000220A0000}"/>
    <cellStyle name="20% - Énfasis4 5 2 3 2" xfId="19412" xr:uid="{00000000-0005-0000-0000-0000230A0000}"/>
    <cellStyle name="20% - Énfasis4 5 2 3 2 2" xfId="42757" xr:uid="{00000000-0005-0000-0000-0000240A0000}"/>
    <cellStyle name="20% - Énfasis4 5 2 3 3" xfId="14258" xr:uid="{00000000-0005-0000-0000-0000250A0000}"/>
    <cellStyle name="20% - Énfasis4 5 2 3 3 2" xfId="37442" xr:uid="{00000000-0005-0000-0000-0000260A0000}"/>
    <cellStyle name="20% - Énfasis4 5 2 3 4" xfId="32132" xr:uid="{00000000-0005-0000-0000-0000270A0000}"/>
    <cellStyle name="20% - Énfasis4 5 2 3 5" xfId="26817" xr:uid="{00000000-0005-0000-0000-0000280A0000}"/>
    <cellStyle name="20% - Énfasis4 5 2 4" xfId="16039" xr:uid="{00000000-0005-0000-0000-0000290A0000}"/>
    <cellStyle name="20% - Énfasis4 5 2 4 2" xfId="39226" xr:uid="{00000000-0005-0000-0000-00002A0A0000}"/>
    <cellStyle name="20% - Énfasis4 5 2 5" xfId="10730" xr:uid="{00000000-0005-0000-0000-00002B0A0000}"/>
    <cellStyle name="20% - Énfasis4 5 2 5 2" xfId="33911" xr:uid="{00000000-0005-0000-0000-00002C0A0000}"/>
    <cellStyle name="20% - Énfasis4 5 2 6" xfId="21357" xr:uid="{00000000-0005-0000-0000-00002D0A0000}"/>
    <cellStyle name="20% - Énfasis4 5 2 6 2" xfId="28601" xr:uid="{00000000-0005-0000-0000-00002E0A0000}"/>
    <cellStyle name="20% - Énfasis4 5 2 7" xfId="23286" xr:uid="{00000000-0005-0000-0000-00002F0A0000}"/>
    <cellStyle name="20% - Énfasis4 5 2 8" xfId="44552" xr:uid="{00000000-0005-0000-0000-0000300A0000}"/>
    <cellStyle name="20% - Énfasis4 5 2 9" xfId="4233" xr:uid="{00000000-0005-0000-0000-0000310A0000}"/>
    <cellStyle name="20% - Énfasis4 5 3" xfId="6524" xr:uid="{00000000-0005-0000-0000-0000320A0000}"/>
    <cellStyle name="20% - Énfasis4 5 3 2" xfId="16925" xr:uid="{00000000-0005-0000-0000-0000330A0000}"/>
    <cellStyle name="20% - Énfasis4 5 3 2 2" xfId="40177" xr:uid="{00000000-0005-0000-0000-0000340A0000}"/>
    <cellStyle name="20% - Énfasis4 5 3 3" xfId="11679" xr:uid="{00000000-0005-0000-0000-0000350A0000}"/>
    <cellStyle name="20% - Énfasis4 5 3 3 2" xfId="34862" xr:uid="{00000000-0005-0000-0000-0000360A0000}"/>
    <cellStyle name="20% - Énfasis4 5 3 4" xfId="29552" xr:uid="{00000000-0005-0000-0000-0000370A0000}"/>
    <cellStyle name="20% - Énfasis4 5 3 5" xfId="24237" xr:uid="{00000000-0005-0000-0000-0000380A0000}"/>
    <cellStyle name="20% - Énfasis4 5 4" xfId="8214" xr:uid="{00000000-0005-0000-0000-0000390A0000}"/>
    <cellStyle name="20% - Énfasis4 5 4 2" xfId="18600" xr:uid="{00000000-0005-0000-0000-00003A0A0000}"/>
    <cellStyle name="20% - Énfasis4 5 4 2 2" xfId="41945" xr:uid="{00000000-0005-0000-0000-00003B0A0000}"/>
    <cellStyle name="20% - Énfasis4 5 4 3" xfId="13446" xr:uid="{00000000-0005-0000-0000-00003C0A0000}"/>
    <cellStyle name="20% - Énfasis4 5 4 3 2" xfId="36630" xr:uid="{00000000-0005-0000-0000-00003D0A0000}"/>
    <cellStyle name="20% - Énfasis4 5 4 4" xfId="31320" xr:uid="{00000000-0005-0000-0000-00003E0A0000}"/>
    <cellStyle name="20% - Énfasis4 5 4 5" xfId="26005" xr:uid="{00000000-0005-0000-0000-00003F0A0000}"/>
    <cellStyle name="20% - Énfasis4 5 5" xfId="15227" xr:uid="{00000000-0005-0000-0000-0000400A0000}"/>
    <cellStyle name="20% - Énfasis4 5 5 2" xfId="38414" xr:uid="{00000000-0005-0000-0000-0000410A0000}"/>
    <cellStyle name="20% - Énfasis4 5 6" xfId="9918" xr:uid="{00000000-0005-0000-0000-0000420A0000}"/>
    <cellStyle name="20% - Énfasis4 5 6 2" xfId="33099" xr:uid="{00000000-0005-0000-0000-0000430A0000}"/>
    <cellStyle name="20% - Énfasis4 5 7" xfId="20545" xr:uid="{00000000-0005-0000-0000-0000440A0000}"/>
    <cellStyle name="20% - Énfasis4 5 7 2" xfId="27789" xr:uid="{00000000-0005-0000-0000-0000450A0000}"/>
    <cellStyle name="20% - Énfasis4 5 8" xfId="22474" xr:uid="{00000000-0005-0000-0000-0000460A0000}"/>
    <cellStyle name="20% - Énfasis4 5 9" xfId="43740" xr:uid="{00000000-0005-0000-0000-0000470A0000}"/>
    <cellStyle name="20% - Énfasis4 6" xfId="535" xr:uid="{00000000-0005-0000-0000-0000480A0000}"/>
    <cellStyle name="20% - Énfasis4 6 10" xfId="2499" xr:uid="{00000000-0005-0000-0000-0000490A0000}"/>
    <cellStyle name="20% - Énfasis4 6 2" xfId="6130" xr:uid="{00000000-0005-0000-0000-00004A0A0000}"/>
    <cellStyle name="20% - Énfasis4 6 2 2" xfId="16572" xr:uid="{00000000-0005-0000-0000-00004B0A0000}"/>
    <cellStyle name="20% - Énfasis4 6 2 2 2" xfId="39776" xr:uid="{00000000-0005-0000-0000-00004C0A0000}"/>
    <cellStyle name="20% - Énfasis4 6 2 3" xfId="11278" xr:uid="{00000000-0005-0000-0000-00004D0A0000}"/>
    <cellStyle name="20% - Énfasis4 6 2 3 2" xfId="34461" xr:uid="{00000000-0005-0000-0000-00004E0A0000}"/>
    <cellStyle name="20% - Énfasis4 6 2 4" xfId="29151" xr:uid="{00000000-0005-0000-0000-00004F0A0000}"/>
    <cellStyle name="20% - Énfasis4 6 2 5" xfId="23836" xr:uid="{00000000-0005-0000-0000-0000500A0000}"/>
    <cellStyle name="20% - Énfasis4 6 3" xfId="7861" xr:uid="{00000000-0005-0000-0000-0000510A0000}"/>
    <cellStyle name="20% - Énfasis4 6 3 2" xfId="18200" xr:uid="{00000000-0005-0000-0000-0000520A0000}"/>
    <cellStyle name="20% - Énfasis4 6 3 2 2" xfId="41544" xr:uid="{00000000-0005-0000-0000-0000530A0000}"/>
    <cellStyle name="20% - Énfasis4 6 3 3" xfId="13045" xr:uid="{00000000-0005-0000-0000-0000540A0000}"/>
    <cellStyle name="20% - Énfasis4 6 3 3 2" xfId="36229" xr:uid="{00000000-0005-0000-0000-0000550A0000}"/>
    <cellStyle name="20% - Énfasis4 6 3 4" xfId="30919" xr:uid="{00000000-0005-0000-0000-0000560A0000}"/>
    <cellStyle name="20% - Énfasis4 6 3 5" xfId="25604" xr:uid="{00000000-0005-0000-0000-0000570A0000}"/>
    <cellStyle name="20% - Énfasis4 6 4" xfId="14826" xr:uid="{00000000-0005-0000-0000-0000580A0000}"/>
    <cellStyle name="20% - Énfasis4 6 4 2" xfId="38013" xr:uid="{00000000-0005-0000-0000-0000590A0000}"/>
    <cellStyle name="20% - Énfasis4 6 5" xfId="9517" xr:uid="{00000000-0005-0000-0000-00005A0A0000}"/>
    <cellStyle name="20% - Énfasis4 6 5 2" xfId="32698" xr:uid="{00000000-0005-0000-0000-00005B0A0000}"/>
    <cellStyle name="20% - Énfasis4 6 6" xfId="20144" xr:uid="{00000000-0005-0000-0000-00005C0A0000}"/>
    <cellStyle name="20% - Énfasis4 6 6 2" xfId="27388" xr:uid="{00000000-0005-0000-0000-00005D0A0000}"/>
    <cellStyle name="20% - Énfasis4 6 7" xfId="22073" xr:uid="{00000000-0005-0000-0000-00005E0A0000}"/>
    <cellStyle name="20% - Énfasis4 6 8" xfId="43339" xr:uid="{00000000-0005-0000-0000-00005F0A0000}"/>
    <cellStyle name="20% - Énfasis4 6 9" xfId="4234" xr:uid="{00000000-0005-0000-0000-0000600A0000}"/>
    <cellStyle name="20% - Énfasis4 7" xfId="1362" xr:uid="{00000000-0005-0000-0000-0000610A0000}"/>
    <cellStyle name="20% - Énfasis4 7 10" xfId="3311" xr:uid="{00000000-0005-0000-0000-0000620A0000}"/>
    <cellStyle name="20% - Énfasis4 7 2" xfId="6929" xr:uid="{00000000-0005-0000-0000-0000630A0000}"/>
    <cellStyle name="20% - Énfasis4 7 2 2" xfId="17300" xr:uid="{00000000-0005-0000-0000-0000640A0000}"/>
    <cellStyle name="20% - Énfasis4 7 2 2 2" xfId="40588" xr:uid="{00000000-0005-0000-0000-0000650A0000}"/>
    <cellStyle name="20% - Énfasis4 7 2 3" xfId="12090" xr:uid="{00000000-0005-0000-0000-0000660A0000}"/>
    <cellStyle name="20% - Énfasis4 7 2 3 2" xfId="35273" xr:uid="{00000000-0005-0000-0000-0000670A0000}"/>
    <cellStyle name="20% - Énfasis4 7 2 4" xfId="29963" xr:uid="{00000000-0005-0000-0000-0000680A0000}"/>
    <cellStyle name="20% - Énfasis4 7 2 5" xfId="24648" xr:uid="{00000000-0005-0000-0000-0000690A0000}"/>
    <cellStyle name="20% - Énfasis4 7 3" xfId="8589" xr:uid="{00000000-0005-0000-0000-00006A0A0000}"/>
    <cellStyle name="20% - Énfasis4 7 3 2" xfId="19011" xr:uid="{00000000-0005-0000-0000-00006B0A0000}"/>
    <cellStyle name="20% - Énfasis4 7 3 2 2" xfId="42356" xr:uid="{00000000-0005-0000-0000-00006C0A0000}"/>
    <cellStyle name="20% - Énfasis4 7 3 3" xfId="13857" xr:uid="{00000000-0005-0000-0000-00006D0A0000}"/>
    <cellStyle name="20% - Énfasis4 7 3 3 2" xfId="37041" xr:uid="{00000000-0005-0000-0000-00006E0A0000}"/>
    <cellStyle name="20% - Énfasis4 7 3 4" xfId="31731" xr:uid="{00000000-0005-0000-0000-00006F0A0000}"/>
    <cellStyle name="20% - Énfasis4 7 3 5" xfId="26416" xr:uid="{00000000-0005-0000-0000-0000700A0000}"/>
    <cellStyle name="20% - Énfasis4 7 4" xfId="15638" xr:uid="{00000000-0005-0000-0000-0000710A0000}"/>
    <cellStyle name="20% - Énfasis4 7 4 2" xfId="38825" xr:uid="{00000000-0005-0000-0000-0000720A0000}"/>
    <cellStyle name="20% - Énfasis4 7 5" xfId="10329" xr:uid="{00000000-0005-0000-0000-0000730A0000}"/>
    <cellStyle name="20% - Énfasis4 7 5 2" xfId="33510" xr:uid="{00000000-0005-0000-0000-0000740A0000}"/>
    <cellStyle name="20% - Énfasis4 7 6" xfId="20956" xr:uid="{00000000-0005-0000-0000-0000750A0000}"/>
    <cellStyle name="20% - Énfasis4 7 6 2" xfId="28200" xr:uid="{00000000-0005-0000-0000-0000760A0000}"/>
    <cellStyle name="20% - Énfasis4 7 7" xfId="22885" xr:uid="{00000000-0005-0000-0000-0000770A0000}"/>
    <cellStyle name="20% - Énfasis4 7 8" xfId="44151" xr:uid="{00000000-0005-0000-0000-0000780A0000}"/>
    <cellStyle name="20% - Énfasis4 7 9" xfId="4235" xr:uid="{00000000-0005-0000-0000-0000790A0000}"/>
    <cellStyle name="20% - Énfasis4 8" xfId="5998" xr:uid="{00000000-0005-0000-0000-00007A0A0000}"/>
    <cellStyle name="20% - Énfasis4 8 2" xfId="16449" xr:uid="{00000000-0005-0000-0000-00007B0A0000}"/>
    <cellStyle name="20% - Énfasis4 8 2 2" xfId="39637" xr:uid="{00000000-0005-0000-0000-00007C0A0000}"/>
    <cellStyle name="20% - Énfasis4 8 3" xfId="11139" xr:uid="{00000000-0005-0000-0000-00007D0A0000}"/>
    <cellStyle name="20% - Énfasis4 8 3 2" xfId="34322" xr:uid="{00000000-0005-0000-0000-00007E0A0000}"/>
    <cellStyle name="20% - Énfasis4 8 4" xfId="29012" xr:uid="{00000000-0005-0000-0000-00007F0A0000}"/>
    <cellStyle name="20% - Énfasis4 8 5" xfId="23697" xr:uid="{00000000-0005-0000-0000-0000800A0000}"/>
    <cellStyle name="20% - Énfasis4 9" xfId="7731" xr:uid="{00000000-0005-0000-0000-0000810A0000}"/>
    <cellStyle name="20% - Énfasis4 9 2" xfId="18064" xr:uid="{00000000-0005-0000-0000-0000820A0000}"/>
    <cellStyle name="20% - Énfasis4 9 2 2" xfId="41400" xr:uid="{00000000-0005-0000-0000-0000830A0000}"/>
    <cellStyle name="20% - Énfasis4 9 3" xfId="12901" xr:uid="{00000000-0005-0000-0000-0000840A0000}"/>
    <cellStyle name="20% - Énfasis4 9 3 2" xfId="36085" xr:uid="{00000000-0005-0000-0000-0000850A0000}"/>
    <cellStyle name="20% - Énfasis4 9 4" xfId="30775" xr:uid="{00000000-0005-0000-0000-0000860A0000}"/>
    <cellStyle name="20% - Énfasis4 9 5" xfId="25460" xr:uid="{00000000-0005-0000-0000-0000870A0000}"/>
    <cellStyle name="20% - Énfasis5" xfId="43" builtinId="46" customBuiltin="1"/>
    <cellStyle name="20% - Énfasis5 10" xfId="14681" xr:uid="{00000000-0005-0000-0000-0000890A0000}"/>
    <cellStyle name="20% - Énfasis5 10 2" xfId="37866" xr:uid="{00000000-0005-0000-0000-00008A0A0000}"/>
    <cellStyle name="20% - Énfasis5 11" xfId="9375" xr:uid="{00000000-0005-0000-0000-00008B0A0000}"/>
    <cellStyle name="20% - Énfasis5 11 2" xfId="32556" xr:uid="{00000000-0005-0000-0000-00008C0A0000}"/>
    <cellStyle name="20% - Énfasis5 12" xfId="19833" xr:uid="{00000000-0005-0000-0000-00008D0A0000}"/>
    <cellStyle name="20% - Énfasis5 12 2" xfId="27241" xr:uid="{00000000-0005-0000-0000-00008E0A0000}"/>
    <cellStyle name="20% - Énfasis5 13" xfId="21931" xr:uid="{00000000-0005-0000-0000-00008F0A0000}"/>
    <cellStyle name="20% - Énfasis5 14" xfId="43179" xr:uid="{00000000-0005-0000-0000-0000900A0000}"/>
    <cellStyle name="20% - Énfasis5 15" xfId="4128" xr:uid="{00000000-0005-0000-0000-0000910A0000}"/>
    <cellStyle name="20% - Énfasis5 16" xfId="2345" xr:uid="{00000000-0005-0000-0000-0000920A0000}"/>
    <cellStyle name="20% - Énfasis5 2" xfId="114" xr:uid="{00000000-0005-0000-0000-0000930A0000}"/>
    <cellStyle name="20% - Énfasis5 2 10" xfId="9476" xr:uid="{00000000-0005-0000-0000-0000940A0000}"/>
    <cellStyle name="20% - Énfasis5 2 10 2" xfId="32657" xr:uid="{00000000-0005-0000-0000-0000950A0000}"/>
    <cellStyle name="20% - Énfasis5 2 11" xfId="19890" xr:uid="{00000000-0005-0000-0000-0000960A0000}"/>
    <cellStyle name="20% - Énfasis5 2 11 2" xfId="27347" xr:uid="{00000000-0005-0000-0000-0000970A0000}"/>
    <cellStyle name="20% - Énfasis5 2 12" xfId="22032" xr:uid="{00000000-0005-0000-0000-0000980A0000}"/>
    <cellStyle name="20% - Énfasis5 2 2" xfId="115" xr:uid="{00000000-0005-0000-0000-0000990A0000}"/>
    <cellStyle name="20% - Énfasis5 2 2 2" xfId="116" xr:uid="{00000000-0005-0000-0000-00009A0A0000}"/>
    <cellStyle name="20% - Énfasis5 2 2 2 2" xfId="1997" xr:uid="{00000000-0005-0000-0000-00009B0A0000}"/>
    <cellStyle name="20% - Énfasis5 2 2 2 2 10" xfId="3945" xr:uid="{00000000-0005-0000-0000-00009C0A0000}"/>
    <cellStyle name="20% - Énfasis5 2 2 2 2 2" xfId="7554" xr:uid="{00000000-0005-0000-0000-00009D0A0000}"/>
    <cellStyle name="20% - Énfasis5 2 2 2 2 2 2" xfId="17898" xr:uid="{00000000-0005-0000-0000-00009E0A0000}"/>
    <cellStyle name="20% - Énfasis5 2 2 2 2 2 2 2" xfId="41222" xr:uid="{00000000-0005-0000-0000-00009F0A0000}"/>
    <cellStyle name="20% - Énfasis5 2 2 2 2 2 3" xfId="12724" xr:uid="{00000000-0005-0000-0000-0000A00A0000}"/>
    <cellStyle name="20% - Énfasis5 2 2 2 2 2 3 2" xfId="35907" xr:uid="{00000000-0005-0000-0000-0000A10A0000}"/>
    <cellStyle name="20% - Énfasis5 2 2 2 2 2 4" xfId="30597" xr:uid="{00000000-0005-0000-0000-0000A20A0000}"/>
    <cellStyle name="20% - Énfasis5 2 2 2 2 2 5" xfId="25282" xr:uid="{00000000-0005-0000-0000-0000A30A0000}"/>
    <cellStyle name="20% - Énfasis5 2 2 2 2 3" xfId="9188" xr:uid="{00000000-0005-0000-0000-0000A40A0000}"/>
    <cellStyle name="20% - Énfasis5 2 2 2 2 3 2" xfId="19645" xr:uid="{00000000-0005-0000-0000-0000A50A0000}"/>
    <cellStyle name="20% - Énfasis5 2 2 2 2 3 2 2" xfId="42990" xr:uid="{00000000-0005-0000-0000-0000A60A0000}"/>
    <cellStyle name="20% - Énfasis5 2 2 2 2 3 3" xfId="14491" xr:uid="{00000000-0005-0000-0000-0000A70A0000}"/>
    <cellStyle name="20% - Énfasis5 2 2 2 2 3 3 2" xfId="37675" xr:uid="{00000000-0005-0000-0000-0000A80A0000}"/>
    <cellStyle name="20% - Énfasis5 2 2 2 2 3 4" xfId="32365" xr:uid="{00000000-0005-0000-0000-0000A90A0000}"/>
    <cellStyle name="20% - Énfasis5 2 2 2 2 3 5" xfId="27050" xr:uid="{00000000-0005-0000-0000-0000AA0A0000}"/>
    <cellStyle name="20% - Énfasis5 2 2 2 2 4" xfId="16272" xr:uid="{00000000-0005-0000-0000-0000AB0A0000}"/>
    <cellStyle name="20% - Énfasis5 2 2 2 2 4 2" xfId="39459" xr:uid="{00000000-0005-0000-0000-0000AC0A0000}"/>
    <cellStyle name="20% - Énfasis5 2 2 2 2 5" xfId="10963" xr:uid="{00000000-0005-0000-0000-0000AD0A0000}"/>
    <cellStyle name="20% - Énfasis5 2 2 2 2 5 2" xfId="34144" xr:uid="{00000000-0005-0000-0000-0000AE0A0000}"/>
    <cellStyle name="20% - Énfasis5 2 2 2 2 6" xfId="21590" xr:uid="{00000000-0005-0000-0000-0000AF0A0000}"/>
    <cellStyle name="20% - Énfasis5 2 2 2 2 6 2" xfId="28834" xr:uid="{00000000-0005-0000-0000-0000B00A0000}"/>
    <cellStyle name="20% - Énfasis5 2 2 2 2 7" xfId="23519" xr:uid="{00000000-0005-0000-0000-0000B10A0000}"/>
    <cellStyle name="20% - Énfasis5 2 2 2 2 8" xfId="44785" xr:uid="{00000000-0005-0000-0000-0000B20A0000}"/>
    <cellStyle name="20% - Énfasis5 2 2 2 2 9" xfId="4236" xr:uid="{00000000-0005-0000-0000-0000B30A0000}"/>
    <cellStyle name="20% - Énfasis5 2 2 2 3" xfId="2221" xr:uid="{00000000-0005-0000-0000-0000B40A0000}"/>
    <cellStyle name="20% - Énfasis5 2 2 2 3 2" xfId="6754" xr:uid="{00000000-0005-0000-0000-0000B50A0000}"/>
    <cellStyle name="20% - Énfasis5 2 2 2 3 2 2" xfId="40410" xr:uid="{00000000-0005-0000-0000-0000B60A0000}"/>
    <cellStyle name="20% - Énfasis5 2 2 2 3 3" xfId="11912" xr:uid="{00000000-0005-0000-0000-0000B70A0000}"/>
    <cellStyle name="20% - Énfasis5 2 2 2 3 3 2" xfId="35095" xr:uid="{00000000-0005-0000-0000-0000B80A0000}"/>
    <cellStyle name="20% - Énfasis5 2 2 2 3 4" xfId="21808" xr:uid="{00000000-0005-0000-0000-0000B90A0000}"/>
    <cellStyle name="20% - Énfasis5 2 2 2 3 4 2" xfId="29785" xr:uid="{00000000-0005-0000-0000-0000BA0A0000}"/>
    <cellStyle name="20% - Énfasis5 2 2 2 3 5" xfId="24470" xr:uid="{00000000-0005-0000-0000-0000BB0A0000}"/>
    <cellStyle name="20% - Énfasis5 2 2 2 4" xfId="1182" xr:uid="{00000000-0005-0000-0000-0000BC0A0000}"/>
    <cellStyle name="20% - Énfasis5 2 2 2 4 2" xfId="18833" xr:uid="{00000000-0005-0000-0000-0000BD0A0000}"/>
    <cellStyle name="20% - Énfasis5 2 2 2 4 2 2" xfId="42178" xr:uid="{00000000-0005-0000-0000-0000BE0A0000}"/>
    <cellStyle name="20% - Énfasis5 2 2 2 4 3" xfId="13679" xr:uid="{00000000-0005-0000-0000-0000BF0A0000}"/>
    <cellStyle name="20% - Énfasis5 2 2 2 4 3 2" xfId="36863" xr:uid="{00000000-0005-0000-0000-0000C00A0000}"/>
    <cellStyle name="20% - Énfasis5 2 2 2 4 4" xfId="20778" xr:uid="{00000000-0005-0000-0000-0000C10A0000}"/>
    <cellStyle name="20% - Énfasis5 2 2 2 4 4 2" xfId="31553" xr:uid="{00000000-0005-0000-0000-0000C20A0000}"/>
    <cellStyle name="20% - Énfasis5 2 2 2 4 5" xfId="26238" xr:uid="{00000000-0005-0000-0000-0000C30A0000}"/>
    <cellStyle name="20% - Énfasis5 2 2 2 4 6" xfId="43973" xr:uid="{00000000-0005-0000-0000-0000C40A0000}"/>
    <cellStyle name="20% - Énfasis5 2 2 2 4 7" xfId="4237" xr:uid="{00000000-0005-0000-0000-0000C50A0000}"/>
    <cellStyle name="20% - Énfasis5 2 2 2 4 8" xfId="3133" xr:uid="{00000000-0005-0000-0000-0000C60A0000}"/>
    <cellStyle name="20% - Énfasis5 2 2 2 5" xfId="15460" xr:uid="{00000000-0005-0000-0000-0000C70A0000}"/>
    <cellStyle name="20% - Énfasis5 2 2 2 5 2" xfId="38647" xr:uid="{00000000-0005-0000-0000-0000C80A0000}"/>
    <cellStyle name="20% - Énfasis5 2 2 2 6" xfId="10151" xr:uid="{00000000-0005-0000-0000-0000C90A0000}"/>
    <cellStyle name="20% - Énfasis5 2 2 2 6 2" xfId="33332" xr:uid="{00000000-0005-0000-0000-0000CA0A0000}"/>
    <cellStyle name="20% - Énfasis5 2 2 2 7" xfId="19892" xr:uid="{00000000-0005-0000-0000-0000CB0A0000}"/>
    <cellStyle name="20% - Énfasis5 2 2 2 7 2" xfId="28022" xr:uid="{00000000-0005-0000-0000-0000CC0A0000}"/>
    <cellStyle name="20% - Énfasis5 2 2 2 8" xfId="22707" xr:uid="{00000000-0005-0000-0000-0000CD0A0000}"/>
    <cellStyle name="20% - Énfasis5 2 2 3" xfId="1590" xr:uid="{00000000-0005-0000-0000-0000CE0A0000}"/>
    <cellStyle name="20% - Énfasis5 2 2 3 10" xfId="3539" xr:uid="{00000000-0005-0000-0000-0000CF0A0000}"/>
    <cellStyle name="20% - Énfasis5 2 2 3 2" xfId="7154" xr:uid="{00000000-0005-0000-0000-0000D00A0000}"/>
    <cellStyle name="20% - Énfasis5 2 2 3 2 2" xfId="17516" xr:uid="{00000000-0005-0000-0000-0000D10A0000}"/>
    <cellStyle name="20% - Énfasis5 2 2 3 2 2 2" xfId="40816" xr:uid="{00000000-0005-0000-0000-0000D20A0000}"/>
    <cellStyle name="20% - Énfasis5 2 2 3 2 3" xfId="12318" xr:uid="{00000000-0005-0000-0000-0000D30A0000}"/>
    <cellStyle name="20% - Énfasis5 2 2 3 2 3 2" xfId="35501" xr:uid="{00000000-0005-0000-0000-0000D40A0000}"/>
    <cellStyle name="20% - Énfasis5 2 2 3 2 4" xfId="30191" xr:uid="{00000000-0005-0000-0000-0000D50A0000}"/>
    <cellStyle name="20% - Énfasis5 2 2 3 2 5" xfId="24876" xr:uid="{00000000-0005-0000-0000-0000D60A0000}"/>
    <cellStyle name="20% - Énfasis5 2 2 3 3" xfId="8805" xr:uid="{00000000-0005-0000-0000-0000D70A0000}"/>
    <cellStyle name="20% - Énfasis5 2 2 3 3 2" xfId="19239" xr:uid="{00000000-0005-0000-0000-0000D80A0000}"/>
    <cellStyle name="20% - Énfasis5 2 2 3 3 2 2" xfId="42584" xr:uid="{00000000-0005-0000-0000-0000D90A0000}"/>
    <cellStyle name="20% - Énfasis5 2 2 3 3 3" xfId="14085" xr:uid="{00000000-0005-0000-0000-0000DA0A0000}"/>
    <cellStyle name="20% - Énfasis5 2 2 3 3 3 2" xfId="37269" xr:uid="{00000000-0005-0000-0000-0000DB0A0000}"/>
    <cellStyle name="20% - Énfasis5 2 2 3 3 4" xfId="31959" xr:uid="{00000000-0005-0000-0000-0000DC0A0000}"/>
    <cellStyle name="20% - Énfasis5 2 2 3 3 5" xfId="26644" xr:uid="{00000000-0005-0000-0000-0000DD0A0000}"/>
    <cellStyle name="20% - Énfasis5 2 2 3 4" xfId="15866" xr:uid="{00000000-0005-0000-0000-0000DE0A0000}"/>
    <cellStyle name="20% - Énfasis5 2 2 3 4 2" xfId="39053" xr:uid="{00000000-0005-0000-0000-0000DF0A0000}"/>
    <cellStyle name="20% - Énfasis5 2 2 3 5" xfId="10557" xr:uid="{00000000-0005-0000-0000-0000E00A0000}"/>
    <cellStyle name="20% - Énfasis5 2 2 3 5 2" xfId="33738" xr:uid="{00000000-0005-0000-0000-0000E10A0000}"/>
    <cellStyle name="20% - Énfasis5 2 2 3 6" xfId="21184" xr:uid="{00000000-0005-0000-0000-0000E20A0000}"/>
    <cellStyle name="20% - Énfasis5 2 2 3 6 2" xfId="28428" xr:uid="{00000000-0005-0000-0000-0000E30A0000}"/>
    <cellStyle name="20% - Énfasis5 2 2 3 7" xfId="23113" xr:uid="{00000000-0005-0000-0000-0000E40A0000}"/>
    <cellStyle name="20% - Énfasis5 2 2 3 8" xfId="44379" xr:uid="{00000000-0005-0000-0000-0000E50A0000}"/>
    <cellStyle name="20% - Énfasis5 2 2 3 9" xfId="4238" xr:uid="{00000000-0005-0000-0000-0000E60A0000}"/>
    <cellStyle name="20% - Énfasis5 2 2 4" xfId="2220" xr:uid="{00000000-0005-0000-0000-0000E70A0000}"/>
    <cellStyle name="20% - Énfasis5 2 2 4 2" xfId="6355" xr:uid="{00000000-0005-0000-0000-0000E80A0000}"/>
    <cellStyle name="20% - Énfasis5 2 2 4 2 2" xfId="40004" xr:uid="{00000000-0005-0000-0000-0000E90A0000}"/>
    <cellStyle name="20% - Énfasis5 2 2 4 3" xfId="11506" xr:uid="{00000000-0005-0000-0000-0000EA0A0000}"/>
    <cellStyle name="20% - Énfasis5 2 2 4 3 2" xfId="34689" xr:uid="{00000000-0005-0000-0000-0000EB0A0000}"/>
    <cellStyle name="20% - Énfasis5 2 2 4 4" xfId="21807" xr:uid="{00000000-0005-0000-0000-0000EC0A0000}"/>
    <cellStyle name="20% - Énfasis5 2 2 4 4 2" xfId="29379" xr:uid="{00000000-0005-0000-0000-0000ED0A0000}"/>
    <cellStyle name="20% - Énfasis5 2 2 4 5" xfId="24064" xr:uid="{00000000-0005-0000-0000-0000EE0A0000}"/>
    <cellStyle name="20% - Énfasis5 2 2 5" xfId="766" xr:uid="{00000000-0005-0000-0000-0000EF0A0000}"/>
    <cellStyle name="20% - Énfasis5 2 2 5 2" xfId="18428" xr:uid="{00000000-0005-0000-0000-0000F00A0000}"/>
    <cellStyle name="20% - Énfasis5 2 2 5 2 2" xfId="41772" xr:uid="{00000000-0005-0000-0000-0000F10A0000}"/>
    <cellStyle name="20% - Énfasis5 2 2 5 3" xfId="13273" xr:uid="{00000000-0005-0000-0000-0000F20A0000}"/>
    <cellStyle name="20% - Énfasis5 2 2 5 3 2" xfId="36457" xr:uid="{00000000-0005-0000-0000-0000F30A0000}"/>
    <cellStyle name="20% - Énfasis5 2 2 5 4" xfId="20372" xr:uid="{00000000-0005-0000-0000-0000F40A0000}"/>
    <cellStyle name="20% - Énfasis5 2 2 5 4 2" xfId="31147" xr:uid="{00000000-0005-0000-0000-0000F50A0000}"/>
    <cellStyle name="20% - Énfasis5 2 2 5 5" xfId="25832" xr:uid="{00000000-0005-0000-0000-0000F60A0000}"/>
    <cellStyle name="20% - Énfasis5 2 2 5 6" xfId="43567" xr:uid="{00000000-0005-0000-0000-0000F70A0000}"/>
    <cellStyle name="20% - Énfasis5 2 2 5 7" xfId="4239" xr:uid="{00000000-0005-0000-0000-0000F80A0000}"/>
    <cellStyle name="20% - Énfasis5 2 2 5 8" xfId="2727" xr:uid="{00000000-0005-0000-0000-0000F90A0000}"/>
    <cellStyle name="20% - Énfasis5 2 2 6" xfId="15054" xr:uid="{00000000-0005-0000-0000-0000FA0A0000}"/>
    <cellStyle name="20% - Énfasis5 2 2 6 2" xfId="38241" xr:uid="{00000000-0005-0000-0000-0000FB0A0000}"/>
    <cellStyle name="20% - Énfasis5 2 2 7" xfId="9745" xr:uid="{00000000-0005-0000-0000-0000FC0A0000}"/>
    <cellStyle name="20% - Énfasis5 2 2 7 2" xfId="32926" xr:uid="{00000000-0005-0000-0000-0000FD0A0000}"/>
    <cellStyle name="20% - Énfasis5 2 2 8" xfId="19891" xr:uid="{00000000-0005-0000-0000-0000FE0A0000}"/>
    <cellStyle name="20% - Énfasis5 2 2 8 2" xfId="27616" xr:uid="{00000000-0005-0000-0000-0000FF0A0000}"/>
    <cellStyle name="20% - Énfasis5 2 2 9" xfId="22301" xr:uid="{00000000-0005-0000-0000-0000000B0000}"/>
    <cellStyle name="20% - Énfasis5 2 3" xfId="117" xr:uid="{00000000-0005-0000-0000-0000010B0000}"/>
    <cellStyle name="20% - Énfasis5 2 3 2" xfId="1311" xr:uid="{00000000-0005-0000-0000-0000020B0000}"/>
    <cellStyle name="20% - Énfasis5 2 3 2 10" xfId="4240" xr:uid="{00000000-0005-0000-0000-0000030B0000}"/>
    <cellStyle name="20% - Énfasis5 2 3 2 11" xfId="3262" xr:uid="{00000000-0005-0000-0000-0000040B0000}"/>
    <cellStyle name="20% - Énfasis5 2 3 2 2" xfId="2126" xr:uid="{00000000-0005-0000-0000-0000050B0000}"/>
    <cellStyle name="20% - Énfasis5 2 3 2 2 10" xfId="4074" xr:uid="{00000000-0005-0000-0000-0000060B0000}"/>
    <cellStyle name="20% - Énfasis5 2 3 2 2 2" xfId="7681" xr:uid="{00000000-0005-0000-0000-0000070B0000}"/>
    <cellStyle name="20% - Énfasis5 2 3 2 2 2 2" xfId="18015" xr:uid="{00000000-0005-0000-0000-0000080B0000}"/>
    <cellStyle name="20% - Énfasis5 2 3 2 2 2 2 2" xfId="41351" xr:uid="{00000000-0005-0000-0000-0000090B0000}"/>
    <cellStyle name="20% - Énfasis5 2 3 2 2 2 3" xfId="12853" xr:uid="{00000000-0005-0000-0000-00000A0B0000}"/>
    <cellStyle name="20% - Énfasis5 2 3 2 2 2 3 2" xfId="36036" xr:uid="{00000000-0005-0000-0000-00000B0B0000}"/>
    <cellStyle name="20% - Énfasis5 2 3 2 2 2 4" xfId="30726" xr:uid="{00000000-0005-0000-0000-00000C0B0000}"/>
    <cellStyle name="20% - Énfasis5 2 3 2 2 2 5" xfId="25411" xr:uid="{00000000-0005-0000-0000-00000D0B0000}"/>
    <cellStyle name="20% - Énfasis5 2 3 2 2 3" xfId="9305" xr:uid="{00000000-0005-0000-0000-00000E0B0000}"/>
    <cellStyle name="20% - Énfasis5 2 3 2 2 3 2" xfId="19774" xr:uid="{00000000-0005-0000-0000-00000F0B0000}"/>
    <cellStyle name="20% - Énfasis5 2 3 2 2 3 2 2" xfId="43119" xr:uid="{00000000-0005-0000-0000-0000100B0000}"/>
    <cellStyle name="20% - Énfasis5 2 3 2 2 3 3" xfId="14620" xr:uid="{00000000-0005-0000-0000-0000110B0000}"/>
    <cellStyle name="20% - Énfasis5 2 3 2 2 3 3 2" xfId="37804" xr:uid="{00000000-0005-0000-0000-0000120B0000}"/>
    <cellStyle name="20% - Énfasis5 2 3 2 2 3 4" xfId="32494" xr:uid="{00000000-0005-0000-0000-0000130B0000}"/>
    <cellStyle name="20% - Énfasis5 2 3 2 2 3 5" xfId="27179" xr:uid="{00000000-0005-0000-0000-0000140B0000}"/>
    <cellStyle name="20% - Énfasis5 2 3 2 2 4" xfId="16401" xr:uid="{00000000-0005-0000-0000-0000150B0000}"/>
    <cellStyle name="20% - Énfasis5 2 3 2 2 4 2" xfId="39588" xr:uid="{00000000-0005-0000-0000-0000160B0000}"/>
    <cellStyle name="20% - Énfasis5 2 3 2 2 5" xfId="11092" xr:uid="{00000000-0005-0000-0000-0000170B0000}"/>
    <cellStyle name="20% - Énfasis5 2 3 2 2 5 2" xfId="34273" xr:uid="{00000000-0005-0000-0000-0000180B0000}"/>
    <cellStyle name="20% - Énfasis5 2 3 2 2 6" xfId="21719" xr:uid="{00000000-0005-0000-0000-0000190B0000}"/>
    <cellStyle name="20% - Énfasis5 2 3 2 2 6 2" xfId="28963" xr:uid="{00000000-0005-0000-0000-00001A0B0000}"/>
    <cellStyle name="20% - Énfasis5 2 3 2 2 7" xfId="23648" xr:uid="{00000000-0005-0000-0000-00001B0B0000}"/>
    <cellStyle name="20% - Énfasis5 2 3 2 2 8" xfId="44914" xr:uid="{00000000-0005-0000-0000-00001C0B0000}"/>
    <cellStyle name="20% - Énfasis5 2 3 2 2 9" xfId="4241" xr:uid="{00000000-0005-0000-0000-00001D0B0000}"/>
    <cellStyle name="20% - Énfasis5 2 3 2 3" xfId="6881" xr:uid="{00000000-0005-0000-0000-00001E0B0000}"/>
    <cellStyle name="20% - Énfasis5 2 3 2 3 2" xfId="17251" xr:uid="{00000000-0005-0000-0000-00001F0B0000}"/>
    <cellStyle name="20% - Énfasis5 2 3 2 3 2 2" xfId="40539" xr:uid="{00000000-0005-0000-0000-0000200B0000}"/>
    <cellStyle name="20% - Énfasis5 2 3 2 3 3" xfId="12041" xr:uid="{00000000-0005-0000-0000-0000210B0000}"/>
    <cellStyle name="20% - Énfasis5 2 3 2 3 3 2" xfId="35224" xr:uid="{00000000-0005-0000-0000-0000220B0000}"/>
    <cellStyle name="20% - Énfasis5 2 3 2 3 4" xfId="29914" xr:uid="{00000000-0005-0000-0000-0000230B0000}"/>
    <cellStyle name="20% - Énfasis5 2 3 2 3 5" xfId="24599" xr:uid="{00000000-0005-0000-0000-0000240B0000}"/>
    <cellStyle name="20% - Énfasis5 2 3 2 4" xfId="8540" xr:uid="{00000000-0005-0000-0000-0000250B0000}"/>
    <cellStyle name="20% - Énfasis5 2 3 2 4 2" xfId="18962" xr:uid="{00000000-0005-0000-0000-0000260B0000}"/>
    <cellStyle name="20% - Énfasis5 2 3 2 4 2 2" xfId="42307" xr:uid="{00000000-0005-0000-0000-0000270B0000}"/>
    <cellStyle name="20% - Énfasis5 2 3 2 4 3" xfId="13808" xr:uid="{00000000-0005-0000-0000-0000280B0000}"/>
    <cellStyle name="20% - Énfasis5 2 3 2 4 3 2" xfId="36992" xr:uid="{00000000-0005-0000-0000-0000290B0000}"/>
    <cellStyle name="20% - Énfasis5 2 3 2 4 4" xfId="31682" xr:uid="{00000000-0005-0000-0000-00002A0B0000}"/>
    <cellStyle name="20% - Énfasis5 2 3 2 4 5" xfId="26367" xr:uid="{00000000-0005-0000-0000-00002B0B0000}"/>
    <cellStyle name="20% - Énfasis5 2 3 2 5" xfId="15589" xr:uid="{00000000-0005-0000-0000-00002C0B0000}"/>
    <cellStyle name="20% - Énfasis5 2 3 2 5 2" xfId="38776" xr:uid="{00000000-0005-0000-0000-00002D0B0000}"/>
    <cellStyle name="20% - Énfasis5 2 3 2 6" xfId="10280" xr:uid="{00000000-0005-0000-0000-00002E0B0000}"/>
    <cellStyle name="20% - Énfasis5 2 3 2 6 2" xfId="33461" xr:uid="{00000000-0005-0000-0000-00002F0B0000}"/>
    <cellStyle name="20% - Énfasis5 2 3 2 7" xfId="20907" xr:uid="{00000000-0005-0000-0000-0000300B0000}"/>
    <cellStyle name="20% - Énfasis5 2 3 2 7 2" xfId="28151" xr:uid="{00000000-0005-0000-0000-0000310B0000}"/>
    <cellStyle name="20% - Énfasis5 2 3 2 8" xfId="22836" xr:uid="{00000000-0005-0000-0000-0000320B0000}"/>
    <cellStyle name="20% - Énfasis5 2 3 2 9" xfId="44102" xr:uid="{00000000-0005-0000-0000-0000330B0000}"/>
    <cellStyle name="20% - Énfasis5 2 3 3" xfId="1719" xr:uid="{00000000-0005-0000-0000-0000340B0000}"/>
    <cellStyle name="20% - Énfasis5 2 3 3 10" xfId="3668" xr:uid="{00000000-0005-0000-0000-0000350B0000}"/>
    <cellStyle name="20% - Énfasis5 2 3 3 2" xfId="7281" xr:uid="{00000000-0005-0000-0000-0000360B0000}"/>
    <cellStyle name="20% - Énfasis5 2 3 3 2 2" xfId="17633" xr:uid="{00000000-0005-0000-0000-0000370B0000}"/>
    <cellStyle name="20% - Énfasis5 2 3 3 2 2 2" xfId="40945" xr:uid="{00000000-0005-0000-0000-0000380B0000}"/>
    <cellStyle name="20% - Énfasis5 2 3 3 2 3" xfId="12447" xr:uid="{00000000-0005-0000-0000-0000390B0000}"/>
    <cellStyle name="20% - Énfasis5 2 3 3 2 3 2" xfId="35630" xr:uid="{00000000-0005-0000-0000-00003A0B0000}"/>
    <cellStyle name="20% - Énfasis5 2 3 3 2 4" xfId="30320" xr:uid="{00000000-0005-0000-0000-00003B0B0000}"/>
    <cellStyle name="20% - Énfasis5 2 3 3 2 5" xfId="25005" xr:uid="{00000000-0005-0000-0000-00003C0B0000}"/>
    <cellStyle name="20% - Énfasis5 2 3 3 3" xfId="8922" xr:uid="{00000000-0005-0000-0000-00003D0B0000}"/>
    <cellStyle name="20% - Énfasis5 2 3 3 3 2" xfId="19368" xr:uid="{00000000-0005-0000-0000-00003E0B0000}"/>
    <cellStyle name="20% - Énfasis5 2 3 3 3 2 2" xfId="42713" xr:uid="{00000000-0005-0000-0000-00003F0B0000}"/>
    <cellStyle name="20% - Énfasis5 2 3 3 3 3" xfId="14214" xr:uid="{00000000-0005-0000-0000-0000400B0000}"/>
    <cellStyle name="20% - Énfasis5 2 3 3 3 3 2" xfId="37398" xr:uid="{00000000-0005-0000-0000-0000410B0000}"/>
    <cellStyle name="20% - Énfasis5 2 3 3 3 4" xfId="32088" xr:uid="{00000000-0005-0000-0000-0000420B0000}"/>
    <cellStyle name="20% - Énfasis5 2 3 3 3 5" xfId="26773" xr:uid="{00000000-0005-0000-0000-0000430B0000}"/>
    <cellStyle name="20% - Énfasis5 2 3 3 4" xfId="15995" xr:uid="{00000000-0005-0000-0000-0000440B0000}"/>
    <cellStyle name="20% - Énfasis5 2 3 3 4 2" xfId="39182" xr:uid="{00000000-0005-0000-0000-0000450B0000}"/>
    <cellStyle name="20% - Énfasis5 2 3 3 5" xfId="10686" xr:uid="{00000000-0005-0000-0000-0000460B0000}"/>
    <cellStyle name="20% - Énfasis5 2 3 3 5 2" xfId="33867" xr:uid="{00000000-0005-0000-0000-0000470B0000}"/>
    <cellStyle name="20% - Énfasis5 2 3 3 6" xfId="21313" xr:uid="{00000000-0005-0000-0000-0000480B0000}"/>
    <cellStyle name="20% - Énfasis5 2 3 3 6 2" xfId="28557" xr:uid="{00000000-0005-0000-0000-0000490B0000}"/>
    <cellStyle name="20% - Énfasis5 2 3 3 7" xfId="23242" xr:uid="{00000000-0005-0000-0000-00004A0B0000}"/>
    <cellStyle name="20% - Énfasis5 2 3 3 8" xfId="44508" xr:uid="{00000000-0005-0000-0000-00004B0B0000}"/>
    <cellStyle name="20% - Énfasis5 2 3 3 9" xfId="4242" xr:uid="{00000000-0005-0000-0000-00004C0B0000}"/>
    <cellStyle name="20% - Énfasis5 2 3 4" xfId="2222" xr:uid="{00000000-0005-0000-0000-00004D0B0000}"/>
    <cellStyle name="20% - Énfasis5 2 3 4 2" xfId="6482" xr:uid="{00000000-0005-0000-0000-00004E0B0000}"/>
    <cellStyle name="20% - Énfasis5 2 3 4 2 2" xfId="40133" xr:uid="{00000000-0005-0000-0000-00004F0B0000}"/>
    <cellStyle name="20% - Énfasis5 2 3 4 3" xfId="11635" xr:uid="{00000000-0005-0000-0000-0000500B0000}"/>
    <cellStyle name="20% - Énfasis5 2 3 4 3 2" xfId="34818" xr:uid="{00000000-0005-0000-0000-0000510B0000}"/>
    <cellStyle name="20% - Énfasis5 2 3 4 4" xfId="21809" xr:uid="{00000000-0005-0000-0000-0000520B0000}"/>
    <cellStyle name="20% - Énfasis5 2 3 4 4 2" xfId="29508" xr:uid="{00000000-0005-0000-0000-0000530B0000}"/>
    <cellStyle name="20% - Énfasis5 2 3 4 5" xfId="24193" xr:uid="{00000000-0005-0000-0000-0000540B0000}"/>
    <cellStyle name="20% - Énfasis5 2 3 5" xfId="903" xr:uid="{00000000-0005-0000-0000-0000550B0000}"/>
    <cellStyle name="20% - Énfasis5 2 3 5 2" xfId="18557" xr:uid="{00000000-0005-0000-0000-0000560B0000}"/>
    <cellStyle name="20% - Énfasis5 2 3 5 2 2" xfId="41901" xr:uid="{00000000-0005-0000-0000-0000570B0000}"/>
    <cellStyle name="20% - Énfasis5 2 3 5 3" xfId="13402" xr:uid="{00000000-0005-0000-0000-0000580B0000}"/>
    <cellStyle name="20% - Énfasis5 2 3 5 3 2" xfId="36586" xr:uid="{00000000-0005-0000-0000-0000590B0000}"/>
    <cellStyle name="20% - Énfasis5 2 3 5 4" xfId="20501" xr:uid="{00000000-0005-0000-0000-00005A0B0000}"/>
    <cellStyle name="20% - Énfasis5 2 3 5 4 2" xfId="31276" xr:uid="{00000000-0005-0000-0000-00005B0B0000}"/>
    <cellStyle name="20% - Énfasis5 2 3 5 5" xfId="25961" xr:uid="{00000000-0005-0000-0000-00005C0B0000}"/>
    <cellStyle name="20% - Énfasis5 2 3 5 6" xfId="43696" xr:uid="{00000000-0005-0000-0000-00005D0B0000}"/>
    <cellStyle name="20% - Énfasis5 2 3 5 7" xfId="4243" xr:uid="{00000000-0005-0000-0000-00005E0B0000}"/>
    <cellStyle name="20% - Énfasis5 2 3 5 8" xfId="2856" xr:uid="{00000000-0005-0000-0000-00005F0B0000}"/>
    <cellStyle name="20% - Énfasis5 2 3 6" xfId="15183" xr:uid="{00000000-0005-0000-0000-0000600B0000}"/>
    <cellStyle name="20% - Énfasis5 2 3 6 2" xfId="38370" xr:uid="{00000000-0005-0000-0000-0000610B0000}"/>
    <cellStyle name="20% - Énfasis5 2 3 7" xfId="9874" xr:uid="{00000000-0005-0000-0000-0000620B0000}"/>
    <cellStyle name="20% - Énfasis5 2 3 7 2" xfId="33055" xr:uid="{00000000-0005-0000-0000-0000630B0000}"/>
    <cellStyle name="20% - Énfasis5 2 3 8" xfId="19893" xr:uid="{00000000-0005-0000-0000-0000640B0000}"/>
    <cellStyle name="20% - Énfasis5 2 3 8 2" xfId="27745" xr:uid="{00000000-0005-0000-0000-0000650B0000}"/>
    <cellStyle name="20% - Énfasis5 2 3 9" xfId="22430" xr:uid="{00000000-0005-0000-0000-0000660B0000}"/>
    <cellStyle name="20% - Énfasis5 2 4" xfId="1047" xr:uid="{00000000-0005-0000-0000-0000670B0000}"/>
    <cellStyle name="20% - Énfasis5 2 4 10" xfId="4244" xr:uid="{00000000-0005-0000-0000-0000680B0000}"/>
    <cellStyle name="20% - Énfasis5 2 4 11" xfId="2998" xr:uid="{00000000-0005-0000-0000-0000690B0000}"/>
    <cellStyle name="20% - Énfasis5 2 4 2" xfId="1862" xr:uid="{00000000-0005-0000-0000-00006A0B0000}"/>
    <cellStyle name="20% - Énfasis5 2 4 2 10" xfId="3810" xr:uid="{00000000-0005-0000-0000-00006B0B0000}"/>
    <cellStyle name="20% - Énfasis5 2 4 2 2" xfId="7421" xr:uid="{00000000-0005-0000-0000-00006C0B0000}"/>
    <cellStyle name="20% - Énfasis5 2 4 2 2 2" xfId="17775" xr:uid="{00000000-0005-0000-0000-00006D0B0000}"/>
    <cellStyle name="20% - Énfasis5 2 4 2 2 2 2" xfId="41087" xr:uid="{00000000-0005-0000-0000-00006E0B0000}"/>
    <cellStyle name="20% - Énfasis5 2 4 2 2 3" xfId="12589" xr:uid="{00000000-0005-0000-0000-00006F0B0000}"/>
    <cellStyle name="20% - Énfasis5 2 4 2 2 3 2" xfId="35772" xr:uid="{00000000-0005-0000-0000-0000700B0000}"/>
    <cellStyle name="20% - Énfasis5 2 4 2 2 4" xfId="30462" xr:uid="{00000000-0005-0000-0000-0000710B0000}"/>
    <cellStyle name="20% - Énfasis5 2 4 2 2 5" xfId="25147" xr:uid="{00000000-0005-0000-0000-0000720B0000}"/>
    <cellStyle name="20% - Énfasis5 2 4 2 3" xfId="9065" xr:uid="{00000000-0005-0000-0000-0000730B0000}"/>
    <cellStyle name="20% - Énfasis5 2 4 2 3 2" xfId="19510" xr:uid="{00000000-0005-0000-0000-0000740B0000}"/>
    <cellStyle name="20% - Énfasis5 2 4 2 3 2 2" xfId="42855" xr:uid="{00000000-0005-0000-0000-0000750B0000}"/>
    <cellStyle name="20% - Énfasis5 2 4 2 3 3" xfId="14356" xr:uid="{00000000-0005-0000-0000-0000760B0000}"/>
    <cellStyle name="20% - Énfasis5 2 4 2 3 3 2" xfId="37540" xr:uid="{00000000-0005-0000-0000-0000770B0000}"/>
    <cellStyle name="20% - Énfasis5 2 4 2 3 4" xfId="32230" xr:uid="{00000000-0005-0000-0000-0000780B0000}"/>
    <cellStyle name="20% - Énfasis5 2 4 2 3 5" xfId="26915" xr:uid="{00000000-0005-0000-0000-0000790B0000}"/>
    <cellStyle name="20% - Énfasis5 2 4 2 4" xfId="16137" xr:uid="{00000000-0005-0000-0000-00007A0B0000}"/>
    <cellStyle name="20% - Énfasis5 2 4 2 4 2" xfId="39324" xr:uid="{00000000-0005-0000-0000-00007B0B0000}"/>
    <cellStyle name="20% - Énfasis5 2 4 2 5" xfId="10828" xr:uid="{00000000-0005-0000-0000-00007C0B0000}"/>
    <cellStyle name="20% - Énfasis5 2 4 2 5 2" xfId="34009" xr:uid="{00000000-0005-0000-0000-00007D0B0000}"/>
    <cellStyle name="20% - Énfasis5 2 4 2 6" xfId="21455" xr:uid="{00000000-0005-0000-0000-00007E0B0000}"/>
    <cellStyle name="20% - Énfasis5 2 4 2 6 2" xfId="28699" xr:uid="{00000000-0005-0000-0000-00007F0B0000}"/>
    <cellStyle name="20% - Énfasis5 2 4 2 7" xfId="23384" xr:uid="{00000000-0005-0000-0000-0000800B0000}"/>
    <cellStyle name="20% - Énfasis5 2 4 2 8" xfId="44650" xr:uid="{00000000-0005-0000-0000-0000810B0000}"/>
    <cellStyle name="20% - Énfasis5 2 4 2 9" xfId="4245" xr:uid="{00000000-0005-0000-0000-0000820B0000}"/>
    <cellStyle name="20% - Énfasis5 2 4 3" xfId="6621" xr:uid="{00000000-0005-0000-0000-0000830B0000}"/>
    <cellStyle name="20% - Énfasis5 2 4 3 2" xfId="17023" xr:uid="{00000000-0005-0000-0000-0000840B0000}"/>
    <cellStyle name="20% - Énfasis5 2 4 3 2 2" xfId="40275" xr:uid="{00000000-0005-0000-0000-0000850B0000}"/>
    <cellStyle name="20% - Énfasis5 2 4 3 3" xfId="11777" xr:uid="{00000000-0005-0000-0000-0000860B0000}"/>
    <cellStyle name="20% - Énfasis5 2 4 3 3 2" xfId="34960" xr:uid="{00000000-0005-0000-0000-0000870B0000}"/>
    <cellStyle name="20% - Énfasis5 2 4 3 4" xfId="29650" xr:uid="{00000000-0005-0000-0000-0000880B0000}"/>
    <cellStyle name="20% - Énfasis5 2 4 3 5" xfId="24335" xr:uid="{00000000-0005-0000-0000-0000890B0000}"/>
    <cellStyle name="20% - Énfasis5 2 4 4" xfId="8312" xr:uid="{00000000-0005-0000-0000-00008A0B0000}"/>
    <cellStyle name="20% - Énfasis5 2 4 4 2" xfId="18698" xr:uid="{00000000-0005-0000-0000-00008B0B0000}"/>
    <cellStyle name="20% - Énfasis5 2 4 4 2 2" xfId="42043" xr:uid="{00000000-0005-0000-0000-00008C0B0000}"/>
    <cellStyle name="20% - Énfasis5 2 4 4 3" xfId="13544" xr:uid="{00000000-0005-0000-0000-00008D0B0000}"/>
    <cellStyle name="20% - Énfasis5 2 4 4 3 2" xfId="36728" xr:uid="{00000000-0005-0000-0000-00008E0B0000}"/>
    <cellStyle name="20% - Énfasis5 2 4 4 4" xfId="31418" xr:uid="{00000000-0005-0000-0000-00008F0B0000}"/>
    <cellStyle name="20% - Énfasis5 2 4 4 5" xfId="26103" xr:uid="{00000000-0005-0000-0000-0000900B0000}"/>
    <cellStyle name="20% - Énfasis5 2 4 5" xfId="15325" xr:uid="{00000000-0005-0000-0000-0000910B0000}"/>
    <cellStyle name="20% - Énfasis5 2 4 5 2" xfId="38512" xr:uid="{00000000-0005-0000-0000-0000920B0000}"/>
    <cellStyle name="20% - Énfasis5 2 4 6" xfId="10016" xr:uid="{00000000-0005-0000-0000-0000930B0000}"/>
    <cellStyle name="20% - Énfasis5 2 4 6 2" xfId="33197" xr:uid="{00000000-0005-0000-0000-0000940B0000}"/>
    <cellStyle name="20% - Énfasis5 2 4 7" xfId="20643" xr:uid="{00000000-0005-0000-0000-0000950B0000}"/>
    <cellStyle name="20% - Énfasis5 2 4 7 2" xfId="27887" xr:uid="{00000000-0005-0000-0000-0000960B0000}"/>
    <cellStyle name="20% - Énfasis5 2 4 8" xfId="22572" xr:uid="{00000000-0005-0000-0000-0000970B0000}"/>
    <cellStyle name="20% - Énfasis5 2 4 9" xfId="43838" xr:uid="{00000000-0005-0000-0000-0000980B0000}"/>
    <cellStyle name="20% - Énfasis5 2 5" xfId="628" xr:uid="{00000000-0005-0000-0000-0000990B0000}"/>
    <cellStyle name="20% - Énfasis5 2 5 10" xfId="2592" xr:uid="{00000000-0005-0000-0000-00009A0B0000}"/>
    <cellStyle name="20% - Énfasis5 2 5 2" xfId="6222" xr:uid="{00000000-0005-0000-0000-00009B0B0000}"/>
    <cellStyle name="20% - Énfasis5 2 5 2 2" xfId="16665" xr:uid="{00000000-0005-0000-0000-00009C0B0000}"/>
    <cellStyle name="20% - Énfasis5 2 5 2 2 2" xfId="39869" xr:uid="{00000000-0005-0000-0000-00009D0B0000}"/>
    <cellStyle name="20% - Énfasis5 2 5 2 3" xfId="11371" xr:uid="{00000000-0005-0000-0000-00009E0B0000}"/>
    <cellStyle name="20% - Énfasis5 2 5 2 3 2" xfId="34554" xr:uid="{00000000-0005-0000-0000-00009F0B0000}"/>
    <cellStyle name="20% - Énfasis5 2 5 2 4" xfId="29244" xr:uid="{00000000-0005-0000-0000-0000A00B0000}"/>
    <cellStyle name="20% - Énfasis5 2 5 2 5" xfId="23929" xr:uid="{00000000-0005-0000-0000-0000A10B0000}"/>
    <cellStyle name="20% - Énfasis5 2 5 3" xfId="7954" xr:uid="{00000000-0005-0000-0000-0000A20B0000}"/>
    <cellStyle name="20% - Énfasis5 2 5 3 2" xfId="18293" xr:uid="{00000000-0005-0000-0000-0000A30B0000}"/>
    <cellStyle name="20% - Énfasis5 2 5 3 2 2" xfId="41637" xr:uid="{00000000-0005-0000-0000-0000A40B0000}"/>
    <cellStyle name="20% - Énfasis5 2 5 3 3" xfId="13138" xr:uid="{00000000-0005-0000-0000-0000A50B0000}"/>
    <cellStyle name="20% - Énfasis5 2 5 3 3 2" xfId="36322" xr:uid="{00000000-0005-0000-0000-0000A60B0000}"/>
    <cellStyle name="20% - Énfasis5 2 5 3 4" xfId="31012" xr:uid="{00000000-0005-0000-0000-0000A70B0000}"/>
    <cellStyle name="20% - Énfasis5 2 5 3 5" xfId="25697" xr:uid="{00000000-0005-0000-0000-0000A80B0000}"/>
    <cellStyle name="20% - Énfasis5 2 5 4" xfId="14919" xr:uid="{00000000-0005-0000-0000-0000A90B0000}"/>
    <cellStyle name="20% - Énfasis5 2 5 4 2" xfId="38106" xr:uid="{00000000-0005-0000-0000-0000AA0B0000}"/>
    <cellStyle name="20% - Énfasis5 2 5 5" xfId="9610" xr:uid="{00000000-0005-0000-0000-0000AB0B0000}"/>
    <cellStyle name="20% - Énfasis5 2 5 5 2" xfId="32791" xr:uid="{00000000-0005-0000-0000-0000AC0B0000}"/>
    <cellStyle name="20% - Énfasis5 2 5 6" xfId="20237" xr:uid="{00000000-0005-0000-0000-0000AD0B0000}"/>
    <cellStyle name="20% - Énfasis5 2 5 6 2" xfId="27481" xr:uid="{00000000-0005-0000-0000-0000AE0B0000}"/>
    <cellStyle name="20% - Énfasis5 2 5 7" xfId="22166" xr:uid="{00000000-0005-0000-0000-0000AF0B0000}"/>
    <cellStyle name="20% - Énfasis5 2 5 8" xfId="43432" xr:uid="{00000000-0005-0000-0000-0000B00B0000}"/>
    <cellStyle name="20% - Énfasis5 2 5 9" xfId="4246" xr:uid="{00000000-0005-0000-0000-0000B10B0000}"/>
    <cellStyle name="20% - Énfasis5 2 6" xfId="1455" xr:uid="{00000000-0005-0000-0000-0000B20B0000}"/>
    <cellStyle name="20% - Énfasis5 2 6 10" xfId="3404" xr:uid="{00000000-0005-0000-0000-0000B30B0000}"/>
    <cellStyle name="20% - Énfasis5 2 6 2" xfId="7021" xr:uid="{00000000-0005-0000-0000-0000B40B0000}"/>
    <cellStyle name="20% - Énfasis5 2 6 2 2" xfId="17393" xr:uid="{00000000-0005-0000-0000-0000B50B0000}"/>
    <cellStyle name="20% - Énfasis5 2 6 2 2 2" xfId="40681" xr:uid="{00000000-0005-0000-0000-0000B60B0000}"/>
    <cellStyle name="20% - Énfasis5 2 6 2 3" xfId="12183" xr:uid="{00000000-0005-0000-0000-0000B70B0000}"/>
    <cellStyle name="20% - Énfasis5 2 6 2 3 2" xfId="35366" xr:uid="{00000000-0005-0000-0000-0000B80B0000}"/>
    <cellStyle name="20% - Énfasis5 2 6 2 4" xfId="30056" xr:uid="{00000000-0005-0000-0000-0000B90B0000}"/>
    <cellStyle name="20% - Énfasis5 2 6 2 5" xfId="24741" xr:uid="{00000000-0005-0000-0000-0000BA0B0000}"/>
    <cellStyle name="20% - Énfasis5 2 6 3" xfId="8682" xr:uid="{00000000-0005-0000-0000-0000BB0B0000}"/>
    <cellStyle name="20% - Énfasis5 2 6 3 2" xfId="19104" xr:uid="{00000000-0005-0000-0000-0000BC0B0000}"/>
    <cellStyle name="20% - Énfasis5 2 6 3 2 2" xfId="42449" xr:uid="{00000000-0005-0000-0000-0000BD0B0000}"/>
    <cellStyle name="20% - Énfasis5 2 6 3 3" xfId="13950" xr:uid="{00000000-0005-0000-0000-0000BE0B0000}"/>
    <cellStyle name="20% - Énfasis5 2 6 3 3 2" xfId="37134" xr:uid="{00000000-0005-0000-0000-0000BF0B0000}"/>
    <cellStyle name="20% - Énfasis5 2 6 3 4" xfId="31824" xr:uid="{00000000-0005-0000-0000-0000C00B0000}"/>
    <cellStyle name="20% - Énfasis5 2 6 3 5" xfId="26509" xr:uid="{00000000-0005-0000-0000-0000C10B0000}"/>
    <cellStyle name="20% - Énfasis5 2 6 4" xfId="15731" xr:uid="{00000000-0005-0000-0000-0000C20B0000}"/>
    <cellStyle name="20% - Énfasis5 2 6 4 2" xfId="38918" xr:uid="{00000000-0005-0000-0000-0000C30B0000}"/>
    <cellStyle name="20% - Énfasis5 2 6 5" xfId="10422" xr:uid="{00000000-0005-0000-0000-0000C40B0000}"/>
    <cellStyle name="20% - Énfasis5 2 6 5 2" xfId="33603" xr:uid="{00000000-0005-0000-0000-0000C50B0000}"/>
    <cellStyle name="20% - Énfasis5 2 6 6" xfId="21049" xr:uid="{00000000-0005-0000-0000-0000C60B0000}"/>
    <cellStyle name="20% - Énfasis5 2 6 6 2" xfId="28293" xr:uid="{00000000-0005-0000-0000-0000C70B0000}"/>
    <cellStyle name="20% - Énfasis5 2 6 7" xfId="22978" xr:uid="{00000000-0005-0000-0000-0000C80B0000}"/>
    <cellStyle name="20% - Énfasis5 2 6 8" xfId="44244" xr:uid="{00000000-0005-0000-0000-0000C90B0000}"/>
    <cellStyle name="20% - Énfasis5 2 6 9" xfId="4247" xr:uid="{00000000-0005-0000-0000-0000CA0B0000}"/>
    <cellStyle name="20% - Énfasis5 2 7" xfId="2219" xr:uid="{00000000-0005-0000-0000-0000CB0B0000}"/>
    <cellStyle name="20% - Énfasis5 2 7 2" xfId="6089" xr:uid="{00000000-0005-0000-0000-0000CC0B0000}"/>
    <cellStyle name="20% - Énfasis5 2 7 2 2" xfId="39735" xr:uid="{00000000-0005-0000-0000-0000CD0B0000}"/>
    <cellStyle name="20% - Énfasis5 2 7 3" xfId="11237" xr:uid="{00000000-0005-0000-0000-0000CE0B0000}"/>
    <cellStyle name="20% - Énfasis5 2 7 3 2" xfId="34420" xr:uid="{00000000-0005-0000-0000-0000CF0B0000}"/>
    <cellStyle name="20% - Énfasis5 2 7 4" xfId="21806" xr:uid="{00000000-0005-0000-0000-0000D00B0000}"/>
    <cellStyle name="20% - Énfasis5 2 7 4 2" xfId="29110" xr:uid="{00000000-0005-0000-0000-0000D10B0000}"/>
    <cellStyle name="20% - Énfasis5 2 7 5" xfId="23795" xr:uid="{00000000-0005-0000-0000-0000D20B0000}"/>
    <cellStyle name="20% - Énfasis5 2 8" xfId="494" xr:uid="{00000000-0005-0000-0000-0000D30B0000}"/>
    <cellStyle name="20% - Énfasis5 2 8 2" xfId="18160" xr:uid="{00000000-0005-0000-0000-0000D40B0000}"/>
    <cellStyle name="20% - Énfasis5 2 8 2 2" xfId="41503" xr:uid="{00000000-0005-0000-0000-0000D50B0000}"/>
    <cellStyle name="20% - Énfasis5 2 8 3" xfId="13004" xr:uid="{00000000-0005-0000-0000-0000D60B0000}"/>
    <cellStyle name="20% - Énfasis5 2 8 3 2" xfId="36188" xr:uid="{00000000-0005-0000-0000-0000D70B0000}"/>
    <cellStyle name="20% - Énfasis5 2 8 4" xfId="20103" xr:uid="{00000000-0005-0000-0000-0000D80B0000}"/>
    <cellStyle name="20% - Énfasis5 2 8 4 2" xfId="30878" xr:uid="{00000000-0005-0000-0000-0000D90B0000}"/>
    <cellStyle name="20% - Énfasis5 2 8 5" xfId="25563" xr:uid="{00000000-0005-0000-0000-0000DA0B0000}"/>
    <cellStyle name="20% - Énfasis5 2 8 6" xfId="43298" xr:uid="{00000000-0005-0000-0000-0000DB0B0000}"/>
    <cellStyle name="20% - Énfasis5 2 8 7" xfId="4248" xr:uid="{00000000-0005-0000-0000-0000DC0B0000}"/>
    <cellStyle name="20% - Énfasis5 2 8 8" xfId="2458" xr:uid="{00000000-0005-0000-0000-0000DD0B0000}"/>
    <cellStyle name="20% - Énfasis5 2 9" xfId="14785" xr:uid="{00000000-0005-0000-0000-0000DE0B0000}"/>
    <cellStyle name="20% - Énfasis5 2 9 2" xfId="37972" xr:uid="{00000000-0005-0000-0000-0000DF0B0000}"/>
    <cellStyle name="20% - Énfasis5 3" xfId="118" xr:uid="{00000000-0005-0000-0000-0000E00B0000}"/>
    <cellStyle name="20% - Énfasis5 3 2" xfId="119" xr:uid="{00000000-0005-0000-0000-0000E10B0000}"/>
    <cellStyle name="20% - Énfasis5 3 2 2" xfId="120" xr:uid="{00000000-0005-0000-0000-0000E20B0000}"/>
    <cellStyle name="20% - Énfasis5 3 2 2 2" xfId="2225" xr:uid="{00000000-0005-0000-0000-0000E30B0000}"/>
    <cellStyle name="20% - Énfasis5 3 2 2 2 2" xfId="7459" xr:uid="{00000000-0005-0000-0000-0000E40B0000}"/>
    <cellStyle name="20% - Énfasis5 3 2 2 2 2 2" xfId="41126" xr:uid="{00000000-0005-0000-0000-0000E50B0000}"/>
    <cellStyle name="20% - Énfasis5 3 2 2 2 3" xfId="12628" xr:uid="{00000000-0005-0000-0000-0000E60B0000}"/>
    <cellStyle name="20% - Énfasis5 3 2 2 2 3 2" xfId="35811" xr:uid="{00000000-0005-0000-0000-0000E70B0000}"/>
    <cellStyle name="20% - Énfasis5 3 2 2 2 4" xfId="21812" xr:uid="{00000000-0005-0000-0000-0000E80B0000}"/>
    <cellStyle name="20% - Énfasis5 3 2 2 2 4 2" xfId="30501" xr:uid="{00000000-0005-0000-0000-0000E90B0000}"/>
    <cellStyle name="20% - Énfasis5 3 2 2 2 5" xfId="25186" xr:uid="{00000000-0005-0000-0000-0000EA0B0000}"/>
    <cellStyle name="20% - Énfasis5 3 2 2 3" xfId="1901" xr:uid="{00000000-0005-0000-0000-0000EB0B0000}"/>
    <cellStyle name="20% - Énfasis5 3 2 2 3 2" xfId="19549" xr:uid="{00000000-0005-0000-0000-0000EC0B0000}"/>
    <cellStyle name="20% - Énfasis5 3 2 2 3 2 2" xfId="42894" xr:uid="{00000000-0005-0000-0000-0000ED0B0000}"/>
    <cellStyle name="20% - Énfasis5 3 2 2 3 3" xfId="14395" xr:uid="{00000000-0005-0000-0000-0000EE0B0000}"/>
    <cellStyle name="20% - Énfasis5 3 2 2 3 3 2" xfId="37579" xr:uid="{00000000-0005-0000-0000-0000EF0B0000}"/>
    <cellStyle name="20% - Énfasis5 3 2 2 3 4" xfId="21494" xr:uid="{00000000-0005-0000-0000-0000F00B0000}"/>
    <cellStyle name="20% - Énfasis5 3 2 2 3 4 2" xfId="32269" xr:uid="{00000000-0005-0000-0000-0000F10B0000}"/>
    <cellStyle name="20% - Énfasis5 3 2 2 3 5" xfId="26954" xr:uid="{00000000-0005-0000-0000-0000F20B0000}"/>
    <cellStyle name="20% - Énfasis5 3 2 2 3 6" xfId="44689" xr:uid="{00000000-0005-0000-0000-0000F30B0000}"/>
    <cellStyle name="20% - Énfasis5 3 2 2 3 7" xfId="4249" xr:uid="{00000000-0005-0000-0000-0000F40B0000}"/>
    <cellStyle name="20% - Énfasis5 3 2 2 3 8" xfId="3849" xr:uid="{00000000-0005-0000-0000-0000F50B0000}"/>
    <cellStyle name="20% - Énfasis5 3 2 2 4" xfId="16176" xr:uid="{00000000-0005-0000-0000-0000F60B0000}"/>
    <cellStyle name="20% - Énfasis5 3 2 2 4 2" xfId="39363" xr:uid="{00000000-0005-0000-0000-0000F70B0000}"/>
    <cellStyle name="20% - Énfasis5 3 2 2 5" xfId="10867" xr:uid="{00000000-0005-0000-0000-0000F80B0000}"/>
    <cellStyle name="20% - Énfasis5 3 2 2 5 2" xfId="34048" xr:uid="{00000000-0005-0000-0000-0000F90B0000}"/>
    <cellStyle name="20% - Énfasis5 3 2 2 6" xfId="19896" xr:uid="{00000000-0005-0000-0000-0000FA0B0000}"/>
    <cellStyle name="20% - Énfasis5 3 2 2 6 2" xfId="28738" xr:uid="{00000000-0005-0000-0000-0000FB0B0000}"/>
    <cellStyle name="20% - Énfasis5 3 2 2 7" xfId="23423" xr:uid="{00000000-0005-0000-0000-0000FC0B0000}"/>
    <cellStyle name="20% - Énfasis5 3 2 3" xfId="2224" xr:uid="{00000000-0005-0000-0000-0000FD0B0000}"/>
    <cellStyle name="20% - Énfasis5 3 2 3 2" xfId="6659" xr:uid="{00000000-0005-0000-0000-0000FE0B0000}"/>
    <cellStyle name="20% - Énfasis5 3 2 3 2 2" xfId="40314" xr:uid="{00000000-0005-0000-0000-0000FF0B0000}"/>
    <cellStyle name="20% - Énfasis5 3 2 3 3" xfId="11816" xr:uid="{00000000-0005-0000-0000-0000000C0000}"/>
    <cellStyle name="20% - Énfasis5 3 2 3 3 2" xfId="34999" xr:uid="{00000000-0005-0000-0000-0000010C0000}"/>
    <cellStyle name="20% - Énfasis5 3 2 3 4" xfId="21811" xr:uid="{00000000-0005-0000-0000-0000020C0000}"/>
    <cellStyle name="20% - Énfasis5 3 2 3 4 2" xfId="29689" xr:uid="{00000000-0005-0000-0000-0000030C0000}"/>
    <cellStyle name="20% - Énfasis5 3 2 3 5" xfId="24374" xr:uid="{00000000-0005-0000-0000-0000040C0000}"/>
    <cellStyle name="20% - Énfasis5 3 2 4" xfId="1086" xr:uid="{00000000-0005-0000-0000-0000050C0000}"/>
    <cellStyle name="20% - Énfasis5 3 2 4 2" xfId="18737" xr:uid="{00000000-0005-0000-0000-0000060C0000}"/>
    <cellStyle name="20% - Énfasis5 3 2 4 2 2" xfId="42082" xr:uid="{00000000-0005-0000-0000-0000070C0000}"/>
    <cellStyle name="20% - Énfasis5 3 2 4 3" xfId="13583" xr:uid="{00000000-0005-0000-0000-0000080C0000}"/>
    <cellStyle name="20% - Énfasis5 3 2 4 3 2" xfId="36767" xr:uid="{00000000-0005-0000-0000-0000090C0000}"/>
    <cellStyle name="20% - Énfasis5 3 2 4 4" xfId="20682" xr:uid="{00000000-0005-0000-0000-00000A0C0000}"/>
    <cellStyle name="20% - Énfasis5 3 2 4 4 2" xfId="31457" xr:uid="{00000000-0005-0000-0000-00000B0C0000}"/>
    <cellStyle name="20% - Énfasis5 3 2 4 5" xfId="26142" xr:uid="{00000000-0005-0000-0000-00000C0C0000}"/>
    <cellStyle name="20% - Énfasis5 3 2 4 6" xfId="43877" xr:uid="{00000000-0005-0000-0000-00000D0C0000}"/>
    <cellStyle name="20% - Énfasis5 3 2 4 7" xfId="4250" xr:uid="{00000000-0005-0000-0000-00000E0C0000}"/>
    <cellStyle name="20% - Énfasis5 3 2 4 8" xfId="3037" xr:uid="{00000000-0005-0000-0000-00000F0C0000}"/>
    <cellStyle name="20% - Énfasis5 3 2 5" xfId="15364" xr:uid="{00000000-0005-0000-0000-0000100C0000}"/>
    <cellStyle name="20% - Énfasis5 3 2 5 2" xfId="38551" xr:uid="{00000000-0005-0000-0000-0000110C0000}"/>
    <cellStyle name="20% - Énfasis5 3 2 6" xfId="10055" xr:uid="{00000000-0005-0000-0000-0000120C0000}"/>
    <cellStyle name="20% - Énfasis5 3 2 6 2" xfId="33236" xr:uid="{00000000-0005-0000-0000-0000130C0000}"/>
    <cellStyle name="20% - Énfasis5 3 2 7" xfId="19895" xr:uid="{00000000-0005-0000-0000-0000140C0000}"/>
    <cellStyle name="20% - Énfasis5 3 2 7 2" xfId="27926" xr:uid="{00000000-0005-0000-0000-0000150C0000}"/>
    <cellStyle name="20% - Énfasis5 3 2 8" xfId="22611" xr:uid="{00000000-0005-0000-0000-0000160C0000}"/>
    <cellStyle name="20% - Énfasis5 3 3" xfId="121" xr:uid="{00000000-0005-0000-0000-0000170C0000}"/>
    <cellStyle name="20% - Énfasis5 3 3 2" xfId="2226" xr:uid="{00000000-0005-0000-0000-0000180C0000}"/>
    <cellStyle name="20% - Énfasis5 3 3 2 2" xfId="7059" xr:uid="{00000000-0005-0000-0000-0000190C0000}"/>
    <cellStyle name="20% - Énfasis5 3 3 2 2 2" xfId="40720" xr:uid="{00000000-0005-0000-0000-00001A0C0000}"/>
    <cellStyle name="20% - Énfasis5 3 3 2 3" xfId="12222" xr:uid="{00000000-0005-0000-0000-00001B0C0000}"/>
    <cellStyle name="20% - Énfasis5 3 3 2 3 2" xfId="35405" xr:uid="{00000000-0005-0000-0000-00001C0C0000}"/>
    <cellStyle name="20% - Énfasis5 3 3 2 4" xfId="21813" xr:uid="{00000000-0005-0000-0000-00001D0C0000}"/>
    <cellStyle name="20% - Énfasis5 3 3 2 4 2" xfId="30095" xr:uid="{00000000-0005-0000-0000-00001E0C0000}"/>
    <cellStyle name="20% - Énfasis5 3 3 2 5" xfId="24780" xr:uid="{00000000-0005-0000-0000-00001F0C0000}"/>
    <cellStyle name="20% - Énfasis5 3 3 3" xfId="1494" xr:uid="{00000000-0005-0000-0000-0000200C0000}"/>
    <cellStyle name="20% - Énfasis5 3 3 3 2" xfId="19143" xr:uid="{00000000-0005-0000-0000-0000210C0000}"/>
    <cellStyle name="20% - Énfasis5 3 3 3 2 2" xfId="42488" xr:uid="{00000000-0005-0000-0000-0000220C0000}"/>
    <cellStyle name="20% - Énfasis5 3 3 3 3" xfId="13989" xr:uid="{00000000-0005-0000-0000-0000230C0000}"/>
    <cellStyle name="20% - Énfasis5 3 3 3 3 2" xfId="37173" xr:uid="{00000000-0005-0000-0000-0000240C0000}"/>
    <cellStyle name="20% - Énfasis5 3 3 3 4" xfId="21088" xr:uid="{00000000-0005-0000-0000-0000250C0000}"/>
    <cellStyle name="20% - Énfasis5 3 3 3 4 2" xfId="31863" xr:uid="{00000000-0005-0000-0000-0000260C0000}"/>
    <cellStyle name="20% - Énfasis5 3 3 3 5" xfId="26548" xr:uid="{00000000-0005-0000-0000-0000270C0000}"/>
    <cellStyle name="20% - Énfasis5 3 3 3 6" xfId="44283" xr:uid="{00000000-0005-0000-0000-0000280C0000}"/>
    <cellStyle name="20% - Énfasis5 3 3 3 7" xfId="4251" xr:uid="{00000000-0005-0000-0000-0000290C0000}"/>
    <cellStyle name="20% - Énfasis5 3 3 3 8" xfId="3443" xr:uid="{00000000-0005-0000-0000-00002A0C0000}"/>
    <cellStyle name="20% - Énfasis5 3 3 4" xfId="15770" xr:uid="{00000000-0005-0000-0000-00002B0C0000}"/>
    <cellStyle name="20% - Énfasis5 3 3 4 2" xfId="38957" xr:uid="{00000000-0005-0000-0000-00002C0C0000}"/>
    <cellStyle name="20% - Énfasis5 3 3 5" xfId="10461" xr:uid="{00000000-0005-0000-0000-00002D0C0000}"/>
    <cellStyle name="20% - Énfasis5 3 3 5 2" xfId="33642" xr:uid="{00000000-0005-0000-0000-00002E0C0000}"/>
    <cellStyle name="20% - Énfasis5 3 3 6" xfId="19897" xr:uid="{00000000-0005-0000-0000-00002F0C0000}"/>
    <cellStyle name="20% - Énfasis5 3 3 6 2" xfId="28332" xr:uid="{00000000-0005-0000-0000-0000300C0000}"/>
    <cellStyle name="20% - Énfasis5 3 3 7" xfId="23017" xr:uid="{00000000-0005-0000-0000-0000310C0000}"/>
    <cellStyle name="20% - Énfasis5 3 4" xfId="2223" xr:uid="{00000000-0005-0000-0000-0000320C0000}"/>
    <cellStyle name="20% - Énfasis5 3 4 2" xfId="6260" xr:uid="{00000000-0005-0000-0000-0000330C0000}"/>
    <cellStyle name="20% - Énfasis5 3 4 2 2" xfId="39908" xr:uid="{00000000-0005-0000-0000-0000340C0000}"/>
    <cellStyle name="20% - Énfasis5 3 4 3" xfId="11410" xr:uid="{00000000-0005-0000-0000-0000350C0000}"/>
    <cellStyle name="20% - Énfasis5 3 4 3 2" xfId="34593" xr:uid="{00000000-0005-0000-0000-0000360C0000}"/>
    <cellStyle name="20% - Énfasis5 3 4 4" xfId="21810" xr:uid="{00000000-0005-0000-0000-0000370C0000}"/>
    <cellStyle name="20% - Énfasis5 3 4 4 2" xfId="29283" xr:uid="{00000000-0005-0000-0000-0000380C0000}"/>
    <cellStyle name="20% - Énfasis5 3 4 5" xfId="23968" xr:uid="{00000000-0005-0000-0000-0000390C0000}"/>
    <cellStyle name="20% - Énfasis5 3 5" xfId="667" xr:uid="{00000000-0005-0000-0000-00003A0C0000}"/>
    <cellStyle name="20% - Énfasis5 3 5 2" xfId="18332" xr:uid="{00000000-0005-0000-0000-00003B0C0000}"/>
    <cellStyle name="20% - Énfasis5 3 5 2 2" xfId="41676" xr:uid="{00000000-0005-0000-0000-00003C0C0000}"/>
    <cellStyle name="20% - Énfasis5 3 5 3" xfId="13177" xr:uid="{00000000-0005-0000-0000-00003D0C0000}"/>
    <cellStyle name="20% - Énfasis5 3 5 3 2" xfId="36361" xr:uid="{00000000-0005-0000-0000-00003E0C0000}"/>
    <cellStyle name="20% - Énfasis5 3 5 4" xfId="20276" xr:uid="{00000000-0005-0000-0000-00003F0C0000}"/>
    <cellStyle name="20% - Énfasis5 3 5 4 2" xfId="31051" xr:uid="{00000000-0005-0000-0000-0000400C0000}"/>
    <cellStyle name="20% - Énfasis5 3 5 5" xfId="25736" xr:uid="{00000000-0005-0000-0000-0000410C0000}"/>
    <cellStyle name="20% - Énfasis5 3 5 6" xfId="43471" xr:uid="{00000000-0005-0000-0000-0000420C0000}"/>
    <cellStyle name="20% - Énfasis5 3 5 7" xfId="4252" xr:uid="{00000000-0005-0000-0000-0000430C0000}"/>
    <cellStyle name="20% - Énfasis5 3 5 8" xfId="2631" xr:uid="{00000000-0005-0000-0000-0000440C0000}"/>
    <cellStyle name="20% - Énfasis5 3 6" xfId="14958" xr:uid="{00000000-0005-0000-0000-0000450C0000}"/>
    <cellStyle name="20% - Énfasis5 3 6 2" xfId="38145" xr:uid="{00000000-0005-0000-0000-0000460C0000}"/>
    <cellStyle name="20% - Énfasis5 3 7" xfId="9649" xr:uid="{00000000-0005-0000-0000-0000470C0000}"/>
    <cellStyle name="20% - Énfasis5 3 7 2" xfId="32830" xr:uid="{00000000-0005-0000-0000-0000480C0000}"/>
    <cellStyle name="20% - Énfasis5 3 8" xfId="19894" xr:uid="{00000000-0005-0000-0000-0000490C0000}"/>
    <cellStyle name="20% - Énfasis5 3 8 2" xfId="27520" xr:uid="{00000000-0005-0000-0000-00004A0C0000}"/>
    <cellStyle name="20% - Énfasis5 3 9" xfId="22205" xr:uid="{00000000-0005-0000-0000-00004B0C0000}"/>
    <cellStyle name="20% - Énfasis5 4" xfId="122" xr:uid="{00000000-0005-0000-0000-00004C0C0000}"/>
    <cellStyle name="20% - Énfasis5 4 2" xfId="123" xr:uid="{00000000-0005-0000-0000-00004D0C0000}"/>
    <cellStyle name="20% - Énfasis5 4 2 2" xfId="124" xr:uid="{00000000-0005-0000-0000-00004E0C0000}"/>
    <cellStyle name="20% - Énfasis5 4 2 2 2" xfId="2229" xr:uid="{00000000-0005-0000-0000-00004F0C0000}"/>
    <cellStyle name="20% - Énfasis5 4 2 2 2 2" xfId="7596" xr:uid="{00000000-0005-0000-0000-0000500C0000}"/>
    <cellStyle name="20% - Énfasis5 4 2 2 2 2 2" xfId="41265" xr:uid="{00000000-0005-0000-0000-0000510C0000}"/>
    <cellStyle name="20% - Énfasis5 4 2 2 2 3" xfId="12767" xr:uid="{00000000-0005-0000-0000-0000520C0000}"/>
    <cellStyle name="20% - Énfasis5 4 2 2 2 3 2" xfId="35950" xr:uid="{00000000-0005-0000-0000-0000530C0000}"/>
    <cellStyle name="20% - Énfasis5 4 2 2 2 4" xfId="21816" xr:uid="{00000000-0005-0000-0000-0000540C0000}"/>
    <cellStyle name="20% - Énfasis5 4 2 2 2 4 2" xfId="30640" xr:uid="{00000000-0005-0000-0000-0000550C0000}"/>
    <cellStyle name="20% - Énfasis5 4 2 2 2 5" xfId="25325" xr:uid="{00000000-0005-0000-0000-0000560C0000}"/>
    <cellStyle name="20% - Énfasis5 4 2 2 3" xfId="2040" xr:uid="{00000000-0005-0000-0000-0000570C0000}"/>
    <cellStyle name="20% - Énfasis5 4 2 2 3 2" xfId="19688" xr:uid="{00000000-0005-0000-0000-0000580C0000}"/>
    <cellStyle name="20% - Énfasis5 4 2 2 3 2 2" xfId="43033" xr:uid="{00000000-0005-0000-0000-0000590C0000}"/>
    <cellStyle name="20% - Énfasis5 4 2 2 3 3" xfId="14534" xr:uid="{00000000-0005-0000-0000-00005A0C0000}"/>
    <cellStyle name="20% - Énfasis5 4 2 2 3 3 2" xfId="37718" xr:uid="{00000000-0005-0000-0000-00005B0C0000}"/>
    <cellStyle name="20% - Énfasis5 4 2 2 3 4" xfId="21633" xr:uid="{00000000-0005-0000-0000-00005C0C0000}"/>
    <cellStyle name="20% - Énfasis5 4 2 2 3 4 2" xfId="32408" xr:uid="{00000000-0005-0000-0000-00005D0C0000}"/>
    <cellStyle name="20% - Énfasis5 4 2 2 3 5" xfId="27093" xr:uid="{00000000-0005-0000-0000-00005E0C0000}"/>
    <cellStyle name="20% - Énfasis5 4 2 2 3 6" xfId="44828" xr:uid="{00000000-0005-0000-0000-00005F0C0000}"/>
    <cellStyle name="20% - Énfasis5 4 2 2 3 7" xfId="4253" xr:uid="{00000000-0005-0000-0000-0000600C0000}"/>
    <cellStyle name="20% - Énfasis5 4 2 2 3 8" xfId="3988" xr:uid="{00000000-0005-0000-0000-0000610C0000}"/>
    <cellStyle name="20% - Énfasis5 4 2 2 4" xfId="16315" xr:uid="{00000000-0005-0000-0000-0000620C0000}"/>
    <cellStyle name="20% - Énfasis5 4 2 2 4 2" xfId="39502" xr:uid="{00000000-0005-0000-0000-0000630C0000}"/>
    <cellStyle name="20% - Énfasis5 4 2 2 5" xfId="11006" xr:uid="{00000000-0005-0000-0000-0000640C0000}"/>
    <cellStyle name="20% - Énfasis5 4 2 2 5 2" xfId="34187" xr:uid="{00000000-0005-0000-0000-0000650C0000}"/>
    <cellStyle name="20% - Énfasis5 4 2 2 6" xfId="19900" xr:uid="{00000000-0005-0000-0000-0000660C0000}"/>
    <cellStyle name="20% - Énfasis5 4 2 2 6 2" xfId="28877" xr:uid="{00000000-0005-0000-0000-0000670C0000}"/>
    <cellStyle name="20% - Énfasis5 4 2 2 7" xfId="23562" xr:uid="{00000000-0005-0000-0000-0000680C0000}"/>
    <cellStyle name="20% - Énfasis5 4 2 3" xfId="2228" xr:uid="{00000000-0005-0000-0000-0000690C0000}"/>
    <cellStyle name="20% - Énfasis5 4 2 3 2" xfId="6796" xr:uid="{00000000-0005-0000-0000-00006A0C0000}"/>
    <cellStyle name="20% - Énfasis5 4 2 3 2 2" xfId="40453" xr:uid="{00000000-0005-0000-0000-00006B0C0000}"/>
    <cellStyle name="20% - Énfasis5 4 2 3 3" xfId="11955" xr:uid="{00000000-0005-0000-0000-00006C0C0000}"/>
    <cellStyle name="20% - Énfasis5 4 2 3 3 2" xfId="35138" xr:uid="{00000000-0005-0000-0000-00006D0C0000}"/>
    <cellStyle name="20% - Énfasis5 4 2 3 4" xfId="21815" xr:uid="{00000000-0005-0000-0000-00006E0C0000}"/>
    <cellStyle name="20% - Énfasis5 4 2 3 4 2" xfId="29828" xr:uid="{00000000-0005-0000-0000-00006F0C0000}"/>
    <cellStyle name="20% - Énfasis5 4 2 3 5" xfId="24513" xr:uid="{00000000-0005-0000-0000-0000700C0000}"/>
    <cellStyle name="20% - Énfasis5 4 2 4" xfId="1225" xr:uid="{00000000-0005-0000-0000-0000710C0000}"/>
    <cellStyle name="20% - Énfasis5 4 2 4 2" xfId="18876" xr:uid="{00000000-0005-0000-0000-0000720C0000}"/>
    <cellStyle name="20% - Énfasis5 4 2 4 2 2" xfId="42221" xr:uid="{00000000-0005-0000-0000-0000730C0000}"/>
    <cellStyle name="20% - Énfasis5 4 2 4 3" xfId="13722" xr:uid="{00000000-0005-0000-0000-0000740C0000}"/>
    <cellStyle name="20% - Énfasis5 4 2 4 3 2" xfId="36906" xr:uid="{00000000-0005-0000-0000-0000750C0000}"/>
    <cellStyle name="20% - Énfasis5 4 2 4 4" xfId="20821" xr:uid="{00000000-0005-0000-0000-0000760C0000}"/>
    <cellStyle name="20% - Énfasis5 4 2 4 4 2" xfId="31596" xr:uid="{00000000-0005-0000-0000-0000770C0000}"/>
    <cellStyle name="20% - Énfasis5 4 2 4 5" xfId="26281" xr:uid="{00000000-0005-0000-0000-0000780C0000}"/>
    <cellStyle name="20% - Énfasis5 4 2 4 6" xfId="44016" xr:uid="{00000000-0005-0000-0000-0000790C0000}"/>
    <cellStyle name="20% - Énfasis5 4 2 4 7" xfId="4254" xr:uid="{00000000-0005-0000-0000-00007A0C0000}"/>
    <cellStyle name="20% - Énfasis5 4 2 4 8" xfId="3176" xr:uid="{00000000-0005-0000-0000-00007B0C0000}"/>
    <cellStyle name="20% - Énfasis5 4 2 5" xfId="15503" xr:uid="{00000000-0005-0000-0000-00007C0C0000}"/>
    <cellStyle name="20% - Énfasis5 4 2 5 2" xfId="38690" xr:uid="{00000000-0005-0000-0000-00007D0C0000}"/>
    <cellStyle name="20% - Énfasis5 4 2 6" xfId="10194" xr:uid="{00000000-0005-0000-0000-00007E0C0000}"/>
    <cellStyle name="20% - Énfasis5 4 2 6 2" xfId="33375" xr:uid="{00000000-0005-0000-0000-00007F0C0000}"/>
    <cellStyle name="20% - Énfasis5 4 2 7" xfId="19899" xr:uid="{00000000-0005-0000-0000-0000800C0000}"/>
    <cellStyle name="20% - Énfasis5 4 2 7 2" xfId="28065" xr:uid="{00000000-0005-0000-0000-0000810C0000}"/>
    <cellStyle name="20% - Énfasis5 4 2 8" xfId="22750" xr:uid="{00000000-0005-0000-0000-0000820C0000}"/>
    <cellStyle name="20% - Énfasis5 4 3" xfId="125" xr:uid="{00000000-0005-0000-0000-0000830C0000}"/>
    <cellStyle name="20% - Énfasis5 4 3 2" xfId="2230" xr:uid="{00000000-0005-0000-0000-0000840C0000}"/>
    <cellStyle name="20% - Énfasis5 4 3 2 2" xfId="7196" xr:uid="{00000000-0005-0000-0000-0000850C0000}"/>
    <cellStyle name="20% - Énfasis5 4 3 2 2 2" xfId="40859" xr:uid="{00000000-0005-0000-0000-0000860C0000}"/>
    <cellStyle name="20% - Énfasis5 4 3 2 3" xfId="12361" xr:uid="{00000000-0005-0000-0000-0000870C0000}"/>
    <cellStyle name="20% - Énfasis5 4 3 2 3 2" xfId="35544" xr:uid="{00000000-0005-0000-0000-0000880C0000}"/>
    <cellStyle name="20% - Énfasis5 4 3 2 4" xfId="21817" xr:uid="{00000000-0005-0000-0000-0000890C0000}"/>
    <cellStyle name="20% - Énfasis5 4 3 2 4 2" xfId="30234" xr:uid="{00000000-0005-0000-0000-00008A0C0000}"/>
    <cellStyle name="20% - Énfasis5 4 3 2 5" xfId="24919" xr:uid="{00000000-0005-0000-0000-00008B0C0000}"/>
    <cellStyle name="20% - Énfasis5 4 3 3" xfId="1633" xr:uid="{00000000-0005-0000-0000-00008C0C0000}"/>
    <cellStyle name="20% - Énfasis5 4 3 3 2" xfId="19282" xr:uid="{00000000-0005-0000-0000-00008D0C0000}"/>
    <cellStyle name="20% - Énfasis5 4 3 3 2 2" xfId="42627" xr:uid="{00000000-0005-0000-0000-00008E0C0000}"/>
    <cellStyle name="20% - Énfasis5 4 3 3 3" xfId="14128" xr:uid="{00000000-0005-0000-0000-00008F0C0000}"/>
    <cellStyle name="20% - Énfasis5 4 3 3 3 2" xfId="37312" xr:uid="{00000000-0005-0000-0000-0000900C0000}"/>
    <cellStyle name="20% - Énfasis5 4 3 3 4" xfId="21227" xr:uid="{00000000-0005-0000-0000-0000910C0000}"/>
    <cellStyle name="20% - Énfasis5 4 3 3 4 2" xfId="32002" xr:uid="{00000000-0005-0000-0000-0000920C0000}"/>
    <cellStyle name="20% - Énfasis5 4 3 3 5" xfId="26687" xr:uid="{00000000-0005-0000-0000-0000930C0000}"/>
    <cellStyle name="20% - Énfasis5 4 3 3 6" xfId="44422" xr:uid="{00000000-0005-0000-0000-0000940C0000}"/>
    <cellStyle name="20% - Énfasis5 4 3 3 7" xfId="4255" xr:uid="{00000000-0005-0000-0000-0000950C0000}"/>
    <cellStyle name="20% - Énfasis5 4 3 3 8" xfId="3582" xr:uid="{00000000-0005-0000-0000-0000960C0000}"/>
    <cellStyle name="20% - Énfasis5 4 3 4" xfId="15909" xr:uid="{00000000-0005-0000-0000-0000970C0000}"/>
    <cellStyle name="20% - Énfasis5 4 3 4 2" xfId="39096" xr:uid="{00000000-0005-0000-0000-0000980C0000}"/>
    <cellStyle name="20% - Énfasis5 4 3 5" xfId="10600" xr:uid="{00000000-0005-0000-0000-0000990C0000}"/>
    <cellStyle name="20% - Énfasis5 4 3 5 2" xfId="33781" xr:uid="{00000000-0005-0000-0000-00009A0C0000}"/>
    <cellStyle name="20% - Énfasis5 4 3 6" xfId="19901" xr:uid="{00000000-0005-0000-0000-00009B0C0000}"/>
    <cellStyle name="20% - Énfasis5 4 3 6 2" xfId="28471" xr:uid="{00000000-0005-0000-0000-00009C0C0000}"/>
    <cellStyle name="20% - Énfasis5 4 3 7" xfId="23156" xr:uid="{00000000-0005-0000-0000-00009D0C0000}"/>
    <cellStyle name="20% - Énfasis5 4 4" xfId="2227" xr:uid="{00000000-0005-0000-0000-00009E0C0000}"/>
    <cellStyle name="20% - Énfasis5 4 4 2" xfId="6397" xr:uid="{00000000-0005-0000-0000-00009F0C0000}"/>
    <cellStyle name="20% - Énfasis5 4 4 2 2" xfId="40047" xr:uid="{00000000-0005-0000-0000-0000A00C0000}"/>
    <cellStyle name="20% - Énfasis5 4 4 3" xfId="11549" xr:uid="{00000000-0005-0000-0000-0000A10C0000}"/>
    <cellStyle name="20% - Énfasis5 4 4 3 2" xfId="34732" xr:uid="{00000000-0005-0000-0000-0000A20C0000}"/>
    <cellStyle name="20% - Énfasis5 4 4 4" xfId="21814" xr:uid="{00000000-0005-0000-0000-0000A30C0000}"/>
    <cellStyle name="20% - Énfasis5 4 4 4 2" xfId="29422" xr:uid="{00000000-0005-0000-0000-0000A40C0000}"/>
    <cellStyle name="20% - Énfasis5 4 4 5" xfId="24107" xr:uid="{00000000-0005-0000-0000-0000A50C0000}"/>
    <cellStyle name="20% - Énfasis5 4 5" xfId="817" xr:uid="{00000000-0005-0000-0000-0000A60C0000}"/>
    <cellStyle name="20% - Énfasis5 4 5 2" xfId="18471" xr:uid="{00000000-0005-0000-0000-0000A70C0000}"/>
    <cellStyle name="20% - Énfasis5 4 5 2 2" xfId="41815" xr:uid="{00000000-0005-0000-0000-0000A80C0000}"/>
    <cellStyle name="20% - Énfasis5 4 5 3" xfId="13316" xr:uid="{00000000-0005-0000-0000-0000A90C0000}"/>
    <cellStyle name="20% - Énfasis5 4 5 3 2" xfId="36500" xr:uid="{00000000-0005-0000-0000-0000AA0C0000}"/>
    <cellStyle name="20% - Énfasis5 4 5 4" xfId="20415" xr:uid="{00000000-0005-0000-0000-0000AB0C0000}"/>
    <cellStyle name="20% - Énfasis5 4 5 4 2" xfId="31190" xr:uid="{00000000-0005-0000-0000-0000AC0C0000}"/>
    <cellStyle name="20% - Énfasis5 4 5 5" xfId="25875" xr:uid="{00000000-0005-0000-0000-0000AD0C0000}"/>
    <cellStyle name="20% - Énfasis5 4 5 6" xfId="43610" xr:uid="{00000000-0005-0000-0000-0000AE0C0000}"/>
    <cellStyle name="20% - Énfasis5 4 5 7" xfId="4256" xr:uid="{00000000-0005-0000-0000-0000AF0C0000}"/>
    <cellStyle name="20% - Énfasis5 4 5 8" xfId="2770" xr:uid="{00000000-0005-0000-0000-0000B00C0000}"/>
    <cellStyle name="20% - Énfasis5 4 6" xfId="15097" xr:uid="{00000000-0005-0000-0000-0000B10C0000}"/>
    <cellStyle name="20% - Énfasis5 4 6 2" xfId="38284" xr:uid="{00000000-0005-0000-0000-0000B20C0000}"/>
    <cellStyle name="20% - Énfasis5 4 7" xfId="9788" xr:uid="{00000000-0005-0000-0000-0000B30C0000}"/>
    <cellStyle name="20% - Énfasis5 4 7 2" xfId="32969" xr:uid="{00000000-0005-0000-0000-0000B40C0000}"/>
    <cellStyle name="20% - Énfasis5 4 8" xfId="19898" xr:uid="{00000000-0005-0000-0000-0000B50C0000}"/>
    <cellStyle name="20% - Énfasis5 4 8 2" xfId="27659" xr:uid="{00000000-0005-0000-0000-0000B60C0000}"/>
    <cellStyle name="20% - Énfasis5 4 9" xfId="22344" xr:uid="{00000000-0005-0000-0000-0000B70C0000}"/>
    <cellStyle name="20% - Énfasis5 5" xfId="949" xr:uid="{00000000-0005-0000-0000-0000B80C0000}"/>
    <cellStyle name="20% - Énfasis5 5 10" xfId="4257" xr:uid="{00000000-0005-0000-0000-0000B90C0000}"/>
    <cellStyle name="20% - Énfasis5 5 11" xfId="2902" xr:uid="{00000000-0005-0000-0000-0000BA0C0000}"/>
    <cellStyle name="20% - Énfasis5 5 2" xfId="1765" xr:uid="{00000000-0005-0000-0000-0000BB0C0000}"/>
    <cellStyle name="20% - Énfasis5 5 2 10" xfId="3714" xr:uid="{00000000-0005-0000-0000-0000BC0C0000}"/>
    <cellStyle name="20% - Énfasis5 5 2 2" xfId="7326" xr:uid="{00000000-0005-0000-0000-0000BD0C0000}"/>
    <cellStyle name="20% - Énfasis5 5 2 2 2" xfId="17679" xr:uid="{00000000-0005-0000-0000-0000BE0C0000}"/>
    <cellStyle name="20% - Énfasis5 5 2 2 2 2" xfId="40991" xr:uid="{00000000-0005-0000-0000-0000BF0C0000}"/>
    <cellStyle name="20% - Énfasis5 5 2 2 3" xfId="12493" xr:uid="{00000000-0005-0000-0000-0000C00C0000}"/>
    <cellStyle name="20% - Énfasis5 5 2 2 3 2" xfId="35676" xr:uid="{00000000-0005-0000-0000-0000C10C0000}"/>
    <cellStyle name="20% - Énfasis5 5 2 2 4" xfId="30366" xr:uid="{00000000-0005-0000-0000-0000C20C0000}"/>
    <cellStyle name="20% - Énfasis5 5 2 2 5" xfId="25051" xr:uid="{00000000-0005-0000-0000-0000C30C0000}"/>
    <cellStyle name="20% - Énfasis5 5 2 3" xfId="8968" xr:uid="{00000000-0005-0000-0000-0000C40C0000}"/>
    <cellStyle name="20% - Énfasis5 5 2 3 2" xfId="19414" xr:uid="{00000000-0005-0000-0000-0000C50C0000}"/>
    <cellStyle name="20% - Énfasis5 5 2 3 2 2" xfId="42759" xr:uid="{00000000-0005-0000-0000-0000C60C0000}"/>
    <cellStyle name="20% - Énfasis5 5 2 3 3" xfId="14260" xr:uid="{00000000-0005-0000-0000-0000C70C0000}"/>
    <cellStyle name="20% - Énfasis5 5 2 3 3 2" xfId="37444" xr:uid="{00000000-0005-0000-0000-0000C80C0000}"/>
    <cellStyle name="20% - Énfasis5 5 2 3 4" xfId="32134" xr:uid="{00000000-0005-0000-0000-0000C90C0000}"/>
    <cellStyle name="20% - Énfasis5 5 2 3 5" xfId="26819" xr:uid="{00000000-0005-0000-0000-0000CA0C0000}"/>
    <cellStyle name="20% - Énfasis5 5 2 4" xfId="16041" xr:uid="{00000000-0005-0000-0000-0000CB0C0000}"/>
    <cellStyle name="20% - Énfasis5 5 2 4 2" xfId="39228" xr:uid="{00000000-0005-0000-0000-0000CC0C0000}"/>
    <cellStyle name="20% - Énfasis5 5 2 5" xfId="10732" xr:uid="{00000000-0005-0000-0000-0000CD0C0000}"/>
    <cellStyle name="20% - Énfasis5 5 2 5 2" xfId="33913" xr:uid="{00000000-0005-0000-0000-0000CE0C0000}"/>
    <cellStyle name="20% - Énfasis5 5 2 6" xfId="21359" xr:uid="{00000000-0005-0000-0000-0000CF0C0000}"/>
    <cellStyle name="20% - Énfasis5 5 2 6 2" xfId="28603" xr:uid="{00000000-0005-0000-0000-0000D00C0000}"/>
    <cellStyle name="20% - Énfasis5 5 2 7" xfId="23288" xr:uid="{00000000-0005-0000-0000-0000D10C0000}"/>
    <cellStyle name="20% - Énfasis5 5 2 8" xfId="44554" xr:uid="{00000000-0005-0000-0000-0000D20C0000}"/>
    <cellStyle name="20% - Énfasis5 5 2 9" xfId="4258" xr:uid="{00000000-0005-0000-0000-0000D30C0000}"/>
    <cellStyle name="20% - Énfasis5 5 3" xfId="6526" xr:uid="{00000000-0005-0000-0000-0000D40C0000}"/>
    <cellStyle name="20% - Énfasis5 5 3 2" xfId="16927" xr:uid="{00000000-0005-0000-0000-0000D50C0000}"/>
    <cellStyle name="20% - Énfasis5 5 3 2 2" xfId="40179" xr:uid="{00000000-0005-0000-0000-0000D60C0000}"/>
    <cellStyle name="20% - Énfasis5 5 3 3" xfId="11681" xr:uid="{00000000-0005-0000-0000-0000D70C0000}"/>
    <cellStyle name="20% - Énfasis5 5 3 3 2" xfId="34864" xr:uid="{00000000-0005-0000-0000-0000D80C0000}"/>
    <cellStyle name="20% - Énfasis5 5 3 4" xfId="29554" xr:uid="{00000000-0005-0000-0000-0000D90C0000}"/>
    <cellStyle name="20% - Énfasis5 5 3 5" xfId="24239" xr:uid="{00000000-0005-0000-0000-0000DA0C0000}"/>
    <cellStyle name="20% - Énfasis5 5 4" xfId="8216" xr:uid="{00000000-0005-0000-0000-0000DB0C0000}"/>
    <cellStyle name="20% - Énfasis5 5 4 2" xfId="18602" xr:uid="{00000000-0005-0000-0000-0000DC0C0000}"/>
    <cellStyle name="20% - Énfasis5 5 4 2 2" xfId="41947" xr:uid="{00000000-0005-0000-0000-0000DD0C0000}"/>
    <cellStyle name="20% - Énfasis5 5 4 3" xfId="13448" xr:uid="{00000000-0005-0000-0000-0000DE0C0000}"/>
    <cellStyle name="20% - Énfasis5 5 4 3 2" xfId="36632" xr:uid="{00000000-0005-0000-0000-0000DF0C0000}"/>
    <cellStyle name="20% - Énfasis5 5 4 4" xfId="31322" xr:uid="{00000000-0005-0000-0000-0000E00C0000}"/>
    <cellStyle name="20% - Énfasis5 5 4 5" xfId="26007" xr:uid="{00000000-0005-0000-0000-0000E10C0000}"/>
    <cellStyle name="20% - Énfasis5 5 5" xfId="15229" xr:uid="{00000000-0005-0000-0000-0000E20C0000}"/>
    <cellStyle name="20% - Énfasis5 5 5 2" xfId="38416" xr:uid="{00000000-0005-0000-0000-0000E30C0000}"/>
    <cellStyle name="20% - Énfasis5 5 6" xfId="9920" xr:uid="{00000000-0005-0000-0000-0000E40C0000}"/>
    <cellStyle name="20% - Énfasis5 5 6 2" xfId="33101" xr:uid="{00000000-0005-0000-0000-0000E50C0000}"/>
    <cellStyle name="20% - Énfasis5 5 7" xfId="20547" xr:uid="{00000000-0005-0000-0000-0000E60C0000}"/>
    <cellStyle name="20% - Énfasis5 5 7 2" xfId="27791" xr:uid="{00000000-0005-0000-0000-0000E70C0000}"/>
    <cellStyle name="20% - Énfasis5 5 8" xfId="22476" xr:uid="{00000000-0005-0000-0000-0000E80C0000}"/>
    <cellStyle name="20% - Énfasis5 5 9" xfId="43742" xr:uid="{00000000-0005-0000-0000-0000E90C0000}"/>
    <cellStyle name="20% - Énfasis5 6" xfId="537" xr:uid="{00000000-0005-0000-0000-0000EA0C0000}"/>
    <cellStyle name="20% - Énfasis5 6 10" xfId="2501" xr:uid="{00000000-0005-0000-0000-0000EB0C0000}"/>
    <cellStyle name="20% - Énfasis5 6 2" xfId="6132" xr:uid="{00000000-0005-0000-0000-0000EC0C0000}"/>
    <cellStyle name="20% - Énfasis5 6 2 2" xfId="16574" xr:uid="{00000000-0005-0000-0000-0000ED0C0000}"/>
    <cellStyle name="20% - Énfasis5 6 2 2 2" xfId="39778" xr:uid="{00000000-0005-0000-0000-0000EE0C0000}"/>
    <cellStyle name="20% - Énfasis5 6 2 3" xfId="11280" xr:uid="{00000000-0005-0000-0000-0000EF0C0000}"/>
    <cellStyle name="20% - Énfasis5 6 2 3 2" xfId="34463" xr:uid="{00000000-0005-0000-0000-0000F00C0000}"/>
    <cellStyle name="20% - Énfasis5 6 2 4" xfId="29153" xr:uid="{00000000-0005-0000-0000-0000F10C0000}"/>
    <cellStyle name="20% - Énfasis5 6 2 5" xfId="23838" xr:uid="{00000000-0005-0000-0000-0000F20C0000}"/>
    <cellStyle name="20% - Énfasis5 6 3" xfId="7863" xr:uid="{00000000-0005-0000-0000-0000F30C0000}"/>
    <cellStyle name="20% - Énfasis5 6 3 2" xfId="18202" xr:uid="{00000000-0005-0000-0000-0000F40C0000}"/>
    <cellStyle name="20% - Énfasis5 6 3 2 2" xfId="41546" xr:uid="{00000000-0005-0000-0000-0000F50C0000}"/>
    <cellStyle name="20% - Énfasis5 6 3 3" xfId="13047" xr:uid="{00000000-0005-0000-0000-0000F60C0000}"/>
    <cellStyle name="20% - Énfasis5 6 3 3 2" xfId="36231" xr:uid="{00000000-0005-0000-0000-0000F70C0000}"/>
    <cellStyle name="20% - Énfasis5 6 3 4" xfId="30921" xr:uid="{00000000-0005-0000-0000-0000F80C0000}"/>
    <cellStyle name="20% - Énfasis5 6 3 5" xfId="25606" xr:uid="{00000000-0005-0000-0000-0000F90C0000}"/>
    <cellStyle name="20% - Énfasis5 6 4" xfId="14828" xr:uid="{00000000-0005-0000-0000-0000FA0C0000}"/>
    <cellStyle name="20% - Énfasis5 6 4 2" xfId="38015" xr:uid="{00000000-0005-0000-0000-0000FB0C0000}"/>
    <cellStyle name="20% - Énfasis5 6 5" xfId="9519" xr:uid="{00000000-0005-0000-0000-0000FC0C0000}"/>
    <cellStyle name="20% - Énfasis5 6 5 2" xfId="32700" xr:uid="{00000000-0005-0000-0000-0000FD0C0000}"/>
    <cellStyle name="20% - Énfasis5 6 6" xfId="20146" xr:uid="{00000000-0005-0000-0000-0000FE0C0000}"/>
    <cellStyle name="20% - Énfasis5 6 6 2" xfId="27390" xr:uid="{00000000-0005-0000-0000-0000FF0C0000}"/>
    <cellStyle name="20% - Énfasis5 6 7" xfId="22075" xr:uid="{00000000-0005-0000-0000-0000000D0000}"/>
    <cellStyle name="20% - Énfasis5 6 8" xfId="43341" xr:uid="{00000000-0005-0000-0000-0000010D0000}"/>
    <cellStyle name="20% - Énfasis5 6 9" xfId="4259" xr:uid="{00000000-0005-0000-0000-0000020D0000}"/>
    <cellStyle name="20% - Énfasis5 7" xfId="1364" xr:uid="{00000000-0005-0000-0000-0000030D0000}"/>
    <cellStyle name="20% - Énfasis5 7 10" xfId="3313" xr:uid="{00000000-0005-0000-0000-0000040D0000}"/>
    <cellStyle name="20% - Énfasis5 7 2" xfId="6931" xr:uid="{00000000-0005-0000-0000-0000050D0000}"/>
    <cellStyle name="20% - Énfasis5 7 2 2" xfId="17302" xr:uid="{00000000-0005-0000-0000-0000060D0000}"/>
    <cellStyle name="20% - Énfasis5 7 2 2 2" xfId="40590" xr:uid="{00000000-0005-0000-0000-0000070D0000}"/>
    <cellStyle name="20% - Énfasis5 7 2 3" xfId="12092" xr:uid="{00000000-0005-0000-0000-0000080D0000}"/>
    <cellStyle name="20% - Énfasis5 7 2 3 2" xfId="35275" xr:uid="{00000000-0005-0000-0000-0000090D0000}"/>
    <cellStyle name="20% - Énfasis5 7 2 4" xfId="29965" xr:uid="{00000000-0005-0000-0000-00000A0D0000}"/>
    <cellStyle name="20% - Énfasis5 7 2 5" xfId="24650" xr:uid="{00000000-0005-0000-0000-00000B0D0000}"/>
    <cellStyle name="20% - Énfasis5 7 3" xfId="8591" xr:uid="{00000000-0005-0000-0000-00000C0D0000}"/>
    <cellStyle name="20% - Énfasis5 7 3 2" xfId="19013" xr:uid="{00000000-0005-0000-0000-00000D0D0000}"/>
    <cellStyle name="20% - Énfasis5 7 3 2 2" xfId="42358" xr:uid="{00000000-0005-0000-0000-00000E0D0000}"/>
    <cellStyle name="20% - Énfasis5 7 3 3" xfId="13859" xr:uid="{00000000-0005-0000-0000-00000F0D0000}"/>
    <cellStyle name="20% - Énfasis5 7 3 3 2" xfId="37043" xr:uid="{00000000-0005-0000-0000-0000100D0000}"/>
    <cellStyle name="20% - Énfasis5 7 3 4" xfId="31733" xr:uid="{00000000-0005-0000-0000-0000110D0000}"/>
    <cellStyle name="20% - Énfasis5 7 3 5" xfId="26418" xr:uid="{00000000-0005-0000-0000-0000120D0000}"/>
    <cellStyle name="20% - Énfasis5 7 4" xfId="15640" xr:uid="{00000000-0005-0000-0000-0000130D0000}"/>
    <cellStyle name="20% - Énfasis5 7 4 2" xfId="38827" xr:uid="{00000000-0005-0000-0000-0000140D0000}"/>
    <cellStyle name="20% - Énfasis5 7 5" xfId="10331" xr:uid="{00000000-0005-0000-0000-0000150D0000}"/>
    <cellStyle name="20% - Énfasis5 7 5 2" xfId="33512" xr:uid="{00000000-0005-0000-0000-0000160D0000}"/>
    <cellStyle name="20% - Énfasis5 7 6" xfId="20958" xr:uid="{00000000-0005-0000-0000-0000170D0000}"/>
    <cellStyle name="20% - Énfasis5 7 6 2" xfId="28202" xr:uid="{00000000-0005-0000-0000-0000180D0000}"/>
    <cellStyle name="20% - Énfasis5 7 7" xfId="22887" xr:uid="{00000000-0005-0000-0000-0000190D0000}"/>
    <cellStyle name="20% - Énfasis5 7 8" xfId="44153" xr:uid="{00000000-0005-0000-0000-00001A0D0000}"/>
    <cellStyle name="20% - Énfasis5 7 9" xfId="4260" xr:uid="{00000000-0005-0000-0000-00001B0D0000}"/>
    <cellStyle name="20% - Énfasis5 8" xfId="6000" xr:uid="{00000000-0005-0000-0000-00001C0D0000}"/>
    <cellStyle name="20% - Énfasis5 8 2" xfId="16451" xr:uid="{00000000-0005-0000-0000-00001D0D0000}"/>
    <cellStyle name="20% - Énfasis5 8 2 2" xfId="39639" xr:uid="{00000000-0005-0000-0000-00001E0D0000}"/>
    <cellStyle name="20% - Énfasis5 8 3" xfId="11141" xr:uid="{00000000-0005-0000-0000-00001F0D0000}"/>
    <cellStyle name="20% - Énfasis5 8 3 2" xfId="34324" xr:uid="{00000000-0005-0000-0000-0000200D0000}"/>
    <cellStyle name="20% - Énfasis5 8 4" xfId="29014" xr:uid="{00000000-0005-0000-0000-0000210D0000}"/>
    <cellStyle name="20% - Énfasis5 8 5" xfId="23699" xr:uid="{00000000-0005-0000-0000-0000220D0000}"/>
    <cellStyle name="20% - Énfasis5 9" xfId="7733" xr:uid="{00000000-0005-0000-0000-0000230D0000}"/>
    <cellStyle name="20% - Énfasis5 9 2" xfId="18066" xr:uid="{00000000-0005-0000-0000-0000240D0000}"/>
    <cellStyle name="20% - Énfasis5 9 2 2" xfId="41402" xr:uid="{00000000-0005-0000-0000-0000250D0000}"/>
    <cellStyle name="20% - Énfasis5 9 3" xfId="12903" xr:uid="{00000000-0005-0000-0000-0000260D0000}"/>
    <cellStyle name="20% - Énfasis5 9 3 2" xfId="36087" xr:uid="{00000000-0005-0000-0000-0000270D0000}"/>
    <cellStyle name="20% - Énfasis5 9 4" xfId="30777" xr:uid="{00000000-0005-0000-0000-0000280D0000}"/>
    <cellStyle name="20% - Énfasis5 9 5" xfId="25462" xr:uid="{00000000-0005-0000-0000-0000290D0000}"/>
    <cellStyle name="20% - Énfasis6" xfId="47" builtinId="50" customBuiltin="1"/>
    <cellStyle name="20% - Énfasis6 10" xfId="14683" xr:uid="{00000000-0005-0000-0000-00002B0D0000}"/>
    <cellStyle name="20% - Énfasis6 10 2" xfId="37868" xr:uid="{00000000-0005-0000-0000-00002C0D0000}"/>
    <cellStyle name="20% - Énfasis6 11" xfId="9377" xr:uid="{00000000-0005-0000-0000-00002D0D0000}"/>
    <cellStyle name="20% - Énfasis6 11 2" xfId="32558" xr:uid="{00000000-0005-0000-0000-00002E0D0000}"/>
    <cellStyle name="20% - Énfasis6 12" xfId="19835" xr:uid="{00000000-0005-0000-0000-00002F0D0000}"/>
    <cellStyle name="20% - Énfasis6 12 2" xfId="27243" xr:uid="{00000000-0005-0000-0000-0000300D0000}"/>
    <cellStyle name="20% - Énfasis6 13" xfId="21933" xr:uid="{00000000-0005-0000-0000-0000310D0000}"/>
    <cellStyle name="20% - Énfasis6 14" xfId="43181" xr:uid="{00000000-0005-0000-0000-0000320D0000}"/>
    <cellStyle name="20% - Énfasis6 15" xfId="4130" xr:uid="{00000000-0005-0000-0000-0000330D0000}"/>
    <cellStyle name="20% - Énfasis6 16" xfId="2347" xr:uid="{00000000-0005-0000-0000-0000340D0000}"/>
    <cellStyle name="20% - Énfasis6 2" xfId="126" xr:uid="{00000000-0005-0000-0000-0000350D0000}"/>
    <cellStyle name="20% - Énfasis6 2 10" xfId="9478" xr:uid="{00000000-0005-0000-0000-0000360D0000}"/>
    <cellStyle name="20% - Énfasis6 2 10 2" xfId="32659" xr:uid="{00000000-0005-0000-0000-0000370D0000}"/>
    <cellStyle name="20% - Énfasis6 2 11" xfId="19902" xr:uid="{00000000-0005-0000-0000-0000380D0000}"/>
    <cellStyle name="20% - Énfasis6 2 11 2" xfId="27349" xr:uid="{00000000-0005-0000-0000-0000390D0000}"/>
    <cellStyle name="20% - Énfasis6 2 12" xfId="22034" xr:uid="{00000000-0005-0000-0000-00003A0D0000}"/>
    <cellStyle name="20% - Énfasis6 2 2" xfId="127" xr:uid="{00000000-0005-0000-0000-00003B0D0000}"/>
    <cellStyle name="20% - Énfasis6 2 2 2" xfId="128" xr:uid="{00000000-0005-0000-0000-00003C0D0000}"/>
    <cellStyle name="20% - Énfasis6 2 2 2 2" xfId="1999" xr:uid="{00000000-0005-0000-0000-00003D0D0000}"/>
    <cellStyle name="20% - Énfasis6 2 2 2 2 10" xfId="3947" xr:uid="{00000000-0005-0000-0000-00003E0D0000}"/>
    <cellStyle name="20% - Énfasis6 2 2 2 2 2" xfId="7556" xr:uid="{00000000-0005-0000-0000-00003F0D0000}"/>
    <cellStyle name="20% - Énfasis6 2 2 2 2 2 2" xfId="17900" xr:uid="{00000000-0005-0000-0000-0000400D0000}"/>
    <cellStyle name="20% - Énfasis6 2 2 2 2 2 2 2" xfId="41224" xr:uid="{00000000-0005-0000-0000-0000410D0000}"/>
    <cellStyle name="20% - Énfasis6 2 2 2 2 2 3" xfId="12726" xr:uid="{00000000-0005-0000-0000-0000420D0000}"/>
    <cellStyle name="20% - Énfasis6 2 2 2 2 2 3 2" xfId="35909" xr:uid="{00000000-0005-0000-0000-0000430D0000}"/>
    <cellStyle name="20% - Énfasis6 2 2 2 2 2 4" xfId="30599" xr:uid="{00000000-0005-0000-0000-0000440D0000}"/>
    <cellStyle name="20% - Énfasis6 2 2 2 2 2 5" xfId="25284" xr:uid="{00000000-0005-0000-0000-0000450D0000}"/>
    <cellStyle name="20% - Énfasis6 2 2 2 2 3" xfId="9190" xr:uid="{00000000-0005-0000-0000-0000460D0000}"/>
    <cellStyle name="20% - Énfasis6 2 2 2 2 3 2" xfId="19647" xr:uid="{00000000-0005-0000-0000-0000470D0000}"/>
    <cellStyle name="20% - Énfasis6 2 2 2 2 3 2 2" xfId="42992" xr:uid="{00000000-0005-0000-0000-0000480D0000}"/>
    <cellStyle name="20% - Énfasis6 2 2 2 2 3 3" xfId="14493" xr:uid="{00000000-0005-0000-0000-0000490D0000}"/>
    <cellStyle name="20% - Énfasis6 2 2 2 2 3 3 2" xfId="37677" xr:uid="{00000000-0005-0000-0000-00004A0D0000}"/>
    <cellStyle name="20% - Énfasis6 2 2 2 2 3 4" xfId="32367" xr:uid="{00000000-0005-0000-0000-00004B0D0000}"/>
    <cellStyle name="20% - Énfasis6 2 2 2 2 3 5" xfId="27052" xr:uid="{00000000-0005-0000-0000-00004C0D0000}"/>
    <cellStyle name="20% - Énfasis6 2 2 2 2 4" xfId="16274" xr:uid="{00000000-0005-0000-0000-00004D0D0000}"/>
    <cellStyle name="20% - Énfasis6 2 2 2 2 4 2" xfId="39461" xr:uid="{00000000-0005-0000-0000-00004E0D0000}"/>
    <cellStyle name="20% - Énfasis6 2 2 2 2 5" xfId="10965" xr:uid="{00000000-0005-0000-0000-00004F0D0000}"/>
    <cellStyle name="20% - Énfasis6 2 2 2 2 5 2" xfId="34146" xr:uid="{00000000-0005-0000-0000-0000500D0000}"/>
    <cellStyle name="20% - Énfasis6 2 2 2 2 6" xfId="21592" xr:uid="{00000000-0005-0000-0000-0000510D0000}"/>
    <cellStyle name="20% - Énfasis6 2 2 2 2 6 2" xfId="28836" xr:uid="{00000000-0005-0000-0000-0000520D0000}"/>
    <cellStyle name="20% - Énfasis6 2 2 2 2 7" xfId="23521" xr:uid="{00000000-0005-0000-0000-0000530D0000}"/>
    <cellStyle name="20% - Énfasis6 2 2 2 2 8" xfId="44787" xr:uid="{00000000-0005-0000-0000-0000540D0000}"/>
    <cellStyle name="20% - Énfasis6 2 2 2 2 9" xfId="4261" xr:uid="{00000000-0005-0000-0000-0000550D0000}"/>
    <cellStyle name="20% - Énfasis6 2 2 2 3" xfId="2233" xr:uid="{00000000-0005-0000-0000-0000560D0000}"/>
    <cellStyle name="20% - Énfasis6 2 2 2 3 2" xfId="6756" xr:uid="{00000000-0005-0000-0000-0000570D0000}"/>
    <cellStyle name="20% - Énfasis6 2 2 2 3 2 2" xfId="40412" xr:uid="{00000000-0005-0000-0000-0000580D0000}"/>
    <cellStyle name="20% - Énfasis6 2 2 2 3 3" xfId="11914" xr:uid="{00000000-0005-0000-0000-0000590D0000}"/>
    <cellStyle name="20% - Énfasis6 2 2 2 3 3 2" xfId="35097" xr:uid="{00000000-0005-0000-0000-00005A0D0000}"/>
    <cellStyle name="20% - Énfasis6 2 2 2 3 4" xfId="21820" xr:uid="{00000000-0005-0000-0000-00005B0D0000}"/>
    <cellStyle name="20% - Énfasis6 2 2 2 3 4 2" xfId="29787" xr:uid="{00000000-0005-0000-0000-00005C0D0000}"/>
    <cellStyle name="20% - Énfasis6 2 2 2 3 5" xfId="24472" xr:uid="{00000000-0005-0000-0000-00005D0D0000}"/>
    <cellStyle name="20% - Énfasis6 2 2 2 4" xfId="1184" xr:uid="{00000000-0005-0000-0000-00005E0D0000}"/>
    <cellStyle name="20% - Énfasis6 2 2 2 4 2" xfId="18835" xr:uid="{00000000-0005-0000-0000-00005F0D0000}"/>
    <cellStyle name="20% - Énfasis6 2 2 2 4 2 2" xfId="42180" xr:uid="{00000000-0005-0000-0000-0000600D0000}"/>
    <cellStyle name="20% - Énfasis6 2 2 2 4 3" xfId="13681" xr:uid="{00000000-0005-0000-0000-0000610D0000}"/>
    <cellStyle name="20% - Énfasis6 2 2 2 4 3 2" xfId="36865" xr:uid="{00000000-0005-0000-0000-0000620D0000}"/>
    <cellStyle name="20% - Énfasis6 2 2 2 4 4" xfId="20780" xr:uid="{00000000-0005-0000-0000-0000630D0000}"/>
    <cellStyle name="20% - Énfasis6 2 2 2 4 4 2" xfId="31555" xr:uid="{00000000-0005-0000-0000-0000640D0000}"/>
    <cellStyle name="20% - Énfasis6 2 2 2 4 5" xfId="26240" xr:uid="{00000000-0005-0000-0000-0000650D0000}"/>
    <cellStyle name="20% - Énfasis6 2 2 2 4 6" xfId="43975" xr:uid="{00000000-0005-0000-0000-0000660D0000}"/>
    <cellStyle name="20% - Énfasis6 2 2 2 4 7" xfId="4262" xr:uid="{00000000-0005-0000-0000-0000670D0000}"/>
    <cellStyle name="20% - Énfasis6 2 2 2 4 8" xfId="3135" xr:uid="{00000000-0005-0000-0000-0000680D0000}"/>
    <cellStyle name="20% - Énfasis6 2 2 2 5" xfId="15462" xr:uid="{00000000-0005-0000-0000-0000690D0000}"/>
    <cellStyle name="20% - Énfasis6 2 2 2 5 2" xfId="38649" xr:uid="{00000000-0005-0000-0000-00006A0D0000}"/>
    <cellStyle name="20% - Énfasis6 2 2 2 6" xfId="10153" xr:uid="{00000000-0005-0000-0000-00006B0D0000}"/>
    <cellStyle name="20% - Énfasis6 2 2 2 6 2" xfId="33334" xr:uid="{00000000-0005-0000-0000-00006C0D0000}"/>
    <cellStyle name="20% - Énfasis6 2 2 2 7" xfId="19904" xr:uid="{00000000-0005-0000-0000-00006D0D0000}"/>
    <cellStyle name="20% - Énfasis6 2 2 2 7 2" xfId="28024" xr:uid="{00000000-0005-0000-0000-00006E0D0000}"/>
    <cellStyle name="20% - Énfasis6 2 2 2 8" xfId="22709" xr:uid="{00000000-0005-0000-0000-00006F0D0000}"/>
    <cellStyle name="20% - Énfasis6 2 2 3" xfId="1592" xr:uid="{00000000-0005-0000-0000-0000700D0000}"/>
    <cellStyle name="20% - Énfasis6 2 2 3 10" xfId="3541" xr:uid="{00000000-0005-0000-0000-0000710D0000}"/>
    <cellStyle name="20% - Énfasis6 2 2 3 2" xfId="7156" xr:uid="{00000000-0005-0000-0000-0000720D0000}"/>
    <cellStyle name="20% - Énfasis6 2 2 3 2 2" xfId="17518" xr:uid="{00000000-0005-0000-0000-0000730D0000}"/>
    <cellStyle name="20% - Énfasis6 2 2 3 2 2 2" xfId="40818" xr:uid="{00000000-0005-0000-0000-0000740D0000}"/>
    <cellStyle name="20% - Énfasis6 2 2 3 2 3" xfId="12320" xr:uid="{00000000-0005-0000-0000-0000750D0000}"/>
    <cellStyle name="20% - Énfasis6 2 2 3 2 3 2" xfId="35503" xr:uid="{00000000-0005-0000-0000-0000760D0000}"/>
    <cellStyle name="20% - Énfasis6 2 2 3 2 4" xfId="30193" xr:uid="{00000000-0005-0000-0000-0000770D0000}"/>
    <cellStyle name="20% - Énfasis6 2 2 3 2 5" xfId="24878" xr:uid="{00000000-0005-0000-0000-0000780D0000}"/>
    <cellStyle name="20% - Énfasis6 2 2 3 3" xfId="8807" xr:uid="{00000000-0005-0000-0000-0000790D0000}"/>
    <cellStyle name="20% - Énfasis6 2 2 3 3 2" xfId="19241" xr:uid="{00000000-0005-0000-0000-00007A0D0000}"/>
    <cellStyle name="20% - Énfasis6 2 2 3 3 2 2" xfId="42586" xr:uid="{00000000-0005-0000-0000-00007B0D0000}"/>
    <cellStyle name="20% - Énfasis6 2 2 3 3 3" xfId="14087" xr:uid="{00000000-0005-0000-0000-00007C0D0000}"/>
    <cellStyle name="20% - Énfasis6 2 2 3 3 3 2" xfId="37271" xr:uid="{00000000-0005-0000-0000-00007D0D0000}"/>
    <cellStyle name="20% - Énfasis6 2 2 3 3 4" xfId="31961" xr:uid="{00000000-0005-0000-0000-00007E0D0000}"/>
    <cellStyle name="20% - Énfasis6 2 2 3 3 5" xfId="26646" xr:uid="{00000000-0005-0000-0000-00007F0D0000}"/>
    <cellStyle name="20% - Énfasis6 2 2 3 4" xfId="15868" xr:uid="{00000000-0005-0000-0000-0000800D0000}"/>
    <cellStyle name="20% - Énfasis6 2 2 3 4 2" xfId="39055" xr:uid="{00000000-0005-0000-0000-0000810D0000}"/>
    <cellStyle name="20% - Énfasis6 2 2 3 5" xfId="10559" xr:uid="{00000000-0005-0000-0000-0000820D0000}"/>
    <cellStyle name="20% - Énfasis6 2 2 3 5 2" xfId="33740" xr:uid="{00000000-0005-0000-0000-0000830D0000}"/>
    <cellStyle name="20% - Énfasis6 2 2 3 6" xfId="21186" xr:uid="{00000000-0005-0000-0000-0000840D0000}"/>
    <cellStyle name="20% - Énfasis6 2 2 3 6 2" xfId="28430" xr:uid="{00000000-0005-0000-0000-0000850D0000}"/>
    <cellStyle name="20% - Énfasis6 2 2 3 7" xfId="23115" xr:uid="{00000000-0005-0000-0000-0000860D0000}"/>
    <cellStyle name="20% - Énfasis6 2 2 3 8" xfId="44381" xr:uid="{00000000-0005-0000-0000-0000870D0000}"/>
    <cellStyle name="20% - Énfasis6 2 2 3 9" xfId="4263" xr:uid="{00000000-0005-0000-0000-0000880D0000}"/>
    <cellStyle name="20% - Énfasis6 2 2 4" xfId="2232" xr:uid="{00000000-0005-0000-0000-0000890D0000}"/>
    <cellStyle name="20% - Énfasis6 2 2 4 2" xfId="6357" xr:uid="{00000000-0005-0000-0000-00008A0D0000}"/>
    <cellStyle name="20% - Énfasis6 2 2 4 2 2" xfId="40006" xr:uid="{00000000-0005-0000-0000-00008B0D0000}"/>
    <cellStyle name="20% - Énfasis6 2 2 4 3" xfId="11508" xr:uid="{00000000-0005-0000-0000-00008C0D0000}"/>
    <cellStyle name="20% - Énfasis6 2 2 4 3 2" xfId="34691" xr:uid="{00000000-0005-0000-0000-00008D0D0000}"/>
    <cellStyle name="20% - Énfasis6 2 2 4 4" xfId="21819" xr:uid="{00000000-0005-0000-0000-00008E0D0000}"/>
    <cellStyle name="20% - Énfasis6 2 2 4 4 2" xfId="29381" xr:uid="{00000000-0005-0000-0000-00008F0D0000}"/>
    <cellStyle name="20% - Énfasis6 2 2 4 5" xfId="24066" xr:uid="{00000000-0005-0000-0000-0000900D0000}"/>
    <cellStyle name="20% - Énfasis6 2 2 5" xfId="768" xr:uid="{00000000-0005-0000-0000-0000910D0000}"/>
    <cellStyle name="20% - Énfasis6 2 2 5 2" xfId="18430" xr:uid="{00000000-0005-0000-0000-0000920D0000}"/>
    <cellStyle name="20% - Énfasis6 2 2 5 2 2" xfId="41774" xr:uid="{00000000-0005-0000-0000-0000930D0000}"/>
    <cellStyle name="20% - Énfasis6 2 2 5 3" xfId="13275" xr:uid="{00000000-0005-0000-0000-0000940D0000}"/>
    <cellStyle name="20% - Énfasis6 2 2 5 3 2" xfId="36459" xr:uid="{00000000-0005-0000-0000-0000950D0000}"/>
    <cellStyle name="20% - Énfasis6 2 2 5 4" xfId="20374" xr:uid="{00000000-0005-0000-0000-0000960D0000}"/>
    <cellStyle name="20% - Énfasis6 2 2 5 4 2" xfId="31149" xr:uid="{00000000-0005-0000-0000-0000970D0000}"/>
    <cellStyle name="20% - Énfasis6 2 2 5 5" xfId="25834" xr:uid="{00000000-0005-0000-0000-0000980D0000}"/>
    <cellStyle name="20% - Énfasis6 2 2 5 6" xfId="43569" xr:uid="{00000000-0005-0000-0000-0000990D0000}"/>
    <cellStyle name="20% - Énfasis6 2 2 5 7" xfId="4264" xr:uid="{00000000-0005-0000-0000-00009A0D0000}"/>
    <cellStyle name="20% - Énfasis6 2 2 5 8" xfId="2729" xr:uid="{00000000-0005-0000-0000-00009B0D0000}"/>
    <cellStyle name="20% - Énfasis6 2 2 6" xfId="15056" xr:uid="{00000000-0005-0000-0000-00009C0D0000}"/>
    <cellStyle name="20% - Énfasis6 2 2 6 2" xfId="38243" xr:uid="{00000000-0005-0000-0000-00009D0D0000}"/>
    <cellStyle name="20% - Énfasis6 2 2 7" xfId="9747" xr:uid="{00000000-0005-0000-0000-00009E0D0000}"/>
    <cellStyle name="20% - Énfasis6 2 2 7 2" xfId="32928" xr:uid="{00000000-0005-0000-0000-00009F0D0000}"/>
    <cellStyle name="20% - Énfasis6 2 2 8" xfId="19903" xr:uid="{00000000-0005-0000-0000-0000A00D0000}"/>
    <cellStyle name="20% - Énfasis6 2 2 8 2" xfId="27618" xr:uid="{00000000-0005-0000-0000-0000A10D0000}"/>
    <cellStyle name="20% - Énfasis6 2 2 9" xfId="22303" xr:uid="{00000000-0005-0000-0000-0000A20D0000}"/>
    <cellStyle name="20% - Énfasis6 2 3" xfId="129" xr:uid="{00000000-0005-0000-0000-0000A30D0000}"/>
    <cellStyle name="20% - Énfasis6 2 3 2" xfId="1313" xr:uid="{00000000-0005-0000-0000-0000A40D0000}"/>
    <cellStyle name="20% - Énfasis6 2 3 2 10" xfId="4265" xr:uid="{00000000-0005-0000-0000-0000A50D0000}"/>
    <cellStyle name="20% - Énfasis6 2 3 2 11" xfId="3264" xr:uid="{00000000-0005-0000-0000-0000A60D0000}"/>
    <cellStyle name="20% - Énfasis6 2 3 2 2" xfId="2128" xr:uid="{00000000-0005-0000-0000-0000A70D0000}"/>
    <cellStyle name="20% - Énfasis6 2 3 2 2 10" xfId="4076" xr:uid="{00000000-0005-0000-0000-0000A80D0000}"/>
    <cellStyle name="20% - Énfasis6 2 3 2 2 2" xfId="7683" xr:uid="{00000000-0005-0000-0000-0000A90D0000}"/>
    <cellStyle name="20% - Énfasis6 2 3 2 2 2 2" xfId="18017" xr:uid="{00000000-0005-0000-0000-0000AA0D0000}"/>
    <cellStyle name="20% - Énfasis6 2 3 2 2 2 2 2" xfId="41353" xr:uid="{00000000-0005-0000-0000-0000AB0D0000}"/>
    <cellStyle name="20% - Énfasis6 2 3 2 2 2 3" xfId="12855" xr:uid="{00000000-0005-0000-0000-0000AC0D0000}"/>
    <cellStyle name="20% - Énfasis6 2 3 2 2 2 3 2" xfId="36038" xr:uid="{00000000-0005-0000-0000-0000AD0D0000}"/>
    <cellStyle name="20% - Énfasis6 2 3 2 2 2 4" xfId="30728" xr:uid="{00000000-0005-0000-0000-0000AE0D0000}"/>
    <cellStyle name="20% - Énfasis6 2 3 2 2 2 5" xfId="25413" xr:uid="{00000000-0005-0000-0000-0000AF0D0000}"/>
    <cellStyle name="20% - Énfasis6 2 3 2 2 3" xfId="9307" xr:uid="{00000000-0005-0000-0000-0000B00D0000}"/>
    <cellStyle name="20% - Énfasis6 2 3 2 2 3 2" xfId="19776" xr:uid="{00000000-0005-0000-0000-0000B10D0000}"/>
    <cellStyle name="20% - Énfasis6 2 3 2 2 3 2 2" xfId="43121" xr:uid="{00000000-0005-0000-0000-0000B20D0000}"/>
    <cellStyle name="20% - Énfasis6 2 3 2 2 3 3" xfId="14622" xr:uid="{00000000-0005-0000-0000-0000B30D0000}"/>
    <cellStyle name="20% - Énfasis6 2 3 2 2 3 3 2" xfId="37806" xr:uid="{00000000-0005-0000-0000-0000B40D0000}"/>
    <cellStyle name="20% - Énfasis6 2 3 2 2 3 4" xfId="32496" xr:uid="{00000000-0005-0000-0000-0000B50D0000}"/>
    <cellStyle name="20% - Énfasis6 2 3 2 2 3 5" xfId="27181" xr:uid="{00000000-0005-0000-0000-0000B60D0000}"/>
    <cellStyle name="20% - Énfasis6 2 3 2 2 4" xfId="16403" xr:uid="{00000000-0005-0000-0000-0000B70D0000}"/>
    <cellStyle name="20% - Énfasis6 2 3 2 2 4 2" xfId="39590" xr:uid="{00000000-0005-0000-0000-0000B80D0000}"/>
    <cellStyle name="20% - Énfasis6 2 3 2 2 5" xfId="11094" xr:uid="{00000000-0005-0000-0000-0000B90D0000}"/>
    <cellStyle name="20% - Énfasis6 2 3 2 2 5 2" xfId="34275" xr:uid="{00000000-0005-0000-0000-0000BA0D0000}"/>
    <cellStyle name="20% - Énfasis6 2 3 2 2 6" xfId="21721" xr:uid="{00000000-0005-0000-0000-0000BB0D0000}"/>
    <cellStyle name="20% - Énfasis6 2 3 2 2 6 2" xfId="28965" xr:uid="{00000000-0005-0000-0000-0000BC0D0000}"/>
    <cellStyle name="20% - Énfasis6 2 3 2 2 7" xfId="23650" xr:uid="{00000000-0005-0000-0000-0000BD0D0000}"/>
    <cellStyle name="20% - Énfasis6 2 3 2 2 8" xfId="44916" xr:uid="{00000000-0005-0000-0000-0000BE0D0000}"/>
    <cellStyle name="20% - Énfasis6 2 3 2 2 9" xfId="4266" xr:uid="{00000000-0005-0000-0000-0000BF0D0000}"/>
    <cellStyle name="20% - Énfasis6 2 3 2 3" xfId="6883" xr:uid="{00000000-0005-0000-0000-0000C00D0000}"/>
    <cellStyle name="20% - Énfasis6 2 3 2 3 2" xfId="17253" xr:uid="{00000000-0005-0000-0000-0000C10D0000}"/>
    <cellStyle name="20% - Énfasis6 2 3 2 3 2 2" xfId="40541" xr:uid="{00000000-0005-0000-0000-0000C20D0000}"/>
    <cellStyle name="20% - Énfasis6 2 3 2 3 3" xfId="12043" xr:uid="{00000000-0005-0000-0000-0000C30D0000}"/>
    <cellStyle name="20% - Énfasis6 2 3 2 3 3 2" xfId="35226" xr:uid="{00000000-0005-0000-0000-0000C40D0000}"/>
    <cellStyle name="20% - Énfasis6 2 3 2 3 4" xfId="29916" xr:uid="{00000000-0005-0000-0000-0000C50D0000}"/>
    <cellStyle name="20% - Énfasis6 2 3 2 3 5" xfId="24601" xr:uid="{00000000-0005-0000-0000-0000C60D0000}"/>
    <cellStyle name="20% - Énfasis6 2 3 2 4" xfId="8542" xr:uid="{00000000-0005-0000-0000-0000C70D0000}"/>
    <cellStyle name="20% - Énfasis6 2 3 2 4 2" xfId="18964" xr:uid="{00000000-0005-0000-0000-0000C80D0000}"/>
    <cellStyle name="20% - Énfasis6 2 3 2 4 2 2" xfId="42309" xr:uid="{00000000-0005-0000-0000-0000C90D0000}"/>
    <cellStyle name="20% - Énfasis6 2 3 2 4 3" xfId="13810" xr:uid="{00000000-0005-0000-0000-0000CA0D0000}"/>
    <cellStyle name="20% - Énfasis6 2 3 2 4 3 2" xfId="36994" xr:uid="{00000000-0005-0000-0000-0000CB0D0000}"/>
    <cellStyle name="20% - Énfasis6 2 3 2 4 4" xfId="31684" xr:uid="{00000000-0005-0000-0000-0000CC0D0000}"/>
    <cellStyle name="20% - Énfasis6 2 3 2 4 5" xfId="26369" xr:uid="{00000000-0005-0000-0000-0000CD0D0000}"/>
    <cellStyle name="20% - Énfasis6 2 3 2 5" xfId="15591" xr:uid="{00000000-0005-0000-0000-0000CE0D0000}"/>
    <cellStyle name="20% - Énfasis6 2 3 2 5 2" xfId="38778" xr:uid="{00000000-0005-0000-0000-0000CF0D0000}"/>
    <cellStyle name="20% - Énfasis6 2 3 2 6" xfId="10282" xr:uid="{00000000-0005-0000-0000-0000D00D0000}"/>
    <cellStyle name="20% - Énfasis6 2 3 2 6 2" xfId="33463" xr:uid="{00000000-0005-0000-0000-0000D10D0000}"/>
    <cellStyle name="20% - Énfasis6 2 3 2 7" xfId="20909" xr:uid="{00000000-0005-0000-0000-0000D20D0000}"/>
    <cellStyle name="20% - Énfasis6 2 3 2 7 2" xfId="28153" xr:uid="{00000000-0005-0000-0000-0000D30D0000}"/>
    <cellStyle name="20% - Énfasis6 2 3 2 8" xfId="22838" xr:uid="{00000000-0005-0000-0000-0000D40D0000}"/>
    <cellStyle name="20% - Énfasis6 2 3 2 9" xfId="44104" xr:uid="{00000000-0005-0000-0000-0000D50D0000}"/>
    <cellStyle name="20% - Énfasis6 2 3 3" xfId="1721" xr:uid="{00000000-0005-0000-0000-0000D60D0000}"/>
    <cellStyle name="20% - Énfasis6 2 3 3 10" xfId="3670" xr:uid="{00000000-0005-0000-0000-0000D70D0000}"/>
    <cellStyle name="20% - Énfasis6 2 3 3 2" xfId="7283" xr:uid="{00000000-0005-0000-0000-0000D80D0000}"/>
    <cellStyle name="20% - Énfasis6 2 3 3 2 2" xfId="17635" xr:uid="{00000000-0005-0000-0000-0000D90D0000}"/>
    <cellStyle name="20% - Énfasis6 2 3 3 2 2 2" xfId="40947" xr:uid="{00000000-0005-0000-0000-0000DA0D0000}"/>
    <cellStyle name="20% - Énfasis6 2 3 3 2 3" xfId="12449" xr:uid="{00000000-0005-0000-0000-0000DB0D0000}"/>
    <cellStyle name="20% - Énfasis6 2 3 3 2 3 2" xfId="35632" xr:uid="{00000000-0005-0000-0000-0000DC0D0000}"/>
    <cellStyle name="20% - Énfasis6 2 3 3 2 4" xfId="30322" xr:uid="{00000000-0005-0000-0000-0000DD0D0000}"/>
    <cellStyle name="20% - Énfasis6 2 3 3 2 5" xfId="25007" xr:uid="{00000000-0005-0000-0000-0000DE0D0000}"/>
    <cellStyle name="20% - Énfasis6 2 3 3 3" xfId="8924" xr:uid="{00000000-0005-0000-0000-0000DF0D0000}"/>
    <cellStyle name="20% - Énfasis6 2 3 3 3 2" xfId="19370" xr:uid="{00000000-0005-0000-0000-0000E00D0000}"/>
    <cellStyle name="20% - Énfasis6 2 3 3 3 2 2" xfId="42715" xr:uid="{00000000-0005-0000-0000-0000E10D0000}"/>
    <cellStyle name="20% - Énfasis6 2 3 3 3 3" xfId="14216" xr:uid="{00000000-0005-0000-0000-0000E20D0000}"/>
    <cellStyle name="20% - Énfasis6 2 3 3 3 3 2" xfId="37400" xr:uid="{00000000-0005-0000-0000-0000E30D0000}"/>
    <cellStyle name="20% - Énfasis6 2 3 3 3 4" xfId="32090" xr:uid="{00000000-0005-0000-0000-0000E40D0000}"/>
    <cellStyle name="20% - Énfasis6 2 3 3 3 5" xfId="26775" xr:uid="{00000000-0005-0000-0000-0000E50D0000}"/>
    <cellStyle name="20% - Énfasis6 2 3 3 4" xfId="15997" xr:uid="{00000000-0005-0000-0000-0000E60D0000}"/>
    <cellStyle name="20% - Énfasis6 2 3 3 4 2" xfId="39184" xr:uid="{00000000-0005-0000-0000-0000E70D0000}"/>
    <cellStyle name="20% - Énfasis6 2 3 3 5" xfId="10688" xr:uid="{00000000-0005-0000-0000-0000E80D0000}"/>
    <cellStyle name="20% - Énfasis6 2 3 3 5 2" xfId="33869" xr:uid="{00000000-0005-0000-0000-0000E90D0000}"/>
    <cellStyle name="20% - Énfasis6 2 3 3 6" xfId="21315" xr:uid="{00000000-0005-0000-0000-0000EA0D0000}"/>
    <cellStyle name="20% - Énfasis6 2 3 3 6 2" xfId="28559" xr:uid="{00000000-0005-0000-0000-0000EB0D0000}"/>
    <cellStyle name="20% - Énfasis6 2 3 3 7" xfId="23244" xr:uid="{00000000-0005-0000-0000-0000EC0D0000}"/>
    <cellStyle name="20% - Énfasis6 2 3 3 8" xfId="44510" xr:uid="{00000000-0005-0000-0000-0000ED0D0000}"/>
    <cellStyle name="20% - Énfasis6 2 3 3 9" xfId="4267" xr:uid="{00000000-0005-0000-0000-0000EE0D0000}"/>
    <cellStyle name="20% - Énfasis6 2 3 4" xfId="2234" xr:uid="{00000000-0005-0000-0000-0000EF0D0000}"/>
    <cellStyle name="20% - Énfasis6 2 3 4 2" xfId="6484" xr:uid="{00000000-0005-0000-0000-0000F00D0000}"/>
    <cellStyle name="20% - Énfasis6 2 3 4 2 2" xfId="40135" xr:uid="{00000000-0005-0000-0000-0000F10D0000}"/>
    <cellStyle name="20% - Énfasis6 2 3 4 3" xfId="11637" xr:uid="{00000000-0005-0000-0000-0000F20D0000}"/>
    <cellStyle name="20% - Énfasis6 2 3 4 3 2" xfId="34820" xr:uid="{00000000-0005-0000-0000-0000F30D0000}"/>
    <cellStyle name="20% - Énfasis6 2 3 4 4" xfId="21821" xr:uid="{00000000-0005-0000-0000-0000F40D0000}"/>
    <cellStyle name="20% - Énfasis6 2 3 4 4 2" xfId="29510" xr:uid="{00000000-0005-0000-0000-0000F50D0000}"/>
    <cellStyle name="20% - Énfasis6 2 3 4 5" xfId="24195" xr:uid="{00000000-0005-0000-0000-0000F60D0000}"/>
    <cellStyle name="20% - Énfasis6 2 3 5" xfId="905" xr:uid="{00000000-0005-0000-0000-0000F70D0000}"/>
    <cellStyle name="20% - Énfasis6 2 3 5 2" xfId="18559" xr:uid="{00000000-0005-0000-0000-0000F80D0000}"/>
    <cellStyle name="20% - Énfasis6 2 3 5 2 2" xfId="41903" xr:uid="{00000000-0005-0000-0000-0000F90D0000}"/>
    <cellStyle name="20% - Énfasis6 2 3 5 3" xfId="13404" xr:uid="{00000000-0005-0000-0000-0000FA0D0000}"/>
    <cellStyle name="20% - Énfasis6 2 3 5 3 2" xfId="36588" xr:uid="{00000000-0005-0000-0000-0000FB0D0000}"/>
    <cellStyle name="20% - Énfasis6 2 3 5 4" xfId="20503" xr:uid="{00000000-0005-0000-0000-0000FC0D0000}"/>
    <cellStyle name="20% - Énfasis6 2 3 5 4 2" xfId="31278" xr:uid="{00000000-0005-0000-0000-0000FD0D0000}"/>
    <cellStyle name="20% - Énfasis6 2 3 5 5" xfId="25963" xr:uid="{00000000-0005-0000-0000-0000FE0D0000}"/>
    <cellStyle name="20% - Énfasis6 2 3 5 6" xfId="43698" xr:uid="{00000000-0005-0000-0000-0000FF0D0000}"/>
    <cellStyle name="20% - Énfasis6 2 3 5 7" xfId="4268" xr:uid="{00000000-0005-0000-0000-0000000E0000}"/>
    <cellStyle name="20% - Énfasis6 2 3 5 8" xfId="2858" xr:uid="{00000000-0005-0000-0000-0000010E0000}"/>
    <cellStyle name="20% - Énfasis6 2 3 6" xfId="15185" xr:uid="{00000000-0005-0000-0000-0000020E0000}"/>
    <cellStyle name="20% - Énfasis6 2 3 6 2" xfId="38372" xr:uid="{00000000-0005-0000-0000-0000030E0000}"/>
    <cellStyle name="20% - Énfasis6 2 3 7" xfId="9876" xr:uid="{00000000-0005-0000-0000-0000040E0000}"/>
    <cellStyle name="20% - Énfasis6 2 3 7 2" xfId="33057" xr:uid="{00000000-0005-0000-0000-0000050E0000}"/>
    <cellStyle name="20% - Énfasis6 2 3 8" xfId="19905" xr:uid="{00000000-0005-0000-0000-0000060E0000}"/>
    <cellStyle name="20% - Énfasis6 2 3 8 2" xfId="27747" xr:uid="{00000000-0005-0000-0000-0000070E0000}"/>
    <cellStyle name="20% - Énfasis6 2 3 9" xfId="22432" xr:uid="{00000000-0005-0000-0000-0000080E0000}"/>
    <cellStyle name="20% - Énfasis6 2 4" xfId="1049" xr:uid="{00000000-0005-0000-0000-0000090E0000}"/>
    <cellStyle name="20% - Énfasis6 2 4 10" xfId="4269" xr:uid="{00000000-0005-0000-0000-00000A0E0000}"/>
    <cellStyle name="20% - Énfasis6 2 4 11" xfId="3000" xr:uid="{00000000-0005-0000-0000-00000B0E0000}"/>
    <cellStyle name="20% - Énfasis6 2 4 2" xfId="1864" xr:uid="{00000000-0005-0000-0000-00000C0E0000}"/>
    <cellStyle name="20% - Énfasis6 2 4 2 10" xfId="3812" xr:uid="{00000000-0005-0000-0000-00000D0E0000}"/>
    <cellStyle name="20% - Énfasis6 2 4 2 2" xfId="7423" xr:uid="{00000000-0005-0000-0000-00000E0E0000}"/>
    <cellStyle name="20% - Énfasis6 2 4 2 2 2" xfId="17777" xr:uid="{00000000-0005-0000-0000-00000F0E0000}"/>
    <cellStyle name="20% - Énfasis6 2 4 2 2 2 2" xfId="41089" xr:uid="{00000000-0005-0000-0000-0000100E0000}"/>
    <cellStyle name="20% - Énfasis6 2 4 2 2 3" xfId="12591" xr:uid="{00000000-0005-0000-0000-0000110E0000}"/>
    <cellStyle name="20% - Énfasis6 2 4 2 2 3 2" xfId="35774" xr:uid="{00000000-0005-0000-0000-0000120E0000}"/>
    <cellStyle name="20% - Énfasis6 2 4 2 2 4" xfId="30464" xr:uid="{00000000-0005-0000-0000-0000130E0000}"/>
    <cellStyle name="20% - Énfasis6 2 4 2 2 5" xfId="25149" xr:uid="{00000000-0005-0000-0000-0000140E0000}"/>
    <cellStyle name="20% - Énfasis6 2 4 2 3" xfId="9067" xr:uid="{00000000-0005-0000-0000-0000150E0000}"/>
    <cellStyle name="20% - Énfasis6 2 4 2 3 2" xfId="19512" xr:uid="{00000000-0005-0000-0000-0000160E0000}"/>
    <cellStyle name="20% - Énfasis6 2 4 2 3 2 2" xfId="42857" xr:uid="{00000000-0005-0000-0000-0000170E0000}"/>
    <cellStyle name="20% - Énfasis6 2 4 2 3 3" xfId="14358" xr:uid="{00000000-0005-0000-0000-0000180E0000}"/>
    <cellStyle name="20% - Énfasis6 2 4 2 3 3 2" xfId="37542" xr:uid="{00000000-0005-0000-0000-0000190E0000}"/>
    <cellStyle name="20% - Énfasis6 2 4 2 3 4" xfId="32232" xr:uid="{00000000-0005-0000-0000-00001A0E0000}"/>
    <cellStyle name="20% - Énfasis6 2 4 2 3 5" xfId="26917" xr:uid="{00000000-0005-0000-0000-00001B0E0000}"/>
    <cellStyle name="20% - Énfasis6 2 4 2 4" xfId="16139" xr:uid="{00000000-0005-0000-0000-00001C0E0000}"/>
    <cellStyle name="20% - Énfasis6 2 4 2 4 2" xfId="39326" xr:uid="{00000000-0005-0000-0000-00001D0E0000}"/>
    <cellStyle name="20% - Énfasis6 2 4 2 5" xfId="10830" xr:uid="{00000000-0005-0000-0000-00001E0E0000}"/>
    <cellStyle name="20% - Énfasis6 2 4 2 5 2" xfId="34011" xr:uid="{00000000-0005-0000-0000-00001F0E0000}"/>
    <cellStyle name="20% - Énfasis6 2 4 2 6" xfId="21457" xr:uid="{00000000-0005-0000-0000-0000200E0000}"/>
    <cellStyle name="20% - Énfasis6 2 4 2 6 2" xfId="28701" xr:uid="{00000000-0005-0000-0000-0000210E0000}"/>
    <cellStyle name="20% - Énfasis6 2 4 2 7" xfId="23386" xr:uid="{00000000-0005-0000-0000-0000220E0000}"/>
    <cellStyle name="20% - Énfasis6 2 4 2 8" xfId="44652" xr:uid="{00000000-0005-0000-0000-0000230E0000}"/>
    <cellStyle name="20% - Énfasis6 2 4 2 9" xfId="4270" xr:uid="{00000000-0005-0000-0000-0000240E0000}"/>
    <cellStyle name="20% - Énfasis6 2 4 3" xfId="6623" xr:uid="{00000000-0005-0000-0000-0000250E0000}"/>
    <cellStyle name="20% - Énfasis6 2 4 3 2" xfId="17025" xr:uid="{00000000-0005-0000-0000-0000260E0000}"/>
    <cellStyle name="20% - Énfasis6 2 4 3 2 2" xfId="40277" xr:uid="{00000000-0005-0000-0000-0000270E0000}"/>
    <cellStyle name="20% - Énfasis6 2 4 3 3" xfId="11779" xr:uid="{00000000-0005-0000-0000-0000280E0000}"/>
    <cellStyle name="20% - Énfasis6 2 4 3 3 2" xfId="34962" xr:uid="{00000000-0005-0000-0000-0000290E0000}"/>
    <cellStyle name="20% - Énfasis6 2 4 3 4" xfId="29652" xr:uid="{00000000-0005-0000-0000-00002A0E0000}"/>
    <cellStyle name="20% - Énfasis6 2 4 3 5" xfId="24337" xr:uid="{00000000-0005-0000-0000-00002B0E0000}"/>
    <cellStyle name="20% - Énfasis6 2 4 4" xfId="8314" xr:uid="{00000000-0005-0000-0000-00002C0E0000}"/>
    <cellStyle name="20% - Énfasis6 2 4 4 2" xfId="18700" xr:uid="{00000000-0005-0000-0000-00002D0E0000}"/>
    <cellStyle name="20% - Énfasis6 2 4 4 2 2" xfId="42045" xr:uid="{00000000-0005-0000-0000-00002E0E0000}"/>
    <cellStyle name="20% - Énfasis6 2 4 4 3" xfId="13546" xr:uid="{00000000-0005-0000-0000-00002F0E0000}"/>
    <cellStyle name="20% - Énfasis6 2 4 4 3 2" xfId="36730" xr:uid="{00000000-0005-0000-0000-0000300E0000}"/>
    <cellStyle name="20% - Énfasis6 2 4 4 4" xfId="31420" xr:uid="{00000000-0005-0000-0000-0000310E0000}"/>
    <cellStyle name="20% - Énfasis6 2 4 4 5" xfId="26105" xr:uid="{00000000-0005-0000-0000-0000320E0000}"/>
    <cellStyle name="20% - Énfasis6 2 4 5" xfId="15327" xr:uid="{00000000-0005-0000-0000-0000330E0000}"/>
    <cellStyle name="20% - Énfasis6 2 4 5 2" xfId="38514" xr:uid="{00000000-0005-0000-0000-0000340E0000}"/>
    <cellStyle name="20% - Énfasis6 2 4 6" xfId="10018" xr:uid="{00000000-0005-0000-0000-0000350E0000}"/>
    <cellStyle name="20% - Énfasis6 2 4 6 2" xfId="33199" xr:uid="{00000000-0005-0000-0000-0000360E0000}"/>
    <cellStyle name="20% - Énfasis6 2 4 7" xfId="20645" xr:uid="{00000000-0005-0000-0000-0000370E0000}"/>
    <cellStyle name="20% - Énfasis6 2 4 7 2" xfId="27889" xr:uid="{00000000-0005-0000-0000-0000380E0000}"/>
    <cellStyle name="20% - Énfasis6 2 4 8" xfId="22574" xr:uid="{00000000-0005-0000-0000-0000390E0000}"/>
    <cellStyle name="20% - Énfasis6 2 4 9" xfId="43840" xr:uid="{00000000-0005-0000-0000-00003A0E0000}"/>
    <cellStyle name="20% - Énfasis6 2 5" xfId="630" xr:uid="{00000000-0005-0000-0000-00003B0E0000}"/>
    <cellStyle name="20% - Énfasis6 2 5 10" xfId="2594" xr:uid="{00000000-0005-0000-0000-00003C0E0000}"/>
    <cellStyle name="20% - Énfasis6 2 5 2" xfId="6224" xr:uid="{00000000-0005-0000-0000-00003D0E0000}"/>
    <cellStyle name="20% - Énfasis6 2 5 2 2" xfId="16667" xr:uid="{00000000-0005-0000-0000-00003E0E0000}"/>
    <cellStyle name="20% - Énfasis6 2 5 2 2 2" xfId="39871" xr:uid="{00000000-0005-0000-0000-00003F0E0000}"/>
    <cellStyle name="20% - Énfasis6 2 5 2 3" xfId="11373" xr:uid="{00000000-0005-0000-0000-0000400E0000}"/>
    <cellStyle name="20% - Énfasis6 2 5 2 3 2" xfId="34556" xr:uid="{00000000-0005-0000-0000-0000410E0000}"/>
    <cellStyle name="20% - Énfasis6 2 5 2 4" xfId="29246" xr:uid="{00000000-0005-0000-0000-0000420E0000}"/>
    <cellStyle name="20% - Énfasis6 2 5 2 5" xfId="23931" xr:uid="{00000000-0005-0000-0000-0000430E0000}"/>
    <cellStyle name="20% - Énfasis6 2 5 3" xfId="7956" xr:uid="{00000000-0005-0000-0000-0000440E0000}"/>
    <cellStyle name="20% - Énfasis6 2 5 3 2" xfId="18295" xr:uid="{00000000-0005-0000-0000-0000450E0000}"/>
    <cellStyle name="20% - Énfasis6 2 5 3 2 2" xfId="41639" xr:uid="{00000000-0005-0000-0000-0000460E0000}"/>
    <cellStyle name="20% - Énfasis6 2 5 3 3" xfId="13140" xr:uid="{00000000-0005-0000-0000-0000470E0000}"/>
    <cellStyle name="20% - Énfasis6 2 5 3 3 2" xfId="36324" xr:uid="{00000000-0005-0000-0000-0000480E0000}"/>
    <cellStyle name="20% - Énfasis6 2 5 3 4" xfId="31014" xr:uid="{00000000-0005-0000-0000-0000490E0000}"/>
    <cellStyle name="20% - Énfasis6 2 5 3 5" xfId="25699" xr:uid="{00000000-0005-0000-0000-00004A0E0000}"/>
    <cellStyle name="20% - Énfasis6 2 5 4" xfId="14921" xr:uid="{00000000-0005-0000-0000-00004B0E0000}"/>
    <cellStyle name="20% - Énfasis6 2 5 4 2" xfId="38108" xr:uid="{00000000-0005-0000-0000-00004C0E0000}"/>
    <cellStyle name="20% - Énfasis6 2 5 5" xfId="9612" xr:uid="{00000000-0005-0000-0000-00004D0E0000}"/>
    <cellStyle name="20% - Énfasis6 2 5 5 2" xfId="32793" xr:uid="{00000000-0005-0000-0000-00004E0E0000}"/>
    <cellStyle name="20% - Énfasis6 2 5 6" xfId="20239" xr:uid="{00000000-0005-0000-0000-00004F0E0000}"/>
    <cellStyle name="20% - Énfasis6 2 5 6 2" xfId="27483" xr:uid="{00000000-0005-0000-0000-0000500E0000}"/>
    <cellStyle name="20% - Énfasis6 2 5 7" xfId="22168" xr:uid="{00000000-0005-0000-0000-0000510E0000}"/>
    <cellStyle name="20% - Énfasis6 2 5 8" xfId="43434" xr:uid="{00000000-0005-0000-0000-0000520E0000}"/>
    <cellStyle name="20% - Énfasis6 2 5 9" xfId="4271" xr:uid="{00000000-0005-0000-0000-0000530E0000}"/>
    <cellStyle name="20% - Énfasis6 2 6" xfId="1457" xr:uid="{00000000-0005-0000-0000-0000540E0000}"/>
    <cellStyle name="20% - Énfasis6 2 6 10" xfId="3406" xr:uid="{00000000-0005-0000-0000-0000550E0000}"/>
    <cellStyle name="20% - Énfasis6 2 6 2" xfId="7023" xr:uid="{00000000-0005-0000-0000-0000560E0000}"/>
    <cellStyle name="20% - Énfasis6 2 6 2 2" xfId="17395" xr:uid="{00000000-0005-0000-0000-0000570E0000}"/>
    <cellStyle name="20% - Énfasis6 2 6 2 2 2" xfId="40683" xr:uid="{00000000-0005-0000-0000-0000580E0000}"/>
    <cellStyle name="20% - Énfasis6 2 6 2 3" xfId="12185" xr:uid="{00000000-0005-0000-0000-0000590E0000}"/>
    <cellStyle name="20% - Énfasis6 2 6 2 3 2" xfId="35368" xr:uid="{00000000-0005-0000-0000-00005A0E0000}"/>
    <cellStyle name="20% - Énfasis6 2 6 2 4" xfId="30058" xr:uid="{00000000-0005-0000-0000-00005B0E0000}"/>
    <cellStyle name="20% - Énfasis6 2 6 2 5" xfId="24743" xr:uid="{00000000-0005-0000-0000-00005C0E0000}"/>
    <cellStyle name="20% - Énfasis6 2 6 3" xfId="8684" xr:uid="{00000000-0005-0000-0000-00005D0E0000}"/>
    <cellStyle name="20% - Énfasis6 2 6 3 2" xfId="19106" xr:uid="{00000000-0005-0000-0000-00005E0E0000}"/>
    <cellStyle name="20% - Énfasis6 2 6 3 2 2" xfId="42451" xr:uid="{00000000-0005-0000-0000-00005F0E0000}"/>
    <cellStyle name="20% - Énfasis6 2 6 3 3" xfId="13952" xr:uid="{00000000-0005-0000-0000-0000600E0000}"/>
    <cellStyle name="20% - Énfasis6 2 6 3 3 2" xfId="37136" xr:uid="{00000000-0005-0000-0000-0000610E0000}"/>
    <cellStyle name="20% - Énfasis6 2 6 3 4" xfId="31826" xr:uid="{00000000-0005-0000-0000-0000620E0000}"/>
    <cellStyle name="20% - Énfasis6 2 6 3 5" xfId="26511" xr:uid="{00000000-0005-0000-0000-0000630E0000}"/>
    <cellStyle name="20% - Énfasis6 2 6 4" xfId="15733" xr:uid="{00000000-0005-0000-0000-0000640E0000}"/>
    <cellStyle name="20% - Énfasis6 2 6 4 2" xfId="38920" xr:uid="{00000000-0005-0000-0000-0000650E0000}"/>
    <cellStyle name="20% - Énfasis6 2 6 5" xfId="10424" xr:uid="{00000000-0005-0000-0000-0000660E0000}"/>
    <cellStyle name="20% - Énfasis6 2 6 5 2" xfId="33605" xr:uid="{00000000-0005-0000-0000-0000670E0000}"/>
    <cellStyle name="20% - Énfasis6 2 6 6" xfId="21051" xr:uid="{00000000-0005-0000-0000-0000680E0000}"/>
    <cellStyle name="20% - Énfasis6 2 6 6 2" xfId="28295" xr:uid="{00000000-0005-0000-0000-0000690E0000}"/>
    <cellStyle name="20% - Énfasis6 2 6 7" xfId="22980" xr:uid="{00000000-0005-0000-0000-00006A0E0000}"/>
    <cellStyle name="20% - Énfasis6 2 6 8" xfId="44246" xr:uid="{00000000-0005-0000-0000-00006B0E0000}"/>
    <cellStyle name="20% - Énfasis6 2 6 9" xfId="4272" xr:uid="{00000000-0005-0000-0000-00006C0E0000}"/>
    <cellStyle name="20% - Énfasis6 2 7" xfId="2231" xr:uid="{00000000-0005-0000-0000-00006D0E0000}"/>
    <cellStyle name="20% - Énfasis6 2 7 2" xfId="6091" xr:uid="{00000000-0005-0000-0000-00006E0E0000}"/>
    <cellStyle name="20% - Énfasis6 2 7 2 2" xfId="39737" xr:uid="{00000000-0005-0000-0000-00006F0E0000}"/>
    <cellStyle name="20% - Énfasis6 2 7 3" xfId="11239" xr:uid="{00000000-0005-0000-0000-0000700E0000}"/>
    <cellStyle name="20% - Énfasis6 2 7 3 2" xfId="34422" xr:uid="{00000000-0005-0000-0000-0000710E0000}"/>
    <cellStyle name="20% - Énfasis6 2 7 4" xfId="21818" xr:uid="{00000000-0005-0000-0000-0000720E0000}"/>
    <cellStyle name="20% - Énfasis6 2 7 4 2" xfId="29112" xr:uid="{00000000-0005-0000-0000-0000730E0000}"/>
    <cellStyle name="20% - Énfasis6 2 7 5" xfId="23797" xr:uid="{00000000-0005-0000-0000-0000740E0000}"/>
    <cellStyle name="20% - Énfasis6 2 8" xfId="496" xr:uid="{00000000-0005-0000-0000-0000750E0000}"/>
    <cellStyle name="20% - Énfasis6 2 8 2" xfId="18162" xr:uid="{00000000-0005-0000-0000-0000760E0000}"/>
    <cellStyle name="20% - Énfasis6 2 8 2 2" xfId="41505" xr:uid="{00000000-0005-0000-0000-0000770E0000}"/>
    <cellStyle name="20% - Énfasis6 2 8 3" xfId="13006" xr:uid="{00000000-0005-0000-0000-0000780E0000}"/>
    <cellStyle name="20% - Énfasis6 2 8 3 2" xfId="36190" xr:uid="{00000000-0005-0000-0000-0000790E0000}"/>
    <cellStyle name="20% - Énfasis6 2 8 4" xfId="20105" xr:uid="{00000000-0005-0000-0000-00007A0E0000}"/>
    <cellStyle name="20% - Énfasis6 2 8 4 2" xfId="30880" xr:uid="{00000000-0005-0000-0000-00007B0E0000}"/>
    <cellStyle name="20% - Énfasis6 2 8 5" xfId="25565" xr:uid="{00000000-0005-0000-0000-00007C0E0000}"/>
    <cellStyle name="20% - Énfasis6 2 8 6" xfId="43300" xr:uid="{00000000-0005-0000-0000-00007D0E0000}"/>
    <cellStyle name="20% - Énfasis6 2 8 7" xfId="4273" xr:uid="{00000000-0005-0000-0000-00007E0E0000}"/>
    <cellStyle name="20% - Énfasis6 2 8 8" xfId="2460" xr:uid="{00000000-0005-0000-0000-00007F0E0000}"/>
    <cellStyle name="20% - Énfasis6 2 9" xfId="14787" xr:uid="{00000000-0005-0000-0000-0000800E0000}"/>
    <cellStyle name="20% - Énfasis6 2 9 2" xfId="37974" xr:uid="{00000000-0005-0000-0000-0000810E0000}"/>
    <cellStyle name="20% - Énfasis6 3" xfId="130" xr:uid="{00000000-0005-0000-0000-0000820E0000}"/>
    <cellStyle name="20% - Énfasis6 3 2" xfId="131" xr:uid="{00000000-0005-0000-0000-0000830E0000}"/>
    <cellStyle name="20% - Énfasis6 3 2 2" xfId="132" xr:uid="{00000000-0005-0000-0000-0000840E0000}"/>
    <cellStyle name="20% - Énfasis6 3 2 2 2" xfId="2237" xr:uid="{00000000-0005-0000-0000-0000850E0000}"/>
    <cellStyle name="20% - Énfasis6 3 2 2 2 2" xfId="7461" xr:uid="{00000000-0005-0000-0000-0000860E0000}"/>
    <cellStyle name="20% - Énfasis6 3 2 2 2 2 2" xfId="41128" xr:uid="{00000000-0005-0000-0000-0000870E0000}"/>
    <cellStyle name="20% - Énfasis6 3 2 2 2 3" xfId="12630" xr:uid="{00000000-0005-0000-0000-0000880E0000}"/>
    <cellStyle name="20% - Énfasis6 3 2 2 2 3 2" xfId="35813" xr:uid="{00000000-0005-0000-0000-0000890E0000}"/>
    <cellStyle name="20% - Énfasis6 3 2 2 2 4" xfId="21824" xr:uid="{00000000-0005-0000-0000-00008A0E0000}"/>
    <cellStyle name="20% - Énfasis6 3 2 2 2 4 2" xfId="30503" xr:uid="{00000000-0005-0000-0000-00008B0E0000}"/>
    <cellStyle name="20% - Énfasis6 3 2 2 2 5" xfId="25188" xr:uid="{00000000-0005-0000-0000-00008C0E0000}"/>
    <cellStyle name="20% - Énfasis6 3 2 2 3" xfId="1903" xr:uid="{00000000-0005-0000-0000-00008D0E0000}"/>
    <cellStyle name="20% - Énfasis6 3 2 2 3 2" xfId="19551" xr:uid="{00000000-0005-0000-0000-00008E0E0000}"/>
    <cellStyle name="20% - Énfasis6 3 2 2 3 2 2" xfId="42896" xr:uid="{00000000-0005-0000-0000-00008F0E0000}"/>
    <cellStyle name="20% - Énfasis6 3 2 2 3 3" xfId="14397" xr:uid="{00000000-0005-0000-0000-0000900E0000}"/>
    <cellStyle name="20% - Énfasis6 3 2 2 3 3 2" xfId="37581" xr:uid="{00000000-0005-0000-0000-0000910E0000}"/>
    <cellStyle name="20% - Énfasis6 3 2 2 3 4" xfId="21496" xr:uid="{00000000-0005-0000-0000-0000920E0000}"/>
    <cellStyle name="20% - Énfasis6 3 2 2 3 4 2" xfId="32271" xr:uid="{00000000-0005-0000-0000-0000930E0000}"/>
    <cellStyle name="20% - Énfasis6 3 2 2 3 5" xfId="26956" xr:uid="{00000000-0005-0000-0000-0000940E0000}"/>
    <cellStyle name="20% - Énfasis6 3 2 2 3 6" xfId="44691" xr:uid="{00000000-0005-0000-0000-0000950E0000}"/>
    <cellStyle name="20% - Énfasis6 3 2 2 3 7" xfId="4274" xr:uid="{00000000-0005-0000-0000-0000960E0000}"/>
    <cellStyle name="20% - Énfasis6 3 2 2 3 8" xfId="3851" xr:uid="{00000000-0005-0000-0000-0000970E0000}"/>
    <cellStyle name="20% - Énfasis6 3 2 2 4" xfId="16178" xr:uid="{00000000-0005-0000-0000-0000980E0000}"/>
    <cellStyle name="20% - Énfasis6 3 2 2 4 2" xfId="39365" xr:uid="{00000000-0005-0000-0000-0000990E0000}"/>
    <cellStyle name="20% - Énfasis6 3 2 2 5" xfId="10869" xr:uid="{00000000-0005-0000-0000-00009A0E0000}"/>
    <cellStyle name="20% - Énfasis6 3 2 2 5 2" xfId="34050" xr:uid="{00000000-0005-0000-0000-00009B0E0000}"/>
    <cellStyle name="20% - Énfasis6 3 2 2 6" xfId="19908" xr:uid="{00000000-0005-0000-0000-00009C0E0000}"/>
    <cellStyle name="20% - Énfasis6 3 2 2 6 2" xfId="28740" xr:uid="{00000000-0005-0000-0000-00009D0E0000}"/>
    <cellStyle name="20% - Énfasis6 3 2 2 7" xfId="23425" xr:uid="{00000000-0005-0000-0000-00009E0E0000}"/>
    <cellStyle name="20% - Énfasis6 3 2 3" xfId="2236" xr:uid="{00000000-0005-0000-0000-00009F0E0000}"/>
    <cellStyle name="20% - Énfasis6 3 2 3 2" xfId="6661" xr:uid="{00000000-0005-0000-0000-0000A00E0000}"/>
    <cellStyle name="20% - Énfasis6 3 2 3 2 2" xfId="40316" xr:uid="{00000000-0005-0000-0000-0000A10E0000}"/>
    <cellStyle name="20% - Énfasis6 3 2 3 3" xfId="11818" xr:uid="{00000000-0005-0000-0000-0000A20E0000}"/>
    <cellStyle name="20% - Énfasis6 3 2 3 3 2" xfId="35001" xr:uid="{00000000-0005-0000-0000-0000A30E0000}"/>
    <cellStyle name="20% - Énfasis6 3 2 3 4" xfId="21823" xr:uid="{00000000-0005-0000-0000-0000A40E0000}"/>
    <cellStyle name="20% - Énfasis6 3 2 3 4 2" xfId="29691" xr:uid="{00000000-0005-0000-0000-0000A50E0000}"/>
    <cellStyle name="20% - Énfasis6 3 2 3 5" xfId="24376" xr:uid="{00000000-0005-0000-0000-0000A60E0000}"/>
    <cellStyle name="20% - Énfasis6 3 2 4" xfId="1088" xr:uid="{00000000-0005-0000-0000-0000A70E0000}"/>
    <cellStyle name="20% - Énfasis6 3 2 4 2" xfId="18739" xr:uid="{00000000-0005-0000-0000-0000A80E0000}"/>
    <cellStyle name="20% - Énfasis6 3 2 4 2 2" xfId="42084" xr:uid="{00000000-0005-0000-0000-0000A90E0000}"/>
    <cellStyle name="20% - Énfasis6 3 2 4 3" xfId="13585" xr:uid="{00000000-0005-0000-0000-0000AA0E0000}"/>
    <cellStyle name="20% - Énfasis6 3 2 4 3 2" xfId="36769" xr:uid="{00000000-0005-0000-0000-0000AB0E0000}"/>
    <cellStyle name="20% - Énfasis6 3 2 4 4" xfId="20684" xr:uid="{00000000-0005-0000-0000-0000AC0E0000}"/>
    <cellStyle name="20% - Énfasis6 3 2 4 4 2" xfId="31459" xr:uid="{00000000-0005-0000-0000-0000AD0E0000}"/>
    <cellStyle name="20% - Énfasis6 3 2 4 5" xfId="26144" xr:uid="{00000000-0005-0000-0000-0000AE0E0000}"/>
    <cellStyle name="20% - Énfasis6 3 2 4 6" xfId="43879" xr:uid="{00000000-0005-0000-0000-0000AF0E0000}"/>
    <cellStyle name="20% - Énfasis6 3 2 4 7" xfId="4275" xr:uid="{00000000-0005-0000-0000-0000B00E0000}"/>
    <cellStyle name="20% - Énfasis6 3 2 4 8" xfId="3039" xr:uid="{00000000-0005-0000-0000-0000B10E0000}"/>
    <cellStyle name="20% - Énfasis6 3 2 5" xfId="15366" xr:uid="{00000000-0005-0000-0000-0000B20E0000}"/>
    <cellStyle name="20% - Énfasis6 3 2 5 2" xfId="38553" xr:uid="{00000000-0005-0000-0000-0000B30E0000}"/>
    <cellStyle name="20% - Énfasis6 3 2 6" xfId="10057" xr:uid="{00000000-0005-0000-0000-0000B40E0000}"/>
    <cellStyle name="20% - Énfasis6 3 2 6 2" xfId="33238" xr:uid="{00000000-0005-0000-0000-0000B50E0000}"/>
    <cellStyle name="20% - Énfasis6 3 2 7" xfId="19907" xr:uid="{00000000-0005-0000-0000-0000B60E0000}"/>
    <cellStyle name="20% - Énfasis6 3 2 7 2" xfId="27928" xr:uid="{00000000-0005-0000-0000-0000B70E0000}"/>
    <cellStyle name="20% - Énfasis6 3 2 8" xfId="22613" xr:uid="{00000000-0005-0000-0000-0000B80E0000}"/>
    <cellStyle name="20% - Énfasis6 3 3" xfId="133" xr:uid="{00000000-0005-0000-0000-0000B90E0000}"/>
    <cellStyle name="20% - Énfasis6 3 3 2" xfId="2238" xr:uid="{00000000-0005-0000-0000-0000BA0E0000}"/>
    <cellStyle name="20% - Énfasis6 3 3 2 2" xfId="7061" xr:uid="{00000000-0005-0000-0000-0000BB0E0000}"/>
    <cellStyle name="20% - Énfasis6 3 3 2 2 2" xfId="40722" xr:uid="{00000000-0005-0000-0000-0000BC0E0000}"/>
    <cellStyle name="20% - Énfasis6 3 3 2 3" xfId="12224" xr:uid="{00000000-0005-0000-0000-0000BD0E0000}"/>
    <cellStyle name="20% - Énfasis6 3 3 2 3 2" xfId="35407" xr:uid="{00000000-0005-0000-0000-0000BE0E0000}"/>
    <cellStyle name="20% - Énfasis6 3 3 2 4" xfId="21825" xr:uid="{00000000-0005-0000-0000-0000BF0E0000}"/>
    <cellStyle name="20% - Énfasis6 3 3 2 4 2" xfId="30097" xr:uid="{00000000-0005-0000-0000-0000C00E0000}"/>
    <cellStyle name="20% - Énfasis6 3 3 2 5" xfId="24782" xr:uid="{00000000-0005-0000-0000-0000C10E0000}"/>
    <cellStyle name="20% - Énfasis6 3 3 3" xfId="1496" xr:uid="{00000000-0005-0000-0000-0000C20E0000}"/>
    <cellStyle name="20% - Énfasis6 3 3 3 2" xfId="19145" xr:uid="{00000000-0005-0000-0000-0000C30E0000}"/>
    <cellStyle name="20% - Énfasis6 3 3 3 2 2" xfId="42490" xr:uid="{00000000-0005-0000-0000-0000C40E0000}"/>
    <cellStyle name="20% - Énfasis6 3 3 3 3" xfId="13991" xr:uid="{00000000-0005-0000-0000-0000C50E0000}"/>
    <cellStyle name="20% - Énfasis6 3 3 3 3 2" xfId="37175" xr:uid="{00000000-0005-0000-0000-0000C60E0000}"/>
    <cellStyle name="20% - Énfasis6 3 3 3 4" xfId="21090" xr:uid="{00000000-0005-0000-0000-0000C70E0000}"/>
    <cellStyle name="20% - Énfasis6 3 3 3 4 2" xfId="31865" xr:uid="{00000000-0005-0000-0000-0000C80E0000}"/>
    <cellStyle name="20% - Énfasis6 3 3 3 5" xfId="26550" xr:uid="{00000000-0005-0000-0000-0000C90E0000}"/>
    <cellStyle name="20% - Énfasis6 3 3 3 6" xfId="44285" xr:uid="{00000000-0005-0000-0000-0000CA0E0000}"/>
    <cellStyle name="20% - Énfasis6 3 3 3 7" xfId="4276" xr:uid="{00000000-0005-0000-0000-0000CB0E0000}"/>
    <cellStyle name="20% - Énfasis6 3 3 3 8" xfId="3445" xr:uid="{00000000-0005-0000-0000-0000CC0E0000}"/>
    <cellStyle name="20% - Énfasis6 3 3 4" xfId="15772" xr:uid="{00000000-0005-0000-0000-0000CD0E0000}"/>
    <cellStyle name="20% - Énfasis6 3 3 4 2" xfId="38959" xr:uid="{00000000-0005-0000-0000-0000CE0E0000}"/>
    <cellStyle name="20% - Énfasis6 3 3 5" xfId="10463" xr:uid="{00000000-0005-0000-0000-0000CF0E0000}"/>
    <cellStyle name="20% - Énfasis6 3 3 5 2" xfId="33644" xr:uid="{00000000-0005-0000-0000-0000D00E0000}"/>
    <cellStyle name="20% - Énfasis6 3 3 6" xfId="19909" xr:uid="{00000000-0005-0000-0000-0000D10E0000}"/>
    <cellStyle name="20% - Énfasis6 3 3 6 2" xfId="28334" xr:uid="{00000000-0005-0000-0000-0000D20E0000}"/>
    <cellStyle name="20% - Énfasis6 3 3 7" xfId="23019" xr:uid="{00000000-0005-0000-0000-0000D30E0000}"/>
    <cellStyle name="20% - Énfasis6 3 4" xfId="2235" xr:uid="{00000000-0005-0000-0000-0000D40E0000}"/>
    <cellStyle name="20% - Énfasis6 3 4 2" xfId="6262" xr:uid="{00000000-0005-0000-0000-0000D50E0000}"/>
    <cellStyle name="20% - Énfasis6 3 4 2 2" xfId="39910" xr:uid="{00000000-0005-0000-0000-0000D60E0000}"/>
    <cellStyle name="20% - Énfasis6 3 4 3" xfId="11412" xr:uid="{00000000-0005-0000-0000-0000D70E0000}"/>
    <cellStyle name="20% - Énfasis6 3 4 3 2" xfId="34595" xr:uid="{00000000-0005-0000-0000-0000D80E0000}"/>
    <cellStyle name="20% - Énfasis6 3 4 4" xfId="21822" xr:uid="{00000000-0005-0000-0000-0000D90E0000}"/>
    <cellStyle name="20% - Énfasis6 3 4 4 2" xfId="29285" xr:uid="{00000000-0005-0000-0000-0000DA0E0000}"/>
    <cellStyle name="20% - Énfasis6 3 4 5" xfId="23970" xr:uid="{00000000-0005-0000-0000-0000DB0E0000}"/>
    <cellStyle name="20% - Énfasis6 3 5" xfId="669" xr:uid="{00000000-0005-0000-0000-0000DC0E0000}"/>
    <cellStyle name="20% - Énfasis6 3 5 2" xfId="18334" xr:uid="{00000000-0005-0000-0000-0000DD0E0000}"/>
    <cellStyle name="20% - Énfasis6 3 5 2 2" xfId="41678" xr:uid="{00000000-0005-0000-0000-0000DE0E0000}"/>
    <cellStyle name="20% - Énfasis6 3 5 3" xfId="13179" xr:uid="{00000000-0005-0000-0000-0000DF0E0000}"/>
    <cellStyle name="20% - Énfasis6 3 5 3 2" xfId="36363" xr:uid="{00000000-0005-0000-0000-0000E00E0000}"/>
    <cellStyle name="20% - Énfasis6 3 5 4" xfId="20278" xr:uid="{00000000-0005-0000-0000-0000E10E0000}"/>
    <cellStyle name="20% - Énfasis6 3 5 4 2" xfId="31053" xr:uid="{00000000-0005-0000-0000-0000E20E0000}"/>
    <cellStyle name="20% - Énfasis6 3 5 5" xfId="25738" xr:uid="{00000000-0005-0000-0000-0000E30E0000}"/>
    <cellStyle name="20% - Énfasis6 3 5 6" xfId="43473" xr:uid="{00000000-0005-0000-0000-0000E40E0000}"/>
    <cellStyle name="20% - Énfasis6 3 5 7" xfId="4277" xr:uid="{00000000-0005-0000-0000-0000E50E0000}"/>
    <cellStyle name="20% - Énfasis6 3 5 8" xfId="2633" xr:uid="{00000000-0005-0000-0000-0000E60E0000}"/>
    <cellStyle name="20% - Énfasis6 3 6" xfId="14960" xr:uid="{00000000-0005-0000-0000-0000E70E0000}"/>
    <cellStyle name="20% - Énfasis6 3 6 2" xfId="38147" xr:uid="{00000000-0005-0000-0000-0000E80E0000}"/>
    <cellStyle name="20% - Énfasis6 3 7" xfId="9651" xr:uid="{00000000-0005-0000-0000-0000E90E0000}"/>
    <cellStyle name="20% - Énfasis6 3 7 2" xfId="32832" xr:uid="{00000000-0005-0000-0000-0000EA0E0000}"/>
    <cellStyle name="20% - Énfasis6 3 8" xfId="19906" xr:uid="{00000000-0005-0000-0000-0000EB0E0000}"/>
    <cellStyle name="20% - Énfasis6 3 8 2" xfId="27522" xr:uid="{00000000-0005-0000-0000-0000EC0E0000}"/>
    <cellStyle name="20% - Énfasis6 3 9" xfId="22207" xr:uid="{00000000-0005-0000-0000-0000ED0E0000}"/>
    <cellStyle name="20% - Énfasis6 4" xfId="134" xr:uid="{00000000-0005-0000-0000-0000EE0E0000}"/>
    <cellStyle name="20% - Énfasis6 4 2" xfId="135" xr:uid="{00000000-0005-0000-0000-0000EF0E0000}"/>
    <cellStyle name="20% - Énfasis6 4 2 2" xfId="136" xr:uid="{00000000-0005-0000-0000-0000F00E0000}"/>
    <cellStyle name="20% - Énfasis6 4 2 2 2" xfId="2241" xr:uid="{00000000-0005-0000-0000-0000F10E0000}"/>
    <cellStyle name="20% - Énfasis6 4 2 2 2 2" xfId="7598" xr:uid="{00000000-0005-0000-0000-0000F20E0000}"/>
    <cellStyle name="20% - Énfasis6 4 2 2 2 2 2" xfId="41267" xr:uid="{00000000-0005-0000-0000-0000F30E0000}"/>
    <cellStyle name="20% - Énfasis6 4 2 2 2 3" xfId="12769" xr:uid="{00000000-0005-0000-0000-0000F40E0000}"/>
    <cellStyle name="20% - Énfasis6 4 2 2 2 3 2" xfId="35952" xr:uid="{00000000-0005-0000-0000-0000F50E0000}"/>
    <cellStyle name="20% - Énfasis6 4 2 2 2 4" xfId="21828" xr:uid="{00000000-0005-0000-0000-0000F60E0000}"/>
    <cellStyle name="20% - Énfasis6 4 2 2 2 4 2" xfId="30642" xr:uid="{00000000-0005-0000-0000-0000F70E0000}"/>
    <cellStyle name="20% - Énfasis6 4 2 2 2 5" xfId="25327" xr:uid="{00000000-0005-0000-0000-0000F80E0000}"/>
    <cellStyle name="20% - Énfasis6 4 2 2 3" xfId="2042" xr:uid="{00000000-0005-0000-0000-0000F90E0000}"/>
    <cellStyle name="20% - Énfasis6 4 2 2 3 2" xfId="19690" xr:uid="{00000000-0005-0000-0000-0000FA0E0000}"/>
    <cellStyle name="20% - Énfasis6 4 2 2 3 2 2" xfId="43035" xr:uid="{00000000-0005-0000-0000-0000FB0E0000}"/>
    <cellStyle name="20% - Énfasis6 4 2 2 3 3" xfId="14536" xr:uid="{00000000-0005-0000-0000-0000FC0E0000}"/>
    <cellStyle name="20% - Énfasis6 4 2 2 3 3 2" xfId="37720" xr:uid="{00000000-0005-0000-0000-0000FD0E0000}"/>
    <cellStyle name="20% - Énfasis6 4 2 2 3 4" xfId="21635" xr:uid="{00000000-0005-0000-0000-0000FE0E0000}"/>
    <cellStyle name="20% - Énfasis6 4 2 2 3 4 2" xfId="32410" xr:uid="{00000000-0005-0000-0000-0000FF0E0000}"/>
    <cellStyle name="20% - Énfasis6 4 2 2 3 5" xfId="27095" xr:uid="{00000000-0005-0000-0000-0000000F0000}"/>
    <cellStyle name="20% - Énfasis6 4 2 2 3 6" xfId="44830" xr:uid="{00000000-0005-0000-0000-0000010F0000}"/>
    <cellStyle name="20% - Énfasis6 4 2 2 3 7" xfId="4278" xr:uid="{00000000-0005-0000-0000-0000020F0000}"/>
    <cellStyle name="20% - Énfasis6 4 2 2 3 8" xfId="3990" xr:uid="{00000000-0005-0000-0000-0000030F0000}"/>
    <cellStyle name="20% - Énfasis6 4 2 2 4" xfId="16317" xr:uid="{00000000-0005-0000-0000-0000040F0000}"/>
    <cellStyle name="20% - Énfasis6 4 2 2 4 2" xfId="39504" xr:uid="{00000000-0005-0000-0000-0000050F0000}"/>
    <cellStyle name="20% - Énfasis6 4 2 2 5" xfId="11008" xr:uid="{00000000-0005-0000-0000-0000060F0000}"/>
    <cellStyle name="20% - Énfasis6 4 2 2 5 2" xfId="34189" xr:uid="{00000000-0005-0000-0000-0000070F0000}"/>
    <cellStyle name="20% - Énfasis6 4 2 2 6" xfId="19912" xr:uid="{00000000-0005-0000-0000-0000080F0000}"/>
    <cellStyle name="20% - Énfasis6 4 2 2 6 2" xfId="28879" xr:uid="{00000000-0005-0000-0000-0000090F0000}"/>
    <cellStyle name="20% - Énfasis6 4 2 2 7" xfId="23564" xr:uid="{00000000-0005-0000-0000-00000A0F0000}"/>
    <cellStyle name="20% - Énfasis6 4 2 3" xfId="2240" xr:uid="{00000000-0005-0000-0000-00000B0F0000}"/>
    <cellStyle name="20% - Énfasis6 4 2 3 2" xfId="6798" xr:uid="{00000000-0005-0000-0000-00000C0F0000}"/>
    <cellStyle name="20% - Énfasis6 4 2 3 2 2" xfId="40455" xr:uid="{00000000-0005-0000-0000-00000D0F0000}"/>
    <cellStyle name="20% - Énfasis6 4 2 3 3" xfId="11957" xr:uid="{00000000-0005-0000-0000-00000E0F0000}"/>
    <cellStyle name="20% - Énfasis6 4 2 3 3 2" xfId="35140" xr:uid="{00000000-0005-0000-0000-00000F0F0000}"/>
    <cellStyle name="20% - Énfasis6 4 2 3 4" xfId="21827" xr:uid="{00000000-0005-0000-0000-0000100F0000}"/>
    <cellStyle name="20% - Énfasis6 4 2 3 4 2" xfId="29830" xr:uid="{00000000-0005-0000-0000-0000110F0000}"/>
    <cellStyle name="20% - Énfasis6 4 2 3 5" xfId="24515" xr:uid="{00000000-0005-0000-0000-0000120F0000}"/>
    <cellStyle name="20% - Énfasis6 4 2 4" xfId="1227" xr:uid="{00000000-0005-0000-0000-0000130F0000}"/>
    <cellStyle name="20% - Énfasis6 4 2 4 2" xfId="18878" xr:uid="{00000000-0005-0000-0000-0000140F0000}"/>
    <cellStyle name="20% - Énfasis6 4 2 4 2 2" xfId="42223" xr:uid="{00000000-0005-0000-0000-0000150F0000}"/>
    <cellStyle name="20% - Énfasis6 4 2 4 3" xfId="13724" xr:uid="{00000000-0005-0000-0000-0000160F0000}"/>
    <cellStyle name="20% - Énfasis6 4 2 4 3 2" xfId="36908" xr:uid="{00000000-0005-0000-0000-0000170F0000}"/>
    <cellStyle name="20% - Énfasis6 4 2 4 4" xfId="20823" xr:uid="{00000000-0005-0000-0000-0000180F0000}"/>
    <cellStyle name="20% - Énfasis6 4 2 4 4 2" xfId="31598" xr:uid="{00000000-0005-0000-0000-0000190F0000}"/>
    <cellStyle name="20% - Énfasis6 4 2 4 5" xfId="26283" xr:uid="{00000000-0005-0000-0000-00001A0F0000}"/>
    <cellStyle name="20% - Énfasis6 4 2 4 6" xfId="44018" xr:uid="{00000000-0005-0000-0000-00001B0F0000}"/>
    <cellStyle name="20% - Énfasis6 4 2 4 7" xfId="4279" xr:uid="{00000000-0005-0000-0000-00001C0F0000}"/>
    <cellStyle name="20% - Énfasis6 4 2 4 8" xfId="3178" xr:uid="{00000000-0005-0000-0000-00001D0F0000}"/>
    <cellStyle name="20% - Énfasis6 4 2 5" xfId="15505" xr:uid="{00000000-0005-0000-0000-00001E0F0000}"/>
    <cellStyle name="20% - Énfasis6 4 2 5 2" xfId="38692" xr:uid="{00000000-0005-0000-0000-00001F0F0000}"/>
    <cellStyle name="20% - Énfasis6 4 2 6" xfId="10196" xr:uid="{00000000-0005-0000-0000-0000200F0000}"/>
    <cellStyle name="20% - Énfasis6 4 2 6 2" xfId="33377" xr:uid="{00000000-0005-0000-0000-0000210F0000}"/>
    <cellStyle name="20% - Énfasis6 4 2 7" xfId="19911" xr:uid="{00000000-0005-0000-0000-0000220F0000}"/>
    <cellStyle name="20% - Énfasis6 4 2 7 2" xfId="28067" xr:uid="{00000000-0005-0000-0000-0000230F0000}"/>
    <cellStyle name="20% - Énfasis6 4 2 8" xfId="22752" xr:uid="{00000000-0005-0000-0000-0000240F0000}"/>
    <cellStyle name="20% - Énfasis6 4 3" xfId="137" xr:uid="{00000000-0005-0000-0000-0000250F0000}"/>
    <cellStyle name="20% - Énfasis6 4 3 2" xfId="2242" xr:uid="{00000000-0005-0000-0000-0000260F0000}"/>
    <cellStyle name="20% - Énfasis6 4 3 2 2" xfId="7198" xr:uid="{00000000-0005-0000-0000-0000270F0000}"/>
    <cellStyle name="20% - Énfasis6 4 3 2 2 2" xfId="40861" xr:uid="{00000000-0005-0000-0000-0000280F0000}"/>
    <cellStyle name="20% - Énfasis6 4 3 2 3" xfId="12363" xr:uid="{00000000-0005-0000-0000-0000290F0000}"/>
    <cellStyle name="20% - Énfasis6 4 3 2 3 2" xfId="35546" xr:uid="{00000000-0005-0000-0000-00002A0F0000}"/>
    <cellStyle name="20% - Énfasis6 4 3 2 4" xfId="21829" xr:uid="{00000000-0005-0000-0000-00002B0F0000}"/>
    <cellStyle name="20% - Énfasis6 4 3 2 4 2" xfId="30236" xr:uid="{00000000-0005-0000-0000-00002C0F0000}"/>
    <cellStyle name="20% - Énfasis6 4 3 2 5" xfId="24921" xr:uid="{00000000-0005-0000-0000-00002D0F0000}"/>
    <cellStyle name="20% - Énfasis6 4 3 3" xfId="1635" xr:uid="{00000000-0005-0000-0000-00002E0F0000}"/>
    <cellStyle name="20% - Énfasis6 4 3 3 2" xfId="19284" xr:uid="{00000000-0005-0000-0000-00002F0F0000}"/>
    <cellStyle name="20% - Énfasis6 4 3 3 2 2" xfId="42629" xr:uid="{00000000-0005-0000-0000-0000300F0000}"/>
    <cellStyle name="20% - Énfasis6 4 3 3 3" xfId="14130" xr:uid="{00000000-0005-0000-0000-0000310F0000}"/>
    <cellStyle name="20% - Énfasis6 4 3 3 3 2" xfId="37314" xr:uid="{00000000-0005-0000-0000-0000320F0000}"/>
    <cellStyle name="20% - Énfasis6 4 3 3 4" xfId="21229" xr:uid="{00000000-0005-0000-0000-0000330F0000}"/>
    <cellStyle name="20% - Énfasis6 4 3 3 4 2" xfId="32004" xr:uid="{00000000-0005-0000-0000-0000340F0000}"/>
    <cellStyle name="20% - Énfasis6 4 3 3 5" xfId="26689" xr:uid="{00000000-0005-0000-0000-0000350F0000}"/>
    <cellStyle name="20% - Énfasis6 4 3 3 6" xfId="44424" xr:uid="{00000000-0005-0000-0000-0000360F0000}"/>
    <cellStyle name="20% - Énfasis6 4 3 3 7" xfId="4280" xr:uid="{00000000-0005-0000-0000-0000370F0000}"/>
    <cellStyle name="20% - Énfasis6 4 3 3 8" xfId="3584" xr:uid="{00000000-0005-0000-0000-0000380F0000}"/>
    <cellStyle name="20% - Énfasis6 4 3 4" xfId="15911" xr:uid="{00000000-0005-0000-0000-0000390F0000}"/>
    <cellStyle name="20% - Énfasis6 4 3 4 2" xfId="39098" xr:uid="{00000000-0005-0000-0000-00003A0F0000}"/>
    <cellStyle name="20% - Énfasis6 4 3 5" xfId="10602" xr:uid="{00000000-0005-0000-0000-00003B0F0000}"/>
    <cellStyle name="20% - Énfasis6 4 3 5 2" xfId="33783" xr:uid="{00000000-0005-0000-0000-00003C0F0000}"/>
    <cellStyle name="20% - Énfasis6 4 3 6" xfId="19913" xr:uid="{00000000-0005-0000-0000-00003D0F0000}"/>
    <cellStyle name="20% - Énfasis6 4 3 6 2" xfId="28473" xr:uid="{00000000-0005-0000-0000-00003E0F0000}"/>
    <cellStyle name="20% - Énfasis6 4 3 7" xfId="23158" xr:uid="{00000000-0005-0000-0000-00003F0F0000}"/>
    <cellStyle name="20% - Énfasis6 4 4" xfId="2239" xr:uid="{00000000-0005-0000-0000-0000400F0000}"/>
    <cellStyle name="20% - Énfasis6 4 4 2" xfId="6399" xr:uid="{00000000-0005-0000-0000-0000410F0000}"/>
    <cellStyle name="20% - Énfasis6 4 4 2 2" xfId="40049" xr:uid="{00000000-0005-0000-0000-0000420F0000}"/>
    <cellStyle name="20% - Énfasis6 4 4 3" xfId="11551" xr:uid="{00000000-0005-0000-0000-0000430F0000}"/>
    <cellStyle name="20% - Énfasis6 4 4 3 2" xfId="34734" xr:uid="{00000000-0005-0000-0000-0000440F0000}"/>
    <cellStyle name="20% - Énfasis6 4 4 4" xfId="21826" xr:uid="{00000000-0005-0000-0000-0000450F0000}"/>
    <cellStyle name="20% - Énfasis6 4 4 4 2" xfId="29424" xr:uid="{00000000-0005-0000-0000-0000460F0000}"/>
    <cellStyle name="20% - Énfasis6 4 4 5" xfId="24109" xr:uid="{00000000-0005-0000-0000-0000470F0000}"/>
    <cellStyle name="20% - Énfasis6 4 5" xfId="819" xr:uid="{00000000-0005-0000-0000-0000480F0000}"/>
    <cellStyle name="20% - Énfasis6 4 5 2" xfId="18473" xr:uid="{00000000-0005-0000-0000-0000490F0000}"/>
    <cellStyle name="20% - Énfasis6 4 5 2 2" xfId="41817" xr:uid="{00000000-0005-0000-0000-00004A0F0000}"/>
    <cellStyle name="20% - Énfasis6 4 5 3" xfId="13318" xr:uid="{00000000-0005-0000-0000-00004B0F0000}"/>
    <cellStyle name="20% - Énfasis6 4 5 3 2" xfId="36502" xr:uid="{00000000-0005-0000-0000-00004C0F0000}"/>
    <cellStyle name="20% - Énfasis6 4 5 4" xfId="20417" xr:uid="{00000000-0005-0000-0000-00004D0F0000}"/>
    <cellStyle name="20% - Énfasis6 4 5 4 2" xfId="31192" xr:uid="{00000000-0005-0000-0000-00004E0F0000}"/>
    <cellStyle name="20% - Énfasis6 4 5 5" xfId="25877" xr:uid="{00000000-0005-0000-0000-00004F0F0000}"/>
    <cellStyle name="20% - Énfasis6 4 5 6" xfId="43612" xr:uid="{00000000-0005-0000-0000-0000500F0000}"/>
    <cellStyle name="20% - Énfasis6 4 5 7" xfId="4281" xr:uid="{00000000-0005-0000-0000-0000510F0000}"/>
    <cellStyle name="20% - Énfasis6 4 5 8" xfId="2772" xr:uid="{00000000-0005-0000-0000-0000520F0000}"/>
    <cellStyle name="20% - Énfasis6 4 6" xfId="15099" xr:uid="{00000000-0005-0000-0000-0000530F0000}"/>
    <cellStyle name="20% - Énfasis6 4 6 2" xfId="38286" xr:uid="{00000000-0005-0000-0000-0000540F0000}"/>
    <cellStyle name="20% - Énfasis6 4 7" xfId="9790" xr:uid="{00000000-0005-0000-0000-0000550F0000}"/>
    <cellStyle name="20% - Énfasis6 4 7 2" xfId="32971" xr:uid="{00000000-0005-0000-0000-0000560F0000}"/>
    <cellStyle name="20% - Énfasis6 4 8" xfId="19910" xr:uid="{00000000-0005-0000-0000-0000570F0000}"/>
    <cellStyle name="20% - Énfasis6 4 8 2" xfId="27661" xr:uid="{00000000-0005-0000-0000-0000580F0000}"/>
    <cellStyle name="20% - Énfasis6 4 9" xfId="22346" xr:uid="{00000000-0005-0000-0000-0000590F0000}"/>
    <cellStyle name="20% - Énfasis6 5" xfId="951" xr:uid="{00000000-0005-0000-0000-00005A0F0000}"/>
    <cellStyle name="20% - Énfasis6 5 10" xfId="4282" xr:uid="{00000000-0005-0000-0000-00005B0F0000}"/>
    <cellStyle name="20% - Énfasis6 5 11" xfId="2904" xr:uid="{00000000-0005-0000-0000-00005C0F0000}"/>
    <cellStyle name="20% - Énfasis6 5 2" xfId="1767" xr:uid="{00000000-0005-0000-0000-00005D0F0000}"/>
    <cellStyle name="20% - Énfasis6 5 2 10" xfId="3716" xr:uid="{00000000-0005-0000-0000-00005E0F0000}"/>
    <cellStyle name="20% - Énfasis6 5 2 2" xfId="7328" xr:uid="{00000000-0005-0000-0000-00005F0F0000}"/>
    <cellStyle name="20% - Énfasis6 5 2 2 2" xfId="17681" xr:uid="{00000000-0005-0000-0000-0000600F0000}"/>
    <cellStyle name="20% - Énfasis6 5 2 2 2 2" xfId="40993" xr:uid="{00000000-0005-0000-0000-0000610F0000}"/>
    <cellStyle name="20% - Énfasis6 5 2 2 3" xfId="12495" xr:uid="{00000000-0005-0000-0000-0000620F0000}"/>
    <cellStyle name="20% - Énfasis6 5 2 2 3 2" xfId="35678" xr:uid="{00000000-0005-0000-0000-0000630F0000}"/>
    <cellStyle name="20% - Énfasis6 5 2 2 4" xfId="30368" xr:uid="{00000000-0005-0000-0000-0000640F0000}"/>
    <cellStyle name="20% - Énfasis6 5 2 2 5" xfId="25053" xr:uid="{00000000-0005-0000-0000-0000650F0000}"/>
    <cellStyle name="20% - Énfasis6 5 2 3" xfId="8970" xr:uid="{00000000-0005-0000-0000-0000660F0000}"/>
    <cellStyle name="20% - Énfasis6 5 2 3 2" xfId="19416" xr:uid="{00000000-0005-0000-0000-0000670F0000}"/>
    <cellStyle name="20% - Énfasis6 5 2 3 2 2" xfId="42761" xr:uid="{00000000-0005-0000-0000-0000680F0000}"/>
    <cellStyle name="20% - Énfasis6 5 2 3 3" xfId="14262" xr:uid="{00000000-0005-0000-0000-0000690F0000}"/>
    <cellStyle name="20% - Énfasis6 5 2 3 3 2" xfId="37446" xr:uid="{00000000-0005-0000-0000-00006A0F0000}"/>
    <cellStyle name="20% - Énfasis6 5 2 3 4" xfId="32136" xr:uid="{00000000-0005-0000-0000-00006B0F0000}"/>
    <cellStyle name="20% - Énfasis6 5 2 3 5" xfId="26821" xr:uid="{00000000-0005-0000-0000-00006C0F0000}"/>
    <cellStyle name="20% - Énfasis6 5 2 4" xfId="16043" xr:uid="{00000000-0005-0000-0000-00006D0F0000}"/>
    <cellStyle name="20% - Énfasis6 5 2 4 2" xfId="39230" xr:uid="{00000000-0005-0000-0000-00006E0F0000}"/>
    <cellStyle name="20% - Énfasis6 5 2 5" xfId="10734" xr:uid="{00000000-0005-0000-0000-00006F0F0000}"/>
    <cellStyle name="20% - Énfasis6 5 2 5 2" xfId="33915" xr:uid="{00000000-0005-0000-0000-0000700F0000}"/>
    <cellStyle name="20% - Énfasis6 5 2 6" xfId="21361" xr:uid="{00000000-0005-0000-0000-0000710F0000}"/>
    <cellStyle name="20% - Énfasis6 5 2 6 2" xfId="28605" xr:uid="{00000000-0005-0000-0000-0000720F0000}"/>
    <cellStyle name="20% - Énfasis6 5 2 7" xfId="23290" xr:uid="{00000000-0005-0000-0000-0000730F0000}"/>
    <cellStyle name="20% - Énfasis6 5 2 8" xfId="44556" xr:uid="{00000000-0005-0000-0000-0000740F0000}"/>
    <cellStyle name="20% - Énfasis6 5 2 9" xfId="4283" xr:uid="{00000000-0005-0000-0000-0000750F0000}"/>
    <cellStyle name="20% - Énfasis6 5 3" xfId="6528" xr:uid="{00000000-0005-0000-0000-0000760F0000}"/>
    <cellStyle name="20% - Énfasis6 5 3 2" xfId="16929" xr:uid="{00000000-0005-0000-0000-0000770F0000}"/>
    <cellStyle name="20% - Énfasis6 5 3 2 2" xfId="40181" xr:uid="{00000000-0005-0000-0000-0000780F0000}"/>
    <cellStyle name="20% - Énfasis6 5 3 3" xfId="11683" xr:uid="{00000000-0005-0000-0000-0000790F0000}"/>
    <cellStyle name="20% - Énfasis6 5 3 3 2" xfId="34866" xr:uid="{00000000-0005-0000-0000-00007A0F0000}"/>
    <cellStyle name="20% - Énfasis6 5 3 4" xfId="29556" xr:uid="{00000000-0005-0000-0000-00007B0F0000}"/>
    <cellStyle name="20% - Énfasis6 5 3 5" xfId="24241" xr:uid="{00000000-0005-0000-0000-00007C0F0000}"/>
    <cellStyle name="20% - Énfasis6 5 4" xfId="8218" xr:uid="{00000000-0005-0000-0000-00007D0F0000}"/>
    <cellStyle name="20% - Énfasis6 5 4 2" xfId="18604" xr:uid="{00000000-0005-0000-0000-00007E0F0000}"/>
    <cellStyle name="20% - Énfasis6 5 4 2 2" xfId="41949" xr:uid="{00000000-0005-0000-0000-00007F0F0000}"/>
    <cellStyle name="20% - Énfasis6 5 4 3" xfId="13450" xr:uid="{00000000-0005-0000-0000-0000800F0000}"/>
    <cellStyle name="20% - Énfasis6 5 4 3 2" xfId="36634" xr:uid="{00000000-0005-0000-0000-0000810F0000}"/>
    <cellStyle name="20% - Énfasis6 5 4 4" xfId="31324" xr:uid="{00000000-0005-0000-0000-0000820F0000}"/>
    <cellStyle name="20% - Énfasis6 5 4 5" xfId="26009" xr:uid="{00000000-0005-0000-0000-0000830F0000}"/>
    <cellStyle name="20% - Énfasis6 5 5" xfId="15231" xr:uid="{00000000-0005-0000-0000-0000840F0000}"/>
    <cellStyle name="20% - Énfasis6 5 5 2" xfId="38418" xr:uid="{00000000-0005-0000-0000-0000850F0000}"/>
    <cellStyle name="20% - Énfasis6 5 6" xfId="9922" xr:uid="{00000000-0005-0000-0000-0000860F0000}"/>
    <cellStyle name="20% - Énfasis6 5 6 2" xfId="33103" xr:uid="{00000000-0005-0000-0000-0000870F0000}"/>
    <cellStyle name="20% - Énfasis6 5 7" xfId="20549" xr:uid="{00000000-0005-0000-0000-0000880F0000}"/>
    <cellStyle name="20% - Énfasis6 5 7 2" xfId="27793" xr:uid="{00000000-0005-0000-0000-0000890F0000}"/>
    <cellStyle name="20% - Énfasis6 5 8" xfId="22478" xr:uid="{00000000-0005-0000-0000-00008A0F0000}"/>
    <cellStyle name="20% - Énfasis6 5 9" xfId="43744" xr:uid="{00000000-0005-0000-0000-00008B0F0000}"/>
    <cellStyle name="20% - Énfasis6 6" xfId="539" xr:uid="{00000000-0005-0000-0000-00008C0F0000}"/>
    <cellStyle name="20% - Énfasis6 6 10" xfId="2503" xr:uid="{00000000-0005-0000-0000-00008D0F0000}"/>
    <cellStyle name="20% - Énfasis6 6 2" xfId="6134" xr:uid="{00000000-0005-0000-0000-00008E0F0000}"/>
    <cellStyle name="20% - Énfasis6 6 2 2" xfId="16576" xr:uid="{00000000-0005-0000-0000-00008F0F0000}"/>
    <cellStyle name="20% - Énfasis6 6 2 2 2" xfId="39780" xr:uid="{00000000-0005-0000-0000-0000900F0000}"/>
    <cellStyle name="20% - Énfasis6 6 2 3" xfId="11282" xr:uid="{00000000-0005-0000-0000-0000910F0000}"/>
    <cellStyle name="20% - Énfasis6 6 2 3 2" xfId="34465" xr:uid="{00000000-0005-0000-0000-0000920F0000}"/>
    <cellStyle name="20% - Énfasis6 6 2 4" xfId="29155" xr:uid="{00000000-0005-0000-0000-0000930F0000}"/>
    <cellStyle name="20% - Énfasis6 6 2 5" xfId="23840" xr:uid="{00000000-0005-0000-0000-0000940F0000}"/>
    <cellStyle name="20% - Énfasis6 6 3" xfId="7865" xr:uid="{00000000-0005-0000-0000-0000950F0000}"/>
    <cellStyle name="20% - Énfasis6 6 3 2" xfId="18204" xr:uid="{00000000-0005-0000-0000-0000960F0000}"/>
    <cellStyle name="20% - Énfasis6 6 3 2 2" xfId="41548" xr:uid="{00000000-0005-0000-0000-0000970F0000}"/>
    <cellStyle name="20% - Énfasis6 6 3 3" xfId="13049" xr:uid="{00000000-0005-0000-0000-0000980F0000}"/>
    <cellStyle name="20% - Énfasis6 6 3 3 2" xfId="36233" xr:uid="{00000000-0005-0000-0000-0000990F0000}"/>
    <cellStyle name="20% - Énfasis6 6 3 4" xfId="30923" xr:uid="{00000000-0005-0000-0000-00009A0F0000}"/>
    <cellStyle name="20% - Énfasis6 6 3 5" xfId="25608" xr:uid="{00000000-0005-0000-0000-00009B0F0000}"/>
    <cellStyle name="20% - Énfasis6 6 4" xfId="14830" xr:uid="{00000000-0005-0000-0000-00009C0F0000}"/>
    <cellStyle name="20% - Énfasis6 6 4 2" xfId="38017" xr:uid="{00000000-0005-0000-0000-00009D0F0000}"/>
    <cellStyle name="20% - Énfasis6 6 5" xfId="9521" xr:uid="{00000000-0005-0000-0000-00009E0F0000}"/>
    <cellStyle name="20% - Énfasis6 6 5 2" xfId="32702" xr:uid="{00000000-0005-0000-0000-00009F0F0000}"/>
    <cellStyle name="20% - Énfasis6 6 6" xfId="20148" xr:uid="{00000000-0005-0000-0000-0000A00F0000}"/>
    <cellStyle name="20% - Énfasis6 6 6 2" xfId="27392" xr:uid="{00000000-0005-0000-0000-0000A10F0000}"/>
    <cellStyle name="20% - Énfasis6 6 7" xfId="22077" xr:uid="{00000000-0005-0000-0000-0000A20F0000}"/>
    <cellStyle name="20% - Énfasis6 6 8" xfId="43343" xr:uid="{00000000-0005-0000-0000-0000A30F0000}"/>
    <cellStyle name="20% - Énfasis6 6 9" xfId="4284" xr:uid="{00000000-0005-0000-0000-0000A40F0000}"/>
    <cellStyle name="20% - Énfasis6 7" xfId="1366" xr:uid="{00000000-0005-0000-0000-0000A50F0000}"/>
    <cellStyle name="20% - Énfasis6 7 10" xfId="3315" xr:uid="{00000000-0005-0000-0000-0000A60F0000}"/>
    <cellStyle name="20% - Énfasis6 7 2" xfId="6933" xr:uid="{00000000-0005-0000-0000-0000A70F0000}"/>
    <cellStyle name="20% - Énfasis6 7 2 2" xfId="17304" xr:uid="{00000000-0005-0000-0000-0000A80F0000}"/>
    <cellStyle name="20% - Énfasis6 7 2 2 2" xfId="40592" xr:uid="{00000000-0005-0000-0000-0000A90F0000}"/>
    <cellStyle name="20% - Énfasis6 7 2 3" xfId="12094" xr:uid="{00000000-0005-0000-0000-0000AA0F0000}"/>
    <cellStyle name="20% - Énfasis6 7 2 3 2" xfId="35277" xr:uid="{00000000-0005-0000-0000-0000AB0F0000}"/>
    <cellStyle name="20% - Énfasis6 7 2 4" xfId="29967" xr:uid="{00000000-0005-0000-0000-0000AC0F0000}"/>
    <cellStyle name="20% - Énfasis6 7 2 5" xfId="24652" xr:uid="{00000000-0005-0000-0000-0000AD0F0000}"/>
    <cellStyle name="20% - Énfasis6 7 3" xfId="8593" xr:uid="{00000000-0005-0000-0000-0000AE0F0000}"/>
    <cellStyle name="20% - Énfasis6 7 3 2" xfId="19015" xr:uid="{00000000-0005-0000-0000-0000AF0F0000}"/>
    <cellStyle name="20% - Énfasis6 7 3 2 2" xfId="42360" xr:uid="{00000000-0005-0000-0000-0000B00F0000}"/>
    <cellStyle name="20% - Énfasis6 7 3 3" xfId="13861" xr:uid="{00000000-0005-0000-0000-0000B10F0000}"/>
    <cellStyle name="20% - Énfasis6 7 3 3 2" xfId="37045" xr:uid="{00000000-0005-0000-0000-0000B20F0000}"/>
    <cellStyle name="20% - Énfasis6 7 3 4" xfId="31735" xr:uid="{00000000-0005-0000-0000-0000B30F0000}"/>
    <cellStyle name="20% - Énfasis6 7 3 5" xfId="26420" xr:uid="{00000000-0005-0000-0000-0000B40F0000}"/>
    <cellStyle name="20% - Énfasis6 7 4" xfId="15642" xr:uid="{00000000-0005-0000-0000-0000B50F0000}"/>
    <cellStyle name="20% - Énfasis6 7 4 2" xfId="38829" xr:uid="{00000000-0005-0000-0000-0000B60F0000}"/>
    <cellStyle name="20% - Énfasis6 7 5" xfId="10333" xr:uid="{00000000-0005-0000-0000-0000B70F0000}"/>
    <cellStyle name="20% - Énfasis6 7 5 2" xfId="33514" xr:uid="{00000000-0005-0000-0000-0000B80F0000}"/>
    <cellStyle name="20% - Énfasis6 7 6" xfId="20960" xr:uid="{00000000-0005-0000-0000-0000B90F0000}"/>
    <cellStyle name="20% - Énfasis6 7 6 2" xfId="28204" xr:uid="{00000000-0005-0000-0000-0000BA0F0000}"/>
    <cellStyle name="20% - Énfasis6 7 7" xfId="22889" xr:uid="{00000000-0005-0000-0000-0000BB0F0000}"/>
    <cellStyle name="20% - Énfasis6 7 8" xfId="44155" xr:uid="{00000000-0005-0000-0000-0000BC0F0000}"/>
    <cellStyle name="20% - Énfasis6 7 9" xfId="4285" xr:uid="{00000000-0005-0000-0000-0000BD0F0000}"/>
    <cellStyle name="20% - Énfasis6 8" xfId="6002" xr:uid="{00000000-0005-0000-0000-0000BE0F0000}"/>
    <cellStyle name="20% - Énfasis6 8 2" xfId="16453" xr:uid="{00000000-0005-0000-0000-0000BF0F0000}"/>
    <cellStyle name="20% - Énfasis6 8 2 2" xfId="39641" xr:uid="{00000000-0005-0000-0000-0000C00F0000}"/>
    <cellStyle name="20% - Énfasis6 8 3" xfId="11143" xr:uid="{00000000-0005-0000-0000-0000C10F0000}"/>
    <cellStyle name="20% - Énfasis6 8 3 2" xfId="34326" xr:uid="{00000000-0005-0000-0000-0000C20F0000}"/>
    <cellStyle name="20% - Énfasis6 8 4" xfId="29016" xr:uid="{00000000-0005-0000-0000-0000C30F0000}"/>
    <cellStyle name="20% - Énfasis6 8 5" xfId="23701" xr:uid="{00000000-0005-0000-0000-0000C40F0000}"/>
    <cellStyle name="20% - Énfasis6 9" xfId="7735" xr:uid="{00000000-0005-0000-0000-0000C50F0000}"/>
    <cellStyle name="20% - Énfasis6 9 2" xfId="18068" xr:uid="{00000000-0005-0000-0000-0000C60F0000}"/>
    <cellStyle name="20% - Énfasis6 9 2 2" xfId="41404" xr:uid="{00000000-0005-0000-0000-0000C70F0000}"/>
    <cellStyle name="20% - Énfasis6 9 3" xfId="12905" xr:uid="{00000000-0005-0000-0000-0000C80F0000}"/>
    <cellStyle name="20% - Énfasis6 9 3 2" xfId="36089" xr:uid="{00000000-0005-0000-0000-0000C90F0000}"/>
    <cellStyle name="20% - Énfasis6 9 4" xfId="30779" xr:uid="{00000000-0005-0000-0000-0000CA0F0000}"/>
    <cellStyle name="20% - Énfasis6 9 5" xfId="25464" xr:uid="{00000000-0005-0000-0000-0000CB0F0000}"/>
    <cellStyle name="40% - Énfasis1" xfId="28" builtinId="31" customBuiltin="1"/>
    <cellStyle name="40% - Énfasis1 10" xfId="14674" xr:uid="{00000000-0005-0000-0000-0000CD0F0000}"/>
    <cellStyle name="40% - Énfasis1 10 2" xfId="37859" xr:uid="{00000000-0005-0000-0000-0000CE0F0000}"/>
    <cellStyle name="40% - Énfasis1 11" xfId="9368" xr:uid="{00000000-0005-0000-0000-0000CF0F0000}"/>
    <cellStyle name="40% - Énfasis1 11 2" xfId="32549" xr:uid="{00000000-0005-0000-0000-0000D00F0000}"/>
    <cellStyle name="40% - Énfasis1 12" xfId="19826" xr:uid="{00000000-0005-0000-0000-0000D10F0000}"/>
    <cellStyle name="40% - Énfasis1 12 2" xfId="27234" xr:uid="{00000000-0005-0000-0000-0000D20F0000}"/>
    <cellStyle name="40% - Énfasis1 13" xfId="21924" xr:uid="{00000000-0005-0000-0000-0000D30F0000}"/>
    <cellStyle name="40% - Énfasis1 14" xfId="43172" xr:uid="{00000000-0005-0000-0000-0000D40F0000}"/>
    <cellStyle name="40% - Énfasis1 15" xfId="4121" xr:uid="{00000000-0005-0000-0000-0000D50F0000}"/>
    <cellStyle name="40% - Énfasis1 16" xfId="2338" xr:uid="{00000000-0005-0000-0000-0000D60F0000}"/>
    <cellStyle name="40% - Énfasis1 2" xfId="138" xr:uid="{00000000-0005-0000-0000-0000D70F0000}"/>
    <cellStyle name="40% - Énfasis1 2 10" xfId="9469" xr:uid="{00000000-0005-0000-0000-0000D80F0000}"/>
    <cellStyle name="40% - Énfasis1 2 10 2" xfId="32650" xr:uid="{00000000-0005-0000-0000-0000D90F0000}"/>
    <cellStyle name="40% - Énfasis1 2 11" xfId="19914" xr:uid="{00000000-0005-0000-0000-0000DA0F0000}"/>
    <cellStyle name="40% - Énfasis1 2 11 2" xfId="27340" xr:uid="{00000000-0005-0000-0000-0000DB0F0000}"/>
    <cellStyle name="40% - Énfasis1 2 12" xfId="22025" xr:uid="{00000000-0005-0000-0000-0000DC0F0000}"/>
    <cellStyle name="40% - Énfasis1 2 2" xfId="139" xr:uid="{00000000-0005-0000-0000-0000DD0F0000}"/>
    <cellStyle name="40% - Énfasis1 2 2 2" xfId="140" xr:uid="{00000000-0005-0000-0000-0000DE0F0000}"/>
    <cellStyle name="40% - Énfasis1 2 2 2 2" xfId="1990" xr:uid="{00000000-0005-0000-0000-0000DF0F0000}"/>
    <cellStyle name="40% - Énfasis1 2 2 2 2 10" xfId="3938" xr:uid="{00000000-0005-0000-0000-0000E00F0000}"/>
    <cellStyle name="40% - Énfasis1 2 2 2 2 2" xfId="7547" xr:uid="{00000000-0005-0000-0000-0000E10F0000}"/>
    <cellStyle name="40% - Énfasis1 2 2 2 2 2 2" xfId="17891" xr:uid="{00000000-0005-0000-0000-0000E20F0000}"/>
    <cellStyle name="40% - Énfasis1 2 2 2 2 2 2 2" xfId="41215" xr:uid="{00000000-0005-0000-0000-0000E30F0000}"/>
    <cellStyle name="40% - Énfasis1 2 2 2 2 2 3" xfId="12717" xr:uid="{00000000-0005-0000-0000-0000E40F0000}"/>
    <cellStyle name="40% - Énfasis1 2 2 2 2 2 3 2" xfId="35900" xr:uid="{00000000-0005-0000-0000-0000E50F0000}"/>
    <cellStyle name="40% - Énfasis1 2 2 2 2 2 4" xfId="30590" xr:uid="{00000000-0005-0000-0000-0000E60F0000}"/>
    <cellStyle name="40% - Énfasis1 2 2 2 2 2 5" xfId="25275" xr:uid="{00000000-0005-0000-0000-0000E70F0000}"/>
    <cellStyle name="40% - Énfasis1 2 2 2 2 3" xfId="9181" xr:uid="{00000000-0005-0000-0000-0000E80F0000}"/>
    <cellStyle name="40% - Énfasis1 2 2 2 2 3 2" xfId="19638" xr:uid="{00000000-0005-0000-0000-0000E90F0000}"/>
    <cellStyle name="40% - Énfasis1 2 2 2 2 3 2 2" xfId="42983" xr:uid="{00000000-0005-0000-0000-0000EA0F0000}"/>
    <cellStyle name="40% - Énfasis1 2 2 2 2 3 3" xfId="14484" xr:uid="{00000000-0005-0000-0000-0000EB0F0000}"/>
    <cellStyle name="40% - Énfasis1 2 2 2 2 3 3 2" xfId="37668" xr:uid="{00000000-0005-0000-0000-0000EC0F0000}"/>
    <cellStyle name="40% - Énfasis1 2 2 2 2 3 4" xfId="32358" xr:uid="{00000000-0005-0000-0000-0000ED0F0000}"/>
    <cellStyle name="40% - Énfasis1 2 2 2 2 3 5" xfId="27043" xr:uid="{00000000-0005-0000-0000-0000EE0F0000}"/>
    <cellStyle name="40% - Énfasis1 2 2 2 2 4" xfId="16265" xr:uid="{00000000-0005-0000-0000-0000EF0F0000}"/>
    <cellStyle name="40% - Énfasis1 2 2 2 2 4 2" xfId="39452" xr:uid="{00000000-0005-0000-0000-0000F00F0000}"/>
    <cellStyle name="40% - Énfasis1 2 2 2 2 5" xfId="10956" xr:uid="{00000000-0005-0000-0000-0000F10F0000}"/>
    <cellStyle name="40% - Énfasis1 2 2 2 2 5 2" xfId="34137" xr:uid="{00000000-0005-0000-0000-0000F20F0000}"/>
    <cellStyle name="40% - Énfasis1 2 2 2 2 6" xfId="21583" xr:uid="{00000000-0005-0000-0000-0000F30F0000}"/>
    <cellStyle name="40% - Énfasis1 2 2 2 2 6 2" xfId="28827" xr:uid="{00000000-0005-0000-0000-0000F40F0000}"/>
    <cellStyle name="40% - Énfasis1 2 2 2 2 7" xfId="23512" xr:uid="{00000000-0005-0000-0000-0000F50F0000}"/>
    <cellStyle name="40% - Énfasis1 2 2 2 2 8" xfId="44778" xr:uid="{00000000-0005-0000-0000-0000F60F0000}"/>
    <cellStyle name="40% - Énfasis1 2 2 2 2 9" xfId="4286" xr:uid="{00000000-0005-0000-0000-0000F70F0000}"/>
    <cellStyle name="40% - Énfasis1 2 2 2 3" xfId="2245" xr:uid="{00000000-0005-0000-0000-0000F80F0000}"/>
    <cellStyle name="40% - Énfasis1 2 2 2 3 2" xfId="6747" xr:uid="{00000000-0005-0000-0000-0000F90F0000}"/>
    <cellStyle name="40% - Énfasis1 2 2 2 3 2 2" xfId="40403" xr:uid="{00000000-0005-0000-0000-0000FA0F0000}"/>
    <cellStyle name="40% - Énfasis1 2 2 2 3 3" xfId="11905" xr:uid="{00000000-0005-0000-0000-0000FB0F0000}"/>
    <cellStyle name="40% - Énfasis1 2 2 2 3 3 2" xfId="35088" xr:uid="{00000000-0005-0000-0000-0000FC0F0000}"/>
    <cellStyle name="40% - Énfasis1 2 2 2 3 4" xfId="21832" xr:uid="{00000000-0005-0000-0000-0000FD0F0000}"/>
    <cellStyle name="40% - Énfasis1 2 2 2 3 4 2" xfId="29778" xr:uid="{00000000-0005-0000-0000-0000FE0F0000}"/>
    <cellStyle name="40% - Énfasis1 2 2 2 3 5" xfId="24463" xr:uid="{00000000-0005-0000-0000-0000FF0F0000}"/>
    <cellStyle name="40% - Énfasis1 2 2 2 4" xfId="1175" xr:uid="{00000000-0005-0000-0000-000000100000}"/>
    <cellStyle name="40% - Énfasis1 2 2 2 4 2" xfId="18826" xr:uid="{00000000-0005-0000-0000-000001100000}"/>
    <cellStyle name="40% - Énfasis1 2 2 2 4 2 2" xfId="42171" xr:uid="{00000000-0005-0000-0000-000002100000}"/>
    <cellStyle name="40% - Énfasis1 2 2 2 4 3" xfId="13672" xr:uid="{00000000-0005-0000-0000-000003100000}"/>
    <cellStyle name="40% - Énfasis1 2 2 2 4 3 2" xfId="36856" xr:uid="{00000000-0005-0000-0000-000004100000}"/>
    <cellStyle name="40% - Énfasis1 2 2 2 4 4" xfId="20771" xr:uid="{00000000-0005-0000-0000-000005100000}"/>
    <cellStyle name="40% - Énfasis1 2 2 2 4 4 2" xfId="31546" xr:uid="{00000000-0005-0000-0000-000006100000}"/>
    <cellStyle name="40% - Énfasis1 2 2 2 4 5" xfId="26231" xr:uid="{00000000-0005-0000-0000-000007100000}"/>
    <cellStyle name="40% - Énfasis1 2 2 2 4 6" xfId="43966" xr:uid="{00000000-0005-0000-0000-000008100000}"/>
    <cellStyle name="40% - Énfasis1 2 2 2 4 7" xfId="4287" xr:uid="{00000000-0005-0000-0000-000009100000}"/>
    <cellStyle name="40% - Énfasis1 2 2 2 4 8" xfId="3126" xr:uid="{00000000-0005-0000-0000-00000A100000}"/>
    <cellStyle name="40% - Énfasis1 2 2 2 5" xfId="15453" xr:uid="{00000000-0005-0000-0000-00000B100000}"/>
    <cellStyle name="40% - Énfasis1 2 2 2 5 2" xfId="38640" xr:uid="{00000000-0005-0000-0000-00000C100000}"/>
    <cellStyle name="40% - Énfasis1 2 2 2 6" xfId="10144" xr:uid="{00000000-0005-0000-0000-00000D100000}"/>
    <cellStyle name="40% - Énfasis1 2 2 2 6 2" xfId="33325" xr:uid="{00000000-0005-0000-0000-00000E100000}"/>
    <cellStyle name="40% - Énfasis1 2 2 2 7" xfId="19916" xr:uid="{00000000-0005-0000-0000-00000F100000}"/>
    <cellStyle name="40% - Énfasis1 2 2 2 7 2" xfId="28015" xr:uid="{00000000-0005-0000-0000-000010100000}"/>
    <cellStyle name="40% - Énfasis1 2 2 2 8" xfId="22700" xr:uid="{00000000-0005-0000-0000-000011100000}"/>
    <cellStyle name="40% - Énfasis1 2 2 3" xfId="1583" xr:uid="{00000000-0005-0000-0000-000012100000}"/>
    <cellStyle name="40% - Énfasis1 2 2 3 10" xfId="3532" xr:uid="{00000000-0005-0000-0000-000013100000}"/>
    <cellStyle name="40% - Énfasis1 2 2 3 2" xfId="7147" xr:uid="{00000000-0005-0000-0000-000014100000}"/>
    <cellStyle name="40% - Énfasis1 2 2 3 2 2" xfId="17509" xr:uid="{00000000-0005-0000-0000-000015100000}"/>
    <cellStyle name="40% - Énfasis1 2 2 3 2 2 2" xfId="40809" xr:uid="{00000000-0005-0000-0000-000016100000}"/>
    <cellStyle name="40% - Énfasis1 2 2 3 2 3" xfId="12311" xr:uid="{00000000-0005-0000-0000-000017100000}"/>
    <cellStyle name="40% - Énfasis1 2 2 3 2 3 2" xfId="35494" xr:uid="{00000000-0005-0000-0000-000018100000}"/>
    <cellStyle name="40% - Énfasis1 2 2 3 2 4" xfId="30184" xr:uid="{00000000-0005-0000-0000-000019100000}"/>
    <cellStyle name="40% - Énfasis1 2 2 3 2 5" xfId="24869" xr:uid="{00000000-0005-0000-0000-00001A100000}"/>
    <cellStyle name="40% - Énfasis1 2 2 3 3" xfId="8798" xr:uid="{00000000-0005-0000-0000-00001B100000}"/>
    <cellStyle name="40% - Énfasis1 2 2 3 3 2" xfId="19232" xr:uid="{00000000-0005-0000-0000-00001C100000}"/>
    <cellStyle name="40% - Énfasis1 2 2 3 3 2 2" xfId="42577" xr:uid="{00000000-0005-0000-0000-00001D100000}"/>
    <cellStyle name="40% - Énfasis1 2 2 3 3 3" xfId="14078" xr:uid="{00000000-0005-0000-0000-00001E100000}"/>
    <cellStyle name="40% - Énfasis1 2 2 3 3 3 2" xfId="37262" xr:uid="{00000000-0005-0000-0000-00001F100000}"/>
    <cellStyle name="40% - Énfasis1 2 2 3 3 4" xfId="31952" xr:uid="{00000000-0005-0000-0000-000020100000}"/>
    <cellStyle name="40% - Énfasis1 2 2 3 3 5" xfId="26637" xr:uid="{00000000-0005-0000-0000-000021100000}"/>
    <cellStyle name="40% - Énfasis1 2 2 3 4" xfId="15859" xr:uid="{00000000-0005-0000-0000-000022100000}"/>
    <cellStyle name="40% - Énfasis1 2 2 3 4 2" xfId="39046" xr:uid="{00000000-0005-0000-0000-000023100000}"/>
    <cellStyle name="40% - Énfasis1 2 2 3 5" xfId="10550" xr:uid="{00000000-0005-0000-0000-000024100000}"/>
    <cellStyle name="40% - Énfasis1 2 2 3 5 2" xfId="33731" xr:uid="{00000000-0005-0000-0000-000025100000}"/>
    <cellStyle name="40% - Énfasis1 2 2 3 6" xfId="21177" xr:uid="{00000000-0005-0000-0000-000026100000}"/>
    <cellStyle name="40% - Énfasis1 2 2 3 6 2" xfId="28421" xr:uid="{00000000-0005-0000-0000-000027100000}"/>
    <cellStyle name="40% - Énfasis1 2 2 3 7" xfId="23106" xr:uid="{00000000-0005-0000-0000-000028100000}"/>
    <cellStyle name="40% - Énfasis1 2 2 3 8" xfId="44372" xr:uid="{00000000-0005-0000-0000-000029100000}"/>
    <cellStyle name="40% - Énfasis1 2 2 3 9" xfId="4288" xr:uid="{00000000-0005-0000-0000-00002A100000}"/>
    <cellStyle name="40% - Énfasis1 2 2 4" xfId="2244" xr:uid="{00000000-0005-0000-0000-00002B100000}"/>
    <cellStyle name="40% - Énfasis1 2 2 4 2" xfId="6348" xr:uid="{00000000-0005-0000-0000-00002C100000}"/>
    <cellStyle name="40% - Énfasis1 2 2 4 2 2" xfId="39997" xr:uid="{00000000-0005-0000-0000-00002D100000}"/>
    <cellStyle name="40% - Énfasis1 2 2 4 3" xfId="11499" xr:uid="{00000000-0005-0000-0000-00002E100000}"/>
    <cellStyle name="40% - Énfasis1 2 2 4 3 2" xfId="34682" xr:uid="{00000000-0005-0000-0000-00002F100000}"/>
    <cellStyle name="40% - Énfasis1 2 2 4 4" xfId="21831" xr:uid="{00000000-0005-0000-0000-000030100000}"/>
    <cellStyle name="40% - Énfasis1 2 2 4 4 2" xfId="29372" xr:uid="{00000000-0005-0000-0000-000031100000}"/>
    <cellStyle name="40% - Énfasis1 2 2 4 5" xfId="24057" xr:uid="{00000000-0005-0000-0000-000032100000}"/>
    <cellStyle name="40% - Énfasis1 2 2 5" xfId="759" xr:uid="{00000000-0005-0000-0000-000033100000}"/>
    <cellStyle name="40% - Énfasis1 2 2 5 2" xfId="18421" xr:uid="{00000000-0005-0000-0000-000034100000}"/>
    <cellStyle name="40% - Énfasis1 2 2 5 2 2" xfId="41765" xr:uid="{00000000-0005-0000-0000-000035100000}"/>
    <cellStyle name="40% - Énfasis1 2 2 5 3" xfId="13266" xr:uid="{00000000-0005-0000-0000-000036100000}"/>
    <cellStyle name="40% - Énfasis1 2 2 5 3 2" xfId="36450" xr:uid="{00000000-0005-0000-0000-000037100000}"/>
    <cellStyle name="40% - Énfasis1 2 2 5 4" xfId="20365" xr:uid="{00000000-0005-0000-0000-000038100000}"/>
    <cellStyle name="40% - Énfasis1 2 2 5 4 2" xfId="31140" xr:uid="{00000000-0005-0000-0000-000039100000}"/>
    <cellStyle name="40% - Énfasis1 2 2 5 5" xfId="25825" xr:uid="{00000000-0005-0000-0000-00003A100000}"/>
    <cellStyle name="40% - Énfasis1 2 2 5 6" xfId="43560" xr:uid="{00000000-0005-0000-0000-00003B100000}"/>
    <cellStyle name="40% - Énfasis1 2 2 5 7" xfId="4289" xr:uid="{00000000-0005-0000-0000-00003C100000}"/>
    <cellStyle name="40% - Énfasis1 2 2 5 8" xfId="2720" xr:uid="{00000000-0005-0000-0000-00003D100000}"/>
    <cellStyle name="40% - Énfasis1 2 2 6" xfId="15047" xr:uid="{00000000-0005-0000-0000-00003E100000}"/>
    <cellStyle name="40% - Énfasis1 2 2 6 2" xfId="38234" xr:uid="{00000000-0005-0000-0000-00003F100000}"/>
    <cellStyle name="40% - Énfasis1 2 2 7" xfId="9738" xr:uid="{00000000-0005-0000-0000-000040100000}"/>
    <cellStyle name="40% - Énfasis1 2 2 7 2" xfId="32919" xr:uid="{00000000-0005-0000-0000-000041100000}"/>
    <cellStyle name="40% - Énfasis1 2 2 8" xfId="19915" xr:uid="{00000000-0005-0000-0000-000042100000}"/>
    <cellStyle name="40% - Énfasis1 2 2 8 2" xfId="27609" xr:uid="{00000000-0005-0000-0000-000043100000}"/>
    <cellStyle name="40% - Énfasis1 2 2 9" xfId="22294" xr:uid="{00000000-0005-0000-0000-000044100000}"/>
    <cellStyle name="40% - Énfasis1 2 3" xfId="141" xr:uid="{00000000-0005-0000-0000-000045100000}"/>
    <cellStyle name="40% - Énfasis1 2 3 2" xfId="1304" xr:uid="{00000000-0005-0000-0000-000046100000}"/>
    <cellStyle name="40% - Énfasis1 2 3 2 10" xfId="4290" xr:uid="{00000000-0005-0000-0000-000047100000}"/>
    <cellStyle name="40% - Énfasis1 2 3 2 11" xfId="3255" xr:uid="{00000000-0005-0000-0000-000048100000}"/>
    <cellStyle name="40% - Énfasis1 2 3 2 2" xfId="2119" xr:uid="{00000000-0005-0000-0000-000049100000}"/>
    <cellStyle name="40% - Énfasis1 2 3 2 2 10" xfId="4067" xr:uid="{00000000-0005-0000-0000-00004A100000}"/>
    <cellStyle name="40% - Énfasis1 2 3 2 2 2" xfId="7674" xr:uid="{00000000-0005-0000-0000-00004B100000}"/>
    <cellStyle name="40% - Énfasis1 2 3 2 2 2 2" xfId="18008" xr:uid="{00000000-0005-0000-0000-00004C100000}"/>
    <cellStyle name="40% - Énfasis1 2 3 2 2 2 2 2" xfId="41344" xr:uid="{00000000-0005-0000-0000-00004D100000}"/>
    <cellStyle name="40% - Énfasis1 2 3 2 2 2 3" xfId="12846" xr:uid="{00000000-0005-0000-0000-00004E100000}"/>
    <cellStyle name="40% - Énfasis1 2 3 2 2 2 3 2" xfId="36029" xr:uid="{00000000-0005-0000-0000-00004F100000}"/>
    <cellStyle name="40% - Énfasis1 2 3 2 2 2 4" xfId="30719" xr:uid="{00000000-0005-0000-0000-000050100000}"/>
    <cellStyle name="40% - Énfasis1 2 3 2 2 2 5" xfId="25404" xr:uid="{00000000-0005-0000-0000-000051100000}"/>
    <cellStyle name="40% - Énfasis1 2 3 2 2 3" xfId="9298" xr:uid="{00000000-0005-0000-0000-000052100000}"/>
    <cellStyle name="40% - Énfasis1 2 3 2 2 3 2" xfId="19767" xr:uid="{00000000-0005-0000-0000-000053100000}"/>
    <cellStyle name="40% - Énfasis1 2 3 2 2 3 2 2" xfId="43112" xr:uid="{00000000-0005-0000-0000-000054100000}"/>
    <cellStyle name="40% - Énfasis1 2 3 2 2 3 3" xfId="14613" xr:uid="{00000000-0005-0000-0000-000055100000}"/>
    <cellStyle name="40% - Énfasis1 2 3 2 2 3 3 2" xfId="37797" xr:uid="{00000000-0005-0000-0000-000056100000}"/>
    <cellStyle name="40% - Énfasis1 2 3 2 2 3 4" xfId="32487" xr:uid="{00000000-0005-0000-0000-000057100000}"/>
    <cellStyle name="40% - Énfasis1 2 3 2 2 3 5" xfId="27172" xr:uid="{00000000-0005-0000-0000-000058100000}"/>
    <cellStyle name="40% - Énfasis1 2 3 2 2 4" xfId="16394" xr:uid="{00000000-0005-0000-0000-000059100000}"/>
    <cellStyle name="40% - Énfasis1 2 3 2 2 4 2" xfId="39581" xr:uid="{00000000-0005-0000-0000-00005A100000}"/>
    <cellStyle name="40% - Énfasis1 2 3 2 2 5" xfId="11085" xr:uid="{00000000-0005-0000-0000-00005B100000}"/>
    <cellStyle name="40% - Énfasis1 2 3 2 2 5 2" xfId="34266" xr:uid="{00000000-0005-0000-0000-00005C100000}"/>
    <cellStyle name="40% - Énfasis1 2 3 2 2 6" xfId="21712" xr:uid="{00000000-0005-0000-0000-00005D100000}"/>
    <cellStyle name="40% - Énfasis1 2 3 2 2 6 2" xfId="28956" xr:uid="{00000000-0005-0000-0000-00005E100000}"/>
    <cellStyle name="40% - Énfasis1 2 3 2 2 7" xfId="23641" xr:uid="{00000000-0005-0000-0000-00005F100000}"/>
    <cellStyle name="40% - Énfasis1 2 3 2 2 8" xfId="44907" xr:uid="{00000000-0005-0000-0000-000060100000}"/>
    <cellStyle name="40% - Énfasis1 2 3 2 2 9" xfId="4291" xr:uid="{00000000-0005-0000-0000-000061100000}"/>
    <cellStyle name="40% - Énfasis1 2 3 2 3" xfId="6874" xr:uid="{00000000-0005-0000-0000-000062100000}"/>
    <cellStyle name="40% - Énfasis1 2 3 2 3 2" xfId="17244" xr:uid="{00000000-0005-0000-0000-000063100000}"/>
    <cellStyle name="40% - Énfasis1 2 3 2 3 2 2" xfId="40532" xr:uid="{00000000-0005-0000-0000-000064100000}"/>
    <cellStyle name="40% - Énfasis1 2 3 2 3 3" xfId="12034" xr:uid="{00000000-0005-0000-0000-000065100000}"/>
    <cellStyle name="40% - Énfasis1 2 3 2 3 3 2" xfId="35217" xr:uid="{00000000-0005-0000-0000-000066100000}"/>
    <cellStyle name="40% - Énfasis1 2 3 2 3 4" xfId="29907" xr:uid="{00000000-0005-0000-0000-000067100000}"/>
    <cellStyle name="40% - Énfasis1 2 3 2 3 5" xfId="24592" xr:uid="{00000000-0005-0000-0000-000068100000}"/>
    <cellStyle name="40% - Énfasis1 2 3 2 4" xfId="8533" xr:uid="{00000000-0005-0000-0000-000069100000}"/>
    <cellStyle name="40% - Énfasis1 2 3 2 4 2" xfId="18955" xr:uid="{00000000-0005-0000-0000-00006A100000}"/>
    <cellStyle name="40% - Énfasis1 2 3 2 4 2 2" xfId="42300" xr:uid="{00000000-0005-0000-0000-00006B100000}"/>
    <cellStyle name="40% - Énfasis1 2 3 2 4 3" xfId="13801" xr:uid="{00000000-0005-0000-0000-00006C100000}"/>
    <cellStyle name="40% - Énfasis1 2 3 2 4 3 2" xfId="36985" xr:uid="{00000000-0005-0000-0000-00006D100000}"/>
    <cellStyle name="40% - Énfasis1 2 3 2 4 4" xfId="31675" xr:uid="{00000000-0005-0000-0000-00006E100000}"/>
    <cellStyle name="40% - Énfasis1 2 3 2 4 5" xfId="26360" xr:uid="{00000000-0005-0000-0000-00006F100000}"/>
    <cellStyle name="40% - Énfasis1 2 3 2 5" xfId="15582" xr:uid="{00000000-0005-0000-0000-000070100000}"/>
    <cellStyle name="40% - Énfasis1 2 3 2 5 2" xfId="38769" xr:uid="{00000000-0005-0000-0000-000071100000}"/>
    <cellStyle name="40% - Énfasis1 2 3 2 6" xfId="10273" xr:uid="{00000000-0005-0000-0000-000072100000}"/>
    <cellStyle name="40% - Énfasis1 2 3 2 6 2" xfId="33454" xr:uid="{00000000-0005-0000-0000-000073100000}"/>
    <cellStyle name="40% - Énfasis1 2 3 2 7" xfId="20900" xr:uid="{00000000-0005-0000-0000-000074100000}"/>
    <cellStyle name="40% - Énfasis1 2 3 2 7 2" xfId="28144" xr:uid="{00000000-0005-0000-0000-000075100000}"/>
    <cellStyle name="40% - Énfasis1 2 3 2 8" xfId="22829" xr:uid="{00000000-0005-0000-0000-000076100000}"/>
    <cellStyle name="40% - Énfasis1 2 3 2 9" xfId="44095" xr:uid="{00000000-0005-0000-0000-000077100000}"/>
    <cellStyle name="40% - Énfasis1 2 3 3" xfId="1712" xr:uid="{00000000-0005-0000-0000-000078100000}"/>
    <cellStyle name="40% - Énfasis1 2 3 3 10" xfId="3661" xr:uid="{00000000-0005-0000-0000-000079100000}"/>
    <cellStyle name="40% - Énfasis1 2 3 3 2" xfId="7274" xr:uid="{00000000-0005-0000-0000-00007A100000}"/>
    <cellStyle name="40% - Énfasis1 2 3 3 2 2" xfId="17626" xr:uid="{00000000-0005-0000-0000-00007B100000}"/>
    <cellStyle name="40% - Énfasis1 2 3 3 2 2 2" xfId="40938" xr:uid="{00000000-0005-0000-0000-00007C100000}"/>
    <cellStyle name="40% - Énfasis1 2 3 3 2 3" xfId="12440" xr:uid="{00000000-0005-0000-0000-00007D100000}"/>
    <cellStyle name="40% - Énfasis1 2 3 3 2 3 2" xfId="35623" xr:uid="{00000000-0005-0000-0000-00007E100000}"/>
    <cellStyle name="40% - Énfasis1 2 3 3 2 4" xfId="30313" xr:uid="{00000000-0005-0000-0000-00007F100000}"/>
    <cellStyle name="40% - Énfasis1 2 3 3 2 5" xfId="24998" xr:uid="{00000000-0005-0000-0000-000080100000}"/>
    <cellStyle name="40% - Énfasis1 2 3 3 3" xfId="8915" xr:uid="{00000000-0005-0000-0000-000081100000}"/>
    <cellStyle name="40% - Énfasis1 2 3 3 3 2" xfId="19361" xr:uid="{00000000-0005-0000-0000-000082100000}"/>
    <cellStyle name="40% - Énfasis1 2 3 3 3 2 2" xfId="42706" xr:uid="{00000000-0005-0000-0000-000083100000}"/>
    <cellStyle name="40% - Énfasis1 2 3 3 3 3" xfId="14207" xr:uid="{00000000-0005-0000-0000-000084100000}"/>
    <cellStyle name="40% - Énfasis1 2 3 3 3 3 2" xfId="37391" xr:uid="{00000000-0005-0000-0000-000085100000}"/>
    <cellStyle name="40% - Énfasis1 2 3 3 3 4" xfId="32081" xr:uid="{00000000-0005-0000-0000-000086100000}"/>
    <cellStyle name="40% - Énfasis1 2 3 3 3 5" xfId="26766" xr:uid="{00000000-0005-0000-0000-000087100000}"/>
    <cellStyle name="40% - Énfasis1 2 3 3 4" xfId="15988" xr:uid="{00000000-0005-0000-0000-000088100000}"/>
    <cellStyle name="40% - Énfasis1 2 3 3 4 2" xfId="39175" xr:uid="{00000000-0005-0000-0000-000089100000}"/>
    <cellStyle name="40% - Énfasis1 2 3 3 5" xfId="10679" xr:uid="{00000000-0005-0000-0000-00008A100000}"/>
    <cellStyle name="40% - Énfasis1 2 3 3 5 2" xfId="33860" xr:uid="{00000000-0005-0000-0000-00008B100000}"/>
    <cellStyle name="40% - Énfasis1 2 3 3 6" xfId="21306" xr:uid="{00000000-0005-0000-0000-00008C100000}"/>
    <cellStyle name="40% - Énfasis1 2 3 3 6 2" xfId="28550" xr:uid="{00000000-0005-0000-0000-00008D100000}"/>
    <cellStyle name="40% - Énfasis1 2 3 3 7" xfId="23235" xr:uid="{00000000-0005-0000-0000-00008E100000}"/>
    <cellStyle name="40% - Énfasis1 2 3 3 8" xfId="44501" xr:uid="{00000000-0005-0000-0000-00008F100000}"/>
    <cellStyle name="40% - Énfasis1 2 3 3 9" xfId="4292" xr:uid="{00000000-0005-0000-0000-000090100000}"/>
    <cellStyle name="40% - Énfasis1 2 3 4" xfId="2246" xr:uid="{00000000-0005-0000-0000-000091100000}"/>
    <cellStyle name="40% - Énfasis1 2 3 4 2" xfId="6475" xr:uid="{00000000-0005-0000-0000-000092100000}"/>
    <cellStyle name="40% - Énfasis1 2 3 4 2 2" xfId="40126" xr:uid="{00000000-0005-0000-0000-000093100000}"/>
    <cellStyle name="40% - Énfasis1 2 3 4 3" xfId="11628" xr:uid="{00000000-0005-0000-0000-000094100000}"/>
    <cellStyle name="40% - Énfasis1 2 3 4 3 2" xfId="34811" xr:uid="{00000000-0005-0000-0000-000095100000}"/>
    <cellStyle name="40% - Énfasis1 2 3 4 4" xfId="21833" xr:uid="{00000000-0005-0000-0000-000096100000}"/>
    <cellStyle name="40% - Énfasis1 2 3 4 4 2" xfId="29501" xr:uid="{00000000-0005-0000-0000-000097100000}"/>
    <cellStyle name="40% - Énfasis1 2 3 4 5" xfId="24186" xr:uid="{00000000-0005-0000-0000-000098100000}"/>
    <cellStyle name="40% - Énfasis1 2 3 5" xfId="896" xr:uid="{00000000-0005-0000-0000-000099100000}"/>
    <cellStyle name="40% - Énfasis1 2 3 5 2" xfId="18550" xr:uid="{00000000-0005-0000-0000-00009A100000}"/>
    <cellStyle name="40% - Énfasis1 2 3 5 2 2" xfId="41894" xr:uid="{00000000-0005-0000-0000-00009B100000}"/>
    <cellStyle name="40% - Énfasis1 2 3 5 3" xfId="13395" xr:uid="{00000000-0005-0000-0000-00009C100000}"/>
    <cellStyle name="40% - Énfasis1 2 3 5 3 2" xfId="36579" xr:uid="{00000000-0005-0000-0000-00009D100000}"/>
    <cellStyle name="40% - Énfasis1 2 3 5 4" xfId="20494" xr:uid="{00000000-0005-0000-0000-00009E100000}"/>
    <cellStyle name="40% - Énfasis1 2 3 5 4 2" xfId="31269" xr:uid="{00000000-0005-0000-0000-00009F100000}"/>
    <cellStyle name="40% - Énfasis1 2 3 5 5" xfId="25954" xr:uid="{00000000-0005-0000-0000-0000A0100000}"/>
    <cellStyle name="40% - Énfasis1 2 3 5 6" xfId="43689" xr:uid="{00000000-0005-0000-0000-0000A1100000}"/>
    <cellStyle name="40% - Énfasis1 2 3 5 7" xfId="4293" xr:uid="{00000000-0005-0000-0000-0000A2100000}"/>
    <cellStyle name="40% - Énfasis1 2 3 5 8" xfId="2849" xr:uid="{00000000-0005-0000-0000-0000A3100000}"/>
    <cellStyle name="40% - Énfasis1 2 3 6" xfId="15176" xr:uid="{00000000-0005-0000-0000-0000A4100000}"/>
    <cellStyle name="40% - Énfasis1 2 3 6 2" xfId="38363" xr:uid="{00000000-0005-0000-0000-0000A5100000}"/>
    <cellStyle name="40% - Énfasis1 2 3 7" xfId="9867" xr:uid="{00000000-0005-0000-0000-0000A6100000}"/>
    <cellStyle name="40% - Énfasis1 2 3 7 2" xfId="33048" xr:uid="{00000000-0005-0000-0000-0000A7100000}"/>
    <cellStyle name="40% - Énfasis1 2 3 8" xfId="19917" xr:uid="{00000000-0005-0000-0000-0000A8100000}"/>
    <cellStyle name="40% - Énfasis1 2 3 8 2" xfId="27738" xr:uid="{00000000-0005-0000-0000-0000A9100000}"/>
    <cellStyle name="40% - Énfasis1 2 3 9" xfId="22423" xr:uid="{00000000-0005-0000-0000-0000AA100000}"/>
    <cellStyle name="40% - Énfasis1 2 4" xfId="1040" xr:uid="{00000000-0005-0000-0000-0000AB100000}"/>
    <cellStyle name="40% - Énfasis1 2 4 10" xfId="4294" xr:uid="{00000000-0005-0000-0000-0000AC100000}"/>
    <cellStyle name="40% - Énfasis1 2 4 11" xfId="2991" xr:uid="{00000000-0005-0000-0000-0000AD100000}"/>
    <cellStyle name="40% - Énfasis1 2 4 2" xfId="1855" xr:uid="{00000000-0005-0000-0000-0000AE100000}"/>
    <cellStyle name="40% - Énfasis1 2 4 2 10" xfId="3803" xr:uid="{00000000-0005-0000-0000-0000AF100000}"/>
    <cellStyle name="40% - Énfasis1 2 4 2 2" xfId="7414" xr:uid="{00000000-0005-0000-0000-0000B0100000}"/>
    <cellStyle name="40% - Énfasis1 2 4 2 2 2" xfId="17768" xr:uid="{00000000-0005-0000-0000-0000B1100000}"/>
    <cellStyle name="40% - Énfasis1 2 4 2 2 2 2" xfId="41080" xr:uid="{00000000-0005-0000-0000-0000B2100000}"/>
    <cellStyle name="40% - Énfasis1 2 4 2 2 3" xfId="12582" xr:uid="{00000000-0005-0000-0000-0000B3100000}"/>
    <cellStyle name="40% - Énfasis1 2 4 2 2 3 2" xfId="35765" xr:uid="{00000000-0005-0000-0000-0000B4100000}"/>
    <cellStyle name="40% - Énfasis1 2 4 2 2 4" xfId="30455" xr:uid="{00000000-0005-0000-0000-0000B5100000}"/>
    <cellStyle name="40% - Énfasis1 2 4 2 2 5" xfId="25140" xr:uid="{00000000-0005-0000-0000-0000B6100000}"/>
    <cellStyle name="40% - Énfasis1 2 4 2 3" xfId="9058" xr:uid="{00000000-0005-0000-0000-0000B7100000}"/>
    <cellStyle name="40% - Énfasis1 2 4 2 3 2" xfId="19503" xr:uid="{00000000-0005-0000-0000-0000B8100000}"/>
    <cellStyle name="40% - Énfasis1 2 4 2 3 2 2" xfId="42848" xr:uid="{00000000-0005-0000-0000-0000B9100000}"/>
    <cellStyle name="40% - Énfasis1 2 4 2 3 3" xfId="14349" xr:uid="{00000000-0005-0000-0000-0000BA100000}"/>
    <cellStyle name="40% - Énfasis1 2 4 2 3 3 2" xfId="37533" xr:uid="{00000000-0005-0000-0000-0000BB100000}"/>
    <cellStyle name="40% - Énfasis1 2 4 2 3 4" xfId="32223" xr:uid="{00000000-0005-0000-0000-0000BC100000}"/>
    <cellStyle name="40% - Énfasis1 2 4 2 3 5" xfId="26908" xr:uid="{00000000-0005-0000-0000-0000BD100000}"/>
    <cellStyle name="40% - Énfasis1 2 4 2 4" xfId="16130" xr:uid="{00000000-0005-0000-0000-0000BE100000}"/>
    <cellStyle name="40% - Énfasis1 2 4 2 4 2" xfId="39317" xr:uid="{00000000-0005-0000-0000-0000BF100000}"/>
    <cellStyle name="40% - Énfasis1 2 4 2 5" xfId="10821" xr:uid="{00000000-0005-0000-0000-0000C0100000}"/>
    <cellStyle name="40% - Énfasis1 2 4 2 5 2" xfId="34002" xr:uid="{00000000-0005-0000-0000-0000C1100000}"/>
    <cellStyle name="40% - Énfasis1 2 4 2 6" xfId="21448" xr:uid="{00000000-0005-0000-0000-0000C2100000}"/>
    <cellStyle name="40% - Énfasis1 2 4 2 6 2" xfId="28692" xr:uid="{00000000-0005-0000-0000-0000C3100000}"/>
    <cellStyle name="40% - Énfasis1 2 4 2 7" xfId="23377" xr:uid="{00000000-0005-0000-0000-0000C4100000}"/>
    <cellStyle name="40% - Énfasis1 2 4 2 8" xfId="44643" xr:uid="{00000000-0005-0000-0000-0000C5100000}"/>
    <cellStyle name="40% - Énfasis1 2 4 2 9" xfId="4295" xr:uid="{00000000-0005-0000-0000-0000C6100000}"/>
    <cellStyle name="40% - Énfasis1 2 4 3" xfId="6614" xr:uid="{00000000-0005-0000-0000-0000C7100000}"/>
    <cellStyle name="40% - Énfasis1 2 4 3 2" xfId="17016" xr:uid="{00000000-0005-0000-0000-0000C8100000}"/>
    <cellStyle name="40% - Énfasis1 2 4 3 2 2" xfId="40268" xr:uid="{00000000-0005-0000-0000-0000C9100000}"/>
    <cellStyle name="40% - Énfasis1 2 4 3 3" xfId="11770" xr:uid="{00000000-0005-0000-0000-0000CA100000}"/>
    <cellStyle name="40% - Énfasis1 2 4 3 3 2" xfId="34953" xr:uid="{00000000-0005-0000-0000-0000CB100000}"/>
    <cellStyle name="40% - Énfasis1 2 4 3 4" xfId="29643" xr:uid="{00000000-0005-0000-0000-0000CC100000}"/>
    <cellStyle name="40% - Énfasis1 2 4 3 5" xfId="24328" xr:uid="{00000000-0005-0000-0000-0000CD100000}"/>
    <cellStyle name="40% - Énfasis1 2 4 4" xfId="8305" xr:uid="{00000000-0005-0000-0000-0000CE100000}"/>
    <cellStyle name="40% - Énfasis1 2 4 4 2" xfId="18691" xr:uid="{00000000-0005-0000-0000-0000CF100000}"/>
    <cellStyle name="40% - Énfasis1 2 4 4 2 2" xfId="42036" xr:uid="{00000000-0005-0000-0000-0000D0100000}"/>
    <cellStyle name="40% - Énfasis1 2 4 4 3" xfId="13537" xr:uid="{00000000-0005-0000-0000-0000D1100000}"/>
    <cellStyle name="40% - Énfasis1 2 4 4 3 2" xfId="36721" xr:uid="{00000000-0005-0000-0000-0000D2100000}"/>
    <cellStyle name="40% - Énfasis1 2 4 4 4" xfId="31411" xr:uid="{00000000-0005-0000-0000-0000D3100000}"/>
    <cellStyle name="40% - Énfasis1 2 4 4 5" xfId="26096" xr:uid="{00000000-0005-0000-0000-0000D4100000}"/>
    <cellStyle name="40% - Énfasis1 2 4 5" xfId="15318" xr:uid="{00000000-0005-0000-0000-0000D5100000}"/>
    <cellStyle name="40% - Énfasis1 2 4 5 2" xfId="38505" xr:uid="{00000000-0005-0000-0000-0000D6100000}"/>
    <cellStyle name="40% - Énfasis1 2 4 6" xfId="10009" xr:uid="{00000000-0005-0000-0000-0000D7100000}"/>
    <cellStyle name="40% - Énfasis1 2 4 6 2" xfId="33190" xr:uid="{00000000-0005-0000-0000-0000D8100000}"/>
    <cellStyle name="40% - Énfasis1 2 4 7" xfId="20636" xr:uid="{00000000-0005-0000-0000-0000D9100000}"/>
    <cellStyle name="40% - Énfasis1 2 4 7 2" xfId="27880" xr:uid="{00000000-0005-0000-0000-0000DA100000}"/>
    <cellStyle name="40% - Énfasis1 2 4 8" xfId="22565" xr:uid="{00000000-0005-0000-0000-0000DB100000}"/>
    <cellStyle name="40% - Énfasis1 2 4 9" xfId="43831" xr:uid="{00000000-0005-0000-0000-0000DC100000}"/>
    <cellStyle name="40% - Énfasis1 2 5" xfId="621" xr:uid="{00000000-0005-0000-0000-0000DD100000}"/>
    <cellStyle name="40% - Énfasis1 2 5 10" xfId="2585" xr:uid="{00000000-0005-0000-0000-0000DE100000}"/>
    <cellStyle name="40% - Énfasis1 2 5 2" xfId="6215" xr:uid="{00000000-0005-0000-0000-0000DF100000}"/>
    <cellStyle name="40% - Énfasis1 2 5 2 2" xfId="16658" xr:uid="{00000000-0005-0000-0000-0000E0100000}"/>
    <cellStyle name="40% - Énfasis1 2 5 2 2 2" xfId="39862" xr:uid="{00000000-0005-0000-0000-0000E1100000}"/>
    <cellStyle name="40% - Énfasis1 2 5 2 3" xfId="11364" xr:uid="{00000000-0005-0000-0000-0000E2100000}"/>
    <cellStyle name="40% - Énfasis1 2 5 2 3 2" xfId="34547" xr:uid="{00000000-0005-0000-0000-0000E3100000}"/>
    <cellStyle name="40% - Énfasis1 2 5 2 4" xfId="29237" xr:uid="{00000000-0005-0000-0000-0000E4100000}"/>
    <cellStyle name="40% - Énfasis1 2 5 2 5" xfId="23922" xr:uid="{00000000-0005-0000-0000-0000E5100000}"/>
    <cellStyle name="40% - Énfasis1 2 5 3" xfId="7947" xr:uid="{00000000-0005-0000-0000-0000E6100000}"/>
    <cellStyle name="40% - Énfasis1 2 5 3 2" xfId="18286" xr:uid="{00000000-0005-0000-0000-0000E7100000}"/>
    <cellStyle name="40% - Énfasis1 2 5 3 2 2" xfId="41630" xr:uid="{00000000-0005-0000-0000-0000E8100000}"/>
    <cellStyle name="40% - Énfasis1 2 5 3 3" xfId="13131" xr:uid="{00000000-0005-0000-0000-0000E9100000}"/>
    <cellStyle name="40% - Énfasis1 2 5 3 3 2" xfId="36315" xr:uid="{00000000-0005-0000-0000-0000EA100000}"/>
    <cellStyle name="40% - Énfasis1 2 5 3 4" xfId="31005" xr:uid="{00000000-0005-0000-0000-0000EB100000}"/>
    <cellStyle name="40% - Énfasis1 2 5 3 5" xfId="25690" xr:uid="{00000000-0005-0000-0000-0000EC100000}"/>
    <cellStyle name="40% - Énfasis1 2 5 4" xfId="14912" xr:uid="{00000000-0005-0000-0000-0000ED100000}"/>
    <cellStyle name="40% - Énfasis1 2 5 4 2" xfId="38099" xr:uid="{00000000-0005-0000-0000-0000EE100000}"/>
    <cellStyle name="40% - Énfasis1 2 5 5" xfId="9603" xr:uid="{00000000-0005-0000-0000-0000EF100000}"/>
    <cellStyle name="40% - Énfasis1 2 5 5 2" xfId="32784" xr:uid="{00000000-0005-0000-0000-0000F0100000}"/>
    <cellStyle name="40% - Énfasis1 2 5 6" xfId="20230" xr:uid="{00000000-0005-0000-0000-0000F1100000}"/>
    <cellStyle name="40% - Énfasis1 2 5 6 2" xfId="27474" xr:uid="{00000000-0005-0000-0000-0000F2100000}"/>
    <cellStyle name="40% - Énfasis1 2 5 7" xfId="22159" xr:uid="{00000000-0005-0000-0000-0000F3100000}"/>
    <cellStyle name="40% - Énfasis1 2 5 8" xfId="43425" xr:uid="{00000000-0005-0000-0000-0000F4100000}"/>
    <cellStyle name="40% - Énfasis1 2 5 9" xfId="4296" xr:uid="{00000000-0005-0000-0000-0000F5100000}"/>
    <cellStyle name="40% - Énfasis1 2 6" xfId="1448" xr:uid="{00000000-0005-0000-0000-0000F6100000}"/>
    <cellStyle name="40% - Énfasis1 2 6 10" xfId="3397" xr:uid="{00000000-0005-0000-0000-0000F7100000}"/>
    <cellStyle name="40% - Énfasis1 2 6 2" xfId="7014" xr:uid="{00000000-0005-0000-0000-0000F8100000}"/>
    <cellStyle name="40% - Énfasis1 2 6 2 2" xfId="17386" xr:uid="{00000000-0005-0000-0000-0000F9100000}"/>
    <cellStyle name="40% - Énfasis1 2 6 2 2 2" xfId="40674" xr:uid="{00000000-0005-0000-0000-0000FA100000}"/>
    <cellStyle name="40% - Énfasis1 2 6 2 3" xfId="12176" xr:uid="{00000000-0005-0000-0000-0000FB100000}"/>
    <cellStyle name="40% - Énfasis1 2 6 2 3 2" xfId="35359" xr:uid="{00000000-0005-0000-0000-0000FC100000}"/>
    <cellStyle name="40% - Énfasis1 2 6 2 4" xfId="30049" xr:uid="{00000000-0005-0000-0000-0000FD100000}"/>
    <cellStyle name="40% - Énfasis1 2 6 2 5" xfId="24734" xr:uid="{00000000-0005-0000-0000-0000FE100000}"/>
    <cellStyle name="40% - Énfasis1 2 6 3" xfId="8675" xr:uid="{00000000-0005-0000-0000-0000FF100000}"/>
    <cellStyle name="40% - Énfasis1 2 6 3 2" xfId="19097" xr:uid="{00000000-0005-0000-0000-000000110000}"/>
    <cellStyle name="40% - Énfasis1 2 6 3 2 2" xfId="42442" xr:uid="{00000000-0005-0000-0000-000001110000}"/>
    <cellStyle name="40% - Énfasis1 2 6 3 3" xfId="13943" xr:uid="{00000000-0005-0000-0000-000002110000}"/>
    <cellStyle name="40% - Énfasis1 2 6 3 3 2" xfId="37127" xr:uid="{00000000-0005-0000-0000-000003110000}"/>
    <cellStyle name="40% - Énfasis1 2 6 3 4" xfId="31817" xr:uid="{00000000-0005-0000-0000-000004110000}"/>
    <cellStyle name="40% - Énfasis1 2 6 3 5" xfId="26502" xr:uid="{00000000-0005-0000-0000-000005110000}"/>
    <cellStyle name="40% - Énfasis1 2 6 4" xfId="15724" xr:uid="{00000000-0005-0000-0000-000006110000}"/>
    <cellStyle name="40% - Énfasis1 2 6 4 2" xfId="38911" xr:uid="{00000000-0005-0000-0000-000007110000}"/>
    <cellStyle name="40% - Énfasis1 2 6 5" xfId="10415" xr:uid="{00000000-0005-0000-0000-000008110000}"/>
    <cellStyle name="40% - Énfasis1 2 6 5 2" xfId="33596" xr:uid="{00000000-0005-0000-0000-000009110000}"/>
    <cellStyle name="40% - Énfasis1 2 6 6" xfId="21042" xr:uid="{00000000-0005-0000-0000-00000A110000}"/>
    <cellStyle name="40% - Énfasis1 2 6 6 2" xfId="28286" xr:uid="{00000000-0005-0000-0000-00000B110000}"/>
    <cellStyle name="40% - Énfasis1 2 6 7" xfId="22971" xr:uid="{00000000-0005-0000-0000-00000C110000}"/>
    <cellStyle name="40% - Énfasis1 2 6 8" xfId="44237" xr:uid="{00000000-0005-0000-0000-00000D110000}"/>
    <cellStyle name="40% - Énfasis1 2 6 9" xfId="4297" xr:uid="{00000000-0005-0000-0000-00000E110000}"/>
    <cellStyle name="40% - Énfasis1 2 7" xfId="2243" xr:uid="{00000000-0005-0000-0000-00000F110000}"/>
    <cellStyle name="40% - Énfasis1 2 7 2" xfId="6082" xr:uid="{00000000-0005-0000-0000-000010110000}"/>
    <cellStyle name="40% - Énfasis1 2 7 2 2" xfId="39728" xr:uid="{00000000-0005-0000-0000-000011110000}"/>
    <cellStyle name="40% - Énfasis1 2 7 3" xfId="11230" xr:uid="{00000000-0005-0000-0000-000012110000}"/>
    <cellStyle name="40% - Énfasis1 2 7 3 2" xfId="34413" xr:uid="{00000000-0005-0000-0000-000013110000}"/>
    <cellStyle name="40% - Énfasis1 2 7 4" xfId="21830" xr:uid="{00000000-0005-0000-0000-000014110000}"/>
    <cellStyle name="40% - Énfasis1 2 7 4 2" xfId="29103" xr:uid="{00000000-0005-0000-0000-000015110000}"/>
    <cellStyle name="40% - Énfasis1 2 7 5" xfId="23788" xr:uid="{00000000-0005-0000-0000-000016110000}"/>
    <cellStyle name="40% - Énfasis1 2 8" xfId="487" xr:uid="{00000000-0005-0000-0000-000017110000}"/>
    <cellStyle name="40% - Énfasis1 2 8 2" xfId="18153" xr:uid="{00000000-0005-0000-0000-000018110000}"/>
    <cellStyle name="40% - Énfasis1 2 8 2 2" xfId="41496" xr:uid="{00000000-0005-0000-0000-000019110000}"/>
    <cellStyle name="40% - Énfasis1 2 8 3" xfId="12997" xr:uid="{00000000-0005-0000-0000-00001A110000}"/>
    <cellStyle name="40% - Énfasis1 2 8 3 2" xfId="36181" xr:uid="{00000000-0005-0000-0000-00001B110000}"/>
    <cellStyle name="40% - Énfasis1 2 8 4" xfId="20096" xr:uid="{00000000-0005-0000-0000-00001C110000}"/>
    <cellStyle name="40% - Énfasis1 2 8 4 2" xfId="30871" xr:uid="{00000000-0005-0000-0000-00001D110000}"/>
    <cellStyle name="40% - Énfasis1 2 8 5" xfId="25556" xr:uid="{00000000-0005-0000-0000-00001E110000}"/>
    <cellStyle name="40% - Énfasis1 2 8 6" xfId="43291" xr:uid="{00000000-0005-0000-0000-00001F110000}"/>
    <cellStyle name="40% - Énfasis1 2 8 7" xfId="4298" xr:uid="{00000000-0005-0000-0000-000020110000}"/>
    <cellStyle name="40% - Énfasis1 2 8 8" xfId="2451" xr:uid="{00000000-0005-0000-0000-000021110000}"/>
    <cellStyle name="40% - Énfasis1 2 9" xfId="14778" xr:uid="{00000000-0005-0000-0000-000022110000}"/>
    <cellStyle name="40% - Énfasis1 2 9 2" xfId="37965" xr:uid="{00000000-0005-0000-0000-000023110000}"/>
    <cellStyle name="40% - Énfasis1 3" xfId="142" xr:uid="{00000000-0005-0000-0000-000024110000}"/>
    <cellStyle name="40% - Énfasis1 3 2" xfId="143" xr:uid="{00000000-0005-0000-0000-000025110000}"/>
    <cellStyle name="40% - Énfasis1 3 2 2" xfId="144" xr:uid="{00000000-0005-0000-0000-000026110000}"/>
    <cellStyle name="40% - Énfasis1 3 2 2 2" xfId="2249" xr:uid="{00000000-0005-0000-0000-000027110000}"/>
    <cellStyle name="40% - Énfasis1 3 2 2 2 2" xfId="7452" xr:uid="{00000000-0005-0000-0000-000028110000}"/>
    <cellStyle name="40% - Énfasis1 3 2 2 2 2 2" xfId="41119" xr:uid="{00000000-0005-0000-0000-000029110000}"/>
    <cellStyle name="40% - Énfasis1 3 2 2 2 3" xfId="12621" xr:uid="{00000000-0005-0000-0000-00002A110000}"/>
    <cellStyle name="40% - Énfasis1 3 2 2 2 3 2" xfId="35804" xr:uid="{00000000-0005-0000-0000-00002B110000}"/>
    <cellStyle name="40% - Énfasis1 3 2 2 2 4" xfId="21836" xr:uid="{00000000-0005-0000-0000-00002C110000}"/>
    <cellStyle name="40% - Énfasis1 3 2 2 2 4 2" xfId="30494" xr:uid="{00000000-0005-0000-0000-00002D110000}"/>
    <cellStyle name="40% - Énfasis1 3 2 2 2 5" xfId="25179" xr:uid="{00000000-0005-0000-0000-00002E110000}"/>
    <cellStyle name="40% - Énfasis1 3 2 2 3" xfId="1894" xr:uid="{00000000-0005-0000-0000-00002F110000}"/>
    <cellStyle name="40% - Énfasis1 3 2 2 3 2" xfId="19542" xr:uid="{00000000-0005-0000-0000-000030110000}"/>
    <cellStyle name="40% - Énfasis1 3 2 2 3 2 2" xfId="42887" xr:uid="{00000000-0005-0000-0000-000031110000}"/>
    <cellStyle name="40% - Énfasis1 3 2 2 3 3" xfId="14388" xr:uid="{00000000-0005-0000-0000-000032110000}"/>
    <cellStyle name="40% - Énfasis1 3 2 2 3 3 2" xfId="37572" xr:uid="{00000000-0005-0000-0000-000033110000}"/>
    <cellStyle name="40% - Énfasis1 3 2 2 3 4" xfId="21487" xr:uid="{00000000-0005-0000-0000-000034110000}"/>
    <cellStyle name="40% - Énfasis1 3 2 2 3 4 2" xfId="32262" xr:uid="{00000000-0005-0000-0000-000035110000}"/>
    <cellStyle name="40% - Énfasis1 3 2 2 3 5" xfId="26947" xr:uid="{00000000-0005-0000-0000-000036110000}"/>
    <cellStyle name="40% - Énfasis1 3 2 2 3 6" xfId="44682" xr:uid="{00000000-0005-0000-0000-000037110000}"/>
    <cellStyle name="40% - Énfasis1 3 2 2 3 7" xfId="4299" xr:uid="{00000000-0005-0000-0000-000038110000}"/>
    <cellStyle name="40% - Énfasis1 3 2 2 3 8" xfId="3842" xr:uid="{00000000-0005-0000-0000-000039110000}"/>
    <cellStyle name="40% - Énfasis1 3 2 2 4" xfId="16169" xr:uid="{00000000-0005-0000-0000-00003A110000}"/>
    <cellStyle name="40% - Énfasis1 3 2 2 4 2" xfId="39356" xr:uid="{00000000-0005-0000-0000-00003B110000}"/>
    <cellStyle name="40% - Énfasis1 3 2 2 5" xfId="10860" xr:uid="{00000000-0005-0000-0000-00003C110000}"/>
    <cellStyle name="40% - Énfasis1 3 2 2 5 2" xfId="34041" xr:uid="{00000000-0005-0000-0000-00003D110000}"/>
    <cellStyle name="40% - Énfasis1 3 2 2 6" xfId="19920" xr:uid="{00000000-0005-0000-0000-00003E110000}"/>
    <cellStyle name="40% - Énfasis1 3 2 2 6 2" xfId="28731" xr:uid="{00000000-0005-0000-0000-00003F110000}"/>
    <cellStyle name="40% - Énfasis1 3 2 2 7" xfId="23416" xr:uid="{00000000-0005-0000-0000-000040110000}"/>
    <cellStyle name="40% - Énfasis1 3 2 3" xfId="2248" xr:uid="{00000000-0005-0000-0000-000041110000}"/>
    <cellStyle name="40% - Énfasis1 3 2 3 2" xfId="6652" xr:uid="{00000000-0005-0000-0000-000042110000}"/>
    <cellStyle name="40% - Énfasis1 3 2 3 2 2" xfId="40307" xr:uid="{00000000-0005-0000-0000-000043110000}"/>
    <cellStyle name="40% - Énfasis1 3 2 3 3" xfId="11809" xr:uid="{00000000-0005-0000-0000-000044110000}"/>
    <cellStyle name="40% - Énfasis1 3 2 3 3 2" xfId="34992" xr:uid="{00000000-0005-0000-0000-000045110000}"/>
    <cellStyle name="40% - Énfasis1 3 2 3 4" xfId="21835" xr:uid="{00000000-0005-0000-0000-000046110000}"/>
    <cellStyle name="40% - Énfasis1 3 2 3 4 2" xfId="29682" xr:uid="{00000000-0005-0000-0000-000047110000}"/>
    <cellStyle name="40% - Énfasis1 3 2 3 5" xfId="24367" xr:uid="{00000000-0005-0000-0000-000048110000}"/>
    <cellStyle name="40% - Énfasis1 3 2 4" xfId="1079" xr:uid="{00000000-0005-0000-0000-000049110000}"/>
    <cellStyle name="40% - Énfasis1 3 2 4 2" xfId="18730" xr:uid="{00000000-0005-0000-0000-00004A110000}"/>
    <cellStyle name="40% - Énfasis1 3 2 4 2 2" xfId="42075" xr:uid="{00000000-0005-0000-0000-00004B110000}"/>
    <cellStyle name="40% - Énfasis1 3 2 4 3" xfId="13576" xr:uid="{00000000-0005-0000-0000-00004C110000}"/>
    <cellStyle name="40% - Énfasis1 3 2 4 3 2" xfId="36760" xr:uid="{00000000-0005-0000-0000-00004D110000}"/>
    <cellStyle name="40% - Énfasis1 3 2 4 4" xfId="20675" xr:uid="{00000000-0005-0000-0000-00004E110000}"/>
    <cellStyle name="40% - Énfasis1 3 2 4 4 2" xfId="31450" xr:uid="{00000000-0005-0000-0000-00004F110000}"/>
    <cellStyle name="40% - Énfasis1 3 2 4 5" xfId="26135" xr:uid="{00000000-0005-0000-0000-000050110000}"/>
    <cellStyle name="40% - Énfasis1 3 2 4 6" xfId="43870" xr:uid="{00000000-0005-0000-0000-000051110000}"/>
    <cellStyle name="40% - Énfasis1 3 2 4 7" xfId="4300" xr:uid="{00000000-0005-0000-0000-000052110000}"/>
    <cellStyle name="40% - Énfasis1 3 2 4 8" xfId="3030" xr:uid="{00000000-0005-0000-0000-000053110000}"/>
    <cellStyle name="40% - Énfasis1 3 2 5" xfId="15357" xr:uid="{00000000-0005-0000-0000-000054110000}"/>
    <cellStyle name="40% - Énfasis1 3 2 5 2" xfId="38544" xr:uid="{00000000-0005-0000-0000-000055110000}"/>
    <cellStyle name="40% - Énfasis1 3 2 6" xfId="10048" xr:uid="{00000000-0005-0000-0000-000056110000}"/>
    <cellStyle name="40% - Énfasis1 3 2 6 2" xfId="33229" xr:uid="{00000000-0005-0000-0000-000057110000}"/>
    <cellStyle name="40% - Énfasis1 3 2 7" xfId="19919" xr:uid="{00000000-0005-0000-0000-000058110000}"/>
    <cellStyle name="40% - Énfasis1 3 2 7 2" xfId="27919" xr:uid="{00000000-0005-0000-0000-000059110000}"/>
    <cellStyle name="40% - Énfasis1 3 2 8" xfId="22604" xr:uid="{00000000-0005-0000-0000-00005A110000}"/>
    <cellStyle name="40% - Énfasis1 3 3" xfId="145" xr:uid="{00000000-0005-0000-0000-00005B110000}"/>
    <cellStyle name="40% - Énfasis1 3 3 2" xfId="2250" xr:uid="{00000000-0005-0000-0000-00005C110000}"/>
    <cellStyle name="40% - Énfasis1 3 3 2 2" xfId="7052" xr:uid="{00000000-0005-0000-0000-00005D110000}"/>
    <cellStyle name="40% - Énfasis1 3 3 2 2 2" xfId="40713" xr:uid="{00000000-0005-0000-0000-00005E110000}"/>
    <cellStyle name="40% - Énfasis1 3 3 2 3" xfId="12215" xr:uid="{00000000-0005-0000-0000-00005F110000}"/>
    <cellStyle name="40% - Énfasis1 3 3 2 3 2" xfId="35398" xr:uid="{00000000-0005-0000-0000-000060110000}"/>
    <cellStyle name="40% - Énfasis1 3 3 2 4" xfId="21837" xr:uid="{00000000-0005-0000-0000-000061110000}"/>
    <cellStyle name="40% - Énfasis1 3 3 2 4 2" xfId="30088" xr:uid="{00000000-0005-0000-0000-000062110000}"/>
    <cellStyle name="40% - Énfasis1 3 3 2 5" xfId="24773" xr:uid="{00000000-0005-0000-0000-000063110000}"/>
    <cellStyle name="40% - Énfasis1 3 3 3" xfId="1487" xr:uid="{00000000-0005-0000-0000-000064110000}"/>
    <cellStyle name="40% - Énfasis1 3 3 3 2" xfId="19136" xr:uid="{00000000-0005-0000-0000-000065110000}"/>
    <cellStyle name="40% - Énfasis1 3 3 3 2 2" xfId="42481" xr:uid="{00000000-0005-0000-0000-000066110000}"/>
    <cellStyle name="40% - Énfasis1 3 3 3 3" xfId="13982" xr:uid="{00000000-0005-0000-0000-000067110000}"/>
    <cellStyle name="40% - Énfasis1 3 3 3 3 2" xfId="37166" xr:uid="{00000000-0005-0000-0000-000068110000}"/>
    <cellStyle name="40% - Énfasis1 3 3 3 4" xfId="21081" xr:uid="{00000000-0005-0000-0000-000069110000}"/>
    <cellStyle name="40% - Énfasis1 3 3 3 4 2" xfId="31856" xr:uid="{00000000-0005-0000-0000-00006A110000}"/>
    <cellStyle name="40% - Énfasis1 3 3 3 5" xfId="26541" xr:uid="{00000000-0005-0000-0000-00006B110000}"/>
    <cellStyle name="40% - Énfasis1 3 3 3 6" xfId="44276" xr:uid="{00000000-0005-0000-0000-00006C110000}"/>
    <cellStyle name="40% - Énfasis1 3 3 3 7" xfId="4301" xr:uid="{00000000-0005-0000-0000-00006D110000}"/>
    <cellStyle name="40% - Énfasis1 3 3 3 8" xfId="3436" xr:uid="{00000000-0005-0000-0000-00006E110000}"/>
    <cellStyle name="40% - Énfasis1 3 3 4" xfId="15763" xr:uid="{00000000-0005-0000-0000-00006F110000}"/>
    <cellStyle name="40% - Énfasis1 3 3 4 2" xfId="38950" xr:uid="{00000000-0005-0000-0000-000070110000}"/>
    <cellStyle name="40% - Énfasis1 3 3 5" xfId="10454" xr:uid="{00000000-0005-0000-0000-000071110000}"/>
    <cellStyle name="40% - Énfasis1 3 3 5 2" xfId="33635" xr:uid="{00000000-0005-0000-0000-000072110000}"/>
    <cellStyle name="40% - Énfasis1 3 3 6" xfId="19921" xr:uid="{00000000-0005-0000-0000-000073110000}"/>
    <cellStyle name="40% - Énfasis1 3 3 6 2" xfId="28325" xr:uid="{00000000-0005-0000-0000-000074110000}"/>
    <cellStyle name="40% - Énfasis1 3 3 7" xfId="23010" xr:uid="{00000000-0005-0000-0000-000075110000}"/>
    <cellStyle name="40% - Énfasis1 3 4" xfId="2247" xr:uid="{00000000-0005-0000-0000-000076110000}"/>
    <cellStyle name="40% - Énfasis1 3 4 2" xfId="6253" xr:uid="{00000000-0005-0000-0000-000077110000}"/>
    <cellStyle name="40% - Énfasis1 3 4 2 2" xfId="39901" xr:uid="{00000000-0005-0000-0000-000078110000}"/>
    <cellStyle name="40% - Énfasis1 3 4 3" xfId="11403" xr:uid="{00000000-0005-0000-0000-000079110000}"/>
    <cellStyle name="40% - Énfasis1 3 4 3 2" xfId="34586" xr:uid="{00000000-0005-0000-0000-00007A110000}"/>
    <cellStyle name="40% - Énfasis1 3 4 4" xfId="21834" xr:uid="{00000000-0005-0000-0000-00007B110000}"/>
    <cellStyle name="40% - Énfasis1 3 4 4 2" xfId="29276" xr:uid="{00000000-0005-0000-0000-00007C110000}"/>
    <cellStyle name="40% - Énfasis1 3 4 5" xfId="23961" xr:uid="{00000000-0005-0000-0000-00007D110000}"/>
    <cellStyle name="40% - Énfasis1 3 5" xfId="660" xr:uid="{00000000-0005-0000-0000-00007E110000}"/>
    <cellStyle name="40% - Énfasis1 3 5 2" xfId="18325" xr:uid="{00000000-0005-0000-0000-00007F110000}"/>
    <cellStyle name="40% - Énfasis1 3 5 2 2" xfId="41669" xr:uid="{00000000-0005-0000-0000-000080110000}"/>
    <cellStyle name="40% - Énfasis1 3 5 3" xfId="13170" xr:uid="{00000000-0005-0000-0000-000081110000}"/>
    <cellStyle name="40% - Énfasis1 3 5 3 2" xfId="36354" xr:uid="{00000000-0005-0000-0000-000082110000}"/>
    <cellStyle name="40% - Énfasis1 3 5 4" xfId="20269" xr:uid="{00000000-0005-0000-0000-000083110000}"/>
    <cellStyle name="40% - Énfasis1 3 5 4 2" xfId="31044" xr:uid="{00000000-0005-0000-0000-000084110000}"/>
    <cellStyle name="40% - Énfasis1 3 5 5" xfId="25729" xr:uid="{00000000-0005-0000-0000-000085110000}"/>
    <cellStyle name="40% - Énfasis1 3 5 6" xfId="43464" xr:uid="{00000000-0005-0000-0000-000086110000}"/>
    <cellStyle name="40% - Énfasis1 3 5 7" xfId="4302" xr:uid="{00000000-0005-0000-0000-000087110000}"/>
    <cellStyle name="40% - Énfasis1 3 5 8" xfId="2624" xr:uid="{00000000-0005-0000-0000-000088110000}"/>
    <cellStyle name="40% - Énfasis1 3 6" xfId="14951" xr:uid="{00000000-0005-0000-0000-000089110000}"/>
    <cellStyle name="40% - Énfasis1 3 6 2" xfId="38138" xr:uid="{00000000-0005-0000-0000-00008A110000}"/>
    <cellStyle name="40% - Énfasis1 3 7" xfId="9642" xr:uid="{00000000-0005-0000-0000-00008B110000}"/>
    <cellStyle name="40% - Énfasis1 3 7 2" xfId="32823" xr:uid="{00000000-0005-0000-0000-00008C110000}"/>
    <cellStyle name="40% - Énfasis1 3 8" xfId="19918" xr:uid="{00000000-0005-0000-0000-00008D110000}"/>
    <cellStyle name="40% - Énfasis1 3 8 2" xfId="27513" xr:uid="{00000000-0005-0000-0000-00008E110000}"/>
    <cellStyle name="40% - Énfasis1 3 9" xfId="22198" xr:uid="{00000000-0005-0000-0000-00008F110000}"/>
    <cellStyle name="40% - Énfasis1 4" xfId="146" xr:uid="{00000000-0005-0000-0000-000090110000}"/>
    <cellStyle name="40% - Énfasis1 4 2" xfId="147" xr:uid="{00000000-0005-0000-0000-000091110000}"/>
    <cellStyle name="40% - Énfasis1 4 2 2" xfId="148" xr:uid="{00000000-0005-0000-0000-000092110000}"/>
    <cellStyle name="40% - Énfasis1 4 2 2 2" xfId="2253" xr:uid="{00000000-0005-0000-0000-000093110000}"/>
    <cellStyle name="40% - Énfasis1 4 2 2 2 2" xfId="7589" xr:uid="{00000000-0005-0000-0000-000094110000}"/>
    <cellStyle name="40% - Énfasis1 4 2 2 2 2 2" xfId="41258" xr:uid="{00000000-0005-0000-0000-000095110000}"/>
    <cellStyle name="40% - Énfasis1 4 2 2 2 3" xfId="12760" xr:uid="{00000000-0005-0000-0000-000096110000}"/>
    <cellStyle name="40% - Énfasis1 4 2 2 2 3 2" xfId="35943" xr:uid="{00000000-0005-0000-0000-000097110000}"/>
    <cellStyle name="40% - Énfasis1 4 2 2 2 4" xfId="21840" xr:uid="{00000000-0005-0000-0000-000098110000}"/>
    <cellStyle name="40% - Énfasis1 4 2 2 2 4 2" xfId="30633" xr:uid="{00000000-0005-0000-0000-000099110000}"/>
    <cellStyle name="40% - Énfasis1 4 2 2 2 5" xfId="25318" xr:uid="{00000000-0005-0000-0000-00009A110000}"/>
    <cellStyle name="40% - Énfasis1 4 2 2 3" xfId="2033" xr:uid="{00000000-0005-0000-0000-00009B110000}"/>
    <cellStyle name="40% - Énfasis1 4 2 2 3 2" xfId="19681" xr:uid="{00000000-0005-0000-0000-00009C110000}"/>
    <cellStyle name="40% - Énfasis1 4 2 2 3 2 2" xfId="43026" xr:uid="{00000000-0005-0000-0000-00009D110000}"/>
    <cellStyle name="40% - Énfasis1 4 2 2 3 3" xfId="14527" xr:uid="{00000000-0005-0000-0000-00009E110000}"/>
    <cellStyle name="40% - Énfasis1 4 2 2 3 3 2" xfId="37711" xr:uid="{00000000-0005-0000-0000-00009F110000}"/>
    <cellStyle name="40% - Énfasis1 4 2 2 3 4" xfId="21626" xr:uid="{00000000-0005-0000-0000-0000A0110000}"/>
    <cellStyle name="40% - Énfasis1 4 2 2 3 4 2" xfId="32401" xr:uid="{00000000-0005-0000-0000-0000A1110000}"/>
    <cellStyle name="40% - Énfasis1 4 2 2 3 5" xfId="27086" xr:uid="{00000000-0005-0000-0000-0000A2110000}"/>
    <cellStyle name="40% - Énfasis1 4 2 2 3 6" xfId="44821" xr:uid="{00000000-0005-0000-0000-0000A3110000}"/>
    <cellStyle name="40% - Énfasis1 4 2 2 3 7" xfId="4303" xr:uid="{00000000-0005-0000-0000-0000A4110000}"/>
    <cellStyle name="40% - Énfasis1 4 2 2 3 8" xfId="3981" xr:uid="{00000000-0005-0000-0000-0000A5110000}"/>
    <cellStyle name="40% - Énfasis1 4 2 2 4" xfId="16308" xr:uid="{00000000-0005-0000-0000-0000A6110000}"/>
    <cellStyle name="40% - Énfasis1 4 2 2 4 2" xfId="39495" xr:uid="{00000000-0005-0000-0000-0000A7110000}"/>
    <cellStyle name="40% - Énfasis1 4 2 2 5" xfId="10999" xr:uid="{00000000-0005-0000-0000-0000A8110000}"/>
    <cellStyle name="40% - Énfasis1 4 2 2 5 2" xfId="34180" xr:uid="{00000000-0005-0000-0000-0000A9110000}"/>
    <cellStyle name="40% - Énfasis1 4 2 2 6" xfId="19924" xr:uid="{00000000-0005-0000-0000-0000AA110000}"/>
    <cellStyle name="40% - Énfasis1 4 2 2 6 2" xfId="28870" xr:uid="{00000000-0005-0000-0000-0000AB110000}"/>
    <cellStyle name="40% - Énfasis1 4 2 2 7" xfId="23555" xr:uid="{00000000-0005-0000-0000-0000AC110000}"/>
    <cellStyle name="40% - Énfasis1 4 2 3" xfId="2252" xr:uid="{00000000-0005-0000-0000-0000AD110000}"/>
    <cellStyle name="40% - Énfasis1 4 2 3 2" xfId="6789" xr:uid="{00000000-0005-0000-0000-0000AE110000}"/>
    <cellStyle name="40% - Énfasis1 4 2 3 2 2" xfId="40446" xr:uid="{00000000-0005-0000-0000-0000AF110000}"/>
    <cellStyle name="40% - Énfasis1 4 2 3 3" xfId="11948" xr:uid="{00000000-0005-0000-0000-0000B0110000}"/>
    <cellStyle name="40% - Énfasis1 4 2 3 3 2" xfId="35131" xr:uid="{00000000-0005-0000-0000-0000B1110000}"/>
    <cellStyle name="40% - Énfasis1 4 2 3 4" xfId="21839" xr:uid="{00000000-0005-0000-0000-0000B2110000}"/>
    <cellStyle name="40% - Énfasis1 4 2 3 4 2" xfId="29821" xr:uid="{00000000-0005-0000-0000-0000B3110000}"/>
    <cellStyle name="40% - Énfasis1 4 2 3 5" xfId="24506" xr:uid="{00000000-0005-0000-0000-0000B4110000}"/>
    <cellStyle name="40% - Énfasis1 4 2 4" xfId="1218" xr:uid="{00000000-0005-0000-0000-0000B5110000}"/>
    <cellStyle name="40% - Énfasis1 4 2 4 2" xfId="18869" xr:uid="{00000000-0005-0000-0000-0000B6110000}"/>
    <cellStyle name="40% - Énfasis1 4 2 4 2 2" xfId="42214" xr:uid="{00000000-0005-0000-0000-0000B7110000}"/>
    <cellStyle name="40% - Énfasis1 4 2 4 3" xfId="13715" xr:uid="{00000000-0005-0000-0000-0000B8110000}"/>
    <cellStyle name="40% - Énfasis1 4 2 4 3 2" xfId="36899" xr:uid="{00000000-0005-0000-0000-0000B9110000}"/>
    <cellStyle name="40% - Énfasis1 4 2 4 4" xfId="20814" xr:uid="{00000000-0005-0000-0000-0000BA110000}"/>
    <cellStyle name="40% - Énfasis1 4 2 4 4 2" xfId="31589" xr:uid="{00000000-0005-0000-0000-0000BB110000}"/>
    <cellStyle name="40% - Énfasis1 4 2 4 5" xfId="26274" xr:uid="{00000000-0005-0000-0000-0000BC110000}"/>
    <cellStyle name="40% - Énfasis1 4 2 4 6" xfId="44009" xr:uid="{00000000-0005-0000-0000-0000BD110000}"/>
    <cellStyle name="40% - Énfasis1 4 2 4 7" xfId="4304" xr:uid="{00000000-0005-0000-0000-0000BE110000}"/>
    <cellStyle name="40% - Énfasis1 4 2 4 8" xfId="3169" xr:uid="{00000000-0005-0000-0000-0000BF110000}"/>
    <cellStyle name="40% - Énfasis1 4 2 5" xfId="15496" xr:uid="{00000000-0005-0000-0000-0000C0110000}"/>
    <cellStyle name="40% - Énfasis1 4 2 5 2" xfId="38683" xr:uid="{00000000-0005-0000-0000-0000C1110000}"/>
    <cellStyle name="40% - Énfasis1 4 2 6" xfId="10187" xr:uid="{00000000-0005-0000-0000-0000C2110000}"/>
    <cellStyle name="40% - Énfasis1 4 2 6 2" xfId="33368" xr:uid="{00000000-0005-0000-0000-0000C3110000}"/>
    <cellStyle name="40% - Énfasis1 4 2 7" xfId="19923" xr:uid="{00000000-0005-0000-0000-0000C4110000}"/>
    <cellStyle name="40% - Énfasis1 4 2 7 2" xfId="28058" xr:uid="{00000000-0005-0000-0000-0000C5110000}"/>
    <cellStyle name="40% - Énfasis1 4 2 8" xfId="22743" xr:uid="{00000000-0005-0000-0000-0000C6110000}"/>
    <cellStyle name="40% - Énfasis1 4 3" xfId="149" xr:uid="{00000000-0005-0000-0000-0000C7110000}"/>
    <cellStyle name="40% - Énfasis1 4 3 2" xfId="2254" xr:uid="{00000000-0005-0000-0000-0000C8110000}"/>
    <cellStyle name="40% - Énfasis1 4 3 2 2" xfId="7189" xr:uid="{00000000-0005-0000-0000-0000C9110000}"/>
    <cellStyle name="40% - Énfasis1 4 3 2 2 2" xfId="40852" xr:uid="{00000000-0005-0000-0000-0000CA110000}"/>
    <cellStyle name="40% - Énfasis1 4 3 2 3" xfId="12354" xr:uid="{00000000-0005-0000-0000-0000CB110000}"/>
    <cellStyle name="40% - Énfasis1 4 3 2 3 2" xfId="35537" xr:uid="{00000000-0005-0000-0000-0000CC110000}"/>
    <cellStyle name="40% - Énfasis1 4 3 2 4" xfId="21841" xr:uid="{00000000-0005-0000-0000-0000CD110000}"/>
    <cellStyle name="40% - Énfasis1 4 3 2 4 2" xfId="30227" xr:uid="{00000000-0005-0000-0000-0000CE110000}"/>
    <cellStyle name="40% - Énfasis1 4 3 2 5" xfId="24912" xr:uid="{00000000-0005-0000-0000-0000CF110000}"/>
    <cellStyle name="40% - Énfasis1 4 3 3" xfId="1626" xr:uid="{00000000-0005-0000-0000-0000D0110000}"/>
    <cellStyle name="40% - Énfasis1 4 3 3 2" xfId="19275" xr:uid="{00000000-0005-0000-0000-0000D1110000}"/>
    <cellStyle name="40% - Énfasis1 4 3 3 2 2" xfId="42620" xr:uid="{00000000-0005-0000-0000-0000D2110000}"/>
    <cellStyle name="40% - Énfasis1 4 3 3 3" xfId="14121" xr:uid="{00000000-0005-0000-0000-0000D3110000}"/>
    <cellStyle name="40% - Énfasis1 4 3 3 3 2" xfId="37305" xr:uid="{00000000-0005-0000-0000-0000D4110000}"/>
    <cellStyle name="40% - Énfasis1 4 3 3 4" xfId="21220" xr:uid="{00000000-0005-0000-0000-0000D5110000}"/>
    <cellStyle name="40% - Énfasis1 4 3 3 4 2" xfId="31995" xr:uid="{00000000-0005-0000-0000-0000D6110000}"/>
    <cellStyle name="40% - Énfasis1 4 3 3 5" xfId="26680" xr:uid="{00000000-0005-0000-0000-0000D7110000}"/>
    <cellStyle name="40% - Énfasis1 4 3 3 6" xfId="44415" xr:uid="{00000000-0005-0000-0000-0000D8110000}"/>
    <cellStyle name="40% - Énfasis1 4 3 3 7" xfId="4305" xr:uid="{00000000-0005-0000-0000-0000D9110000}"/>
    <cellStyle name="40% - Énfasis1 4 3 3 8" xfId="3575" xr:uid="{00000000-0005-0000-0000-0000DA110000}"/>
    <cellStyle name="40% - Énfasis1 4 3 4" xfId="15902" xr:uid="{00000000-0005-0000-0000-0000DB110000}"/>
    <cellStyle name="40% - Énfasis1 4 3 4 2" xfId="39089" xr:uid="{00000000-0005-0000-0000-0000DC110000}"/>
    <cellStyle name="40% - Énfasis1 4 3 5" xfId="10593" xr:uid="{00000000-0005-0000-0000-0000DD110000}"/>
    <cellStyle name="40% - Énfasis1 4 3 5 2" xfId="33774" xr:uid="{00000000-0005-0000-0000-0000DE110000}"/>
    <cellStyle name="40% - Énfasis1 4 3 6" xfId="19925" xr:uid="{00000000-0005-0000-0000-0000DF110000}"/>
    <cellStyle name="40% - Énfasis1 4 3 6 2" xfId="28464" xr:uid="{00000000-0005-0000-0000-0000E0110000}"/>
    <cellStyle name="40% - Énfasis1 4 3 7" xfId="23149" xr:uid="{00000000-0005-0000-0000-0000E1110000}"/>
    <cellStyle name="40% - Énfasis1 4 4" xfId="2251" xr:uid="{00000000-0005-0000-0000-0000E2110000}"/>
    <cellStyle name="40% - Énfasis1 4 4 2" xfId="6390" xr:uid="{00000000-0005-0000-0000-0000E3110000}"/>
    <cellStyle name="40% - Énfasis1 4 4 2 2" xfId="40040" xr:uid="{00000000-0005-0000-0000-0000E4110000}"/>
    <cellStyle name="40% - Énfasis1 4 4 3" xfId="11542" xr:uid="{00000000-0005-0000-0000-0000E5110000}"/>
    <cellStyle name="40% - Énfasis1 4 4 3 2" xfId="34725" xr:uid="{00000000-0005-0000-0000-0000E6110000}"/>
    <cellStyle name="40% - Énfasis1 4 4 4" xfId="21838" xr:uid="{00000000-0005-0000-0000-0000E7110000}"/>
    <cellStyle name="40% - Énfasis1 4 4 4 2" xfId="29415" xr:uid="{00000000-0005-0000-0000-0000E8110000}"/>
    <cellStyle name="40% - Énfasis1 4 4 5" xfId="24100" xr:uid="{00000000-0005-0000-0000-0000E9110000}"/>
    <cellStyle name="40% - Énfasis1 4 5" xfId="810" xr:uid="{00000000-0005-0000-0000-0000EA110000}"/>
    <cellStyle name="40% - Énfasis1 4 5 2" xfId="18464" xr:uid="{00000000-0005-0000-0000-0000EB110000}"/>
    <cellStyle name="40% - Énfasis1 4 5 2 2" xfId="41808" xr:uid="{00000000-0005-0000-0000-0000EC110000}"/>
    <cellStyle name="40% - Énfasis1 4 5 3" xfId="13309" xr:uid="{00000000-0005-0000-0000-0000ED110000}"/>
    <cellStyle name="40% - Énfasis1 4 5 3 2" xfId="36493" xr:uid="{00000000-0005-0000-0000-0000EE110000}"/>
    <cellStyle name="40% - Énfasis1 4 5 4" xfId="20408" xr:uid="{00000000-0005-0000-0000-0000EF110000}"/>
    <cellStyle name="40% - Énfasis1 4 5 4 2" xfId="31183" xr:uid="{00000000-0005-0000-0000-0000F0110000}"/>
    <cellStyle name="40% - Énfasis1 4 5 5" xfId="25868" xr:uid="{00000000-0005-0000-0000-0000F1110000}"/>
    <cellStyle name="40% - Énfasis1 4 5 6" xfId="43603" xr:uid="{00000000-0005-0000-0000-0000F2110000}"/>
    <cellStyle name="40% - Énfasis1 4 5 7" xfId="4306" xr:uid="{00000000-0005-0000-0000-0000F3110000}"/>
    <cellStyle name="40% - Énfasis1 4 5 8" xfId="2763" xr:uid="{00000000-0005-0000-0000-0000F4110000}"/>
    <cellStyle name="40% - Énfasis1 4 6" xfId="15090" xr:uid="{00000000-0005-0000-0000-0000F5110000}"/>
    <cellStyle name="40% - Énfasis1 4 6 2" xfId="38277" xr:uid="{00000000-0005-0000-0000-0000F6110000}"/>
    <cellStyle name="40% - Énfasis1 4 7" xfId="9781" xr:uid="{00000000-0005-0000-0000-0000F7110000}"/>
    <cellStyle name="40% - Énfasis1 4 7 2" xfId="32962" xr:uid="{00000000-0005-0000-0000-0000F8110000}"/>
    <cellStyle name="40% - Énfasis1 4 8" xfId="19922" xr:uid="{00000000-0005-0000-0000-0000F9110000}"/>
    <cellStyle name="40% - Énfasis1 4 8 2" xfId="27652" xr:uid="{00000000-0005-0000-0000-0000FA110000}"/>
    <cellStyle name="40% - Énfasis1 4 9" xfId="22337" xr:uid="{00000000-0005-0000-0000-0000FB110000}"/>
    <cellStyle name="40% - Énfasis1 5" xfId="942" xr:uid="{00000000-0005-0000-0000-0000FC110000}"/>
    <cellStyle name="40% - Énfasis1 5 10" xfId="4307" xr:uid="{00000000-0005-0000-0000-0000FD110000}"/>
    <cellStyle name="40% - Énfasis1 5 11" xfId="2895" xr:uid="{00000000-0005-0000-0000-0000FE110000}"/>
    <cellStyle name="40% - Énfasis1 5 2" xfId="1758" xr:uid="{00000000-0005-0000-0000-0000FF110000}"/>
    <cellStyle name="40% - Énfasis1 5 2 10" xfId="3707" xr:uid="{00000000-0005-0000-0000-000000120000}"/>
    <cellStyle name="40% - Énfasis1 5 2 2" xfId="7319" xr:uid="{00000000-0005-0000-0000-000001120000}"/>
    <cellStyle name="40% - Énfasis1 5 2 2 2" xfId="17672" xr:uid="{00000000-0005-0000-0000-000002120000}"/>
    <cellStyle name="40% - Énfasis1 5 2 2 2 2" xfId="40984" xr:uid="{00000000-0005-0000-0000-000003120000}"/>
    <cellStyle name="40% - Énfasis1 5 2 2 3" xfId="12486" xr:uid="{00000000-0005-0000-0000-000004120000}"/>
    <cellStyle name="40% - Énfasis1 5 2 2 3 2" xfId="35669" xr:uid="{00000000-0005-0000-0000-000005120000}"/>
    <cellStyle name="40% - Énfasis1 5 2 2 4" xfId="30359" xr:uid="{00000000-0005-0000-0000-000006120000}"/>
    <cellStyle name="40% - Énfasis1 5 2 2 5" xfId="25044" xr:uid="{00000000-0005-0000-0000-000007120000}"/>
    <cellStyle name="40% - Énfasis1 5 2 3" xfId="8961" xr:uid="{00000000-0005-0000-0000-000008120000}"/>
    <cellStyle name="40% - Énfasis1 5 2 3 2" xfId="19407" xr:uid="{00000000-0005-0000-0000-000009120000}"/>
    <cellStyle name="40% - Énfasis1 5 2 3 2 2" xfId="42752" xr:uid="{00000000-0005-0000-0000-00000A120000}"/>
    <cellStyle name="40% - Énfasis1 5 2 3 3" xfId="14253" xr:uid="{00000000-0005-0000-0000-00000B120000}"/>
    <cellStyle name="40% - Énfasis1 5 2 3 3 2" xfId="37437" xr:uid="{00000000-0005-0000-0000-00000C120000}"/>
    <cellStyle name="40% - Énfasis1 5 2 3 4" xfId="32127" xr:uid="{00000000-0005-0000-0000-00000D120000}"/>
    <cellStyle name="40% - Énfasis1 5 2 3 5" xfId="26812" xr:uid="{00000000-0005-0000-0000-00000E120000}"/>
    <cellStyle name="40% - Énfasis1 5 2 4" xfId="16034" xr:uid="{00000000-0005-0000-0000-00000F120000}"/>
    <cellStyle name="40% - Énfasis1 5 2 4 2" xfId="39221" xr:uid="{00000000-0005-0000-0000-000010120000}"/>
    <cellStyle name="40% - Énfasis1 5 2 5" xfId="10725" xr:uid="{00000000-0005-0000-0000-000011120000}"/>
    <cellStyle name="40% - Énfasis1 5 2 5 2" xfId="33906" xr:uid="{00000000-0005-0000-0000-000012120000}"/>
    <cellStyle name="40% - Énfasis1 5 2 6" xfId="21352" xr:uid="{00000000-0005-0000-0000-000013120000}"/>
    <cellStyle name="40% - Énfasis1 5 2 6 2" xfId="28596" xr:uid="{00000000-0005-0000-0000-000014120000}"/>
    <cellStyle name="40% - Énfasis1 5 2 7" xfId="23281" xr:uid="{00000000-0005-0000-0000-000015120000}"/>
    <cellStyle name="40% - Énfasis1 5 2 8" xfId="44547" xr:uid="{00000000-0005-0000-0000-000016120000}"/>
    <cellStyle name="40% - Énfasis1 5 2 9" xfId="4308" xr:uid="{00000000-0005-0000-0000-000017120000}"/>
    <cellStyle name="40% - Énfasis1 5 3" xfId="6519" xr:uid="{00000000-0005-0000-0000-000018120000}"/>
    <cellStyle name="40% - Énfasis1 5 3 2" xfId="16920" xr:uid="{00000000-0005-0000-0000-000019120000}"/>
    <cellStyle name="40% - Énfasis1 5 3 2 2" xfId="40172" xr:uid="{00000000-0005-0000-0000-00001A120000}"/>
    <cellStyle name="40% - Énfasis1 5 3 3" xfId="11674" xr:uid="{00000000-0005-0000-0000-00001B120000}"/>
    <cellStyle name="40% - Énfasis1 5 3 3 2" xfId="34857" xr:uid="{00000000-0005-0000-0000-00001C120000}"/>
    <cellStyle name="40% - Énfasis1 5 3 4" xfId="29547" xr:uid="{00000000-0005-0000-0000-00001D120000}"/>
    <cellStyle name="40% - Énfasis1 5 3 5" xfId="24232" xr:uid="{00000000-0005-0000-0000-00001E120000}"/>
    <cellStyle name="40% - Énfasis1 5 4" xfId="8209" xr:uid="{00000000-0005-0000-0000-00001F120000}"/>
    <cellStyle name="40% - Énfasis1 5 4 2" xfId="18595" xr:uid="{00000000-0005-0000-0000-000020120000}"/>
    <cellStyle name="40% - Énfasis1 5 4 2 2" xfId="41940" xr:uid="{00000000-0005-0000-0000-000021120000}"/>
    <cellStyle name="40% - Énfasis1 5 4 3" xfId="13441" xr:uid="{00000000-0005-0000-0000-000022120000}"/>
    <cellStyle name="40% - Énfasis1 5 4 3 2" xfId="36625" xr:uid="{00000000-0005-0000-0000-000023120000}"/>
    <cellStyle name="40% - Énfasis1 5 4 4" xfId="31315" xr:uid="{00000000-0005-0000-0000-000024120000}"/>
    <cellStyle name="40% - Énfasis1 5 4 5" xfId="26000" xr:uid="{00000000-0005-0000-0000-000025120000}"/>
    <cellStyle name="40% - Énfasis1 5 5" xfId="15222" xr:uid="{00000000-0005-0000-0000-000026120000}"/>
    <cellStyle name="40% - Énfasis1 5 5 2" xfId="38409" xr:uid="{00000000-0005-0000-0000-000027120000}"/>
    <cellStyle name="40% - Énfasis1 5 6" xfId="9913" xr:uid="{00000000-0005-0000-0000-000028120000}"/>
    <cellStyle name="40% - Énfasis1 5 6 2" xfId="33094" xr:uid="{00000000-0005-0000-0000-000029120000}"/>
    <cellStyle name="40% - Énfasis1 5 7" xfId="20540" xr:uid="{00000000-0005-0000-0000-00002A120000}"/>
    <cellStyle name="40% - Énfasis1 5 7 2" xfId="27784" xr:uid="{00000000-0005-0000-0000-00002B120000}"/>
    <cellStyle name="40% - Énfasis1 5 8" xfId="22469" xr:uid="{00000000-0005-0000-0000-00002C120000}"/>
    <cellStyle name="40% - Énfasis1 5 9" xfId="43735" xr:uid="{00000000-0005-0000-0000-00002D120000}"/>
    <cellStyle name="40% - Énfasis1 6" xfId="530" xr:uid="{00000000-0005-0000-0000-00002E120000}"/>
    <cellStyle name="40% - Énfasis1 6 10" xfId="2494" xr:uid="{00000000-0005-0000-0000-00002F120000}"/>
    <cellStyle name="40% - Énfasis1 6 2" xfId="6125" xr:uid="{00000000-0005-0000-0000-000030120000}"/>
    <cellStyle name="40% - Énfasis1 6 2 2" xfId="16567" xr:uid="{00000000-0005-0000-0000-000031120000}"/>
    <cellStyle name="40% - Énfasis1 6 2 2 2" xfId="39771" xr:uid="{00000000-0005-0000-0000-000032120000}"/>
    <cellStyle name="40% - Énfasis1 6 2 3" xfId="11273" xr:uid="{00000000-0005-0000-0000-000033120000}"/>
    <cellStyle name="40% - Énfasis1 6 2 3 2" xfId="34456" xr:uid="{00000000-0005-0000-0000-000034120000}"/>
    <cellStyle name="40% - Énfasis1 6 2 4" xfId="29146" xr:uid="{00000000-0005-0000-0000-000035120000}"/>
    <cellStyle name="40% - Énfasis1 6 2 5" xfId="23831" xr:uid="{00000000-0005-0000-0000-000036120000}"/>
    <cellStyle name="40% - Énfasis1 6 3" xfId="7856" xr:uid="{00000000-0005-0000-0000-000037120000}"/>
    <cellStyle name="40% - Énfasis1 6 3 2" xfId="18195" xr:uid="{00000000-0005-0000-0000-000038120000}"/>
    <cellStyle name="40% - Énfasis1 6 3 2 2" xfId="41539" xr:uid="{00000000-0005-0000-0000-000039120000}"/>
    <cellStyle name="40% - Énfasis1 6 3 3" xfId="13040" xr:uid="{00000000-0005-0000-0000-00003A120000}"/>
    <cellStyle name="40% - Énfasis1 6 3 3 2" xfId="36224" xr:uid="{00000000-0005-0000-0000-00003B120000}"/>
    <cellStyle name="40% - Énfasis1 6 3 4" xfId="30914" xr:uid="{00000000-0005-0000-0000-00003C120000}"/>
    <cellStyle name="40% - Énfasis1 6 3 5" xfId="25599" xr:uid="{00000000-0005-0000-0000-00003D120000}"/>
    <cellStyle name="40% - Énfasis1 6 4" xfId="14821" xr:uid="{00000000-0005-0000-0000-00003E120000}"/>
    <cellStyle name="40% - Énfasis1 6 4 2" xfId="38008" xr:uid="{00000000-0005-0000-0000-00003F120000}"/>
    <cellStyle name="40% - Énfasis1 6 5" xfId="9512" xr:uid="{00000000-0005-0000-0000-000040120000}"/>
    <cellStyle name="40% - Énfasis1 6 5 2" xfId="32693" xr:uid="{00000000-0005-0000-0000-000041120000}"/>
    <cellStyle name="40% - Énfasis1 6 6" xfId="20139" xr:uid="{00000000-0005-0000-0000-000042120000}"/>
    <cellStyle name="40% - Énfasis1 6 6 2" xfId="27383" xr:uid="{00000000-0005-0000-0000-000043120000}"/>
    <cellStyle name="40% - Énfasis1 6 7" xfId="22068" xr:uid="{00000000-0005-0000-0000-000044120000}"/>
    <cellStyle name="40% - Énfasis1 6 8" xfId="43334" xr:uid="{00000000-0005-0000-0000-000045120000}"/>
    <cellStyle name="40% - Énfasis1 6 9" xfId="4309" xr:uid="{00000000-0005-0000-0000-000046120000}"/>
    <cellStyle name="40% - Énfasis1 7" xfId="1357" xr:uid="{00000000-0005-0000-0000-000047120000}"/>
    <cellStyle name="40% - Énfasis1 7 10" xfId="3306" xr:uid="{00000000-0005-0000-0000-000048120000}"/>
    <cellStyle name="40% - Énfasis1 7 2" xfId="6924" xr:uid="{00000000-0005-0000-0000-000049120000}"/>
    <cellStyle name="40% - Énfasis1 7 2 2" xfId="17295" xr:uid="{00000000-0005-0000-0000-00004A120000}"/>
    <cellStyle name="40% - Énfasis1 7 2 2 2" xfId="40583" xr:uid="{00000000-0005-0000-0000-00004B120000}"/>
    <cellStyle name="40% - Énfasis1 7 2 3" xfId="12085" xr:uid="{00000000-0005-0000-0000-00004C120000}"/>
    <cellStyle name="40% - Énfasis1 7 2 3 2" xfId="35268" xr:uid="{00000000-0005-0000-0000-00004D120000}"/>
    <cellStyle name="40% - Énfasis1 7 2 4" xfId="29958" xr:uid="{00000000-0005-0000-0000-00004E120000}"/>
    <cellStyle name="40% - Énfasis1 7 2 5" xfId="24643" xr:uid="{00000000-0005-0000-0000-00004F120000}"/>
    <cellStyle name="40% - Énfasis1 7 3" xfId="8584" xr:uid="{00000000-0005-0000-0000-000050120000}"/>
    <cellStyle name="40% - Énfasis1 7 3 2" xfId="19006" xr:uid="{00000000-0005-0000-0000-000051120000}"/>
    <cellStyle name="40% - Énfasis1 7 3 2 2" xfId="42351" xr:uid="{00000000-0005-0000-0000-000052120000}"/>
    <cellStyle name="40% - Énfasis1 7 3 3" xfId="13852" xr:uid="{00000000-0005-0000-0000-000053120000}"/>
    <cellStyle name="40% - Énfasis1 7 3 3 2" xfId="37036" xr:uid="{00000000-0005-0000-0000-000054120000}"/>
    <cellStyle name="40% - Énfasis1 7 3 4" xfId="31726" xr:uid="{00000000-0005-0000-0000-000055120000}"/>
    <cellStyle name="40% - Énfasis1 7 3 5" xfId="26411" xr:uid="{00000000-0005-0000-0000-000056120000}"/>
    <cellStyle name="40% - Énfasis1 7 4" xfId="15633" xr:uid="{00000000-0005-0000-0000-000057120000}"/>
    <cellStyle name="40% - Énfasis1 7 4 2" xfId="38820" xr:uid="{00000000-0005-0000-0000-000058120000}"/>
    <cellStyle name="40% - Énfasis1 7 5" xfId="10324" xr:uid="{00000000-0005-0000-0000-000059120000}"/>
    <cellStyle name="40% - Énfasis1 7 5 2" xfId="33505" xr:uid="{00000000-0005-0000-0000-00005A120000}"/>
    <cellStyle name="40% - Énfasis1 7 6" xfId="20951" xr:uid="{00000000-0005-0000-0000-00005B120000}"/>
    <cellStyle name="40% - Énfasis1 7 6 2" xfId="28195" xr:uid="{00000000-0005-0000-0000-00005C120000}"/>
    <cellStyle name="40% - Énfasis1 7 7" xfId="22880" xr:uid="{00000000-0005-0000-0000-00005D120000}"/>
    <cellStyle name="40% - Énfasis1 7 8" xfId="44146" xr:uid="{00000000-0005-0000-0000-00005E120000}"/>
    <cellStyle name="40% - Énfasis1 7 9" xfId="4310" xr:uid="{00000000-0005-0000-0000-00005F120000}"/>
    <cellStyle name="40% - Énfasis1 8" xfId="5993" xr:uid="{00000000-0005-0000-0000-000060120000}"/>
    <cellStyle name="40% - Énfasis1 8 2" xfId="16444" xr:uid="{00000000-0005-0000-0000-000061120000}"/>
    <cellStyle name="40% - Énfasis1 8 2 2" xfId="39632" xr:uid="{00000000-0005-0000-0000-000062120000}"/>
    <cellStyle name="40% - Énfasis1 8 3" xfId="11134" xr:uid="{00000000-0005-0000-0000-000063120000}"/>
    <cellStyle name="40% - Énfasis1 8 3 2" xfId="34317" xr:uid="{00000000-0005-0000-0000-000064120000}"/>
    <cellStyle name="40% - Énfasis1 8 4" xfId="29007" xr:uid="{00000000-0005-0000-0000-000065120000}"/>
    <cellStyle name="40% - Énfasis1 8 5" xfId="23692" xr:uid="{00000000-0005-0000-0000-000066120000}"/>
    <cellStyle name="40% - Énfasis1 9" xfId="7726" xr:uid="{00000000-0005-0000-0000-000067120000}"/>
    <cellStyle name="40% - Énfasis1 9 2" xfId="18059" xr:uid="{00000000-0005-0000-0000-000068120000}"/>
    <cellStyle name="40% - Énfasis1 9 2 2" xfId="41395" xr:uid="{00000000-0005-0000-0000-000069120000}"/>
    <cellStyle name="40% - Énfasis1 9 3" xfId="12896" xr:uid="{00000000-0005-0000-0000-00006A120000}"/>
    <cellStyle name="40% - Énfasis1 9 3 2" xfId="36080" xr:uid="{00000000-0005-0000-0000-00006B120000}"/>
    <cellStyle name="40% - Énfasis1 9 4" xfId="30770" xr:uid="{00000000-0005-0000-0000-00006C120000}"/>
    <cellStyle name="40% - Énfasis1 9 5" xfId="25455" xr:uid="{00000000-0005-0000-0000-00006D120000}"/>
    <cellStyle name="40% - Énfasis2" xfId="32" builtinId="35" customBuiltin="1"/>
    <cellStyle name="40% - Énfasis2 10" xfId="14676" xr:uid="{00000000-0005-0000-0000-00006F120000}"/>
    <cellStyle name="40% - Énfasis2 10 2" xfId="37861" xr:uid="{00000000-0005-0000-0000-000070120000}"/>
    <cellStyle name="40% - Énfasis2 11" xfId="9370" xr:uid="{00000000-0005-0000-0000-000071120000}"/>
    <cellStyle name="40% - Énfasis2 11 2" xfId="32551" xr:uid="{00000000-0005-0000-0000-000072120000}"/>
    <cellStyle name="40% - Énfasis2 12" xfId="19828" xr:uid="{00000000-0005-0000-0000-000073120000}"/>
    <cellStyle name="40% - Énfasis2 12 2" xfId="27236" xr:uid="{00000000-0005-0000-0000-000074120000}"/>
    <cellStyle name="40% - Énfasis2 13" xfId="21926" xr:uid="{00000000-0005-0000-0000-000075120000}"/>
    <cellStyle name="40% - Énfasis2 14" xfId="43174" xr:uid="{00000000-0005-0000-0000-000076120000}"/>
    <cellStyle name="40% - Énfasis2 15" xfId="4123" xr:uid="{00000000-0005-0000-0000-000077120000}"/>
    <cellStyle name="40% - Énfasis2 16" xfId="2340" xr:uid="{00000000-0005-0000-0000-000078120000}"/>
    <cellStyle name="40% - Énfasis2 2" xfId="150" xr:uid="{00000000-0005-0000-0000-000079120000}"/>
    <cellStyle name="40% - Énfasis2 2 10" xfId="9471" xr:uid="{00000000-0005-0000-0000-00007A120000}"/>
    <cellStyle name="40% - Énfasis2 2 10 2" xfId="32652" xr:uid="{00000000-0005-0000-0000-00007B120000}"/>
    <cellStyle name="40% - Énfasis2 2 11" xfId="19926" xr:uid="{00000000-0005-0000-0000-00007C120000}"/>
    <cellStyle name="40% - Énfasis2 2 11 2" xfId="27342" xr:uid="{00000000-0005-0000-0000-00007D120000}"/>
    <cellStyle name="40% - Énfasis2 2 12" xfId="22027" xr:uid="{00000000-0005-0000-0000-00007E120000}"/>
    <cellStyle name="40% - Énfasis2 2 2" xfId="151" xr:uid="{00000000-0005-0000-0000-00007F120000}"/>
    <cellStyle name="40% - Énfasis2 2 2 2" xfId="152" xr:uid="{00000000-0005-0000-0000-000080120000}"/>
    <cellStyle name="40% - Énfasis2 2 2 2 2" xfId="1992" xr:uid="{00000000-0005-0000-0000-000081120000}"/>
    <cellStyle name="40% - Énfasis2 2 2 2 2 10" xfId="3940" xr:uid="{00000000-0005-0000-0000-000082120000}"/>
    <cellStyle name="40% - Énfasis2 2 2 2 2 2" xfId="7549" xr:uid="{00000000-0005-0000-0000-000083120000}"/>
    <cellStyle name="40% - Énfasis2 2 2 2 2 2 2" xfId="17893" xr:uid="{00000000-0005-0000-0000-000084120000}"/>
    <cellStyle name="40% - Énfasis2 2 2 2 2 2 2 2" xfId="41217" xr:uid="{00000000-0005-0000-0000-000085120000}"/>
    <cellStyle name="40% - Énfasis2 2 2 2 2 2 3" xfId="12719" xr:uid="{00000000-0005-0000-0000-000086120000}"/>
    <cellStyle name="40% - Énfasis2 2 2 2 2 2 3 2" xfId="35902" xr:uid="{00000000-0005-0000-0000-000087120000}"/>
    <cellStyle name="40% - Énfasis2 2 2 2 2 2 4" xfId="30592" xr:uid="{00000000-0005-0000-0000-000088120000}"/>
    <cellStyle name="40% - Énfasis2 2 2 2 2 2 5" xfId="25277" xr:uid="{00000000-0005-0000-0000-000089120000}"/>
    <cellStyle name="40% - Énfasis2 2 2 2 2 3" xfId="9183" xr:uid="{00000000-0005-0000-0000-00008A120000}"/>
    <cellStyle name="40% - Énfasis2 2 2 2 2 3 2" xfId="19640" xr:uid="{00000000-0005-0000-0000-00008B120000}"/>
    <cellStyle name="40% - Énfasis2 2 2 2 2 3 2 2" xfId="42985" xr:uid="{00000000-0005-0000-0000-00008C120000}"/>
    <cellStyle name="40% - Énfasis2 2 2 2 2 3 3" xfId="14486" xr:uid="{00000000-0005-0000-0000-00008D120000}"/>
    <cellStyle name="40% - Énfasis2 2 2 2 2 3 3 2" xfId="37670" xr:uid="{00000000-0005-0000-0000-00008E120000}"/>
    <cellStyle name="40% - Énfasis2 2 2 2 2 3 4" xfId="32360" xr:uid="{00000000-0005-0000-0000-00008F120000}"/>
    <cellStyle name="40% - Énfasis2 2 2 2 2 3 5" xfId="27045" xr:uid="{00000000-0005-0000-0000-000090120000}"/>
    <cellStyle name="40% - Énfasis2 2 2 2 2 4" xfId="16267" xr:uid="{00000000-0005-0000-0000-000091120000}"/>
    <cellStyle name="40% - Énfasis2 2 2 2 2 4 2" xfId="39454" xr:uid="{00000000-0005-0000-0000-000092120000}"/>
    <cellStyle name="40% - Énfasis2 2 2 2 2 5" xfId="10958" xr:uid="{00000000-0005-0000-0000-000093120000}"/>
    <cellStyle name="40% - Énfasis2 2 2 2 2 5 2" xfId="34139" xr:uid="{00000000-0005-0000-0000-000094120000}"/>
    <cellStyle name="40% - Énfasis2 2 2 2 2 6" xfId="21585" xr:uid="{00000000-0005-0000-0000-000095120000}"/>
    <cellStyle name="40% - Énfasis2 2 2 2 2 6 2" xfId="28829" xr:uid="{00000000-0005-0000-0000-000096120000}"/>
    <cellStyle name="40% - Énfasis2 2 2 2 2 7" xfId="23514" xr:uid="{00000000-0005-0000-0000-000097120000}"/>
    <cellStyle name="40% - Énfasis2 2 2 2 2 8" xfId="44780" xr:uid="{00000000-0005-0000-0000-000098120000}"/>
    <cellStyle name="40% - Énfasis2 2 2 2 2 9" xfId="4311" xr:uid="{00000000-0005-0000-0000-000099120000}"/>
    <cellStyle name="40% - Énfasis2 2 2 2 3" xfId="2257" xr:uid="{00000000-0005-0000-0000-00009A120000}"/>
    <cellStyle name="40% - Énfasis2 2 2 2 3 2" xfId="6749" xr:uid="{00000000-0005-0000-0000-00009B120000}"/>
    <cellStyle name="40% - Énfasis2 2 2 2 3 2 2" xfId="40405" xr:uid="{00000000-0005-0000-0000-00009C120000}"/>
    <cellStyle name="40% - Énfasis2 2 2 2 3 3" xfId="11907" xr:uid="{00000000-0005-0000-0000-00009D120000}"/>
    <cellStyle name="40% - Énfasis2 2 2 2 3 3 2" xfId="35090" xr:uid="{00000000-0005-0000-0000-00009E120000}"/>
    <cellStyle name="40% - Énfasis2 2 2 2 3 4" xfId="21844" xr:uid="{00000000-0005-0000-0000-00009F120000}"/>
    <cellStyle name="40% - Énfasis2 2 2 2 3 4 2" xfId="29780" xr:uid="{00000000-0005-0000-0000-0000A0120000}"/>
    <cellStyle name="40% - Énfasis2 2 2 2 3 5" xfId="24465" xr:uid="{00000000-0005-0000-0000-0000A1120000}"/>
    <cellStyle name="40% - Énfasis2 2 2 2 4" xfId="1177" xr:uid="{00000000-0005-0000-0000-0000A2120000}"/>
    <cellStyle name="40% - Énfasis2 2 2 2 4 2" xfId="18828" xr:uid="{00000000-0005-0000-0000-0000A3120000}"/>
    <cellStyle name="40% - Énfasis2 2 2 2 4 2 2" xfId="42173" xr:uid="{00000000-0005-0000-0000-0000A4120000}"/>
    <cellStyle name="40% - Énfasis2 2 2 2 4 3" xfId="13674" xr:uid="{00000000-0005-0000-0000-0000A5120000}"/>
    <cellStyle name="40% - Énfasis2 2 2 2 4 3 2" xfId="36858" xr:uid="{00000000-0005-0000-0000-0000A6120000}"/>
    <cellStyle name="40% - Énfasis2 2 2 2 4 4" xfId="20773" xr:uid="{00000000-0005-0000-0000-0000A7120000}"/>
    <cellStyle name="40% - Énfasis2 2 2 2 4 4 2" xfId="31548" xr:uid="{00000000-0005-0000-0000-0000A8120000}"/>
    <cellStyle name="40% - Énfasis2 2 2 2 4 5" xfId="26233" xr:uid="{00000000-0005-0000-0000-0000A9120000}"/>
    <cellStyle name="40% - Énfasis2 2 2 2 4 6" xfId="43968" xr:uid="{00000000-0005-0000-0000-0000AA120000}"/>
    <cellStyle name="40% - Énfasis2 2 2 2 4 7" xfId="4312" xr:uid="{00000000-0005-0000-0000-0000AB120000}"/>
    <cellStyle name="40% - Énfasis2 2 2 2 4 8" xfId="3128" xr:uid="{00000000-0005-0000-0000-0000AC120000}"/>
    <cellStyle name="40% - Énfasis2 2 2 2 5" xfId="15455" xr:uid="{00000000-0005-0000-0000-0000AD120000}"/>
    <cellStyle name="40% - Énfasis2 2 2 2 5 2" xfId="38642" xr:uid="{00000000-0005-0000-0000-0000AE120000}"/>
    <cellStyle name="40% - Énfasis2 2 2 2 6" xfId="10146" xr:uid="{00000000-0005-0000-0000-0000AF120000}"/>
    <cellStyle name="40% - Énfasis2 2 2 2 6 2" xfId="33327" xr:uid="{00000000-0005-0000-0000-0000B0120000}"/>
    <cellStyle name="40% - Énfasis2 2 2 2 7" xfId="19928" xr:uid="{00000000-0005-0000-0000-0000B1120000}"/>
    <cellStyle name="40% - Énfasis2 2 2 2 7 2" xfId="28017" xr:uid="{00000000-0005-0000-0000-0000B2120000}"/>
    <cellStyle name="40% - Énfasis2 2 2 2 8" xfId="22702" xr:uid="{00000000-0005-0000-0000-0000B3120000}"/>
    <cellStyle name="40% - Énfasis2 2 2 3" xfId="1585" xr:uid="{00000000-0005-0000-0000-0000B4120000}"/>
    <cellStyle name="40% - Énfasis2 2 2 3 10" xfId="3534" xr:uid="{00000000-0005-0000-0000-0000B5120000}"/>
    <cellStyle name="40% - Énfasis2 2 2 3 2" xfId="7149" xr:uid="{00000000-0005-0000-0000-0000B6120000}"/>
    <cellStyle name="40% - Énfasis2 2 2 3 2 2" xfId="17511" xr:uid="{00000000-0005-0000-0000-0000B7120000}"/>
    <cellStyle name="40% - Énfasis2 2 2 3 2 2 2" xfId="40811" xr:uid="{00000000-0005-0000-0000-0000B8120000}"/>
    <cellStyle name="40% - Énfasis2 2 2 3 2 3" xfId="12313" xr:uid="{00000000-0005-0000-0000-0000B9120000}"/>
    <cellStyle name="40% - Énfasis2 2 2 3 2 3 2" xfId="35496" xr:uid="{00000000-0005-0000-0000-0000BA120000}"/>
    <cellStyle name="40% - Énfasis2 2 2 3 2 4" xfId="30186" xr:uid="{00000000-0005-0000-0000-0000BB120000}"/>
    <cellStyle name="40% - Énfasis2 2 2 3 2 5" xfId="24871" xr:uid="{00000000-0005-0000-0000-0000BC120000}"/>
    <cellStyle name="40% - Énfasis2 2 2 3 3" xfId="8800" xr:uid="{00000000-0005-0000-0000-0000BD120000}"/>
    <cellStyle name="40% - Énfasis2 2 2 3 3 2" xfId="19234" xr:uid="{00000000-0005-0000-0000-0000BE120000}"/>
    <cellStyle name="40% - Énfasis2 2 2 3 3 2 2" xfId="42579" xr:uid="{00000000-0005-0000-0000-0000BF120000}"/>
    <cellStyle name="40% - Énfasis2 2 2 3 3 3" xfId="14080" xr:uid="{00000000-0005-0000-0000-0000C0120000}"/>
    <cellStyle name="40% - Énfasis2 2 2 3 3 3 2" xfId="37264" xr:uid="{00000000-0005-0000-0000-0000C1120000}"/>
    <cellStyle name="40% - Énfasis2 2 2 3 3 4" xfId="31954" xr:uid="{00000000-0005-0000-0000-0000C2120000}"/>
    <cellStyle name="40% - Énfasis2 2 2 3 3 5" xfId="26639" xr:uid="{00000000-0005-0000-0000-0000C3120000}"/>
    <cellStyle name="40% - Énfasis2 2 2 3 4" xfId="15861" xr:uid="{00000000-0005-0000-0000-0000C4120000}"/>
    <cellStyle name="40% - Énfasis2 2 2 3 4 2" xfId="39048" xr:uid="{00000000-0005-0000-0000-0000C5120000}"/>
    <cellStyle name="40% - Énfasis2 2 2 3 5" xfId="10552" xr:uid="{00000000-0005-0000-0000-0000C6120000}"/>
    <cellStyle name="40% - Énfasis2 2 2 3 5 2" xfId="33733" xr:uid="{00000000-0005-0000-0000-0000C7120000}"/>
    <cellStyle name="40% - Énfasis2 2 2 3 6" xfId="21179" xr:uid="{00000000-0005-0000-0000-0000C8120000}"/>
    <cellStyle name="40% - Énfasis2 2 2 3 6 2" xfId="28423" xr:uid="{00000000-0005-0000-0000-0000C9120000}"/>
    <cellStyle name="40% - Énfasis2 2 2 3 7" xfId="23108" xr:uid="{00000000-0005-0000-0000-0000CA120000}"/>
    <cellStyle name="40% - Énfasis2 2 2 3 8" xfId="44374" xr:uid="{00000000-0005-0000-0000-0000CB120000}"/>
    <cellStyle name="40% - Énfasis2 2 2 3 9" xfId="4313" xr:uid="{00000000-0005-0000-0000-0000CC120000}"/>
    <cellStyle name="40% - Énfasis2 2 2 4" xfId="2256" xr:uid="{00000000-0005-0000-0000-0000CD120000}"/>
    <cellStyle name="40% - Énfasis2 2 2 4 2" xfId="6350" xr:uid="{00000000-0005-0000-0000-0000CE120000}"/>
    <cellStyle name="40% - Énfasis2 2 2 4 2 2" xfId="39999" xr:uid="{00000000-0005-0000-0000-0000CF120000}"/>
    <cellStyle name="40% - Énfasis2 2 2 4 3" xfId="11501" xr:uid="{00000000-0005-0000-0000-0000D0120000}"/>
    <cellStyle name="40% - Énfasis2 2 2 4 3 2" xfId="34684" xr:uid="{00000000-0005-0000-0000-0000D1120000}"/>
    <cellStyle name="40% - Énfasis2 2 2 4 4" xfId="21843" xr:uid="{00000000-0005-0000-0000-0000D2120000}"/>
    <cellStyle name="40% - Énfasis2 2 2 4 4 2" xfId="29374" xr:uid="{00000000-0005-0000-0000-0000D3120000}"/>
    <cellStyle name="40% - Énfasis2 2 2 4 5" xfId="24059" xr:uid="{00000000-0005-0000-0000-0000D4120000}"/>
    <cellStyle name="40% - Énfasis2 2 2 5" xfId="761" xr:uid="{00000000-0005-0000-0000-0000D5120000}"/>
    <cellStyle name="40% - Énfasis2 2 2 5 2" xfId="18423" xr:uid="{00000000-0005-0000-0000-0000D6120000}"/>
    <cellStyle name="40% - Énfasis2 2 2 5 2 2" xfId="41767" xr:uid="{00000000-0005-0000-0000-0000D7120000}"/>
    <cellStyle name="40% - Énfasis2 2 2 5 3" xfId="13268" xr:uid="{00000000-0005-0000-0000-0000D8120000}"/>
    <cellStyle name="40% - Énfasis2 2 2 5 3 2" xfId="36452" xr:uid="{00000000-0005-0000-0000-0000D9120000}"/>
    <cellStyle name="40% - Énfasis2 2 2 5 4" xfId="20367" xr:uid="{00000000-0005-0000-0000-0000DA120000}"/>
    <cellStyle name="40% - Énfasis2 2 2 5 4 2" xfId="31142" xr:uid="{00000000-0005-0000-0000-0000DB120000}"/>
    <cellStyle name="40% - Énfasis2 2 2 5 5" xfId="25827" xr:uid="{00000000-0005-0000-0000-0000DC120000}"/>
    <cellStyle name="40% - Énfasis2 2 2 5 6" xfId="43562" xr:uid="{00000000-0005-0000-0000-0000DD120000}"/>
    <cellStyle name="40% - Énfasis2 2 2 5 7" xfId="4314" xr:uid="{00000000-0005-0000-0000-0000DE120000}"/>
    <cellStyle name="40% - Énfasis2 2 2 5 8" xfId="2722" xr:uid="{00000000-0005-0000-0000-0000DF120000}"/>
    <cellStyle name="40% - Énfasis2 2 2 6" xfId="15049" xr:uid="{00000000-0005-0000-0000-0000E0120000}"/>
    <cellStyle name="40% - Énfasis2 2 2 6 2" xfId="38236" xr:uid="{00000000-0005-0000-0000-0000E1120000}"/>
    <cellStyle name="40% - Énfasis2 2 2 7" xfId="9740" xr:uid="{00000000-0005-0000-0000-0000E2120000}"/>
    <cellStyle name="40% - Énfasis2 2 2 7 2" xfId="32921" xr:uid="{00000000-0005-0000-0000-0000E3120000}"/>
    <cellStyle name="40% - Énfasis2 2 2 8" xfId="19927" xr:uid="{00000000-0005-0000-0000-0000E4120000}"/>
    <cellStyle name="40% - Énfasis2 2 2 8 2" xfId="27611" xr:uid="{00000000-0005-0000-0000-0000E5120000}"/>
    <cellStyle name="40% - Énfasis2 2 2 9" xfId="22296" xr:uid="{00000000-0005-0000-0000-0000E6120000}"/>
    <cellStyle name="40% - Énfasis2 2 3" xfId="153" xr:uid="{00000000-0005-0000-0000-0000E7120000}"/>
    <cellStyle name="40% - Énfasis2 2 3 2" xfId="1306" xr:uid="{00000000-0005-0000-0000-0000E8120000}"/>
    <cellStyle name="40% - Énfasis2 2 3 2 10" xfId="4315" xr:uid="{00000000-0005-0000-0000-0000E9120000}"/>
    <cellStyle name="40% - Énfasis2 2 3 2 11" xfId="3257" xr:uid="{00000000-0005-0000-0000-0000EA120000}"/>
    <cellStyle name="40% - Énfasis2 2 3 2 2" xfId="2121" xr:uid="{00000000-0005-0000-0000-0000EB120000}"/>
    <cellStyle name="40% - Énfasis2 2 3 2 2 10" xfId="4069" xr:uid="{00000000-0005-0000-0000-0000EC120000}"/>
    <cellStyle name="40% - Énfasis2 2 3 2 2 2" xfId="7676" xr:uid="{00000000-0005-0000-0000-0000ED120000}"/>
    <cellStyle name="40% - Énfasis2 2 3 2 2 2 2" xfId="18010" xr:uid="{00000000-0005-0000-0000-0000EE120000}"/>
    <cellStyle name="40% - Énfasis2 2 3 2 2 2 2 2" xfId="41346" xr:uid="{00000000-0005-0000-0000-0000EF120000}"/>
    <cellStyle name="40% - Énfasis2 2 3 2 2 2 3" xfId="12848" xr:uid="{00000000-0005-0000-0000-0000F0120000}"/>
    <cellStyle name="40% - Énfasis2 2 3 2 2 2 3 2" xfId="36031" xr:uid="{00000000-0005-0000-0000-0000F1120000}"/>
    <cellStyle name="40% - Énfasis2 2 3 2 2 2 4" xfId="30721" xr:uid="{00000000-0005-0000-0000-0000F2120000}"/>
    <cellStyle name="40% - Énfasis2 2 3 2 2 2 5" xfId="25406" xr:uid="{00000000-0005-0000-0000-0000F3120000}"/>
    <cellStyle name="40% - Énfasis2 2 3 2 2 3" xfId="9300" xr:uid="{00000000-0005-0000-0000-0000F4120000}"/>
    <cellStyle name="40% - Énfasis2 2 3 2 2 3 2" xfId="19769" xr:uid="{00000000-0005-0000-0000-0000F5120000}"/>
    <cellStyle name="40% - Énfasis2 2 3 2 2 3 2 2" xfId="43114" xr:uid="{00000000-0005-0000-0000-0000F6120000}"/>
    <cellStyle name="40% - Énfasis2 2 3 2 2 3 3" xfId="14615" xr:uid="{00000000-0005-0000-0000-0000F7120000}"/>
    <cellStyle name="40% - Énfasis2 2 3 2 2 3 3 2" xfId="37799" xr:uid="{00000000-0005-0000-0000-0000F8120000}"/>
    <cellStyle name="40% - Énfasis2 2 3 2 2 3 4" xfId="32489" xr:uid="{00000000-0005-0000-0000-0000F9120000}"/>
    <cellStyle name="40% - Énfasis2 2 3 2 2 3 5" xfId="27174" xr:uid="{00000000-0005-0000-0000-0000FA120000}"/>
    <cellStyle name="40% - Énfasis2 2 3 2 2 4" xfId="16396" xr:uid="{00000000-0005-0000-0000-0000FB120000}"/>
    <cellStyle name="40% - Énfasis2 2 3 2 2 4 2" xfId="39583" xr:uid="{00000000-0005-0000-0000-0000FC120000}"/>
    <cellStyle name="40% - Énfasis2 2 3 2 2 5" xfId="11087" xr:uid="{00000000-0005-0000-0000-0000FD120000}"/>
    <cellStyle name="40% - Énfasis2 2 3 2 2 5 2" xfId="34268" xr:uid="{00000000-0005-0000-0000-0000FE120000}"/>
    <cellStyle name="40% - Énfasis2 2 3 2 2 6" xfId="21714" xr:uid="{00000000-0005-0000-0000-0000FF120000}"/>
    <cellStyle name="40% - Énfasis2 2 3 2 2 6 2" xfId="28958" xr:uid="{00000000-0005-0000-0000-000000130000}"/>
    <cellStyle name="40% - Énfasis2 2 3 2 2 7" xfId="23643" xr:uid="{00000000-0005-0000-0000-000001130000}"/>
    <cellStyle name="40% - Énfasis2 2 3 2 2 8" xfId="44909" xr:uid="{00000000-0005-0000-0000-000002130000}"/>
    <cellStyle name="40% - Énfasis2 2 3 2 2 9" xfId="4316" xr:uid="{00000000-0005-0000-0000-000003130000}"/>
    <cellStyle name="40% - Énfasis2 2 3 2 3" xfId="6876" xr:uid="{00000000-0005-0000-0000-000004130000}"/>
    <cellStyle name="40% - Énfasis2 2 3 2 3 2" xfId="17246" xr:uid="{00000000-0005-0000-0000-000005130000}"/>
    <cellStyle name="40% - Énfasis2 2 3 2 3 2 2" xfId="40534" xr:uid="{00000000-0005-0000-0000-000006130000}"/>
    <cellStyle name="40% - Énfasis2 2 3 2 3 3" xfId="12036" xr:uid="{00000000-0005-0000-0000-000007130000}"/>
    <cellStyle name="40% - Énfasis2 2 3 2 3 3 2" xfId="35219" xr:uid="{00000000-0005-0000-0000-000008130000}"/>
    <cellStyle name="40% - Énfasis2 2 3 2 3 4" xfId="29909" xr:uid="{00000000-0005-0000-0000-000009130000}"/>
    <cellStyle name="40% - Énfasis2 2 3 2 3 5" xfId="24594" xr:uid="{00000000-0005-0000-0000-00000A130000}"/>
    <cellStyle name="40% - Énfasis2 2 3 2 4" xfId="8535" xr:uid="{00000000-0005-0000-0000-00000B130000}"/>
    <cellStyle name="40% - Énfasis2 2 3 2 4 2" xfId="18957" xr:uid="{00000000-0005-0000-0000-00000C130000}"/>
    <cellStyle name="40% - Énfasis2 2 3 2 4 2 2" xfId="42302" xr:uid="{00000000-0005-0000-0000-00000D130000}"/>
    <cellStyle name="40% - Énfasis2 2 3 2 4 3" xfId="13803" xr:uid="{00000000-0005-0000-0000-00000E130000}"/>
    <cellStyle name="40% - Énfasis2 2 3 2 4 3 2" xfId="36987" xr:uid="{00000000-0005-0000-0000-00000F130000}"/>
    <cellStyle name="40% - Énfasis2 2 3 2 4 4" xfId="31677" xr:uid="{00000000-0005-0000-0000-000010130000}"/>
    <cellStyle name="40% - Énfasis2 2 3 2 4 5" xfId="26362" xr:uid="{00000000-0005-0000-0000-000011130000}"/>
    <cellStyle name="40% - Énfasis2 2 3 2 5" xfId="15584" xr:uid="{00000000-0005-0000-0000-000012130000}"/>
    <cellStyle name="40% - Énfasis2 2 3 2 5 2" xfId="38771" xr:uid="{00000000-0005-0000-0000-000013130000}"/>
    <cellStyle name="40% - Énfasis2 2 3 2 6" xfId="10275" xr:uid="{00000000-0005-0000-0000-000014130000}"/>
    <cellStyle name="40% - Énfasis2 2 3 2 6 2" xfId="33456" xr:uid="{00000000-0005-0000-0000-000015130000}"/>
    <cellStyle name="40% - Énfasis2 2 3 2 7" xfId="20902" xr:uid="{00000000-0005-0000-0000-000016130000}"/>
    <cellStyle name="40% - Énfasis2 2 3 2 7 2" xfId="28146" xr:uid="{00000000-0005-0000-0000-000017130000}"/>
    <cellStyle name="40% - Énfasis2 2 3 2 8" xfId="22831" xr:uid="{00000000-0005-0000-0000-000018130000}"/>
    <cellStyle name="40% - Énfasis2 2 3 2 9" xfId="44097" xr:uid="{00000000-0005-0000-0000-000019130000}"/>
    <cellStyle name="40% - Énfasis2 2 3 3" xfId="1714" xr:uid="{00000000-0005-0000-0000-00001A130000}"/>
    <cellStyle name="40% - Énfasis2 2 3 3 10" xfId="3663" xr:uid="{00000000-0005-0000-0000-00001B130000}"/>
    <cellStyle name="40% - Énfasis2 2 3 3 2" xfId="7276" xr:uid="{00000000-0005-0000-0000-00001C130000}"/>
    <cellStyle name="40% - Énfasis2 2 3 3 2 2" xfId="17628" xr:uid="{00000000-0005-0000-0000-00001D130000}"/>
    <cellStyle name="40% - Énfasis2 2 3 3 2 2 2" xfId="40940" xr:uid="{00000000-0005-0000-0000-00001E130000}"/>
    <cellStyle name="40% - Énfasis2 2 3 3 2 3" xfId="12442" xr:uid="{00000000-0005-0000-0000-00001F130000}"/>
    <cellStyle name="40% - Énfasis2 2 3 3 2 3 2" xfId="35625" xr:uid="{00000000-0005-0000-0000-000020130000}"/>
    <cellStyle name="40% - Énfasis2 2 3 3 2 4" xfId="30315" xr:uid="{00000000-0005-0000-0000-000021130000}"/>
    <cellStyle name="40% - Énfasis2 2 3 3 2 5" xfId="25000" xr:uid="{00000000-0005-0000-0000-000022130000}"/>
    <cellStyle name="40% - Énfasis2 2 3 3 3" xfId="8917" xr:uid="{00000000-0005-0000-0000-000023130000}"/>
    <cellStyle name="40% - Énfasis2 2 3 3 3 2" xfId="19363" xr:uid="{00000000-0005-0000-0000-000024130000}"/>
    <cellStyle name="40% - Énfasis2 2 3 3 3 2 2" xfId="42708" xr:uid="{00000000-0005-0000-0000-000025130000}"/>
    <cellStyle name="40% - Énfasis2 2 3 3 3 3" xfId="14209" xr:uid="{00000000-0005-0000-0000-000026130000}"/>
    <cellStyle name="40% - Énfasis2 2 3 3 3 3 2" xfId="37393" xr:uid="{00000000-0005-0000-0000-000027130000}"/>
    <cellStyle name="40% - Énfasis2 2 3 3 3 4" xfId="32083" xr:uid="{00000000-0005-0000-0000-000028130000}"/>
    <cellStyle name="40% - Énfasis2 2 3 3 3 5" xfId="26768" xr:uid="{00000000-0005-0000-0000-000029130000}"/>
    <cellStyle name="40% - Énfasis2 2 3 3 4" xfId="15990" xr:uid="{00000000-0005-0000-0000-00002A130000}"/>
    <cellStyle name="40% - Énfasis2 2 3 3 4 2" xfId="39177" xr:uid="{00000000-0005-0000-0000-00002B130000}"/>
    <cellStyle name="40% - Énfasis2 2 3 3 5" xfId="10681" xr:uid="{00000000-0005-0000-0000-00002C130000}"/>
    <cellStyle name="40% - Énfasis2 2 3 3 5 2" xfId="33862" xr:uid="{00000000-0005-0000-0000-00002D130000}"/>
    <cellStyle name="40% - Énfasis2 2 3 3 6" xfId="21308" xr:uid="{00000000-0005-0000-0000-00002E130000}"/>
    <cellStyle name="40% - Énfasis2 2 3 3 6 2" xfId="28552" xr:uid="{00000000-0005-0000-0000-00002F130000}"/>
    <cellStyle name="40% - Énfasis2 2 3 3 7" xfId="23237" xr:uid="{00000000-0005-0000-0000-000030130000}"/>
    <cellStyle name="40% - Énfasis2 2 3 3 8" xfId="44503" xr:uid="{00000000-0005-0000-0000-000031130000}"/>
    <cellStyle name="40% - Énfasis2 2 3 3 9" xfId="4317" xr:uid="{00000000-0005-0000-0000-000032130000}"/>
    <cellStyle name="40% - Énfasis2 2 3 4" xfId="2258" xr:uid="{00000000-0005-0000-0000-000033130000}"/>
    <cellStyle name="40% - Énfasis2 2 3 4 2" xfId="6477" xr:uid="{00000000-0005-0000-0000-000034130000}"/>
    <cellStyle name="40% - Énfasis2 2 3 4 2 2" xfId="40128" xr:uid="{00000000-0005-0000-0000-000035130000}"/>
    <cellStyle name="40% - Énfasis2 2 3 4 3" xfId="11630" xr:uid="{00000000-0005-0000-0000-000036130000}"/>
    <cellStyle name="40% - Énfasis2 2 3 4 3 2" xfId="34813" xr:uid="{00000000-0005-0000-0000-000037130000}"/>
    <cellStyle name="40% - Énfasis2 2 3 4 4" xfId="21845" xr:uid="{00000000-0005-0000-0000-000038130000}"/>
    <cellStyle name="40% - Énfasis2 2 3 4 4 2" xfId="29503" xr:uid="{00000000-0005-0000-0000-000039130000}"/>
    <cellStyle name="40% - Énfasis2 2 3 4 5" xfId="24188" xr:uid="{00000000-0005-0000-0000-00003A130000}"/>
    <cellStyle name="40% - Énfasis2 2 3 5" xfId="898" xr:uid="{00000000-0005-0000-0000-00003B130000}"/>
    <cellStyle name="40% - Énfasis2 2 3 5 2" xfId="18552" xr:uid="{00000000-0005-0000-0000-00003C130000}"/>
    <cellStyle name="40% - Énfasis2 2 3 5 2 2" xfId="41896" xr:uid="{00000000-0005-0000-0000-00003D130000}"/>
    <cellStyle name="40% - Énfasis2 2 3 5 3" xfId="13397" xr:uid="{00000000-0005-0000-0000-00003E130000}"/>
    <cellStyle name="40% - Énfasis2 2 3 5 3 2" xfId="36581" xr:uid="{00000000-0005-0000-0000-00003F130000}"/>
    <cellStyle name="40% - Énfasis2 2 3 5 4" xfId="20496" xr:uid="{00000000-0005-0000-0000-000040130000}"/>
    <cellStyle name="40% - Énfasis2 2 3 5 4 2" xfId="31271" xr:uid="{00000000-0005-0000-0000-000041130000}"/>
    <cellStyle name="40% - Énfasis2 2 3 5 5" xfId="25956" xr:uid="{00000000-0005-0000-0000-000042130000}"/>
    <cellStyle name="40% - Énfasis2 2 3 5 6" xfId="43691" xr:uid="{00000000-0005-0000-0000-000043130000}"/>
    <cellStyle name="40% - Énfasis2 2 3 5 7" xfId="4318" xr:uid="{00000000-0005-0000-0000-000044130000}"/>
    <cellStyle name="40% - Énfasis2 2 3 5 8" xfId="2851" xr:uid="{00000000-0005-0000-0000-000045130000}"/>
    <cellStyle name="40% - Énfasis2 2 3 6" xfId="15178" xr:uid="{00000000-0005-0000-0000-000046130000}"/>
    <cellStyle name="40% - Énfasis2 2 3 6 2" xfId="38365" xr:uid="{00000000-0005-0000-0000-000047130000}"/>
    <cellStyle name="40% - Énfasis2 2 3 7" xfId="9869" xr:uid="{00000000-0005-0000-0000-000048130000}"/>
    <cellStyle name="40% - Énfasis2 2 3 7 2" xfId="33050" xr:uid="{00000000-0005-0000-0000-000049130000}"/>
    <cellStyle name="40% - Énfasis2 2 3 8" xfId="19929" xr:uid="{00000000-0005-0000-0000-00004A130000}"/>
    <cellStyle name="40% - Énfasis2 2 3 8 2" xfId="27740" xr:uid="{00000000-0005-0000-0000-00004B130000}"/>
    <cellStyle name="40% - Énfasis2 2 3 9" xfId="22425" xr:uid="{00000000-0005-0000-0000-00004C130000}"/>
    <cellStyle name="40% - Énfasis2 2 4" xfId="1042" xr:uid="{00000000-0005-0000-0000-00004D130000}"/>
    <cellStyle name="40% - Énfasis2 2 4 10" xfId="4319" xr:uid="{00000000-0005-0000-0000-00004E130000}"/>
    <cellStyle name="40% - Énfasis2 2 4 11" xfId="2993" xr:uid="{00000000-0005-0000-0000-00004F130000}"/>
    <cellStyle name="40% - Énfasis2 2 4 2" xfId="1857" xr:uid="{00000000-0005-0000-0000-000050130000}"/>
    <cellStyle name="40% - Énfasis2 2 4 2 10" xfId="3805" xr:uid="{00000000-0005-0000-0000-000051130000}"/>
    <cellStyle name="40% - Énfasis2 2 4 2 2" xfId="7416" xr:uid="{00000000-0005-0000-0000-000052130000}"/>
    <cellStyle name="40% - Énfasis2 2 4 2 2 2" xfId="17770" xr:uid="{00000000-0005-0000-0000-000053130000}"/>
    <cellStyle name="40% - Énfasis2 2 4 2 2 2 2" xfId="41082" xr:uid="{00000000-0005-0000-0000-000054130000}"/>
    <cellStyle name="40% - Énfasis2 2 4 2 2 3" xfId="12584" xr:uid="{00000000-0005-0000-0000-000055130000}"/>
    <cellStyle name="40% - Énfasis2 2 4 2 2 3 2" xfId="35767" xr:uid="{00000000-0005-0000-0000-000056130000}"/>
    <cellStyle name="40% - Énfasis2 2 4 2 2 4" xfId="30457" xr:uid="{00000000-0005-0000-0000-000057130000}"/>
    <cellStyle name="40% - Énfasis2 2 4 2 2 5" xfId="25142" xr:uid="{00000000-0005-0000-0000-000058130000}"/>
    <cellStyle name="40% - Énfasis2 2 4 2 3" xfId="9060" xr:uid="{00000000-0005-0000-0000-000059130000}"/>
    <cellStyle name="40% - Énfasis2 2 4 2 3 2" xfId="19505" xr:uid="{00000000-0005-0000-0000-00005A130000}"/>
    <cellStyle name="40% - Énfasis2 2 4 2 3 2 2" xfId="42850" xr:uid="{00000000-0005-0000-0000-00005B130000}"/>
    <cellStyle name="40% - Énfasis2 2 4 2 3 3" xfId="14351" xr:uid="{00000000-0005-0000-0000-00005C130000}"/>
    <cellStyle name="40% - Énfasis2 2 4 2 3 3 2" xfId="37535" xr:uid="{00000000-0005-0000-0000-00005D130000}"/>
    <cellStyle name="40% - Énfasis2 2 4 2 3 4" xfId="32225" xr:uid="{00000000-0005-0000-0000-00005E130000}"/>
    <cellStyle name="40% - Énfasis2 2 4 2 3 5" xfId="26910" xr:uid="{00000000-0005-0000-0000-00005F130000}"/>
    <cellStyle name="40% - Énfasis2 2 4 2 4" xfId="16132" xr:uid="{00000000-0005-0000-0000-000060130000}"/>
    <cellStyle name="40% - Énfasis2 2 4 2 4 2" xfId="39319" xr:uid="{00000000-0005-0000-0000-000061130000}"/>
    <cellStyle name="40% - Énfasis2 2 4 2 5" xfId="10823" xr:uid="{00000000-0005-0000-0000-000062130000}"/>
    <cellStyle name="40% - Énfasis2 2 4 2 5 2" xfId="34004" xr:uid="{00000000-0005-0000-0000-000063130000}"/>
    <cellStyle name="40% - Énfasis2 2 4 2 6" xfId="21450" xr:uid="{00000000-0005-0000-0000-000064130000}"/>
    <cellStyle name="40% - Énfasis2 2 4 2 6 2" xfId="28694" xr:uid="{00000000-0005-0000-0000-000065130000}"/>
    <cellStyle name="40% - Énfasis2 2 4 2 7" xfId="23379" xr:uid="{00000000-0005-0000-0000-000066130000}"/>
    <cellStyle name="40% - Énfasis2 2 4 2 8" xfId="44645" xr:uid="{00000000-0005-0000-0000-000067130000}"/>
    <cellStyle name="40% - Énfasis2 2 4 2 9" xfId="4320" xr:uid="{00000000-0005-0000-0000-000068130000}"/>
    <cellStyle name="40% - Énfasis2 2 4 3" xfId="6616" xr:uid="{00000000-0005-0000-0000-000069130000}"/>
    <cellStyle name="40% - Énfasis2 2 4 3 2" xfId="17018" xr:uid="{00000000-0005-0000-0000-00006A130000}"/>
    <cellStyle name="40% - Énfasis2 2 4 3 2 2" xfId="40270" xr:uid="{00000000-0005-0000-0000-00006B130000}"/>
    <cellStyle name="40% - Énfasis2 2 4 3 3" xfId="11772" xr:uid="{00000000-0005-0000-0000-00006C130000}"/>
    <cellStyle name="40% - Énfasis2 2 4 3 3 2" xfId="34955" xr:uid="{00000000-0005-0000-0000-00006D130000}"/>
    <cellStyle name="40% - Énfasis2 2 4 3 4" xfId="29645" xr:uid="{00000000-0005-0000-0000-00006E130000}"/>
    <cellStyle name="40% - Énfasis2 2 4 3 5" xfId="24330" xr:uid="{00000000-0005-0000-0000-00006F130000}"/>
    <cellStyle name="40% - Énfasis2 2 4 4" xfId="8307" xr:uid="{00000000-0005-0000-0000-000070130000}"/>
    <cellStyle name="40% - Énfasis2 2 4 4 2" xfId="18693" xr:uid="{00000000-0005-0000-0000-000071130000}"/>
    <cellStyle name="40% - Énfasis2 2 4 4 2 2" xfId="42038" xr:uid="{00000000-0005-0000-0000-000072130000}"/>
    <cellStyle name="40% - Énfasis2 2 4 4 3" xfId="13539" xr:uid="{00000000-0005-0000-0000-000073130000}"/>
    <cellStyle name="40% - Énfasis2 2 4 4 3 2" xfId="36723" xr:uid="{00000000-0005-0000-0000-000074130000}"/>
    <cellStyle name="40% - Énfasis2 2 4 4 4" xfId="31413" xr:uid="{00000000-0005-0000-0000-000075130000}"/>
    <cellStyle name="40% - Énfasis2 2 4 4 5" xfId="26098" xr:uid="{00000000-0005-0000-0000-000076130000}"/>
    <cellStyle name="40% - Énfasis2 2 4 5" xfId="15320" xr:uid="{00000000-0005-0000-0000-000077130000}"/>
    <cellStyle name="40% - Énfasis2 2 4 5 2" xfId="38507" xr:uid="{00000000-0005-0000-0000-000078130000}"/>
    <cellStyle name="40% - Énfasis2 2 4 6" xfId="10011" xr:uid="{00000000-0005-0000-0000-000079130000}"/>
    <cellStyle name="40% - Énfasis2 2 4 6 2" xfId="33192" xr:uid="{00000000-0005-0000-0000-00007A130000}"/>
    <cellStyle name="40% - Énfasis2 2 4 7" xfId="20638" xr:uid="{00000000-0005-0000-0000-00007B130000}"/>
    <cellStyle name="40% - Énfasis2 2 4 7 2" xfId="27882" xr:uid="{00000000-0005-0000-0000-00007C130000}"/>
    <cellStyle name="40% - Énfasis2 2 4 8" xfId="22567" xr:uid="{00000000-0005-0000-0000-00007D130000}"/>
    <cellStyle name="40% - Énfasis2 2 4 9" xfId="43833" xr:uid="{00000000-0005-0000-0000-00007E130000}"/>
    <cellStyle name="40% - Énfasis2 2 5" xfId="623" xr:uid="{00000000-0005-0000-0000-00007F130000}"/>
    <cellStyle name="40% - Énfasis2 2 5 10" xfId="2587" xr:uid="{00000000-0005-0000-0000-000080130000}"/>
    <cellStyle name="40% - Énfasis2 2 5 2" xfId="6217" xr:uid="{00000000-0005-0000-0000-000081130000}"/>
    <cellStyle name="40% - Énfasis2 2 5 2 2" xfId="16660" xr:uid="{00000000-0005-0000-0000-000082130000}"/>
    <cellStyle name="40% - Énfasis2 2 5 2 2 2" xfId="39864" xr:uid="{00000000-0005-0000-0000-000083130000}"/>
    <cellStyle name="40% - Énfasis2 2 5 2 3" xfId="11366" xr:uid="{00000000-0005-0000-0000-000084130000}"/>
    <cellStyle name="40% - Énfasis2 2 5 2 3 2" xfId="34549" xr:uid="{00000000-0005-0000-0000-000085130000}"/>
    <cellStyle name="40% - Énfasis2 2 5 2 4" xfId="29239" xr:uid="{00000000-0005-0000-0000-000086130000}"/>
    <cellStyle name="40% - Énfasis2 2 5 2 5" xfId="23924" xr:uid="{00000000-0005-0000-0000-000087130000}"/>
    <cellStyle name="40% - Énfasis2 2 5 3" xfId="7949" xr:uid="{00000000-0005-0000-0000-000088130000}"/>
    <cellStyle name="40% - Énfasis2 2 5 3 2" xfId="18288" xr:uid="{00000000-0005-0000-0000-000089130000}"/>
    <cellStyle name="40% - Énfasis2 2 5 3 2 2" xfId="41632" xr:uid="{00000000-0005-0000-0000-00008A130000}"/>
    <cellStyle name="40% - Énfasis2 2 5 3 3" xfId="13133" xr:uid="{00000000-0005-0000-0000-00008B130000}"/>
    <cellStyle name="40% - Énfasis2 2 5 3 3 2" xfId="36317" xr:uid="{00000000-0005-0000-0000-00008C130000}"/>
    <cellStyle name="40% - Énfasis2 2 5 3 4" xfId="31007" xr:uid="{00000000-0005-0000-0000-00008D130000}"/>
    <cellStyle name="40% - Énfasis2 2 5 3 5" xfId="25692" xr:uid="{00000000-0005-0000-0000-00008E130000}"/>
    <cellStyle name="40% - Énfasis2 2 5 4" xfId="14914" xr:uid="{00000000-0005-0000-0000-00008F130000}"/>
    <cellStyle name="40% - Énfasis2 2 5 4 2" xfId="38101" xr:uid="{00000000-0005-0000-0000-000090130000}"/>
    <cellStyle name="40% - Énfasis2 2 5 5" xfId="9605" xr:uid="{00000000-0005-0000-0000-000091130000}"/>
    <cellStyle name="40% - Énfasis2 2 5 5 2" xfId="32786" xr:uid="{00000000-0005-0000-0000-000092130000}"/>
    <cellStyle name="40% - Énfasis2 2 5 6" xfId="20232" xr:uid="{00000000-0005-0000-0000-000093130000}"/>
    <cellStyle name="40% - Énfasis2 2 5 6 2" xfId="27476" xr:uid="{00000000-0005-0000-0000-000094130000}"/>
    <cellStyle name="40% - Énfasis2 2 5 7" xfId="22161" xr:uid="{00000000-0005-0000-0000-000095130000}"/>
    <cellStyle name="40% - Énfasis2 2 5 8" xfId="43427" xr:uid="{00000000-0005-0000-0000-000096130000}"/>
    <cellStyle name="40% - Énfasis2 2 5 9" xfId="4321" xr:uid="{00000000-0005-0000-0000-000097130000}"/>
    <cellStyle name="40% - Énfasis2 2 6" xfId="1450" xr:uid="{00000000-0005-0000-0000-000098130000}"/>
    <cellStyle name="40% - Énfasis2 2 6 10" xfId="3399" xr:uid="{00000000-0005-0000-0000-000099130000}"/>
    <cellStyle name="40% - Énfasis2 2 6 2" xfId="7016" xr:uid="{00000000-0005-0000-0000-00009A130000}"/>
    <cellStyle name="40% - Énfasis2 2 6 2 2" xfId="17388" xr:uid="{00000000-0005-0000-0000-00009B130000}"/>
    <cellStyle name="40% - Énfasis2 2 6 2 2 2" xfId="40676" xr:uid="{00000000-0005-0000-0000-00009C130000}"/>
    <cellStyle name="40% - Énfasis2 2 6 2 3" xfId="12178" xr:uid="{00000000-0005-0000-0000-00009D130000}"/>
    <cellStyle name="40% - Énfasis2 2 6 2 3 2" xfId="35361" xr:uid="{00000000-0005-0000-0000-00009E130000}"/>
    <cellStyle name="40% - Énfasis2 2 6 2 4" xfId="30051" xr:uid="{00000000-0005-0000-0000-00009F130000}"/>
    <cellStyle name="40% - Énfasis2 2 6 2 5" xfId="24736" xr:uid="{00000000-0005-0000-0000-0000A0130000}"/>
    <cellStyle name="40% - Énfasis2 2 6 3" xfId="8677" xr:uid="{00000000-0005-0000-0000-0000A1130000}"/>
    <cellStyle name="40% - Énfasis2 2 6 3 2" xfId="19099" xr:uid="{00000000-0005-0000-0000-0000A2130000}"/>
    <cellStyle name="40% - Énfasis2 2 6 3 2 2" xfId="42444" xr:uid="{00000000-0005-0000-0000-0000A3130000}"/>
    <cellStyle name="40% - Énfasis2 2 6 3 3" xfId="13945" xr:uid="{00000000-0005-0000-0000-0000A4130000}"/>
    <cellStyle name="40% - Énfasis2 2 6 3 3 2" xfId="37129" xr:uid="{00000000-0005-0000-0000-0000A5130000}"/>
    <cellStyle name="40% - Énfasis2 2 6 3 4" xfId="31819" xr:uid="{00000000-0005-0000-0000-0000A6130000}"/>
    <cellStyle name="40% - Énfasis2 2 6 3 5" xfId="26504" xr:uid="{00000000-0005-0000-0000-0000A7130000}"/>
    <cellStyle name="40% - Énfasis2 2 6 4" xfId="15726" xr:uid="{00000000-0005-0000-0000-0000A8130000}"/>
    <cellStyle name="40% - Énfasis2 2 6 4 2" xfId="38913" xr:uid="{00000000-0005-0000-0000-0000A9130000}"/>
    <cellStyle name="40% - Énfasis2 2 6 5" xfId="10417" xr:uid="{00000000-0005-0000-0000-0000AA130000}"/>
    <cellStyle name="40% - Énfasis2 2 6 5 2" xfId="33598" xr:uid="{00000000-0005-0000-0000-0000AB130000}"/>
    <cellStyle name="40% - Énfasis2 2 6 6" xfId="21044" xr:uid="{00000000-0005-0000-0000-0000AC130000}"/>
    <cellStyle name="40% - Énfasis2 2 6 6 2" xfId="28288" xr:uid="{00000000-0005-0000-0000-0000AD130000}"/>
    <cellStyle name="40% - Énfasis2 2 6 7" xfId="22973" xr:uid="{00000000-0005-0000-0000-0000AE130000}"/>
    <cellStyle name="40% - Énfasis2 2 6 8" xfId="44239" xr:uid="{00000000-0005-0000-0000-0000AF130000}"/>
    <cellStyle name="40% - Énfasis2 2 6 9" xfId="4322" xr:uid="{00000000-0005-0000-0000-0000B0130000}"/>
    <cellStyle name="40% - Énfasis2 2 7" xfId="2255" xr:uid="{00000000-0005-0000-0000-0000B1130000}"/>
    <cellStyle name="40% - Énfasis2 2 7 2" xfId="6084" xr:uid="{00000000-0005-0000-0000-0000B2130000}"/>
    <cellStyle name="40% - Énfasis2 2 7 2 2" xfId="39730" xr:uid="{00000000-0005-0000-0000-0000B3130000}"/>
    <cellStyle name="40% - Énfasis2 2 7 3" xfId="11232" xr:uid="{00000000-0005-0000-0000-0000B4130000}"/>
    <cellStyle name="40% - Énfasis2 2 7 3 2" xfId="34415" xr:uid="{00000000-0005-0000-0000-0000B5130000}"/>
    <cellStyle name="40% - Énfasis2 2 7 4" xfId="21842" xr:uid="{00000000-0005-0000-0000-0000B6130000}"/>
    <cellStyle name="40% - Énfasis2 2 7 4 2" xfId="29105" xr:uid="{00000000-0005-0000-0000-0000B7130000}"/>
    <cellStyle name="40% - Énfasis2 2 7 5" xfId="23790" xr:uid="{00000000-0005-0000-0000-0000B8130000}"/>
    <cellStyle name="40% - Énfasis2 2 8" xfId="489" xr:uid="{00000000-0005-0000-0000-0000B9130000}"/>
    <cellStyle name="40% - Énfasis2 2 8 2" xfId="18155" xr:uid="{00000000-0005-0000-0000-0000BA130000}"/>
    <cellStyle name="40% - Énfasis2 2 8 2 2" xfId="41498" xr:uid="{00000000-0005-0000-0000-0000BB130000}"/>
    <cellStyle name="40% - Énfasis2 2 8 3" xfId="12999" xr:uid="{00000000-0005-0000-0000-0000BC130000}"/>
    <cellStyle name="40% - Énfasis2 2 8 3 2" xfId="36183" xr:uid="{00000000-0005-0000-0000-0000BD130000}"/>
    <cellStyle name="40% - Énfasis2 2 8 4" xfId="20098" xr:uid="{00000000-0005-0000-0000-0000BE130000}"/>
    <cellStyle name="40% - Énfasis2 2 8 4 2" xfId="30873" xr:uid="{00000000-0005-0000-0000-0000BF130000}"/>
    <cellStyle name="40% - Énfasis2 2 8 5" xfId="25558" xr:uid="{00000000-0005-0000-0000-0000C0130000}"/>
    <cellStyle name="40% - Énfasis2 2 8 6" xfId="43293" xr:uid="{00000000-0005-0000-0000-0000C1130000}"/>
    <cellStyle name="40% - Énfasis2 2 8 7" xfId="4323" xr:uid="{00000000-0005-0000-0000-0000C2130000}"/>
    <cellStyle name="40% - Énfasis2 2 8 8" xfId="2453" xr:uid="{00000000-0005-0000-0000-0000C3130000}"/>
    <cellStyle name="40% - Énfasis2 2 9" xfId="14780" xr:uid="{00000000-0005-0000-0000-0000C4130000}"/>
    <cellStyle name="40% - Énfasis2 2 9 2" xfId="37967" xr:uid="{00000000-0005-0000-0000-0000C5130000}"/>
    <cellStyle name="40% - Énfasis2 3" xfId="154" xr:uid="{00000000-0005-0000-0000-0000C6130000}"/>
    <cellStyle name="40% - Énfasis2 3 2" xfId="155" xr:uid="{00000000-0005-0000-0000-0000C7130000}"/>
    <cellStyle name="40% - Énfasis2 3 2 2" xfId="156" xr:uid="{00000000-0005-0000-0000-0000C8130000}"/>
    <cellStyle name="40% - Énfasis2 3 2 2 2" xfId="2261" xr:uid="{00000000-0005-0000-0000-0000C9130000}"/>
    <cellStyle name="40% - Énfasis2 3 2 2 2 2" xfId="7454" xr:uid="{00000000-0005-0000-0000-0000CA130000}"/>
    <cellStyle name="40% - Énfasis2 3 2 2 2 2 2" xfId="41121" xr:uid="{00000000-0005-0000-0000-0000CB130000}"/>
    <cellStyle name="40% - Énfasis2 3 2 2 2 3" xfId="12623" xr:uid="{00000000-0005-0000-0000-0000CC130000}"/>
    <cellStyle name="40% - Énfasis2 3 2 2 2 3 2" xfId="35806" xr:uid="{00000000-0005-0000-0000-0000CD130000}"/>
    <cellStyle name="40% - Énfasis2 3 2 2 2 4" xfId="21848" xr:uid="{00000000-0005-0000-0000-0000CE130000}"/>
    <cellStyle name="40% - Énfasis2 3 2 2 2 4 2" xfId="30496" xr:uid="{00000000-0005-0000-0000-0000CF130000}"/>
    <cellStyle name="40% - Énfasis2 3 2 2 2 5" xfId="25181" xr:uid="{00000000-0005-0000-0000-0000D0130000}"/>
    <cellStyle name="40% - Énfasis2 3 2 2 3" xfId="1896" xr:uid="{00000000-0005-0000-0000-0000D1130000}"/>
    <cellStyle name="40% - Énfasis2 3 2 2 3 2" xfId="19544" xr:uid="{00000000-0005-0000-0000-0000D2130000}"/>
    <cellStyle name="40% - Énfasis2 3 2 2 3 2 2" xfId="42889" xr:uid="{00000000-0005-0000-0000-0000D3130000}"/>
    <cellStyle name="40% - Énfasis2 3 2 2 3 3" xfId="14390" xr:uid="{00000000-0005-0000-0000-0000D4130000}"/>
    <cellStyle name="40% - Énfasis2 3 2 2 3 3 2" xfId="37574" xr:uid="{00000000-0005-0000-0000-0000D5130000}"/>
    <cellStyle name="40% - Énfasis2 3 2 2 3 4" xfId="21489" xr:uid="{00000000-0005-0000-0000-0000D6130000}"/>
    <cellStyle name="40% - Énfasis2 3 2 2 3 4 2" xfId="32264" xr:uid="{00000000-0005-0000-0000-0000D7130000}"/>
    <cellStyle name="40% - Énfasis2 3 2 2 3 5" xfId="26949" xr:uid="{00000000-0005-0000-0000-0000D8130000}"/>
    <cellStyle name="40% - Énfasis2 3 2 2 3 6" xfId="44684" xr:uid="{00000000-0005-0000-0000-0000D9130000}"/>
    <cellStyle name="40% - Énfasis2 3 2 2 3 7" xfId="4324" xr:uid="{00000000-0005-0000-0000-0000DA130000}"/>
    <cellStyle name="40% - Énfasis2 3 2 2 3 8" xfId="3844" xr:uid="{00000000-0005-0000-0000-0000DB130000}"/>
    <cellStyle name="40% - Énfasis2 3 2 2 4" xfId="16171" xr:uid="{00000000-0005-0000-0000-0000DC130000}"/>
    <cellStyle name="40% - Énfasis2 3 2 2 4 2" xfId="39358" xr:uid="{00000000-0005-0000-0000-0000DD130000}"/>
    <cellStyle name="40% - Énfasis2 3 2 2 5" xfId="10862" xr:uid="{00000000-0005-0000-0000-0000DE130000}"/>
    <cellStyle name="40% - Énfasis2 3 2 2 5 2" xfId="34043" xr:uid="{00000000-0005-0000-0000-0000DF130000}"/>
    <cellStyle name="40% - Énfasis2 3 2 2 6" xfId="19932" xr:uid="{00000000-0005-0000-0000-0000E0130000}"/>
    <cellStyle name="40% - Énfasis2 3 2 2 6 2" xfId="28733" xr:uid="{00000000-0005-0000-0000-0000E1130000}"/>
    <cellStyle name="40% - Énfasis2 3 2 2 7" xfId="23418" xr:uid="{00000000-0005-0000-0000-0000E2130000}"/>
    <cellStyle name="40% - Énfasis2 3 2 3" xfId="2260" xr:uid="{00000000-0005-0000-0000-0000E3130000}"/>
    <cellStyle name="40% - Énfasis2 3 2 3 2" xfId="6654" xr:uid="{00000000-0005-0000-0000-0000E4130000}"/>
    <cellStyle name="40% - Énfasis2 3 2 3 2 2" xfId="40309" xr:uid="{00000000-0005-0000-0000-0000E5130000}"/>
    <cellStyle name="40% - Énfasis2 3 2 3 3" xfId="11811" xr:uid="{00000000-0005-0000-0000-0000E6130000}"/>
    <cellStyle name="40% - Énfasis2 3 2 3 3 2" xfId="34994" xr:uid="{00000000-0005-0000-0000-0000E7130000}"/>
    <cellStyle name="40% - Énfasis2 3 2 3 4" xfId="21847" xr:uid="{00000000-0005-0000-0000-0000E8130000}"/>
    <cellStyle name="40% - Énfasis2 3 2 3 4 2" xfId="29684" xr:uid="{00000000-0005-0000-0000-0000E9130000}"/>
    <cellStyle name="40% - Énfasis2 3 2 3 5" xfId="24369" xr:uid="{00000000-0005-0000-0000-0000EA130000}"/>
    <cellStyle name="40% - Énfasis2 3 2 4" xfId="1081" xr:uid="{00000000-0005-0000-0000-0000EB130000}"/>
    <cellStyle name="40% - Énfasis2 3 2 4 2" xfId="18732" xr:uid="{00000000-0005-0000-0000-0000EC130000}"/>
    <cellStyle name="40% - Énfasis2 3 2 4 2 2" xfId="42077" xr:uid="{00000000-0005-0000-0000-0000ED130000}"/>
    <cellStyle name="40% - Énfasis2 3 2 4 3" xfId="13578" xr:uid="{00000000-0005-0000-0000-0000EE130000}"/>
    <cellStyle name="40% - Énfasis2 3 2 4 3 2" xfId="36762" xr:uid="{00000000-0005-0000-0000-0000EF130000}"/>
    <cellStyle name="40% - Énfasis2 3 2 4 4" xfId="20677" xr:uid="{00000000-0005-0000-0000-0000F0130000}"/>
    <cellStyle name="40% - Énfasis2 3 2 4 4 2" xfId="31452" xr:uid="{00000000-0005-0000-0000-0000F1130000}"/>
    <cellStyle name="40% - Énfasis2 3 2 4 5" xfId="26137" xr:uid="{00000000-0005-0000-0000-0000F2130000}"/>
    <cellStyle name="40% - Énfasis2 3 2 4 6" xfId="43872" xr:uid="{00000000-0005-0000-0000-0000F3130000}"/>
    <cellStyle name="40% - Énfasis2 3 2 4 7" xfId="4325" xr:uid="{00000000-0005-0000-0000-0000F4130000}"/>
    <cellStyle name="40% - Énfasis2 3 2 4 8" xfId="3032" xr:uid="{00000000-0005-0000-0000-0000F5130000}"/>
    <cellStyle name="40% - Énfasis2 3 2 5" xfId="15359" xr:uid="{00000000-0005-0000-0000-0000F6130000}"/>
    <cellStyle name="40% - Énfasis2 3 2 5 2" xfId="38546" xr:uid="{00000000-0005-0000-0000-0000F7130000}"/>
    <cellStyle name="40% - Énfasis2 3 2 6" xfId="10050" xr:uid="{00000000-0005-0000-0000-0000F8130000}"/>
    <cellStyle name="40% - Énfasis2 3 2 6 2" xfId="33231" xr:uid="{00000000-0005-0000-0000-0000F9130000}"/>
    <cellStyle name="40% - Énfasis2 3 2 7" xfId="19931" xr:uid="{00000000-0005-0000-0000-0000FA130000}"/>
    <cellStyle name="40% - Énfasis2 3 2 7 2" xfId="27921" xr:uid="{00000000-0005-0000-0000-0000FB130000}"/>
    <cellStyle name="40% - Énfasis2 3 2 8" xfId="22606" xr:uid="{00000000-0005-0000-0000-0000FC130000}"/>
    <cellStyle name="40% - Énfasis2 3 3" xfId="157" xr:uid="{00000000-0005-0000-0000-0000FD130000}"/>
    <cellStyle name="40% - Énfasis2 3 3 2" xfId="2262" xr:uid="{00000000-0005-0000-0000-0000FE130000}"/>
    <cellStyle name="40% - Énfasis2 3 3 2 2" xfId="7054" xr:uid="{00000000-0005-0000-0000-0000FF130000}"/>
    <cellStyle name="40% - Énfasis2 3 3 2 2 2" xfId="40715" xr:uid="{00000000-0005-0000-0000-000000140000}"/>
    <cellStyle name="40% - Énfasis2 3 3 2 3" xfId="12217" xr:uid="{00000000-0005-0000-0000-000001140000}"/>
    <cellStyle name="40% - Énfasis2 3 3 2 3 2" xfId="35400" xr:uid="{00000000-0005-0000-0000-000002140000}"/>
    <cellStyle name="40% - Énfasis2 3 3 2 4" xfId="21849" xr:uid="{00000000-0005-0000-0000-000003140000}"/>
    <cellStyle name="40% - Énfasis2 3 3 2 4 2" xfId="30090" xr:uid="{00000000-0005-0000-0000-000004140000}"/>
    <cellStyle name="40% - Énfasis2 3 3 2 5" xfId="24775" xr:uid="{00000000-0005-0000-0000-000005140000}"/>
    <cellStyle name="40% - Énfasis2 3 3 3" xfId="1489" xr:uid="{00000000-0005-0000-0000-000006140000}"/>
    <cellStyle name="40% - Énfasis2 3 3 3 2" xfId="19138" xr:uid="{00000000-0005-0000-0000-000007140000}"/>
    <cellStyle name="40% - Énfasis2 3 3 3 2 2" xfId="42483" xr:uid="{00000000-0005-0000-0000-000008140000}"/>
    <cellStyle name="40% - Énfasis2 3 3 3 3" xfId="13984" xr:uid="{00000000-0005-0000-0000-000009140000}"/>
    <cellStyle name="40% - Énfasis2 3 3 3 3 2" xfId="37168" xr:uid="{00000000-0005-0000-0000-00000A140000}"/>
    <cellStyle name="40% - Énfasis2 3 3 3 4" xfId="21083" xr:uid="{00000000-0005-0000-0000-00000B140000}"/>
    <cellStyle name="40% - Énfasis2 3 3 3 4 2" xfId="31858" xr:uid="{00000000-0005-0000-0000-00000C140000}"/>
    <cellStyle name="40% - Énfasis2 3 3 3 5" xfId="26543" xr:uid="{00000000-0005-0000-0000-00000D140000}"/>
    <cellStyle name="40% - Énfasis2 3 3 3 6" xfId="44278" xr:uid="{00000000-0005-0000-0000-00000E140000}"/>
    <cellStyle name="40% - Énfasis2 3 3 3 7" xfId="4326" xr:uid="{00000000-0005-0000-0000-00000F140000}"/>
    <cellStyle name="40% - Énfasis2 3 3 3 8" xfId="3438" xr:uid="{00000000-0005-0000-0000-000010140000}"/>
    <cellStyle name="40% - Énfasis2 3 3 4" xfId="15765" xr:uid="{00000000-0005-0000-0000-000011140000}"/>
    <cellStyle name="40% - Énfasis2 3 3 4 2" xfId="38952" xr:uid="{00000000-0005-0000-0000-000012140000}"/>
    <cellStyle name="40% - Énfasis2 3 3 5" xfId="10456" xr:uid="{00000000-0005-0000-0000-000013140000}"/>
    <cellStyle name="40% - Énfasis2 3 3 5 2" xfId="33637" xr:uid="{00000000-0005-0000-0000-000014140000}"/>
    <cellStyle name="40% - Énfasis2 3 3 6" xfId="19933" xr:uid="{00000000-0005-0000-0000-000015140000}"/>
    <cellStyle name="40% - Énfasis2 3 3 6 2" xfId="28327" xr:uid="{00000000-0005-0000-0000-000016140000}"/>
    <cellStyle name="40% - Énfasis2 3 3 7" xfId="23012" xr:uid="{00000000-0005-0000-0000-000017140000}"/>
    <cellStyle name="40% - Énfasis2 3 4" xfId="2259" xr:uid="{00000000-0005-0000-0000-000018140000}"/>
    <cellStyle name="40% - Énfasis2 3 4 2" xfId="6255" xr:uid="{00000000-0005-0000-0000-000019140000}"/>
    <cellStyle name="40% - Énfasis2 3 4 2 2" xfId="39903" xr:uid="{00000000-0005-0000-0000-00001A140000}"/>
    <cellStyle name="40% - Énfasis2 3 4 3" xfId="11405" xr:uid="{00000000-0005-0000-0000-00001B140000}"/>
    <cellStyle name="40% - Énfasis2 3 4 3 2" xfId="34588" xr:uid="{00000000-0005-0000-0000-00001C140000}"/>
    <cellStyle name="40% - Énfasis2 3 4 4" xfId="21846" xr:uid="{00000000-0005-0000-0000-00001D140000}"/>
    <cellStyle name="40% - Énfasis2 3 4 4 2" xfId="29278" xr:uid="{00000000-0005-0000-0000-00001E140000}"/>
    <cellStyle name="40% - Énfasis2 3 4 5" xfId="23963" xr:uid="{00000000-0005-0000-0000-00001F140000}"/>
    <cellStyle name="40% - Énfasis2 3 5" xfId="662" xr:uid="{00000000-0005-0000-0000-000020140000}"/>
    <cellStyle name="40% - Énfasis2 3 5 2" xfId="18327" xr:uid="{00000000-0005-0000-0000-000021140000}"/>
    <cellStyle name="40% - Énfasis2 3 5 2 2" xfId="41671" xr:uid="{00000000-0005-0000-0000-000022140000}"/>
    <cellStyle name="40% - Énfasis2 3 5 3" xfId="13172" xr:uid="{00000000-0005-0000-0000-000023140000}"/>
    <cellStyle name="40% - Énfasis2 3 5 3 2" xfId="36356" xr:uid="{00000000-0005-0000-0000-000024140000}"/>
    <cellStyle name="40% - Énfasis2 3 5 4" xfId="20271" xr:uid="{00000000-0005-0000-0000-000025140000}"/>
    <cellStyle name="40% - Énfasis2 3 5 4 2" xfId="31046" xr:uid="{00000000-0005-0000-0000-000026140000}"/>
    <cellStyle name="40% - Énfasis2 3 5 5" xfId="25731" xr:uid="{00000000-0005-0000-0000-000027140000}"/>
    <cellStyle name="40% - Énfasis2 3 5 6" xfId="43466" xr:uid="{00000000-0005-0000-0000-000028140000}"/>
    <cellStyle name="40% - Énfasis2 3 5 7" xfId="4327" xr:uid="{00000000-0005-0000-0000-000029140000}"/>
    <cellStyle name="40% - Énfasis2 3 5 8" xfId="2626" xr:uid="{00000000-0005-0000-0000-00002A140000}"/>
    <cellStyle name="40% - Énfasis2 3 6" xfId="14953" xr:uid="{00000000-0005-0000-0000-00002B140000}"/>
    <cellStyle name="40% - Énfasis2 3 6 2" xfId="38140" xr:uid="{00000000-0005-0000-0000-00002C140000}"/>
    <cellStyle name="40% - Énfasis2 3 7" xfId="9644" xr:uid="{00000000-0005-0000-0000-00002D140000}"/>
    <cellStyle name="40% - Énfasis2 3 7 2" xfId="32825" xr:uid="{00000000-0005-0000-0000-00002E140000}"/>
    <cellStyle name="40% - Énfasis2 3 8" xfId="19930" xr:uid="{00000000-0005-0000-0000-00002F140000}"/>
    <cellStyle name="40% - Énfasis2 3 8 2" xfId="27515" xr:uid="{00000000-0005-0000-0000-000030140000}"/>
    <cellStyle name="40% - Énfasis2 3 9" xfId="22200" xr:uid="{00000000-0005-0000-0000-000031140000}"/>
    <cellStyle name="40% - Énfasis2 4" xfId="158" xr:uid="{00000000-0005-0000-0000-000032140000}"/>
    <cellStyle name="40% - Énfasis2 4 2" xfId="159" xr:uid="{00000000-0005-0000-0000-000033140000}"/>
    <cellStyle name="40% - Énfasis2 4 2 2" xfId="160" xr:uid="{00000000-0005-0000-0000-000034140000}"/>
    <cellStyle name="40% - Énfasis2 4 2 2 2" xfId="2265" xr:uid="{00000000-0005-0000-0000-000035140000}"/>
    <cellStyle name="40% - Énfasis2 4 2 2 2 2" xfId="7591" xr:uid="{00000000-0005-0000-0000-000036140000}"/>
    <cellStyle name="40% - Énfasis2 4 2 2 2 2 2" xfId="41260" xr:uid="{00000000-0005-0000-0000-000037140000}"/>
    <cellStyle name="40% - Énfasis2 4 2 2 2 3" xfId="12762" xr:uid="{00000000-0005-0000-0000-000038140000}"/>
    <cellStyle name="40% - Énfasis2 4 2 2 2 3 2" xfId="35945" xr:uid="{00000000-0005-0000-0000-000039140000}"/>
    <cellStyle name="40% - Énfasis2 4 2 2 2 4" xfId="21852" xr:uid="{00000000-0005-0000-0000-00003A140000}"/>
    <cellStyle name="40% - Énfasis2 4 2 2 2 4 2" xfId="30635" xr:uid="{00000000-0005-0000-0000-00003B140000}"/>
    <cellStyle name="40% - Énfasis2 4 2 2 2 5" xfId="25320" xr:uid="{00000000-0005-0000-0000-00003C140000}"/>
    <cellStyle name="40% - Énfasis2 4 2 2 3" xfId="2035" xr:uid="{00000000-0005-0000-0000-00003D140000}"/>
    <cellStyle name="40% - Énfasis2 4 2 2 3 2" xfId="19683" xr:uid="{00000000-0005-0000-0000-00003E140000}"/>
    <cellStyle name="40% - Énfasis2 4 2 2 3 2 2" xfId="43028" xr:uid="{00000000-0005-0000-0000-00003F140000}"/>
    <cellStyle name="40% - Énfasis2 4 2 2 3 3" xfId="14529" xr:uid="{00000000-0005-0000-0000-000040140000}"/>
    <cellStyle name="40% - Énfasis2 4 2 2 3 3 2" xfId="37713" xr:uid="{00000000-0005-0000-0000-000041140000}"/>
    <cellStyle name="40% - Énfasis2 4 2 2 3 4" xfId="21628" xr:uid="{00000000-0005-0000-0000-000042140000}"/>
    <cellStyle name="40% - Énfasis2 4 2 2 3 4 2" xfId="32403" xr:uid="{00000000-0005-0000-0000-000043140000}"/>
    <cellStyle name="40% - Énfasis2 4 2 2 3 5" xfId="27088" xr:uid="{00000000-0005-0000-0000-000044140000}"/>
    <cellStyle name="40% - Énfasis2 4 2 2 3 6" xfId="44823" xr:uid="{00000000-0005-0000-0000-000045140000}"/>
    <cellStyle name="40% - Énfasis2 4 2 2 3 7" xfId="4328" xr:uid="{00000000-0005-0000-0000-000046140000}"/>
    <cellStyle name="40% - Énfasis2 4 2 2 3 8" xfId="3983" xr:uid="{00000000-0005-0000-0000-000047140000}"/>
    <cellStyle name="40% - Énfasis2 4 2 2 4" xfId="16310" xr:uid="{00000000-0005-0000-0000-000048140000}"/>
    <cellStyle name="40% - Énfasis2 4 2 2 4 2" xfId="39497" xr:uid="{00000000-0005-0000-0000-000049140000}"/>
    <cellStyle name="40% - Énfasis2 4 2 2 5" xfId="11001" xr:uid="{00000000-0005-0000-0000-00004A140000}"/>
    <cellStyle name="40% - Énfasis2 4 2 2 5 2" xfId="34182" xr:uid="{00000000-0005-0000-0000-00004B140000}"/>
    <cellStyle name="40% - Énfasis2 4 2 2 6" xfId="19936" xr:uid="{00000000-0005-0000-0000-00004C140000}"/>
    <cellStyle name="40% - Énfasis2 4 2 2 6 2" xfId="28872" xr:uid="{00000000-0005-0000-0000-00004D140000}"/>
    <cellStyle name="40% - Énfasis2 4 2 2 7" xfId="23557" xr:uid="{00000000-0005-0000-0000-00004E140000}"/>
    <cellStyle name="40% - Énfasis2 4 2 3" xfId="2264" xr:uid="{00000000-0005-0000-0000-00004F140000}"/>
    <cellStyle name="40% - Énfasis2 4 2 3 2" xfId="6791" xr:uid="{00000000-0005-0000-0000-000050140000}"/>
    <cellStyle name="40% - Énfasis2 4 2 3 2 2" xfId="40448" xr:uid="{00000000-0005-0000-0000-000051140000}"/>
    <cellStyle name="40% - Énfasis2 4 2 3 3" xfId="11950" xr:uid="{00000000-0005-0000-0000-000052140000}"/>
    <cellStyle name="40% - Énfasis2 4 2 3 3 2" xfId="35133" xr:uid="{00000000-0005-0000-0000-000053140000}"/>
    <cellStyle name="40% - Énfasis2 4 2 3 4" xfId="21851" xr:uid="{00000000-0005-0000-0000-000054140000}"/>
    <cellStyle name="40% - Énfasis2 4 2 3 4 2" xfId="29823" xr:uid="{00000000-0005-0000-0000-000055140000}"/>
    <cellStyle name="40% - Énfasis2 4 2 3 5" xfId="24508" xr:uid="{00000000-0005-0000-0000-000056140000}"/>
    <cellStyle name="40% - Énfasis2 4 2 4" xfId="1220" xr:uid="{00000000-0005-0000-0000-000057140000}"/>
    <cellStyle name="40% - Énfasis2 4 2 4 2" xfId="18871" xr:uid="{00000000-0005-0000-0000-000058140000}"/>
    <cellStyle name="40% - Énfasis2 4 2 4 2 2" xfId="42216" xr:uid="{00000000-0005-0000-0000-000059140000}"/>
    <cellStyle name="40% - Énfasis2 4 2 4 3" xfId="13717" xr:uid="{00000000-0005-0000-0000-00005A140000}"/>
    <cellStyle name="40% - Énfasis2 4 2 4 3 2" xfId="36901" xr:uid="{00000000-0005-0000-0000-00005B140000}"/>
    <cellStyle name="40% - Énfasis2 4 2 4 4" xfId="20816" xr:uid="{00000000-0005-0000-0000-00005C140000}"/>
    <cellStyle name="40% - Énfasis2 4 2 4 4 2" xfId="31591" xr:uid="{00000000-0005-0000-0000-00005D140000}"/>
    <cellStyle name="40% - Énfasis2 4 2 4 5" xfId="26276" xr:uid="{00000000-0005-0000-0000-00005E140000}"/>
    <cellStyle name="40% - Énfasis2 4 2 4 6" xfId="44011" xr:uid="{00000000-0005-0000-0000-00005F140000}"/>
    <cellStyle name="40% - Énfasis2 4 2 4 7" xfId="4329" xr:uid="{00000000-0005-0000-0000-000060140000}"/>
    <cellStyle name="40% - Énfasis2 4 2 4 8" xfId="3171" xr:uid="{00000000-0005-0000-0000-000061140000}"/>
    <cellStyle name="40% - Énfasis2 4 2 5" xfId="15498" xr:uid="{00000000-0005-0000-0000-000062140000}"/>
    <cellStyle name="40% - Énfasis2 4 2 5 2" xfId="38685" xr:uid="{00000000-0005-0000-0000-000063140000}"/>
    <cellStyle name="40% - Énfasis2 4 2 6" xfId="10189" xr:uid="{00000000-0005-0000-0000-000064140000}"/>
    <cellStyle name="40% - Énfasis2 4 2 6 2" xfId="33370" xr:uid="{00000000-0005-0000-0000-000065140000}"/>
    <cellStyle name="40% - Énfasis2 4 2 7" xfId="19935" xr:uid="{00000000-0005-0000-0000-000066140000}"/>
    <cellStyle name="40% - Énfasis2 4 2 7 2" xfId="28060" xr:uid="{00000000-0005-0000-0000-000067140000}"/>
    <cellStyle name="40% - Énfasis2 4 2 8" xfId="22745" xr:uid="{00000000-0005-0000-0000-000068140000}"/>
    <cellStyle name="40% - Énfasis2 4 3" xfId="161" xr:uid="{00000000-0005-0000-0000-000069140000}"/>
    <cellStyle name="40% - Énfasis2 4 3 2" xfId="2266" xr:uid="{00000000-0005-0000-0000-00006A140000}"/>
    <cellStyle name="40% - Énfasis2 4 3 2 2" xfId="7191" xr:uid="{00000000-0005-0000-0000-00006B140000}"/>
    <cellStyle name="40% - Énfasis2 4 3 2 2 2" xfId="40854" xr:uid="{00000000-0005-0000-0000-00006C140000}"/>
    <cellStyle name="40% - Énfasis2 4 3 2 3" xfId="12356" xr:uid="{00000000-0005-0000-0000-00006D140000}"/>
    <cellStyle name="40% - Énfasis2 4 3 2 3 2" xfId="35539" xr:uid="{00000000-0005-0000-0000-00006E140000}"/>
    <cellStyle name="40% - Énfasis2 4 3 2 4" xfId="21853" xr:uid="{00000000-0005-0000-0000-00006F140000}"/>
    <cellStyle name="40% - Énfasis2 4 3 2 4 2" xfId="30229" xr:uid="{00000000-0005-0000-0000-000070140000}"/>
    <cellStyle name="40% - Énfasis2 4 3 2 5" xfId="24914" xr:uid="{00000000-0005-0000-0000-000071140000}"/>
    <cellStyle name="40% - Énfasis2 4 3 3" xfId="1628" xr:uid="{00000000-0005-0000-0000-000072140000}"/>
    <cellStyle name="40% - Énfasis2 4 3 3 2" xfId="19277" xr:uid="{00000000-0005-0000-0000-000073140000}"/>
    <cellStyle name="40% - Énfasis2 4 3 3 2 2" xfId="42622" xr:uid="{00000000-0005-0000-0000-000074140000}"/>
    <cellStyle name="40% - Énfasis2 4 3 3 3" xfId="14123" xr:uid="{00000000-0005-0000-0000-000075140000}"/>
    <cellStyle name="40% - Énfasis2 4 3 3 3 2" xfId="37307" xr:uid="{00000000-0005-0000-0000-000076140000}"/>
    <cellStyle name="40% - Énfasis2 4 3 3 4" xfId="21222" xr:uid="{00000000-0005-0000-0000-000077140000}"/>
    <cellStyle name="40% - Énfasis2 4 3 3 4 2" xfId="31997" xr:uid="{00000000-0005-0000-0000-000078140000}"/>
    <cellStyle name="40% - Énfasis2 4 3 3 5" xfId="26682" xr:uid="{00000000-0005-0000-0000-000079140000}"/>
    <cellStyle name="40% - Énfasis2 4 3 3 6" xfId="44417" xr:uid="{00000000-0005-0000-0000-00007A140000}"/>
    <cellStyle name="40% - Énfasis2 4 3 3 7" xfId="4330" xr:uid="{00000000-0005-0000-0000-00007B140000}"/>
    <cellStyle name="40% - Énfasis2 4 3 3 8" xfId="3577" xr:uid="{00000000-0005-0000-0000-00007C140000}"/>
    <cellStyle name="40% - Énfasis2 4 3 4" xfId="15904" xr:uid="{00000000-0005-0000-0000-00007D140000}"/>
    <cellStyle name="40% - Énfasis2 4 3 4 2" xfId="39091" xr:uid="{00000000-0005-0000-0000-00007E140000}"/>
    <cellStyle name="40% - Énfasis2 4 3 5" xfId="10595" xr:uid="{00000000-0005-0000-0000-00007F140000}"/>
    <cellStyle name="40% - Énfasis2 4 3 5 2" xfId="33776" xr:uid="{00000000-0005-0000-0000-000080140000}"/>
    <cellStyle name="40% - Énfasis2 4 3 6" xfId="19937" xr:uid="{00000000-0005-0000-0000-000081140000}"/>
    <cellStyle name="40% - Énfasis2 4 3 6 2" xfId="28466" xr:uid="{00000000-0005-0000-0000-000082140000}"/>
    <cellStyle name="40% - Énfasis2 4 3 7" xfId="23151" xr:uid="{00000000-0005-0000-0000-000083140000}"/>
    <cellStyle name="40% - Énfasis2 4 4" xfId="2263" xr:uid="{00000000-0005-0000-0000-000084140000}"/>
    <cellStyle name="40% - Énfasis2 4 4 2" xfId="6392" xr:uid="{00000000-0005-0000-0000-000085140000}"/>
    <cellStyle name="40% - Énfasis2 4 4 2 2" xfId="40042" xr:uid="{00000000-0005-0000-0000-000086140000}"/>
    <cellStyle name="40% - Énfasis2 4 4 3" xfId="11544" xr:uid="{00000000-0005-0000-0000-000087140000}"/>
    <cellStyle name="40% - Énfasis2 4 4 3 2" xfId="34727" xr:uid="{00000000-0005-0000-0000-000088140000}"/>
    <cellStyle name="40% - Énfasis2 4 4 4" xfId="21850" xr:uid="{00000000-0005-0000-0000-000089140000}"/>
    <cellStyle name="40% - Énfasis2 4 4 4 2" xfId="29417" xr:uid="{00000000-0005-0000-0000-00008A140000}"/>
    <cellStyle name="40% - Énfasis2 4 4 5" xfId="24102" xr:uid="{00000000-0005-0000-0000-00008B140000}"/>
    <cellStyle name="40% - Énfasis2 4 5" xfId="812" xr:uid="{00000000-0005-0000-0000-00008C140000}"/>
    <cellStyle name="40% - Énfasis2 4 5 2" xfId="18466" xr:uid="{00000000-0005-0000-0000-00008D140000}"/>
    <cellStyle name="40% - Énfasis2 4 5 2 2" xfId="41810" xr:uid="{00000000-0005-0000-0000-00008E140000}"/>
    <cellStyle name="40% - Énfasis2 4 5 3" xfId="13311" xr:uid="{00000000-0005-0000-0000-00008F140000}"/>
    <cellStyle name="40% - Énfasis2 4 5 3 2" xfId="36495" xr:uid="{00000000-0005-0000-0000-000090140000}"/>
    <cellStyle name="40% - Énfasis2 4 5 4" xfId="20410" xr:uid="{00000000-0005-0000-0000-000091140000}"/>
    <cellStyle name="40% - Énfasis2 4 5 4 2" xfId="31185" xr:uid="{00000000-0005-0000-0000-000092140000}"/>
    <cellStyle name="40% - Énfasis2 4 5 5" xfId="25870" xr:uid="{00000000-0005-0000-0000-000093140000}"/>
    <cellStyle name="40% - Énfasis2 4 5 6" xfId="43605" xr:uid="{00000000-0005-0000-0000-000094140000}"/>
    <cellStyle name="40% - Énfasis2 4 5 7" xfId="4331" xr:uid="{00000000-0005-0000-0000-000095140000}"/>
    <cellStyle name="40% - Énfasis2 4 5 8" xfId="2765" xr:uid="{00000000-0005-0000-0000-000096140000}"/>
    <cellStyle name="40% - Énfasis2 4 6" xfId="15092" xr:uid="{00000000-0005-0000-0000-000097140000}"/>
    <cellStyle name="40% - Énfasis2 4 6 2" xfId="38279" xr:uid="{00000000-0005-0000-0000-000098140000}"/>
    <cellStyle name="40% - Énfasis2 4 7" xfId="9783" xr:uid="{00000000-0005-0000-0000-000099140000}"/>
    <cellStyle name="40% - Énfasis2 4 7 2" xfId="32964" xr:uid="{00000000-0005-0000-0000-00009A140000}"/>
    <cellStyle name="40% - Énfasis2 4 8" xfId="19934" xr:uid="{00000000-0005-0000-0000-00009B140000}"/>
    <cellStyle name="40% - Énfasis2 4 8 2" xfId="27654" xr:uid="{00000000-0005-0000-0000-00009C140000}"/>
    <cellStyle name="40% - Énfasis2 4 9" xfId="22339" xr:uid="{00000000-0005-0000-0000-00009D140000}"/>
    <cellStyle name="40% - Énfasis2 5" xfId="944" xr:uid="{00000000-0005-0000-0000-00009E140000}"/>
    <cellStyle name="40% - Énfasis2 5 10" xfId="4332" xr:uid="{00000000-0005-0000-0000-00009F140000}"/>
    <cellStyle name="40% - Énfasis2 5 11" xfId="2897" xr:uid="{00000000-0005-0000-0000-0000A0140000}"/>
    <cellStyle name="40% - Énfasis2 5 2" xfId="1760" xr:uid="{00000000-0005-0000-0000-0000A1140000}"/>
    <cellStyle name="40% - Énfasis2 5 2 10" xfId="3709" xr:uid="{00000000-0005-0000-0000-0000A2140000}"/>
    <cellStyle name="40% - Énfasis2 5 2 2" xfId="7321" xr:uid="{00000000-0005-0000-0000-0000A3140000}"/>
    <cellStyle name="40% - Énfasis2 5 2 2 2" xfId="17674" xr:uid="{00000000-0005-0000-0000-0000A4140000}"/>
    <cellStyle name="40% - Énfasis2 5 2 2 2 2" xfId="40986" xr:uid="{00000000-0005-0000-0000-0000A5140000}"/>
    <cellStyle name="40% - Énfasis2 5 2 2 3" xfId="12488" xr:uid="{00000000-0005-0000-0000-0000A6140000}"/>
    <cellStyle name="40% - Énfasis2 5 2 2 3 2" xfId="35671" xr:uid="{00000000-0005-0000-0000-0000A7140000}"/>
    <cellStyle name="40% - Énfasis2 5 2 2 4" xfId="30361" xr:uid="{00000000-0005-0000-0000-0000A8140000}"/>
    <cellStyle name="40% - Énfasis2 5 2 2 5" xfId="25046" xr:uid="{00000000-0005-0000-0000-0000A9140000}"/>
    <cellStyle name="40% - Énfasis2 5 2 3" xfId="8963" xr:uid="{00000000-0005-0000-0000-0000AA140000}"/>
    <cellStyle name="40% - Énfasis2 5 2 3 2" xfId="19409" xr:uid="{00000000-0005-0000-0000-0000AB140000}"/>
    <cellStyle name="40% - Énfasis2 5 2 3 2 2" xfId="42754" xr:uid="{00000000-0005-0000-0000-0000AC140000}"/>
    <cellStyle name="40% - Énfasis2 5 2 3 3" xfId="14255" xr:uid="{00000000-0005-0000-0000-0000AD140000}"/>
    <cellStyle name="40% - Énfasis2 5 2 3 3 2" xfId="37439" xr:uid="{00000000-0005-0000-0000-0000AE140000}"/>
    <cellStyle name="40% - Énfasis2 5 2 3 4" xfId="32129" xr:uid="{00000000-0005-0000-0000-0000AF140000}"/>
    <cellStyle name="40% - Énfasis2 5 2 3 5" xfId="26814" xr:uid="{00000000-0005-0000-0000-0000B0140000}"/>
    <cellStyle name="40% - Énfasis2 5 2 4" xfId="16036" xr:uid="{00000000-0005-0000-0000-0000B1140000}"/>
    <cellStyle name="40% - Énfasis2 5 2 4 2" xfId="39223" xr:uid="{00000000-0005-0000-0000-0000B2140000}"/>
    <cellStyle name="40% - Énfasis2 5 2 5" xfId="10727" xr:uid="{00000000-0005-0000-0000-0000B3140000}"/>
    <cellStyle name="40% - Énfasis2 5 2 5 2" xfId="33908" xr:uid="{00000000-0005-0000-0000-0000B4140000}"/>
    <cellStyle name="40% - Énfasis2 5 2 6" xfId="21354" xr:uid="{00000000-0005-0000-0000-0000B5140000}"/>
    <cellStyle name="40% - Énfasis2 5 2 6 2" xfId="28598" xr:uid="{00000000-0005-0000-0000-0000B6140000}"/>
    <cellStyle name="40% - Énfasis2 5 2 7" xfId="23283" xr:uid="{00000000-0005-0000-0000-0000B7140000}"/>
    <cellStyle name="40% - Énfasis2 5 2 8" xfId="44549" xr:uid="{00000000-0005-0000-0000-0000B8140000}"/>
    <cellStyle name="40% - Énfasis2 5 2 9" xfId="4333" xr:uid="{00000000-0005-0000-0000-0000B9140000}"/>
    <cellStyle name="40% - Énfasis2 5 3" xfId="6521" xr:uid="{00000000-0005-0000-0000-0000BA140000}"/>
    <cellStyle name="40% - Énfasis2 5 3 2" xfId="16922" xr:uid="{00000000-0005-0000-0000-0000BB140000}"/>
    <cellStyle name="40% - Énfasis2 5 3 2 2" xfId="40174" xr:uid="{00000000-0005-0000-0000-0000BC140000}"/>
    <cellStyle name="40% - Énfasis2 5 3 3" xfId="11676" xr:uid="{00000000-0005-0000-0000-0000BD140000}"/>
    <cellStyle name="40% - Énfasis2 5 3 3 2" xfId="34859" xr:uid="{00000000-0005-0000-0000-0000BE140000}"/>
    <cellStyle name="40% - Énfasis2 5 3 4" xfId="29549" xr:uid="{00000000-0005-0000-0000-0000BF140000}"/>
    <cellStyle name="40% - Énfasis2 5 3 5" xfId="24234" xr:uid="{00000000-0005-0000-0000-0000C0140000}"/>
    <cellStyle name="40% - Énfasis2 5 4" xfId="8211" xr:uid="{00000000-0005-0000-0000-0000C1140000}"/>
    <cellStyle name="40% - Énfasis2 5 4 2" xfId="18597" xr:uid="{00000000-0005-0000-0000-0000C2140000}"/>
    <cellStyle name="40% - Énfasis2 5 4 2 2" xfId="41942" xr:uid="{00000000-0005-0000-0000-0000C3140000}"/>
    <cellStyle name="40% - Énfasis2 5 4 3" xfId="13443" xr:uid="{00000000-0005-0000-0000-0000C4140000}"/>
    <cellStyle name="40% - Énfasis2 5 4 3 2" xfId="36627" xr:uid="{00000000-0005-0000-0000-0000C5140000}"/>
    <cellStyle name="40% - Énfasis2 5 4 4" xfId="31317" xr:uid="{00000000-0005-0000-0000-0000C6140000}"/>
    <cellStyle name="40% - Énfasis2 5 4 5" xfId="26002" xr:uid="{00000000-0005-0000-0000-0000C7140000}"/>
    <cellStyle name="40% - Énfasis2 5 5" xfId="15224" xr:uid="{00000000-0005-0000-0000-0000C8140000}"/>
    <cellStyle name="40% - Énfasis2 5 5 2" xfId="38411" xr:uid="{00000000-0005-0000-0000-0000C9140000}"/>
    <cellStyle name="40% - Énfasis2 5 6" xfId="9915" xr:uid="{00000000-0005-0000-0000-0000CA140000}"/>
    <cellStyle name="40% - Énfasis2 5 6 2" xfId="33096" xr:uid="{00000000-0005-0000-0000-0000CB140000}"/>
    <cellStyle name="40% - Énfasis2 5 7" xfId="20542" xr:uid="{00000000-0005-0000-0000-0000CC140000}"/>
    <cellStyle name="40% - Énfasis2 5 7 2" xfId="27786" xr:uid="{00000000-0005-0000-0000-0000CD140000}"/>
    <cellStyle name="40% - Énfasis2 5 8" xfId="22471" xr:uid="{00000000-0005-0000-0000-0000CE140000}"/>
    <cellStyle name="40% - Énfasis2 5 9" xfId="43737" xr:uid="{00000000-0005-0000-0000-0000CF140000}"/>
    <cellStyle name="40% - Énfasis2 6" xfId="532" xr:uid="{00000000-0005-0000-0000-0000D0140000}"/>
    <cellStyle name="40% - Énfasis2 6 10" xfId="2496" xr:uid="{00000000-0005-0000-0000-0000D1140000}"/>
    <cellStyle name="40% - Énfasis2 6 2" xfId="6127" xr:uid="{00000000-0005-0000-0000-0000D2140000}"/>
    <cellStyle name="40% - Énfasis2 6 2 2" xfId="16569" xr:uid="{00000000-0005-0000-0000-0000D3140000}"/>
    <cellStyle name="40% - Énfasis2 6 2 2 2" xfId="39773" xr:uid="{00000000-0005-0000-0000-0000D4140000}"/>
    <cellStyle name="40% - Énfasis2 6 2 3" xfId="11275" xr:uid="{00000000-0005-0000-0000-0000D5140000}"/>
    <cellStyle name="40% - Énfasis2 6 2 3 2" xfId="34458" xr:uid="{00000000-0005-0000-0000-0000D6140000}"/>
    <cellStyle name="40% - Énfasis2 6 2 4" xfId="29148" xr:uid="{00000000-0005-0000-0000-0000D7140000}"/>
    <cellStyle name="40% - Énfasis2 6 2 5" xfId="23833" xr:uid="{00000000-0005-0000-0000-0000D8140000}"/>
    <cellStyle name="40% - Énfasis2 6 3" xfId="7858" xr:uid="{00000000-0005-0000-0000-0000D9140000}"/>
    <cellStyle name="40% - Énfasis2 6 3 2" xfId="18197" xr:uid="{00000000-0005-0000-0000-0000DA140000}"/>
    <cellStyle name="40% - Énfasis2 6 3 2 2" xfId="41541" xr:uid="{00000000-0005-0000-0000-0000DB140000}"/>
    <cellStyle name="40% - Énfasis2 6 3 3" xfId="13042" xr:uid="{00000000-0005-0000-0000-0000DC140000}"/>
    <cellStyle name="40% - Énfasis2 6 3 3 2" xfId="36226" xr:uid="{00000000-0005-0000-0000-0000DD140000}"/>
    <cellStyle name="40% - Énfasis2 6 3 4" xfId="30916" xr:uid="{00000000-0005-0000-0000-0000DE140000}"/>
    <cellStyle name="40% - Énfasis2 6 3 5" xfId="25601" xr:uid="{00000000-0005-0000-0000-0000DF140000}"/>
    <cellStyle name="40% - Énfasis2 6 4" xfId="14823" xr:uid="{00000000-0005-0000-0000-0000E0140000}"/>
    <cellStyle name="40% - Énfasis2 6 4 2" xfId="38010" xr:uid="{00000000-0005-0000-0000-0000E1140000}"/>
    <cellStyle name="40% - Énfasis2 6 5" xfId="9514" xr:uid="{00000000-0005-0000-0000-0000E2140000}"/>
    <cellStyle name="40% - Énfasis2 6 5 2" xfId="32695" xr:uid="{00000000-0005-0000-0000-0000E3140000}"/>
    <cellStyle name="40% - Énfasis2 6 6" xfId="20141" xr:uid="{00000000-0005-0000-0000-0000E4140000}"/>
    <cellStyle name="40% - Énfasis2 6 6 2" xfId="27385" xr:uid="{00000000-0005-0000-0000-0000E5140000}"/>
    <cellStyle name="40% - Énfasis2 6 7" xfId="22070" xr:uid="{00000000-0005-0000-0000-0000E6140000}"/>
    <cellStyle name="40% - Énfasis2 6 8" xfId="43336" xr:uid="{00000000-0005-0000-0000-0000E7140000}"/>
    <cellStyle name="40% - Énfasis2 6 9" xfId="4334" xr:uid="{00000000-0005-0000-0000-0000E8140000}"/>
    <cellStyle name="40% - Énfasis2 7" xfId="1359" xr:uid="{00000000-0005-0000-0000-0000E9140000}"/>
    <cellStyle name="40% - Énfasis2 7 10" xfId="3308" xr:uid="{00000000-0005-0000-0000-0000EA140000}"/>
    <cellStyle name="40% - Énfasis2 7 2" xfId="6926" xr:uid="{00000000-0005-0000-0000-0000EB140000}"/>
    <cellStyle name="40% - Énfasis2 7 2 2" xfId="17297" xr:uid="{00000000-0005-0000-0000-0000EC140000}"/>
    <cellStyle name="40% - Énfasis2 7 2 2 2" xfId="40585" xr:uid="{00000000-0005-0000-0000-0000ED140000}"/>
    <cellStyle name="40% - Énfasis2 7 2 3" xfId="12087" xr:uid="{00000000-0005-0000-0000-0000EE140000}"/>
    <cellStyle name="40% - Énfasis2 7 2 3 2" xfId="35270" xr:uid="{00000000-0005-0000-0000-0000EF140000}"/>
    <cellStyle name="40% - Énfasis2 7 2 4" xfId="29960" xr:uid="{00000000-0005-0000-0000-0000F0140000}"/>
    <cellStyle name="40% - Énfasis2 7 2 5" xfId="24645" xr:uid="{00000000-0005-0000-0000-0000F1140000}"/>
    <cellStyle name="40% - Énfasis2 7 3" xfId="8586" xr:uid="{00000000-0005-0000-0000-0000F2140000}"/>
    <cellStyle name="40% - Énfasis2 7 3 2" xfId="19008" xr:uid="{00000000-0005-0000-0000-0000F3140000}"/>
    <cellStyle name="40% - Énfasis2 7 3 2 2" xfId="42353" xr:uid="{00000000-0005-0000-0000-0000F4140000}"/>
    <cellStyle name="40% - Énfasis2 7 3 3" xfId="13854" xr:uid="{00000000-0005-0000-0000-0000F5140000}"/>
    <cellStyle name="40% - Énfasis2 7 3 3 2" xfId="37038" xr:uid="{00000000-0005-0000-0000-0000F6140000}"/>
    <cellStyle name="40% - Énfasis2 7 3 4" xfId="31728" xr:uid="{00000000-0005-0000-0000-0000F7140000}"/>
    <cellStyle name="40% - Énfasis2 7 3 5" xfId="26413" xr:uid="{00000000-0005-0000-0000-0000F8140000}"/>
    <cellStyle name="40% - Énfasis2 7 4" xfId="15635" xr:uid="{00000000-0005-0000-0000-0000F9140000}"/>
    <cellStyle name="40% - Énfasis2 7 4 2" xfId="38822" xr:uid="{00000000-0005-0000-0000-0000FA140000}"/>
    <cellStyle name="40% - Énfasis2 7 5" xfId="10326" xr:uid="{00000000-0005-0000-0000-0000FB140000}"/>
    <cellStyle name="40% - Énfasis2 7 5 2" xfId="33507" xr:uid="{00000000-0005-0000-0000-0000FC140000}"/>
    <cellStyle name="40% - Énfasis2 7 6" xfId="20953" xr:uid="{00000000-0005-0000-0000-0000FD140000}"/>
    <cellStyle name="40% - Énfasis2 7 6 2" xfId="28197" xr:uid="{00000000-0005-0000-0000-0000FE140000}"/>
    <cellStyle name="40% - Énfasis2 7 7" xfId="22882" xr:uid="{00000000-0005-0000-0000-0000FF140000}"/>
    <cellStyle name="40% - Énfasis2 7 8" xfId="44148" xr:uid="{00000000-0005-0000-0000-000000150000}"/>
    <cellStyle name="40% - Énfasis2 7 9" xfId="4335" xr:uid="{00000000-0005-0000-0000-000001150000}"/>
    <cellStyle name="40% - Énfasis2 8" xfId="5995" xr:uid="{00000000-0005-0000-0000-000002150000}"/>
    <cellStyle name="40% - Énfasis2 8 2" xfId="16446" xr:uid="{00000000-0005-0000-0000-000003150000}"/>
    <cellStyle name="40% - Énfasis2 8 2 2" xfId="39634" xr:uid="{00000000-0005-0000-0000-000004150000}"/>
    <cellStyle name="40% - Énfasis2 8 3" xfId="11136" xr:uid="{00000000-0005-0000-0000-000005150000}"/>
    <cellStyle name="40% - Énfasis2 8 3 2" xfId="34319" xr:uid="{00000000-0005-0000-0000-000006150000}"/>
    <cellStyle name="40% - Énfasis2 8 4" xfId="29009" xr:uid="{00000000-0005-0000-0000-000007150000}"/>
    <cellStyle name="40% - Énfasis2 8 5" xfId="23694" xr:uid="{00000000-0005-0000-0000-000008150000}"/>
    <cellStyle name="40% - Énfasis2 9" xfId="7728" xr:uid="{00000000-0005-0000-0000-000009150000}"/>
    <cellStyle name="40% - Énfasis2 9 2" xfId="18061" xr:uid="{00000000-0005-0000-0000-00000A150000}"/>
    <cellStyle name="40% - Énfasis2 9 2 2" xfId="41397" xr:uid="{00000000-0005-0000-0000-00000B150000}"/>
    <cellStyle name="40% - Énfasis2 9 3" xfId="12898" xr:uid="{00000000-0005-0000-0000-00000C150000}"/>
    <cellStyle name="40% - Énfasis2 9 3 2" xfId="36082" xr:uid="{00000000-0005-0000-0000-00000D150000}"/>
    <cellStyle name="40% - Énfasis2 9 4" xfId="30772" xr:uid="{00000000-0005-0000-0000-00000E150000}"/>
    <cellStyle name="40% - Énfasis2 9 5" xfId="25457" xr:uid="{00000000-0005-0000-0000-00000F150000}"/>
    <cellStyle name="40% - Énfasis3" xfId="36" builtinId="39" customBuiltin="1"/>
    <cellStyle name="40% - Énfasis3 10" xfId="14678" xr:uid="{00000000-0005-0000-0000-000011150000}"/>
    <cellStyle name="40% - Énfasis3 10 2" xfId="37863" xr:uid="{00000000-0005-0000-0000-000012150000}"/>
    <cellStyle name="40% - Énfasis3 11" xfId="9372" xr:uid="{00000000-0005-0000-0000-000013150000}"/>
    <cellStyle name="40% - Énfasis3 11 2" xfId="32553" xr:uid="{00000000-0005-0000-0000-000014150000}"/>
    <cellStyle name="40% - Énfasis3 12" xfId="19830" xr:uid="{00000000-0005-0000-0000-000015150000}"/>
    <cellStyle name="40% - Énfasis3 12 2" xfId="27238" xr:uid="{00000000-0005-0000-0000-000016150000}"/>
    <cellStyle name="40% - Énfasis3 13" xfId="21928" xr:uid="{00000000-0005-0000-0000-000017150000}"/>
    <cellStyle name="40% - Énfasis3 14" xfId="43176" xr:uid="{00000000-0005-0000-0000-000018150000}"/>
    <cellStyle name="40% - Énfasis3 15" xfId="4125" xr:uid="{00000000-0005-0000-0000-000019150000}"/>
    <cellStyle name="40% - Énfasis3 16" xfId="2342" xr:uid="{00000000-0005-0000-0000-00001A150000}"/>
    <cellStyle name="40% - Énfasis3 2" xfId="162" xr:uid="{00000000-0005-0000-0000-00001B150000}"/>
    <cellStyle name="40% - Énfasis3 2 10" xfId="9473" xr:uid="{00000000-0005-0000-0000-00001C150000}"/>
    <cellStyle name="40% - Énfasis3 2 10 2" xfId="32654" xr:uid="{00000000-0005-0000-0000-00001D150000}"/>
    <cellStyle name="40% - Énfasis3 2 11" xfId="19938" xr:uid="{00000000-0005-0000-0000-00001E150000}"/>
    <cellStyle name="40% - Énfasis3 2 11 2" xfId="27344" xr:uid="{00000000-0005-0000-0000-00001F150000}"/>
    <cellStyle name="40% - Énfasis3 2 12" xfId="22029" xr:uid="{00000000-0005-0000-0000-000020150000}"/>
    <cellStyle name="40% - Énfasis3 2 2" xfId="163" xr:uid="{00000000-0005-0000-0000-000021150000}"/>
    <cellStyle name="40% - Énfasis3 2 2 2" xfId="164" xr:uid="{00000000-0005-0000-0000-000022150000}"/>
    <cellStyle name="40% - Énfasis3 2 2 2 2" xfId="1994" xr:uid="{00000000-0005-0000-0000-000023150000}"/>
    <cellStyle name="40% - Énfasis3 2 2 2 2 10" xfId="3942" xr:uid="{00000000-0005-0000-0000-000024150000}"/>
    <cellStyle name="40% - Énfasis3 2 2 2 2 2" xfId="7551" xr:uid="{00000000-0005-0000-0000-000025150000}"/>
    <cellStyle name="40% - Énfasis3 2 2 2 2 2 2" xfId="17895" xr:uid="{00000000-0005-0000-0000-000026150000}"/>
    <cellStyle name="40% - Énfasis3 2 2 2 2 2 2 2" xfId="41219" xr:uid="{00000000-0005-0000-0000-000027150000}"/>
    <cellStyle name="40% - Énfasis3 2 2 2 2 2 3" xfId="12721" xr:uid="{00000000-0005-0000-0000-000028150000}"/>
    <cellStyle name="40% - Énfasis3 2 2 2 2 2 3 2" xfId="35904" xr:uid="{00000000-0005-0000-0000-000029150000}"/>
    <cellStyle name="40% - Énfasis3 2 2 2 2 2 4" xfId="30594" xr:uid="{00000000-0005-0000-0000-00002A150000}"/>
    <cellStyle name="40% - Énfasis3 2 2 2 2 2 5" xfId="25279" xr:uid="{00000000-0005-0000-0000-00002B150000}"/>
    <cellStyle name="40% - Énfasis3 2 2 2 2 3" xfId="9185" xr:uid="{00000000-0005-0000-0000-00002C150000}"/>
    <cellStyle name="40% - Énfasis3 2 2 2 2 3 2" xfId="19642" xr:uid="{00000000-0005-0000-0000-00002D150000}"/>
    <cellStyle name="40% - Énfasis3 2 2 2 2 3 2 2" xfId="42987" xr:uid="{00000000-0005-0000-0000-00002E150000}"/>
    <cellStyle name="40% - Énfasis3 2 2 2 2 3 3" xfId="14488" xr:uid="{00000000-0005-0000-0000-00002F150000}"/>
    <cellStyle name="40% - Énfasis3 2 2 2 2 3 3 2" xfId="37672" xr:uid="{00000000-0005-0000-0000-000030150000}"/>
    <cellStyle name="40% - Énfasis3 2 2 2 2 3 4" xfId="32362" xr:uid="{00000000-0005-0000-0000-000031150000}"/>
    <cellStyle name="40% - Énfasis3 2 2 2 2 3 5" xfId="27047" xr:uid="{00000000-0005-0000-0000-000032150000}"/>
    <cellStyle name="40% - Énfasis3 2 2 2 2 4" xfId="16269" xr:uid="{00000000-0005-0000-0000-000033150000}"/>
    <cellStyle name="40% - Énfasis3 2 2 2 2 4 2" xfId="39456" xr:uid="{00000000-0005-0000-0000-000034150000}"/>
    <cellStyle name="40% - Énfasis3 2 2 2 2 5" xfId="10960" xr:uid="{00000000-0005-0000-0000-000035150000}"/>
    <cellStyle name="40% - Énfasis3 2 2 2 2 5 2" xfId="34141" xr:uid="{00000000-0005-0000-0000-000036150000}"/>
    <cellStyle name="40% - Énfasis3 2 2 2 2 6" xfId="21587" xr:uid="{00000000-0005-0000-0000-000037150000}"/>
    <cellStyle name="40% - Énfasis3 2 2 2 2 6 2" xfId="28831" xr:uid="{00000000-0005-0000-0000-000038150000}"/>
    <cellStyle name="40% - Énfasis3 2 2 2 2 7" xfId="23516" xr:uid="{00000000-0005-0000-0000-000039150000}"/>
    <cellStyle name="40% - Énfasis3 2 2 2 2 8" xfId="44782" xr:uid="{00000000-0005-0000-0000-00003A150000}"/>
    <cellStyle name="40% - Énfasis3 2 2 2 2 9" xfId="4336" xr:uid="{00000000-0005-0000-0000-00003B150000}"/>
    <cellStyle name="40% - Énfasis3 2 2 2 3" xfId="2269" xr:uid="{00000000-0005-0000-0000-00003C150000}"/>
    <cellStyle name="40% - Énfasis3 2 2 2 3 2" xfId="6751" xr:uid="{00000000-0005-0000-0000-00003D150000}"/>
    <cellStyle name="40% - Énfasis3 2 2 2 3 2 2" xfId="40407" xr:uid="{00000000-0005-0000-0000-00003E150000}"/>
    <cellStyle name="40% - Énfasis3 2 2 2 3 3" xfId="11909" xr:uid="{00000000-0005-0000-0000-00003F150000}"/>
    <cellStyle name="40% - Énfasis3 2 2 2 3 3 2" xfId="35092" xr:uid="{00000000-0005-0000-0000-000040150000}"/>
    <cellStyle name="40% - Énfasis3 2 2 2 3 4" xfId="21856" xr:uid="{00000000-0005-0000-0000-000041150000}"/>
    <cellStyle name="40% - Énfasis3 2 2 2 3 4 2" xfId="29782" xr:uid="{00000000-0005-0000-0000-000042150000}"/>
    <cellStyle name="40% - Énfasis3 2 2 2 3 5" xfId="24467" xr:uid="{00000000-0005-0000-0000-000043150000}"/>
    <cellStyle name="40% - Énfasis3 2 2 2 4" xfId="1179" xr:uid="{00000000-0005-0000-0000-000044150000}"/>
    <cellStyle name="40% - Énfasis3 2 2 2 4 2" xfId="18830" xr:uid="{00000000-0005-0000-0000-000045150000}"/>
    <cellStyle name="40% - Énfasis3 2 2 2 4 2 2" xfId="42175" xr:uid="{00000000-0005-0000-0000-000046150000}"/>
    <cellStyle name="40% - Énfasis3 2 2 2 4 3" xfId="13676" xr:uid="{00000000-0005-0000-0000-000047150000}"/>
    <cellStyle name="40% - Énfasis3 2 2 2 4 3 2" xfId="36860" xr:uid="{00000000-0005-0000-0000-000048150000}"/>
    <cellStyle name="40% - Énfasis3 2 2 2 4 4" xfId="20775" xr:uid="{00000000-0005-0000-0000-000049150000}"/>
    <cellStyle name="40% - Énfasis3 2 2 2 4 4 2" xfId="31550" xr:uid="{00000000-0005-0000-0000-00004A150000}"/>
    <cellStyle name="40% - Énfasis3 2 2 2 4 5" xfId="26235" xr:uid="{00000000-0005-0000-0000-00004B150000}"/>
    <cellStyle name="40% - Énfasis3 2 2 2 4 6" xfId="43970" xr:uid="{00000000-0005-0000-0000-00004C150000}"/>
    <cellStyle name="40% - Énfasis3 2 2 2 4 7" xfId="4337" xr:uid="{00000000-0005-0000-0000-00004D150000}"/>
    <cellStyle name="40% - Énfasis3 2 2 2 4 8" xfId="3130" xr:uid="{00000000-0005-0000-0000-00004E150000}"/>
    <cellStyle name="40% - Énfasis3 2 2 2 5" xfId="15457" xr:uid="{00000000-0005-0000-0000-00004F150000}"/>
    <cellStyle name="40% - Énfasis3 2 2 2 5 2" xfId="38644" xr:uid="{00000000-0005-0000-0000-000050150000}"/>
    <cellStyle name="40% - Énfasis3 2 2 2 6" xfId="10148" xr:uid="{00000000-0005-0000-0000-000051150000}"/>
    <cellStyle name="40% - Énfasis3 2 2 2 6 2" xfId="33329" xr:uid="{00000000-0005-0000-0000-000052150000}"/>
    <cellStyle name="40% - Énfasis3 2 2 2 7" xfId="19940" xr:uid="{00000000-0005-0000-0000-000053150000}"/>
    <cellStyle name="40% - Énfasis3 2 2 2 7 2" xfId="28019" xr:uid="{00000000-0005-0000-0000-000054150000}"/>
    <cellStyle name="40% - Énfasis3 2 2 2 8" xfId="22704" xr:uid="{00000000-0005-0000-0000-000055150000}"/>
    <cellStyle name="40% - Énfasis3 2 2 3" xfId="1587" xr:uid="{00000000-0005-0000-0000-000056150000}"/>
    <cellStyle name="40% - Énfasis3 2 2 3 10" xfId="3536" xr:uid="{00000000-0005-0000-0000-000057150000}"/>
    <cellStyle name="40% - Énfasis3 2 2 3 2" xfId="7151" xr:uid="{00000000-0005-0000-0000-000058150000}"/>
    <cellStyle name="40% - Énfasis3 2 2 3 2 2" xfId="17513" xr:uid="{00000000-0005-0000-0000-000059150000}"/>
    <cellStyle name="40% - Énfasis3 2 2 3 2 2 2" xfId="40813" xr:uid="{00000000-0005-0000-0000-00005A150000}"/>
    <cellStyle name="40% - Énfasis3 2 2 3 2 3" xfId="12315" xr:uid="{00000000-0005-0000-0000-00005B150000}"/>
    <cellStyle name="40% - Énfasis3 2 2 3 2 3 2" xfId="35498" xr:uid="{00000000-0005-0000-0000-00005C150000}"/>
    <cellStyle name="40% - Énfasis3 2 2 3 2 4" xfId="30188" xr:uid="{00000000-0005-0000-0000-00005D150000}"/>
    <cellStyle name="40% - Énfasis3 2 2 3 2 5" xfId="24873" xr:uid="{00000000-0005-0000-0000-00005E150000}"/>
    <cellStyle name="40% - Énfasis3 2 2 3 3" xfId="8802" xr:uid="{00000000-0005-0000-0000-00005F150000}"/>
    <cellStyle name="40% - Énfasis3 2 2 3 3 2" xfId="19236" xr:uid="{00000000-0005-0000-0000-000060150000}"/>
    <cellStyle name="40% - Énfasis3 2 2 3 3 2 2" xfId="42581" xr:uid="{00000000-0005-0000-0000-000061150000}"/>
    <cellStyle name="40% - Énfasis3 2 2 3 3 3" xfId="14082" xr:uid="{00000000-0005-0000-0000-000062150000}"/>
    <cellStyle name="40% - Énfasis3 2 2 3 3 3 2" xfId="37266" xr:uid="{00000000-0005-0000-0000-000063150000}"/>
    <cellStyle name="40% - Énfasis3 2 2 3 3 4" xfId="31956" xr:uid="{00000000-0005-0000-0000-000064150000}"/>
    <cellStyle name="40% - Énfasis3 2 2 3 3 5" xfId="26641" xr:uid="{00000000-0005-0000-0000-000065150000}"/>
    <cellStyle name="40% - Énfasis3 2 2 3 4" xfId="15863" xr:uid="{00000000-0005-0000-0000-000066150000}"/>
    <cellStyle name="40% - Énfasis3 2 2 3 4 2" xfId="39050" xr:uid="{00000000-0005-0000-0000-000067150000}"/>
    <cellStyle name="40% - Énfasis3 2 2 3 5" xfId="10554" xr:uid="{00000000-0005-0000-0000-000068150000}"/>
    <cellStyle name="40% - Énfasis3 2 2 3 5 2" xfId="33735" xr:uid="{00000000-0005-0000-0000-000069150000}"/>
    <cellStyle name="40% - Énfasis3 2 2 3 6" xfId="21181" xr:uid="{00000000-0005-0000-0000-00006A150000}"/>
    <cellStyle name="40% - Énfasis3 2 2 3 6 2" xfId="28425" xr:uid="{00000000-0005-0000-0000-00006B150000}"/>
    <cellStyle name="40% - Énfasis3 2 2 3 7" xfId="23110" xr:uid="{00000000-0005-0000-0000-00006C150000}"/>
    <cellStyle name="40% - Énfasis3 2 2 3 8" xfId="44376" xr:uid="{00000000-0005-0000-0000-00006D150000}"/>
    <cellStyle name="40% - Énfasis3 2 2 3 9" xfId="4338" xr:uid="{00000000-0005-0000-0000-00006E150000}"/>
    <cellStyle name="40% - Énfasis3 2 2 4" xfId="2268" xr:uid="{00000000-0005-0000-0000-00006F150000}"/>
    <cellStyle name="40% - Énfasis3 2 2 4 2" xfId="6352" xr:uid="{00000000-0005-0000-0000-000070150000}"/>
    <cellStyle name="40% - Énfasis3 2 2 4 2 2" xfId="40001" xr:uid="{00000000-0005-0000-0000-000071150000}"/>
    <cellStyle name="40% - Énfasis3 2 2 4 3" xfId="11503" xr:uid="{00000000-0005-0000-0000-000072150000}"/>
    <cellStyle name="40% - Énfasis3 2 2 4 3 2" xfId="34686" xr:uid="{00000000-0005-0000-0000-000073150000}"/>
    <cellStyle name="40% - Énfasis3 2 2 4 4" xfId="21855" xr:uid="{00000000-0005-0000-0000-000074150000}"/>
    <cellStyle name="40% - Énfasis3 2 2 4 4 2" xfId="29376" xr:uid="{00000000-0005-0000-0000-000075150000}"/>
    <cellStyle name="40% - Énfasis3 2 2 4 5" xfId="24061" xr:uid="{00000000-0005-0000-0000-000076150000}"/>
    <cellStyle name="40% - Énfasis3 2 2 5" xfId="763" xr:uid="{00000000-0005-0000-0000-000077150000}"/>
    <cellStyle name="40% - Énfasis3 2 2 5 2" xfId="18425" xr:uid="{00000000-0005-0000-0000-000078150000}"/>
    <cellStyle name="40% - Énfasis3 2 2 5 2 2" xfId="41769" xr:uid="{00000000-0005-0000-0000-000079150000}"/>
    <cellStyle name="40% - Énfasis3 2 2 5 3" xfId="13270" xr:uid="{00000000-0005-0000-0000-00007A150000}"/>
    <cellStyle name="40% - Énfasis3 2 2 5 3 2" xfId="36454" xr:uid="{00000000-0005-0000-0000-00007B150000}"/>
    <cellStyle name="40% - Énfasis3 2 2 5 4" xfId="20369" xr:uid="{00000000-0005-0000-0000-00007C150000}"/>
    <cellStyle name="40% - Énfasis3 2 2 5 4 2" xfId="31144" xr:uid="{00000000-0005-0000-0000-00007D150000}"/>
    <cellStyle name="40% - Énfasis3 2 2 5 5" xfId="25829" xr:uid="{00000000-0005-0000-0000-00007E150000}"/>
    <cellStyle name="40% - Énfasis3 2 2 5 6" xfId="43564" xr:uid="{00000000-0005-0000-0000-00007F150000}"/>
    <cellStyle name="40% - Énfasis3 2 2 5 7" xfId="4339" xr:uid="{00000000-0005-0000-0000-000080150000}"/>
    <cellStyle name="40% - Énfasis3 2 2 5 8" xfId="2724" xr:uid="{00000000-0005-0000-0000-000081150000}"/>
    <cellStyle name="40% - Énfasis3 2 2 6" xfId="15051" xr:uid="{00000000-0005-0000-0000-000082150000}"/>
    <cellStyle name="40% - Énfasis3 2 2 6 2" xfId="38238" xr:uid="{00000000-0005-0000-0000-000083150000}"/>
    <cellStyle name="40% - Énfasis3 2 2 7" xfId="9742" xr:uid="{00000000-0005-0000-0000-000084150000}"/>
    <cellStyle name="40% - Énfasis3 2 2 7 2" xfId="32923" xr:uid="{00000000-0005-0000-0000-000085150000}"/>
    <cellStyle name="40% - Énfasis3 2 2 8" xfId="19939" xr:uid="{00000000-0005-0000-0000-000086150000}"/>
    <cellStyle name="40% - Énfasis3 2 2 8 2" xfId="27613" xr:uid="{00000000-0005-0000-0000-000087150000}"/>
    <cellStyle name="40% - Énfasis3 2 2 9" xfId="22298" xr:uid="{00000000-0005-0000-0000-000088150000}"/>
    <cellStyle name="40% - Énfasis3 2 3" xfId="165" xr:uid="{00000000-0005-0000-0000-000089150000}"/>
    <cellStyle name="40% - Énfasis3 2 3 2" xfId="1308" xr:uid="{00000000-0005-0000-0000-00008A150000}"/>
    <cellStyle name="40% - Énfasis3 2 3 2 10" xfId="4340" xr:uid="{00000000-0005-0000-0000-00008B150000}"/>
    <cellStyle name="40% - Énfasis3 2 3 2 11" xfId="3259" xr:uid="{00000000-0005-0000-0000-00008C150000}"/>
    <cellStyle name="40% - Énfasis3 2 3 2 2" xfId="2123" xr:uid="{00000000-0005-0000-0000-00008D150000}"/>
    <cellStyle name="40% - Énfasis3 2 3 2 2 10" xfId="4071" xr:uid="{00000000-0005-0000-0000-00008E150000}"/>
    <cellStyle name="40% - Énfasis3 2 3 2 2 2" xfId="7678" xr:uid="{00000000-0005-0000-0000-00008F150000}"/>
    <cellStyle name="40% - Énfasis3 2 3 2 2 2 2" xfId="18012" xr:uid="{00000000-0005-0000-0000-000090150000}"/>
    <cellStyle name="40% - Énfasis3 2 3 2 2 2 2 2" xfId="41348" xr:uid="{00000000-0005-0000-0000-000091150000}"/>
    <cellStyle name="40% - Énfasis3 2 3 2 2 2 3" xfId="12850" xr:uid="{00000000-0005-0000-0000-000092150000}"/>
    <cellStyle name="40% - Énfasis3 2 3 2 2 2 3 2" xfId="36033" xr:uid="{00000000-0005-0000-0000-000093150000}"/>
    <cellStyle name="40% - Énfasis3 2 3 2 2 2 4" xfId="30723" xr:uid="{00000000-0005-0000-0000-000094150000}"/>
    <cellStyle name="40% - Énfasis3 2 3 2 2 2 5" xfId="25408" xr:uid="{00000000-0005-0000-0000-000095150000}"/>
    <cellStyle name="40% - Énfasis3 2 3 2 2 3" xfId="9302" xr:uid="{00000000-0005-0000-0000-000096150000}"/>
    <cellStyle name="40% - Énfasis3 2 3 2 2 3 2" xfId="19771" xr:uid="{00000000-0005-0000-0000-000097150000}"/>
    <cellStyle name="40% - Énfasis3 2 3 2 2 3 2 2" xfId="43116" xr:uid="{00000000-0005-0000-0000-000098150000}"/>
    <cellStyle name="40% - Énfasis3 2 3 2 2 3 3" xfId="14617" xr:uid="{00000000-0005-0000-0000-000099150000}"/>
    <cellStyle name="40% - Énfasis3 2 3 2 2 3 3 2" xfId="37801" xr:uid="{00000000-0005-0000-0000-00009A150000}"/>
    <cellStyle name="40% - Énfasis3 2 3 2 2 3 4" xfId="32491" xr:uid="{00000000-0005-0000-0000-00009B150000}"/>
    <cellStyle name="40% - Énfasis3 2 3 2 2 3 5" xfId="27176" xr:uid="{00000000-0005-0000-0000-00009C150000}"/>
    <cellStyle name="40% - Énfasis3 2 3 2 2 4" xfId="16398" xr:uid="{00000000-0005-0000-0000-00009D150000}"/>
    <cellStyle name="40% - Énfasis3 2 3 2 2 4 2" xfId="39585" xr:uid="{00000000-0005-0000-0000-00009E150000}"/>
    <cellStyle name="40% - Énfasis3 2 3 2 2 5" xfId="11089" xr:uid="{00000000-0005-0000-0000-00009F150000}"/>
    <cellStyle name="40% - Énfasis3 2 3 2 2 5 2" xfId="34270" xr:uid="{00000000-0005-0000-0000-0000A0150000}"/>
    <cellStyle name="40% - Énfasis3 2 3 2 2 6" xfId="21716" xr:uid="{00000000-0005-0000-0000-0000A1150000}"/>
    <cellStyle name="40% - Énfasis3 2 3 2 2 6 2" xfId="28960" xr:uid="{00000000-0005-0000-0000-0000A2150000}"/>
    <cellStyle name="40% - Énfasis3 2 3 2 2 7" xfId="23645" xr:uid="{00000000-0005-0000-0000-0000A3150000}"/>
    <cellStyle name="40% - Énfasis3 2 3 2 2 8" xfId="44911" xr:uid="{00000000-0005-0000-0000-0000A4150000}"/>
    <cellStyle name="40% - Énfasis3 2 3 2 2 9" xfId="4341" xr:uid="{00000000-0005-0000-0000-0000A5150000}"/>
    <cellStyle name="40% - Énfasis3 2 3 2 3" xfId="6878" xr:uid="{00000000-0005-0000-0000-0000A6150000}"/>
    <cellStyle name="40% - Énfasis3 2 3 2 3 2" xfId="17248" xr:uid="{00000000-0005-0000-0000-0000A7150000}"/>
    <cellStyle name="40% - Énfasis3 2 3 2 3 2 2" xfId="40536" xr:uid="{00000000-0005-0000-0000-0000A8150000}"/>
    <cellStyle name="40% - Énfasis3 2 3 2 3 3" xfId="12038" xr:uid="{00000000-0005-0000-0000-0000A9150000}"/>
    <cellStyle name="40% - Énfasis3 2 3 2 3 3 2" xfId="35221" xr:uid="{00000000-0005-0000-0000-0000AA150000}"/>
    <cellStyle name="40% - Énfasis3 2 3 2 3 4" xfId="29911" xr:uid="{00000000-0005-0000-0000-0000AB150000}"/>
    <cellStyle name="40% - Énfasis3 2 3 2 3 5" xfId="24596" xr:uid="{00000000-0005-0000-0000-0000AC150000}"/>
    <cellStyle name="40% - Énfasis3 2 3 2 4" xfId="8537" xr:uid="{00000000-0005-0000-0000-0000AD150000}"/>
    <cellStyle name="40% - Énfasis3 2 3 2 4 2" xfId="18959" xr:uid="{00000000-0005-0000-0000-0000AE150000}"/>
    <cellStyle name="40% - Énfasis3 2 3 2 4 2 2" xfId="42304" xr:uid="{00000000-0005-0000-0000-0000AF150000}"/>
    <cellStyle name="40% - Énfasis3 2 3 2 4 3" xfId="13805" xr:uid="{00000000-0005-0000-0000-0000B0150000}"/>
    <cellStyle name="40% - Énfasis3 2 3 2 4 3 2" xfId="36989" xr:uid="{00000000-0005-0000-0000-0000B1150000}"/>
    <cellStyle name="40% - Énfasis3 2 3 2 4 4" xfId="31679" xr:uid="{00000000-0005-0000-0000-0000B2150000}"/>
    <cellStyle name="40% - Énfasis3 2 3 2 4 5" xfId="26364" xr:uid="{00000000-0005-0000-0000-0000B3150000}"/>
    <cellStyle name="40% - Énfasis3 2 3 2 5" xfId="15586" xr:uid="{00000000-0005-0000-0000-0000B4150000}"/>
    <cellStyle name="40% - Énfasis3 2 3 2 5 2" xfId="38773" xr:uid="{00000000-0005-0000-0000-0000B5150000}"/>
    <cellStyle name="40% - Énfasis3 2 3 2 6" xfId="10277" xr:uid="{00000000-0005-0000-0000-0000B6150000}"/>
    <cellStyle name="40% - Énfasis3 2 3 2 6 2" xfId="33458" xr:uid="{00000000-0005-0000-0000-0000B7150000}"/>
    <cellStyle name="40% - Énfasis3 2 3 2 7" xfId="20904" xr:uid="{00000000-0005-0000-0000-0000B8150000}"/>
    <cellStyle name="40% - Énfasis3 2 3 2 7 2" xfId="28148" xr:uid="{00000000-0005-0000-0000-0000B9150000}"/>
    <cellStyle name="40% - Énfasis3 2 3 2 8" xfId="22833" xr:uid="{00000000-0005-0000-0000-0000BA150000}"/>
    <cellStyle name="40% - Énfasis3 2 3 2 9" xfId="44099" xr:uid="{00000000-0005-0000-0000-0000BB150000}"/>
    <cellStyle name="40% - Énfasis3 2 3 3" xfId="1716" xr:uid="{00000000-0005-0000-0000-0000BC150000}"/>
    <cellStyle name="40% - Énfasis3 2 3 3 10" xfId="3665" xr:uid="{00000000-0005-0000-0000-0000BD150000}"/>
    <cellStyle name="40% - Énfasis3 2 3 3 2" xfId="7278" xr:uid="{00000000-0005-0000-0000-0000BE150000}"/>
    <cellStyle name="40% - Énfasis3 2 3 3 2 2" xfId="17630" xr:uid="{00000000-0005-0000-0000-0000BF150000}"/>
    <cellStyle name="40% - Énfasis3 2 3 3 2 2 2" xfId="40942" xr:uid="{00000000-0005-0000-0000-0000C0150000}"/>
    <cellStyle name="40% - Énfasis3 2 3 3 2 3" xfId="12444" xr:uid="{00000000-0005-0000-0000-0000C1150000}"/>
    <cellStyle name="40% - Énfasis3 2 3 3 2 3 2" xfId="35627" xr:uid="{00000000-0005-0000-0000-0000C2150000}"/>
    <cellStyle name="40% - Énfasis3 2 3 3 2 4" xfId="30317" xr:uid="{00000000-0005-0000-0000-0000C3150000}"/>
    <cellStyle name="40% - Énfasis3 2 3 3 2 5" xfId="25002" xr:uid="{00000000-0005-0000-0000-0000C4150000}"/>
    <cellStyle name="40% - Énfasis3 2 3 3 3" xfId="8919" xr:uid="{00000000-0005-0000-0000-0000C5150000}"/>
    <cellStyle name="40% - Énfasis3 2 3 3 3 2" xfId="19365" xr:uid="{00000000-0005-0000-0000-0000C6150000}"/>
    <cellStyle name="40% - Énfasis3 2 3 3 3 2 2" xfId="42710" xr:uid="{00000000-0005-0000-0000-0000C7150000}"/>
    <cellStyle name="40% - Énfasis3 2 3 3 3 3" xfId="14211" xr:uid="{00000000-0005-0000-0000-0000C8150000}"/>
    <cellStyle name="40% - Énfasis3 2 3 3 3 3 2" xfId="37395" xr:uid="{00000000-0005-0000-0000-0000C9150000}"/>
    <cellStyle name="40% - Énfasis3 2 3 3 3 4" xfId="32085" xr:uid="{00000000-0005-0000-0000-0000CA150000}"/>
    <cellStyle name="40% - Énfasis3 2 3 3 3 5" xfId="26770" xr:uid="{00000000-0005-0000-0000-0000CB150000}"/>
    <cellStyle name="40% - Énfasis3 2 3 3 4" xfId="15992" xr:uid="{00000000-0005-0000-0000-0000CC150000}"/>
    <cellStyle name="40% - Énfasis3 2 3 3 4 2" xfId="39179" xr:uid="{00000000-0005-0000-0000-0000CD150000}"/>
    <cellStyle name="40% - Énfasis3 2 3 3 5" xfId="10683" xr:uid="{00000000-0005-0000-0000-0000CE150000}"/>
    <cellStyle name="40% - Énfasis3 2 3 3 5 2" xfId="33864" xr:uid="{00000000-0005-0000-0000-0000CF150000}"/>
    <cellStyle name="40% - Énfasis3 2 3 3 6" xfId="21310" xr:uid="{00000000-0005-0000-0000-0000D0150000}"/>
    <cellStyle name="40% - Énfasis3 2 3 3 6 2" xfId="28554" xr:uid="{00000000-0005-0000-0000-0000D1150000}"/>
    <cellStyle name="40% - Énfasis3 2 3 3 7" xfId="23239" xr:uid="{00000000-0005-0000-0000-0000D2150000}"/>
    <cellStyle name="40% - Énfasis3 2 3 3 8" xfId="44505" xr:uid="{00000000-0005-0000-0000-0000D3150000}"/>
    <cellStyle name="40% - Énfasis3 2 3 3 9" xfId="4342" xr:uid="{00000000-0005-0000-0000-0000D4150000}"/>
    <cellStyle name="40% - Énfasis3 2 3 4" xfId="2270" xr:uid="{00000000-0005-0000-0000-0000D5150000}"/>
    <cellStyle name="40% - Énfasis3 2 3 4 2" xfId="6479" xr:uid="{00000000-0005-0000-0000-0000D6150000}"/>
    <cellStyle name="40% - Énfasis3 2 3 4 2 2" xfId="40130" xr:uid="{00000000-0005-0000-0000-0000D7150000}"/>
    <cellStyle name="40% - Énfasis3 2 3 4 3" xfId="11632" xr:uid="{00000000-0005-0000-0000-0000D8150000}"/>
    <cellStyle name="40% - Énfasis3 2 3 4 3 2" xfId="34815" xr:uid="{00000000-0005-0000-0000-0000D9150000}"/>
    <cellStyle name="40% - Énfasis3 2 3 4 4" xfId="21857" xr:uid="{00000000-0005-0000-0000-0000DA150000}"/>
    <cellStyle name="40% - Énfasis3 2 3 4 4 2" xfId="29505" xr:uid="{00000000-0005-0000-0000-0000DB150000}"/>
    <cellStyle name="40% - Énfasis3 2 3 4 5" xfId="24190" xr:uid="{00000000-0005-0000-0000-0000DC150000}"/>
    <cellStyle name="40% - Énfasis3 2 3 5" xfId="900" xr:uid="{00000000-0005-0000-0000-0000DD150000}"/>
    <cellStyle name="40% - Énfasis3 2 3 5 2" xfId="18554" xr:uid="{00000000-0005-0000-0000-0000DE150000}"/>
    <cellStyle name="40% - Énfasis3 2 3 5 2 2" xfId="41898" xr:uid="{00000000-0005-0000-0000-0000DF150000}"/>
    <cellStyle name="40% - Énfasis3 2 3 5 3" xfId="13399" xr:uid="{00000000-0005-0000-0000-0000E0150000}"/>
    <cellStyle name="40% - Énfasis3 2 3 5 3 2" xfId="36583" xr:uid="{00000000-0005-0000-0000-0000E1150000}"/>
    <cellStyle name="40% - Énfasis3 2 3 5 4" xfId="20498" xr:uid="{00000000-0005-0000-0000-0000E2150000}"/>
    <cellStyle name="40% - Énfasis3 2 3 5 4 2" xfId="31273" xr:uid="{00000000-0005-0000-0000-0000E3150000}"/>
    <cellStyle name="40% - Énfasis3 2 3 5 5" xfId="25958" xr:uid="{00000000-0005-0000-0000-0000E4150000}"/>
    <cellStyle name="40% - Énfasis3 2 3 5 6" xfId="43693" xr:uid="{00000000-0005-0000-0000-0000E5150000}"/>
    <cellStyle name="40% - Énfasis3 2 3 5 7" xfId="4343" xr:uid="{00000000-0005-0000-0000-0000E6150000}"/>
    <cellStyle name="40% - Énfasis3 2 3 5 8" xfId="2853" xr:uid="{00000000-0005-0000-0000-0000E7150000}"/>
    <cellStyle name="40% - Énfasis3 2 3 6" xfId="15180" xr:uid="{00000000-0005-0000-0000-0000E8150000}"/>
    <cellStyle name="40% - Énfasis3 2 3 6 2" xfId="38367" xr:uid="{00000000-0005-0000-0000-0000E9150000}"/>
    <cellStyle name="40% - Énfasis3 2 3 7" xfId="9871" xr:uid="{00000000-0005-0000-0000-0000EA150000}"/>
    <cellStyle name="40% - Énfasis3 2 3 7 2" xfId="33052" xr:uid="{00000000-0005-0000-0000-0000EB150000}"/>
    <cellStyle name="40% - Énfasis3 2 3 8" xfId="19941" xr:uid="{00000000-0005-0000-0000-0000EC150000}"/>
    <cellStyle name="40% - Énfasis3 2 3 8 2" xfId="27742" xr:uid="{00000000-0005-0000-0000-0000ED150000}"/>
    <cellStyle name="40% - Énfasis3 2 3 9" xfId="22427" xr:uid="{00000000-0005-0000-0000-0000EE150000}"/>
    <cellStyle name="40% - Énfasis3 2 4" xfId="1044" xr:uid="{00000000-0005-0000-0000-0000EF150000}"/>
    <cellStyle name="40% - Énfasis3 2 4 10" xfId="4344" xr:uid="{00000000-0005-0000-0000-0000F0150000}"/>
    <cellStyle name="40% - Énfasis3 2 4 11" xfId="2995" xr:uid="{00000000-0005-0000-0000-0000F1150000}"/>
    <cellStyle name="40% - Énfasis3 2 4 2" xfId="1859" xr:uid="{00000000-0005-0000-0000-0000F2150000}"/>
    <cellStyle name="40% - Énfasis3 2 4 2 10" xfId="3807" xr:uid="{00000000-0005-0000-0000-0000F3150000}"/>
    <cellStyle name="40% - Énfasis3 2 4 2 2" xfId="7418" xr:uid="{00000000-0005-0000-0000-0000F4150000}"/>
    <cellStyle name="40% - Énfasis3 2 4 2 2 2" xfId="17772" xr:uid="{00000000-0005-0000-0000-0000F5150000}"/>
    <cellStyle name="40% - Énfasis3 2 4 2 2 2 2" xfId="41084" xr:uid="{00000000-0005-0000-0000-0000F6150000}"/>
    <cellStyle name="40% - Énfasis3 2 4 2 2 3" xfId="12586" xr:uid="{00000000-0005-0000-0000-0000F7150000}"/>
    <cellStyle name="40% - Énfasis3 2 4 2 2 3 2" xfId="35769" xr:uid="{00000000-0005-0000-0000-0000F8150000}"/>
    <cellStyle name="40% - Énfasis3 2 4 2 2 4" xfId="30459" xr:uid="{00000000-0005-0000-0000-0000F9150000}"/>
    <cellStyle name="40% - Énfasis3 2 4 2 2 5" xfId="25144" xr:uid="{00000000-0005-0000-0000-0000FA150000}"/>
    <cellStyle name="40% - Énfasis3 2 4 2 3" xfId="9062" xr:uid="{00000000-0005-0000-0000-0000FB150000}"/>
    <cellStyle name="40% - Énfasis3 2 4 2 3 2" xfId="19507" xr:uid="{00000000-0005-0000-0000-0000FC150000}"/>
    <cellStyle name="40% - Énfasis3 2 4 2 3 2 2" xfId="42852" xr:uid="{00000000-0005-0000-0000-0000FD150000}"/>
    <cellStyle name="40% - Énfasis3 2 4 2 3 3" xfId="14353" xr:uid="{00000000-0005-0000-0000-0000FE150000}"/>
    <cellStyle name="40% - Énfasis3 2 4 2 3 3 2" xfId="37537" xr:uid="{00000000-0005-0000-0000-0000FF150000}"/>
    <cellStyle name="40% - Énfasis3 2 4 2 3 4" xfId="32227" xr:uid="{00000000-0005-0000-0000-000000160000}"/>
    <cellStyle name="40% - Énfasis3 2 4 2 3 5" xfId="26912" xr:uid="{00000000-0005-0000-0000-000001160000}"/>
    <cellStyle name="40% - Énfasis3 2 4 2 4" xfId="16134" xr:uid="{00000000-0005-0000-0000-000002160000}"/>
    <cellStyle name="40% - Énfasis3 2 4 2 4 2" xfId="39321" xr:uid="{00000000-0005-0000-0000-000003160000}"/>
    <cellStyle name="40% - Énfasis3 2 4 2 5" xfId="10825" xr:uid="{00000000-0005-0000-0000-000004160000}"/>
    <cellStyle name="40% - Énfasis3 2 4 2 5 2" xfId="34006" xr:uid="{00000000-0005-0000-0000-000005160000}"/>
    <cellStyle name="40% - Énfasis3 2 4 2 6" xfId="21452" xr:uid="{00000000-0005-0000-0000-000006160000}"/>
    <cellStyle name="40% - Énfasis3 2 4 2 6 2" xfId="28696" xr:uid="{00000000-0005-0000-0000-000007160000}"/>
    <cellStyle name="40% - Énfasis3 2 4 2 7" xfId="23381" xr:uid="{00000000-0005-0000-0000-000008160000}"/>
    <cellStyle name="40% - Énfasis3 2 4 2 8" xfId="44647" xr:uid="{00000000-0005-0000-0000-000009160000}"/>
    <cellStyle name="40% - Énfasis3 2 4 2 9" xfId="4345" xr:uid="{00000000-0005-0000-0000-00000A160000}"/>
    <cellStyle name="40% - Énfasis3 2 4 3" xfId="6618" xr:uid="{00000000-0005-0000-0000-00000B160000}"/>
    <cellStyle name="40% - Énfasis3 2 4 3 2" xfId="17020" xr:uid="{00000000-0005-0000-0000-00000C160000}"/>
    <cellStyle name="40% - Énfasis3 2 4 3 2 2" xfId="40272" xr:uid="{00000000-0005-0000-0000-00000D160000}"/>
    <cellStyle name="40% - Énfasis3 2 4 3 3" xfId="11774" xr:uid="{00000000-0005-0000-0000-00000E160000}"/>
    <cellStyle name="40% - Énfasis3 2 4 3 3 2" xfId="34957" xr:uid="{00000000-0005-0000-0000-00000F160000}"/>
    <cellStyle name="40% - Énfasis3 2 4 3 4" xfId="29647" xr:uid="{00000000-0005-0000-0000-000010160000}"/>
    <cellStyle name="40% - Énfasis3 2 4 3 5" xfId="24332" xr:uid="{00000000-0005-0000-0000-000011160000}"/>
    <cellStyle name="40% - Énfasis3 2 4 4" xfId="8309" xr:uid="{00000000-0005-0000-0000-000012160000}"/>
    <cellStyle name="40% - Énfasis3 2 4 4 2" xfId="18695" xr:uid="{00000000-0005-0000-0000-000013160000}"/>
    <cellStyle name="40% - Énfasis3 2 4 4 2 2" xfId="42040" xr:uid="{00000000-0005-0000-0000-000014160000}"/>
    <cellStyle name="40% - Énfasis3 2 4 4 3" xfId="13541" xr:uid="{00000000-0005-0000-0000-000015160000}"/>
    <cellStyle name="40% - Énfasis3 2 4 4 3 2" xfId="36725" xr:uid="{00000000-0005-0000-0000-000016160000}"/>
    <cellStyle name="40% - Énfasis3 2 4 4 4" xfId="31415" xr:uid="{00000000-0005-0000-0000-000017160000}"/>
    <cellStyle name="40% - Énfasis3 2 4 4 5" xfId="26100" xr:uid="{00000000-0005-0000-0000-000018160000}"/>
    <cellStyle name="40% - Énfasis3 2 4 5" xfId="15322" xr:uid="{00000000-0005-0000-0000-000019160000}"/>
    <cellStyle name="40% - Énfasis3 2 4 5 2" xfId="38509" xr:uid="{00000000-0005-0000-0000-00001A160000}"/>
    <cellStyle name="40% - Énfasis3 2 4 6" xfId="10013" xr:uid="{00000000-0005-0000-0000-00001B160000}"/>
    <cellStyle name="40% - Énfasis3 2 4 6 2" xfId="33194" xr:uid="{00000000-0005-0000-0000-00001C160000}"/>
    <cellStyle name="40% - Énfasis3 2 4 7" xfId="20640" xr:uid="{00000000-0005-0000-0000-00001D160000}"/>
    <cellStyle name="40% - Énfasis3 2 4 7 2" xfId="27884" xr:uid="{00000000-0005-0000-0000-00001E160000}"/>
    <cellStyle name="40% - Énfasis3 2 4 8" xfId="22569" xr:uid="{00000000-0005-0000-0000-00001F160000}"/>
    <cellStyle name="40% - Énfasis3 2 4 9" xfId="43835" xr:uid="{00000000-0005-0000-0000-000020160000}"/>
    <cellStyle name="40% - Énfasis3 2 5" xfId="625" xr:uid="{00000000-0005-0000-0000-000021160000}"/>
    <cellStyle name="40% - Énfasis3 2 5 10" xfId="2589" xr:uid="{00000000-0005-0000-0000-000022160000}"/>
    <cellStyle name="40% - Énfasis3 2 5 2" xfId="6219" xr:uid="{00000000-0005-0000-0000-000023160000}"/>
    <cellStyle name="40% - Énfasis3 2 5 2 2" xfId="16662" xr:uid="{00000000-0005-0000-0000-000024160000}"/>
    <cellStyle name="40% - Énfasis3 2 5 2 2 2" xfId="39866" xr:uid="{00000000-0005-0000-0000-000025160000}"/>
    <cellStyle name="40% - Énfasis3 2 5 2 3" xfId="11368" xr:uid="{00000000-0005-0000-0000-000026160000}"/>
    <cellStyle name="40% - Énfasis3 2 5 2 3 2" xfId="34551" xr:uid="{00000000-0005-0000-0000-000027160000}"/>
    <cellStyle name="40% - Énfasis3 2 5 2 4" xfId="29241" xr:uid="{00000000-0005-0000-0000-000028160000}"/>
    <cellStyle name="40% - Énfasis3 2 5 2 5" xfId="23926" xr:uid="{00000000-0005-0000-0000-000029160000}"/>
    <cellStyle name="40% - Énfasis3 2 5 3" xfId="7951" xr:uid="{00000000-0005-0000-0000-00002A160000}"/>
    <cellStyle name="40% - Énfasis3 2 5 3 2" xfId="18290" xr:uid="{00000000-0005-0000-0000-00002B160000}"/>
    <cellStyle name="40% - Énfasis3 2 5 3 2 2" xfId="41634" xr:uid="{00000000-0005-0000-0000-00002C160000}"/>
    <cellStyle name="40% - Énfasis3 2 5 3 3" xfId="13135" xr:uid="{00000000-0005-0000-0000-00002D160000}"/>
    <cellStyle name="40% - Énfasis3 2 5 3 3 2" xfId="36319" xr:uid="{00000000-0005-0000-0000-00002E160000}"/>
    <cellStyle name="40% - Énfasis3 2 5 3 4" xfId="31009" xr:uid="{00000000-0005-0000-0000-00002F160000}"/>
    <cellStyle name="40% - Énfasis3 2 5 3 5" xfId="25694" xr:uid="{00000000-0005-0000-0000-000030160000}"/>
    <cellStyle name="40% - Énfasis3 2 5 4" xfId="14916" xr:uid="{00000000-0005-0000-0000-000031160000}"/>
    <cellStyle name="40% - Énfasis3 2 5 4 2" xfId="38103" xr:uid="{00000000-0005-0000-0000-000032160000}"/>
    <cellStyle name="40% - Énfasis3 2 5 5" xfId="9607" xr:uid="{00000000-0005-0000-0000-000033160000}"/>
    <cellStyle name="40% - Énfasis3 2 5 5 2" xfId="32788" xr:uid="{00000000-0005-0000-0000-000034160000}"/>
    <cellStyle name="40% - Énfasis3 2 5 6" xfId="20234" xr:uid="{00000000-0005-0000-0000-000035160000}"/>
    <cellStyle name="40% - Énfasis3 2 5 6 2" xfId="27478" xr:uid="{00000000-0005-0000-0000-000036160000}"/>
    <cellStyle name="40% - Énfasis3 2 5 7" xfId="22163" xr:uid="{00000000-0005-0000-0000-000037160000}"/>
    <cellStyle name="40% - Énfasis3 2 5 8" xfId="43429" xr:uid="{00000000-0005-0000-0000-000038160000}"/>
    <cellStyle name="40% - Énfasis3 2 5 9" xfId="4346" xr:uid="{00000000-0005-0000-0000-000039160000}"/>
    <cellStyle name="40% - Énfasis3 2 6" xfId="1452" xr:uid="{00000000-0005-0000-0000-00003A160000}"/>
    <cellStyle name="40% - Énfasis3 2 6 10" xfId="3401" xr:uid="{00000000-0005-0000-0000-00003B160000}"/>
    <cellStyle name="40% - Énfasis3 2 6 2" xfId="7018" xr:uid="{00000000-0005-0000-0000-00003C160000}"/>
    <cellStyle name="40% - Énfasis3 2 6 2 2" xfId="17390" xr:uid="{00000000-0005-0000-0000-00003D160000}"/>
    <cellStyle name="40% - Énfasis3 2 6 2 2 2" xfId="40678" xr:uid="{00000000-0005-0000-0000-00003E160000}"/>
    <cellStyle name="40% - Énfasis3 2 6 2 3" xfId="12180" xr:uid="{00000000-0005-0000-0000-00003F160000}"/>
    <cellStyle name="40% - Énfasis3 2 6 2 3 2" xfId="35363" xr:uid="{00000000-0005-0000-0000-000040160000}"/>
    <cellStyle name="40% - Énfasis3 2 6 2 4" xfId="30053" xr:uid="{00000000-0005-0000-0000-000041160000}"/>
    <cellStyle name="40% - Énfasis3 2 6 2 5" xfId="24738" xr:uid="{00000000-0005-0000-0000-000042160000}"/>
    <cellStyle name="40% - Énfasis3 2 6 3" xfId="8679" xr:uid="{00000000-0005-0000-0000-000043160000}"/>
    <cellStyle name="40% - Énfasis3 2 6 3 2" xfId="19101" xr:uid="{00000000-0005-0000-0000-000044160000}"/>
    <cellStyle name="40% - Énfasis3 2 6 3 2 2" xfId="42446" xr:uid="{00000000-0005-0000-0000-000045160000}"/>
    <cellStyle name="40% - Énfasis3 2 6 3 3" xfId="13947" xr:uid="{00000000-0005-0000-0000-000046160000}"/>
    <cellStyle name="40% - Énfasis3 2 6 3 3 2" xfId="37131" xr:uid="{00000000-0005-0000-0000-000047160000}"/>
    <cellStyle name="40% - Énfasis3 2 6 3 4" xfId="31821" xr:uid="{00000000-0005-0000-0000-000048160000}"/>
    <cellStyle name="40% - Énfasis3 2 6 3 5" xfId="26506" xr:uid="{00000000-0005-0000-0000-000049160000}"/>
    <cellStyle name="40% - Énfasis3 2 6 4" xfId="15728" xr:uid="{00000000-0005-0000-0000-00004A160000}"/>
    <cellStyle name="40% - Énfasis3 2 6 4 2" xfId="38915" xr:uid="{00000000-0005-0000-0000-00004B160000}"/>
    <cellStyle name="40% - Énfasis3 2 6 5" xfId="10419" xr:uid="{00000000-0005-0000-0000-00004C160000}"/>
    <cellStyle name="40% - Énfasis3 2 6 5 2" xfId="33600" xr:uid="{00000000-0005-0000-0000-00004D160000}"/>
    <cellStyle name="40% - Énfasis3 2 6 6" xfId="21046" xr:uid="{00000000-0005-0000-0000-00004E160000}"/>
    <cellStyle name="40% - Énfasis3 2 6 6 2" xfId="28290" xr:uid="{00000000-0005-0000-0000-00004F160000}"/>
    <cellStyle name="40% - Énfasis3 2 6 7" xfId="22975" xr:uid="{00000000-0005-0000-0000-000050160000}"/>
    <cellStyle name="40% - Énfasis3 2 6 8" xfId="44241" xr:uid="{00000000-0005-0000-0000-000051160000}"/>
    <cellStyle name="40% - Énfasis3 2 6 9" xfId="4347" xr:uid="{00000000-0005-0000-0000-000052160000}"/>
    <cellStyle name="40% - Énfasis3 2 7" xfId="2267" xr:uid="{00000000-0005-0000-0000-000053160000}"/>
    <cellStyle name="40% - Énfasis3 2 7 2" xfId="6086" xr:uid="{00000000-0005-0000-0000-000054160000}"/>
    <cellStyle name="40% - Énfasis3 2 7 2 2" xfId="39732" xr:uid="{00000000-0005-0000-0000-000055160000}"/>
    <cellStyle name="40% - Énfasis3 2 7 3" xfId="11234" xr:uid="{00000000-0005-0000-0000-000056160000}"/>
    <cellStyle name="40% - Énfasis3 2 7 3 2" xfId="34417" xr:uid="{00000000-0005-0000-0000-000057160000}"/>
    <cellStyle name="40% - Énfasis3 2 7 4" xfId="21854" xr:uid="{00000000-0005-0000-0000-000058160000}"/>
    <cellStyle name="40% - Énfasis3 2 7 4 2" xfId="29107" xr:uid="{00000000-0005-0000-0000-000059160000}"/>
    <cellStyle name="40% - Énfasis3 2 7 5" xfId="23792" xr:uid="{00000000-0005-0000-0000-00005A160000}"/>
    <cellStyle name="40% - Énfasis3 2 8" xfId="491" xr:uid="{00000000-0005-0000-0000-00005B160000}"/>
    <cellStyle name="40% - Énfasis3 2 8 2" xfId="18157" xr:uid="{00000000-0005-0000-0000-00005C160000}"/>
    <cellStyle name="40% - Énfasis3 2 8 2 2" xfId="41500" xr:uid="{00000000-0005-0000-0000-00005D160000}"/>
    <cellStyle name="40% - Énfasis3 2 8 3" xfId="13001" xr:uid="{00000000-0005-0000-0000-00005E160000}"/>
    <cellStyle name="40% - Énfasis3 2 8 3 2" xfId="36185" xr:uid="{00000000-0005-0000-0000-00005F160000}"/>
    <cellStyle name="40% - Énfasis3 2 8 4" xfId="20100" xr:uid="{00000000-0005-0000-0000-000060160000}"/>
    <cellStyle name="40% - Énfasis3 2 8 4 2" xfId="30875" xr:uid="{00000000-0005-0000-0000-000061160000}"/>
    <cellStyle name="40% - Énfasis3 2 8 5" xfId="25560" xr:uid="{00000000-0005-0000-0000-000062160000}"/>
    <cellStyle name="40% - Énfasis3 2 8 6" xfId="43295" xr:uid="{00000000-0005-0000-0000-000063160000}"/>
    <cellStyle name="40% - Énfasis3 2 8 7" xfId="4348" xr:uid="{00000000-0005-0000-0000-000064160000}"/>
    <cellStyle name="40% - Énfasis3 2 8 8" xfId="2455" xr:uid="{00000000-0005-0000-0000-000065160000}"/>
    <cellStyle name="40% - Énfasis3 2 9" xfId="14782" xr:uid="{00000000-0005-0000-0000-000066160000}"/>
    <cellStyle name="40% - Énfasis3 2 9 2" xfId="37969" xr:uid="{00000000-0005-0000-0000-000067160000}"/>
    <cellStyle name="40% - Énfasis3 3" xfId="166" xr:uid="{00000000-0005-0000-0000-000068160000}"/>
    <cellStyle name="40% - Énfasis3 3 2" xfId="167" xr:uid="{00000000-0005-0000-0000-000069160000}"/>
    <cellStyle name="40% - Énfasis3 3 2 2" xfId="168" xr:uid="{00000000-0005-0000-0000-00006A160000}"/>
    <cellStyle name="40% - Énfasis3 3 2 2 2" xfId="2273" xr:uid="{00000000-0005-0000-0000-00006B160000}"/>
    <cellStyle name="40% - Énfasis3 3 2 2 2 2" xfId="7456" xr:uid="{00000000-0005-0000-0000-00006C160000}"/>
    <cellStyle name="40% - Énfasis3 3 2 2 2 2 2" xfId="41123" xr:uid="{00000000-0005-0000-0000-00006D160000}"/>
    <cellStyle name="40% - Énfasis3 3 2 2 2 3" xfId="12625" xr:uid="{00000000-0005-0000-0000-00006E160000}"/>
    <cellStyle name="40% - Énfasis3 3 2 2 2 3 2" xfId="35808" xr:uid="{00000000-0005-0000-0000-00006F160000}"/>
    <cellStyle name="40% - Énfasis3 3 2 2 2 4" xfId="21860" xr:uid="{00000000-0005-0000-0000-000070160000}"/>
    <cellStyle name="40% - Énfasis3 3 2 2 2 4 2" xfId="30498" xr:uid="{00000000-0005-0000-0000-000071160000}"/>
    <cellStyle name="40% - Énfasis3 3 2 2 2 5" xfId="25183" xr:uid="{00000000-0005-0000-0000-000072160000}"/>
    <cellStyle name="40% - Énfasis3 3 2 2 3" xfId="1898" xr:uid="{00000000-0005-0000-0000-000073160000}"/>
    <cellStyle name="40% - Énfasis3 3 2 2 3 2" xfId="19546" xr:uid="{00000000-0005-0000-0000-000074160000}"/>
    <cellStyle name="40% - Énfasis3 3 2 2 3 2 2" xfId="42891" xr:uid="{00000000-0005-0000-0000-000075160000}"/>
    <cellStyle name="40% - Énfasis3 3 2 2 3 3" xfId="14392" xr:uid="{00000000-0005-0000-0000-000076160000}"/>
    <cellStyle name="40% - Énfasis3 3 2 2 3 3 2" xfId="37576" xr:uid="{00000000-0005-0000-0000-000077160000}"/>
    <cellStyle name="40% - Énfasis3 3 2 2 3 4" xfId="21491" xr:uid="{00000000-0005-0000-0000-000078160000}"/>
    <cellStyle name="40% - Énfasis3 3 2 2 3 4 2" xfId="32266" xr:uid="{00000000-0005-0000-0000-000079160000}"/>
    <cellStyle name="40% - Énfasis3 3 2 2 3 5" xfId="26951" xr:uid="{00000000-0005-0000-0000-00007A160000}"/>
    <cellStyle name="40% - Énfasis3 3 2 2 3 6" xfId="44686" xr:uid="{00000000-0005-0000-0000-00007B160000}"/>
    <cellStyle name="40% - Énfasis3 3 2 2 3 7" xfId="4349" xr:uid="{00000000-0005-0000-0000-00007C160000}"/>
    <cellStyle name="40% - Énfasis3 3 2 2 3 8" xfId="3846" xr:uid="{00000000-0005-0000-0000-00007D160000}"/>
    <cellStyle name="40% - Énfasis3 3 2 2 4" xfId="16173" xr:uid="{00000000-0005-0000-0000-00007E160000}"/>
    <cellStyle name="40% - Énfasis3 3 2 2 4 2" xfId="39360" xr:uid="{00000000-0005-0000-0000-00007F160000}"/>
    <cellStyle name="40% - Énfasis3 3 2 2 5" xfId="10864" xr:uid="{00000000-0005-0000-0000-000080160000}"/>
    <cellStyle name="40% - Énfasis3 3 2 2 5 2" xfId="34045" xr:uid="{00000000-0005-0000-0000-000081160000}"/>
    <cellStyle name="40% - Énfasis3 3 2 2 6" xfId="19944" xr:uid="{00000000-0005-0000-0000-000082160000}"/>
    <cellStyle name="40% - Énfasis3 3 2 2 6 2" xfId="28735" xr:uid="{00000000-0005-0000-0000-000083160000}"/>
    <cellStyle name="40% - Énfasis3 3 2 2 7" xfId="23420" xr:uid="{00000000-0005-0000-0000-000084160000}"/>
    <cellStyle name="40% - Énfasis3 3 2 3" xfId="2272" xr:uid="{00000000-0005-0000-0000-000085160000}"/>
    <cellStyle name="40% - Énfasis3 3 2 3 2" xfId="6656" xr:uid="{00000000-0005-0000-0000-000086160000}"/>
    <cellStyle name="40% - Énfasis3 3 2 3 2 2" xfId="40311" xr:uid="{00000000-0005-0000-0000-000087160000}"/>
    <cellStyle name="40% - Énfasis3 3 2 3 3" xfId="11813" xr:uid="{00000000-0005-0000-0000-000088160000}"/>
    <cellStyle name="40% - Énfasis3 3 2 3 3 2" xfId="34996" xr:uid="{00000000-0005-0000-0000-000089160000}"/>
    <cellStyle name="40% - Énfasis3 3 2 3 4" xfId="21859" xr:uid="{00000000-0005-0000-0000-00008A160000}"/>
    <cellStyle name="40% - Énfasis3 3 2 3 4 2" xfId="29686" xr:uid="{00000000-0005-0000-0000-00008B160000}"/>
    <cellStyle name="40% - Énfasis3 3 2 3 5" xfId="24371" xr:uid="{00000000-0005-0000-0000-00008C160000}"/>
    <cellStyle name="40% - Énfasis3 3 2 4" xfId="1083" xr:uid="{00000000-0005-0000-0000-00008D160000}"/>
    <cellStyle name="40% - Énfasis3 3 2 4 2" xfId="18734" xr:uid="{00000000-0005-0000-0000-00008E160000}"/>
    <cellStyle name="40% - Énfasis3 3 2 4 2 2" xfId="42079" xr:uid="{00000000-0005-0000-0000-00008F160000}"/>
    <cellStyle name="40% - Énfasis3 3 2 4 3" xfId="13580" xr:uid="{00000000-0005-0000-0000-000090160000}"/>
    <cellStyle name="40% - Énfasis3 3 2 4 3 2" xfId="36764" xr:uid="{00000000-0005-0000-0000-000091160000}"/>
    <cellStyle name="40% - Énfasis3 3 2 4 4" xfId="20679" xr:uid="{00000000-0005-0000-0000-000092160000}"/>
    <cellStyle name="40% - Énfasis3 3 2 4 4 2" xfId="31454" xr:uid="{00000000-0005-0000-0000-000093160000}"/>
    <cellStyle name="40% - Énfasis3 3 2 4 5" xfId="26139" xr:uid="{00000000-0005-0000-0000-000094160000}"/>
    <cellStyle name="40% - Énfasis3 3 2 4 6" xfId="43874" xr:uid="{00000000-0005-0000-0000-000095160000}"/>
    <cellStyle name="40% - Énfasis3 3 2 4 7" xfId="4350" xr:uid="{00000000-0005-0000-0000-000096160000}"/>
    <cellStyle name="40% - Énfasis3 3 2 4 8" xfId="3034" xr:uid="{00000000-0005-0000-0000-000097160000}"/>
    <cellStyle name="40% - Énfasis3 3 2 5" xfId="15361" xr:uid="{00000000-0005-0000-0000-000098160000}"/>
    <cellStyle name="40% - Énfasis3 3 2 5 2" xfId="38548" xr:uid="{00000000-0005-0000-0000-000099160000}"/>
    <cellStyle name="40% - Énfasis3 3 2 6" xfId="10052" xr:uid="{00000000-0005-0000-0000-00009A160000}"/>
    <cellStyle name="40% - Énfasis3 3 2 6 2" xfId="33233" xr:uid="{00000000-0005-0000-0000-00009B160000}"/>
    <cellStyle name="40% - Énfasis3 3 2 7" xfId="19943" xr:uid="{00000000-0005-0000-0000-00009C160000}"/>
    <cellStyle name="40% - Énfasis3 3 2 7 2" xfId="27923" xr:uid="{00000000-0005-0000-0000-00009D160000}"/>
    <cellStyle name="40% - Énfasis3 3 2 8" xfId="22608" xr:uid="{00000000-0005-0000-0000-00009E160000}"/>
    <cellStyle name="40% - Énfasis3 3 3" xfId="169" xr:uid="{00000000-0005-0000-0000-00009F160000}"/>
    <cellStyle name="40% - Énfasis3 3 3 2" xfId="2274" xr:uid="{00000000-0005-0000-0000-0000A0160000}"/>
    <cellStyle name="40% - Énfasis3 3 3 2 2" xfId="7056" xr:uid="{00000000-0005-0000-0000-0000A1160000}"/>
    <cellStyle name="40% - Énfasis3 3 3 2 2 2" xfId="40717" xr:uid="{00000000-0005-0000-0000-0000A2160000}"/>
    <cellStyle name="40% - Énfasis3 3 3 2 3" xfId="12219" xr:uid="{00000000-0005-0000-0000-0000A3160000}"/>
    <cellStyle name="40% - Énfasis3 3 3 2 3 2" xfId="35402" xr:uid="{00000000-0005-0000-0000-0000A4160000}"/>
    <cellStyle name="40% - Énfasis3 3 3 2 4" xfId="21861" xr:uid="{00000000-0005-0000-0000-0000A5160000}"/>
    <cellStyle name="40% - Énfasis3 3 3 2 4 2" xfId="30092" xr:uid="{00000000-0005-0000-0000-0000A6160000}"/>
    <cellStyle name="40% - Énfasis3 3 3 2 5" xfId="24777" xr:uid="{00000000-0005-0000-0000-0000A7160000}"/>
    <cellStyle name="40% - Énfasis3 3 3 3" xfId="1491" xr:uid="{00000000-0005-0000-0000-0000A8160000}"/>
    <cellStyle name="40% - Énfasis3 3 3 3 2" xfId="19140" xr:uid="{00000000-0005-0000-0000-0000A9160000}"/>
    <cellStyle name="40% - Énfasis3 3 3 3 2 2" xfId="42485" xr:uid="{00000000-0005-0000-0000-0000AA160000}"/>
    <cellStyle name="40% - Énfasis3 3 3 3 3" xfId="13986" xr:uid="{00000000-0005-0000-0000-0000AB160000}"/>
    <cellStyle name="40% - Énfasis3 3 3 3 3 2" xfId="37170" xr:uid="{00000000-0005-0000-0000-0000AC160000}"/>
    <cellStyle name="40% - Énfasis3 3 3 3 4" xfId="21085" xr:uid="{00000000-0005-0000-0000-0000AD160000}"/>
    <cellStyle name="40% - Énfasis3 3 3 3 4 2" xfId="31860" xr:uid="{00000000-0005-0000-0000-0000AE160000}"/>
    <cellStyle name="40% - Énfasis3 3 3 3 5" xfId="26545" xr:uid="{00000000-0005-0000-0000-0000AF160000}"/>
    <cellStyle name="40% - Énfasis3 3 3 3 6" xfId="44280" xr:uid="{00000000-0005-0000-0000-0000B0160000}"/>
    <cellStyle name="40% - Énfasis3 3 3 3 7" xfId="4351" xr:uid="{00000000-0005-0000-0000-0000B1160000}"/>
    <cellStyle name="40% - Énfasis3 3 3 3 8" xfId="3440" xr:uid="{00000000-0005-0000-0000-0000B2160000}"/>
    <cellStyle name="40% - Énfasis3 3 3 4" xfId="15767" xr:uid="{00000000-0005-0000-0000-0000B3160000}"/>
    <cellStyle name="40% - Énfasis3 3 3 4 2" xfId="38954" xr:uid="{00000000-0005-0000-0000-0000B4160000}"/>
    <cellStyle name="40% - Énfasis3 3 3 5" xfId="10458" xr:uid="{00000000-0005-0000-0000-0000B5160000}"/>
    <cellStyle name="40% - Énfasis3 3 3 5 2" xfId="33639" xr:uid="{00000000-0005-0000-0000-0000B6160000}"/>
    <cellStyle name="40% - Énfasis3 3 3 6" xfId="19945" xr:uid="{00000000-0005-0000-0000-0000B7160000}"/>
    <cellStyle name="40% - Énfasis3 3 3 6 2" xfId="28329" xr:uid="{00000000-0005-0000-0000-0000B8160000}"/>
    <cellStyle name="40% - Énfasis3 3 3 7" xfId="23014" xr:uid="{00000000-0005-0000-0000-0000B9160000}"/>
    <cellStyle name="40% - Énfasis3 3 4" xfId="2271" xr:uid="{00000000-0005-0000-0000-0000BA160000}"/>
    <cellStyle name="40% - Énfasis3 3 4 2" xfId="6257" xr:uid="{00000000-0005-0000-0000-0000BB160000}"/>
    <cellStyle name="40% - Énfasis3 3 4 2 2" xfId="39905" xr:uid="{00000000-0005-0000-0000-0000BC160000}"/>
    <cellStyle name="40% - Énfasis3 3 4 3" xfId="11407" xr:uid="{00000000-0005-0000-0000-0000BD160000}"/>
    <cellStyle name="40% - Énfasis3 3 4 3 2" xfId="34590" xr:uid="{00000000-0005-0000-0000-0000BE160000}"/>
    <cellStyle name="40% - Énfasis3 3 4 4" xfId="21858" xr:uid="{00000000-0005-0000-0000-0000BF160000}"/>
    <cellStyle name="40% - Énfasis3 3 4 4 2" xfId="29280" xr:uid="{00000000-0005-0000-0000-0000C0160000}"/>
    <cellStyle name="40% - Énfasis3 3 4 5" xfId="23965" xr:uid="{00000000-0005-0000-0000-0000C1160000}"/>
    <cellStyle name="40% - Énfasis3 3 5" xfId="664" xr:uid="{00000000-0005-0000-0000-0000C2160000}"/>
    <cellStyle name="40% - Énfasis3 3 5 2" xfId="18329" xr:uid="{00000000-0005-0000-0000-0000C3160000}"/>
    <cellStyle name="40% - Énfasis3 3 5 2 2" xfId="41673" xr:uid="{00000000-0005-0000-0000-0000C4160000}"/>
    <cellStyle name="40% - Énfasis3 3 5 3" xfId="13174" xr:uid="{00000000-0005-0000-0000-0000C5160000}"/>
    <cellStyle name="40% - Énfasis3 3 5 3 2" xfId="36358" xr:uid="{00000000-0005-0000-0000-0000C6160000}"/>
    <cellStyle name="40% - Énfasis3 3 5 4" xfId="20273" xr:uid="{00000000-0005-0000-0000-0000C7160000}"/>
    <cellStyle name="40% - Énfasis3 3 5 4 2" xfId="31048" xr:uid="{00000000-0005-0000-0000-0000C8160000}"/>
    <cellStyle name="40% - Énfasis3 3 5 5" xfId="25733" xr:uid="{00000000-0005-0000-0000-0000C9160000}"/>
    <cellStyle name="40% - Énfasis3 3 5 6" xfId="43468" xr:uid="{00000000-0005-0000-0000-0000CA160000}"/>
    <cellStyle name="40% - Énfasis3 3 5 7" xfId="4352" xr:uid="{00000000-0005-0000-0000-0000CB160000}"/>
    <cellStyle name="40% - Énfasis3 3 5 8" xfId="2628" xr:uid="{00000000-0005-0000-0000-0000CC160000}"/>
    <cellStyle name="40% - Énfasis3 3 6" xfId="14955" xr:uid="{00000000-0005-0000-0000-0000CD160000}"/>
    <cellStyle name="40% - Énfasis3 3 6 2" xfId="38142" xr:uid="{00000000-0005-0000-0000-0000CE160000}"/>
    <cellStyle name="40% - Énfasis3 3 7" xfId="9646" xr:uid="{00000000-0005-0000-0000-0000CF160000}"/>
    <cellStyle name="40% - Énfasis3 3 7 2" xfId="32827" xr:uid="{00000000-0005-0000-0000-0000D0160000}"/>
    <cellStyle name="40% - Énfasis3 3 8" xfId="19942" xr:uid="{00000000-0005-0000-0000-0000D1160000}"/>
    <cellStyle name="40% - Énfasis3 3 8 2" xfId="27517" xr:uid="{00000000-0005-0000-0000-0000D2160000}"/>
    <cellStyle name="40% - Énfasis3 3 9" xfId="22202" xr:uid="{00000000-0005-0000-0000-0000D3160000}"/>
    <cellStyle name="40% - Énfasis3 4" xfId="170" xr:uid="{00000000-0005-0000-0000-0000D4160000}"/>
    <cellStyle name="40% - Énfasis3 4 2" xfId="171" xr:uid="{00000000-0005-0000-0000-0000D5160000}"/>
    <cellStyle name="40% - Énfasis3 4 2 2" xfId="172" xr:uid="{00000000-0005-0000-0000-0000D6160000}"/>
    <cellStyle name="40% - Énfasis3 4 2 2 2" xfId="2277" xr:uid="{00000000-0005-0000-0000-0000D7160000}"/>
    <cellStyle name="40% - Énfasis3 4 2 2 2 2" xfId="7593" xr:uid="{00000000-0005-0000-0000-0000D8160000}"/>
    <cellStyle name="40% - Énfasis3 4 2 2 2 2 2" xfId="41262" xr:uid="{00000000-0005-0000-0000-0000D9160000}"/>
    <cellStyle name="40% - Énfasis3 4 2 2 2 3" xfId="12764" xr:uid="{00000000-0005-0000-0000-0000DA160000}"/>
    <cellStyle name="40% - Énfasis3 4 2 2 2 3 2" xfId="35947" xr:uid="{00000000-0005-0000-0000-0000DB160000}"/>
    <cellStyle name="40% - Énfasis3 4 2 2 2 4" xfId="21864" xr:uid="{00000000-0005-0000-0000-0000DC160000}"/>
    <cellStyle name="40% - Énfasis3 4 2 2 2 4 2" xfId="30637" xr:uid="{00000000-0005-0000-0000-0000DD160000}"/>
    <cellStyle name="40% - Énfasis3 4 2 2 2 5" xfId="25322" xr:uid="{00000000-0005-0000-0000-0000DE160000}"/>
    <cellStyle name="40% - Énfasis3 4 2 2 3" xfId="2037" xr:uid="{00000000-0005-0000-0000-0000DF160000}"/>
    <cellStyle name="40% - Énfasis3 4 2 2 3 2" xfId="19685" xr:uid="{00000000-0005-0000-0000-0000E0160000}"/>
    <cellStyle name="40% - Énfasis3 4 2 2 3 2 2" xfId="43030" xr:uid="{00000000-0005-0000-0000-0000E1160000}"/>
    <cellStyle name="40% - Énfasis3 4 2 2 3 3" xfId="14531" xr:uid="{00000000-0005-0000-0000-0000E2160000}"/>
    <cellStyle name="40% - Énfasis3 4 2 2 3 3 2" xfId="37715" xr:uid="{00000000-0005-0000-0000-0000E3160000}"/>
    <cellStyle name="40% - Énfasis3 4 2 2 3 4" xfId="21630" xr:uid="{00000000-0005-0000-0000-0000E4160000}"/>
    <cellStyle name="40% - Énfasis3 4 2 2 3 4 2" xfId="32405" xr:uid="{00000000-0005-0000-0000-0000E5160000}"/>
    <cellStyle name="40% - Énfasis3 4 2 2 3 5" xfId="27090" xr:uid="{00000000-0005-0000-0000-0000E6160000}"/>
    <cellStyle name="40% - Énfasis3 4 2 2 3 6" xfId="44825" xr:uid="{00000000-0005-0000-0000-0000E7160000}"/>
    <cellStyle name="40% - Énfasis3 4 2 2 3 7" xfId="4353" xr:uid="{00000000-0005-0000-0000-0000E8160000}"/>
    <cellStyle name="40% - Énfasis3 4 2 2 3 8" xfId="3985" xr:uid="{00000000-0005-0000-0000-0000E9160000}"/>
    <cellStyle name="40% - Énfasis3 4 2 2 4" xfId="16312" xr:uid="{00000000-0005-0000-0000-0000EA160000}"/>
    <cellStyle name="40% - Énfasis3 4 2 2 4 2" xfId="39499" xr:uid="{00000000-0005-0000-0000-0000EB160000}"/>
    <cellStyle name="40% - Énfasis3 4 2 2 5" xfId="11003" xr:uid="{00000000-0005-0000-0000-0000EC160000}"/>
    <cellStyle name="40% - Énfasis3 4 2 2 5 2" xfId="34184" xr:uid="{00000000-0005-0000-0000-0000ED160000}"/>
    <cellStyle name="40% - Énfasis3 4 2 2 6" xfId="19948" xr:uid="{00000000-0005-0000-0000-0000EE160000}"/>
    <cellStyle name="40% - Énfasis3 4 2 2 6 2" xfId="28874" xr:uid="{00000000-0005-0000-0000-0000EF160000}"/>
    <cellStyle name="40% - Énfasis3 4 2 2 7" xfId="23559" xr:uid="{00000000-0005-0000-0000-0000F0160000}"/>
    <cellStyle name="40% - Énfasis3 4 2 3" xfId="2276" xr:uid="{00000000-0005-0000-0000-0000F1160000}"/>
    <cellStyle name="40% - Énfasis3 4 2 3 2" xfId="6793" xr:uid="{00000000-0005-0000-0000-0000F2160000}"/>
    <cellStyle name="40% - Énfasis3 4 2 3 2 2" xfId="40450" xr:uid="{00000000-0005-0000-0000-0000F3160000}"/>
    <cellStyle name="40% - Énfasis3 4 2 3 3" xfId="11952" xr:uid="{00000000-0005-0000-0000-0000F4160000}"/>
    <cellStyle name="40% - Énfasis3 4 2 3 3 2" xfId="35135" xr:uid="{00000000-0005-0000-0000-0000F5160000}"/>
    <cellStyle name="40% - Énfasis3 4 2 3 4" xfId="21863" xr:uid="{00000000-0005-0000-0000-0000F6160000}"/>
    <cellStyle name="40% - Énfasis3 4 2 3 4 2" xfId="29825" xr:uid="{00000000-0005-0000-0000-0000F7160000}"/>
    <cellStyle name="40% - Énfasis3 4 2 3 5" xfId="24510" xr:uid="{00000000-0005-0000-0000-0000F8160000}"/>
    <cellStyle name="40% - Énfasis3 4 2 4" xfId="1222" xr:uid="{00000000-0005-0000-0000-0000F9160000}"/>
    <cellStyle name="40% - Énfasis3 4 2 4 2" xfId="18873" xr:uid="{00000000-0005-0000-0000-0000FA160000}"/>
    <cellStyle name="40% - Énfasis3 4 2 4 2 2" xfId="42218" xr:uid="{00000000-0005-0000-0000-0000FB160000}"/>
    <cellStyle name="40% - Énfasis3 4 2 4 3" xfId="13719" xr:uid="{00000000-0005-0000-0000-0000FC160000}"/>
    <cellStyle name="40% - Énfasis3 4 2 4 3 2" xfId="36903" xr:uid="{00000000-0005-0000-0000-0000FD160000}"/>
    <cellStyle name="40% - Énfasis3 4 2 4 4" xfId="20818" xr:uid="{00000000-0005-0000-0000-0000FE160000}"/>
    <cellStyle name="40% - Énfasis3 4 2 4 4 2" xfId="31593" xr:uid="{00000000-0005-0000-0000-0000FF160000}"/>
    <cellStyle name="40% - Énfasis3 4 2 4 5" xfId="26278" xr:uid="{00000000-0005-0000-0000-000000170000}"/>
    <cellStyle name="40% - Énfasis3 4 2 4 6" xfId="44013" xr:uid="{00000000-0005-0000-0000-000001170000}"/>
    <cellStyle name="40% - Énfasis3 4 2 4 7" xfId="4354" xr:uid="{00000000-0005-0000-0000-000002170000}"/>
    <cellStyle name="40% - Énfasis3 4 2 4 8" xfId="3173" xr:uid="{00000000-0005-0000-0000-000003170000}"/>
    <cellStyle name="40% - Énfasis3 4 2 5" xfId="15500" xr:uid="{00000000-0005-0000-0000-000004170000}"/>
    <cellStyle name="40% - Énfasis3 4 2 5 2" xfId="38687" xr:uid="{00000000-0005-0000-0000-000005170000}"/>
    <cellStyle name="40% - Énfasis3 4 2 6" xfId="10191" xr:uid="{00000000-0005-0000-0000-000006170000}"/>
    <cellStyle name="40% - Énfasis3 4 2 6 2" xfId="33372" xr:uid="{00000000-0005-0000-0000-000007170000}"/>
    <cellStyle name="40% - Énfasis3 4 2 7" xfId="19947" xr:uid="{00000000-0005-0000-0000-000008170000}"/>
    <cellStyle name="40% - Énfasis3 4 2 7 2" xfId="28062" xr:uid="{00000000-0005-0000-0000-000009170000}"/>
    <cellStyle name="40% - Énfasis3 4 2 8" xfId="22747" xr:uid="{00000000-0005-0000-0000-00000A170000}"/>
    <cellStyle name="40% - Énfasis3 4 3" xfId="173" xr:uid="{00000000-0005-0000-0000-00000B170000}"/>
    <cellStyle name="40% - Énfasis3 4 3 2" xfId="2278" xr:uid="{00000000-0005-0000-0000-00000C170000}"/>
    <cellStyle name="40% - Énfasis3 4 3 2 2" xfId="7193" xr:uid="{00000000-0005-0000-0000-00000D170000}"/>
    <cellStyle name="40% - Énfasis3 4 3 2 2 2" xfId="40856" xr:uid="{00000000-0005-0000-0000-00000E170000}"/>
    <cellStyle name="40% - Énfasis3 4 3 2 3" xfId="12358" xr:uid="{00000000-0005-0000-0000-00000F170000}"/>
    <cellStyle name="40% - Énfasis3 4 3 2 3 2" xfId="35541" xr:uid="{00000000-0005-0000-0000-000010170000}"/>
    <cellStyle name="40% - Énfasis3 4 3 2 4" xfId="21865" xr:uid="{00000000-0005-0000-0000-000011170000}"/>
    <cellStyle name="40% - Énfasis3 4 3 2 4 2" xfId="30231" xr:uid="{00000000-0005-0000-0000-000012170000}"/>
    <cellStyle name="40% - Énfasis3 4 3 2 5" xfId="24916" xr:uid="{00000000-0005-0000-0000-000013170000}"/>
    <cellStyle name="40% - Énfasis3 4 3 3" xfId="1630" xr:uid="{00000000-0005-0000-0000-000014170000}"/>
    <cellStyle name="40% - Énfasis3 4 3 3 2" xfId="19279" xr:uid="{00000000-0005-0000-0000-000015170000}"/>
    <cellStyle name="40% - Énfasis3 4 3 3 2 2" xfId="42624" xr:uid="{00000000-0005-0000-0000-000016170000}"/>
    <cellStyle name="40% - Énfasis3 4 3 3 3" xfId="14125" xr:uid="{00000000-0005-0000-0000-000017170000}"/>
    <cellStyle name="40% - Énfasis3 4 3 3 3 2" xfId="37309" xr:uid="{00000000-0005-0000-0000-000018170000}"/>
    <cellStyle name="40% - Énfasis3 4 3 3 4" xfId="21224" xr:uid="{00000000-0005-0000-0000-000019170000}"/>
    <cellStyle name="40% - Énfasis3 4 3 3 4 2" xfId="31999" xr:uid="{00000000-0005-0000-0000-00001A170000}"/>
    <cellStyle name="40% - Énfasis3 4 3 3 5" xfId="26684" xr:uid="{00000000-0005-0000-0000-00001B170000}"/>
    <cellStyle name="40% - Énfasis3 4 3 3 6" xfId="44419" xr:uid="{00000000-0005-0000-0000-00001C170000}"/>
    <cellStyle name="40% - Énfasis3 4 3 3 7" xfId="4355" xr:uid="{00000000-0005-0000-0000-00001D170000}"/>
    <cellStyle name="40% - Énfasis3 4 3 3 8" xfId="3579" xr:uid="{00000000-0005-0000-0000-00001E170000}"/>
    <cellStyle name="40% - Énfasis3 4 3 4" xfId="15906" xr:uid="{00000000-0005-0000-0000-00001F170000}"/>
    <cellStyle name="40% - Énfasis3 4 3 4 2" xfId="39093" xr:uid="{00000000-0005-0000-0000-000020170000}"/>
    <cellStyle name="40% - Énfasis3 4 3 5" xfId="10597" xr:uid="{00000000-0005-0000-0000-000021170000}"/>
    <cellStyle name="40% - Énfasis3 4 3 5 2" xfId="33778" xr:uid="{00000000-0005-0000-0000-000022170000}"/>
    <cellStyle name="40% - Énfasis3 4 3 6" xfId="19949" xr:uid="{00000000-0005-0000-0000-000023170000}"/>
    <cellStyle name="40% - Énfasis3 4 3 6 2" xfId="28468" xr:uid="{00000000-0005-0000-0000-000024170000}"/>
    <cellStyle name="40% - Énfasis3 4 3 7" xfId="23153" xr:uid="{00000000-0005-0000-0000-000025170000}"/>
    <cellStyle name="40% - Énfasis3 4 4" xfId="2275" xr:uid="{00000000-0005-0000-0000-000026170000}"/>
    <cellStyle name="40% - Énfasis3 4 4 2" xfId="6394" xr:uid="{00000000-0005-0000-0000-000027170000}"/>
    <cellStyle name="40% - Énfasis3 4 4 2 2" xfId="40044" xr:uid="{00000000-0005-0000-0000-000028170000}"/>
    <cellStyle name="40% - Énfasis3 4 4 3" xfId="11546" xr:uid="{00000000-0005-0000-0000-000029170000}"/>
    <cellStyle name="40% - Énfasis3 4 4 3 2" xfId="34729" xr:uid="{00000000-0005-0000-0000-00002A170000}"/>
    <cellStyle name="40% - Énfasis3 4 4 4" xfId="21862" xr:uid="{00000000-0005-0000-0000-00002B170000}"/>
    <cellStyle name="40% - Énfasis3 4 4 4 2" xfId="29419" xr:uid="{00000000-0005-0000-0000-00002C170000}"/>
    <cellStyle name="40% - Énfasis3 4 4 5" xfId="24104" xr:uid="{00000000-0005-0000-0000-00002D170000}"/>
    <cellStyle name="40% - Énfasis3 4 5" xfId="814" xr:uid="{00000000-0005-0000-0000-00002E170000}"/>
    <cellStyle name="40% - Énfasis3 4 5 2" xfId="18468" xr:uid="{00000000-0005-0000-0000-00002F170000}"/>
    <cellStyle name="40% - Énfasis3 4 5 2 2" xfId="41812" xr:uid="{00000000-0005-0000-0000-000030170000}"/>
    <cellStyle name="40% - Énfasis3 4 5 3" xfId="13313" xr:uid="{00000000-0005-0000-0000-000031170000}"/>
    <cellStyle name="40% - Énfasis3 4 5 3 2" xfId="36497" xr:uid="{00000000-0005-0000-0000-000032170000}"/>
    <cellStyle name="40% - Énfasis3 4 5 4" xfId="20412" xr:uid="{00000000-0005-0000-0000-000033170000}"/>
    <cellStyle name="40% - Énfasis3 4 5 4 2" xfId="31187" xr:uid="{00000000-0005-0000-0000-000034170000}"/>
    <cellStyle name="40% - Énfasis3 4 5 5" xfId="25872" xr:uid="{00000000-0005-0000-0000-000035170000}"/>
    <cellStyle name="40% - Énfasis3 4 5 6" xfId="43607" xr:uid="{00000000-0005-0000-0000-000036170000}"/>
    <cellStyle name="40% - Énfasis3 4 5 7" xfId="4356" xr:uid="{00000000-0005-0000-0000-000037170000}"/>
    <cellStyle name="40% - Énfasis3 4 5 8" xfId="2767" xr:uid="{00000000-0005-0000-0000-000038170000}"/>
    <cellStyle name="40% - Énfasis3 4 6" xfId="15094" xr:uid="{00000000-0005-0000-0000-000039170000}"/>
    <cellStyle name="40% - Énfasis3 4 6 2" xfId="38281" xr:uid="{00000000-0005-0000-0000-00003A170000}"/>
    <cellStyle name="40% - Énfasis3 4 7" xfId="9785" xr:uid="{00000000-0005-0000-0000-00003B170000}"/>
    <cellStyle name="40% - Énfasis3 4 7 2" xfId="32966" xr:uid="{00000000-0005-0000-0000-00003C170000}"/>
    <cellStyle name="40% - Énfasis3 4 8" xfId="19946" xr:uid="{00000000-0005-0000-0000-00003D170000}"/>
    <cellStyle name="40% - Énfasis3 4 8 2" xfId="27656" xr:uid="{00000000-0005-0000-0000-00003E170000}"/>
    <cellStyle name="40% - Énfasis3 4 9" xfId="22341" xr:uid="{00000000-0005-0000-0000-00003F170000}"/>
    <cellStyle name="40% - Énfasis3 5" xfId="946" xr:uid="{00000000-0005-0000-0000-000040170000}"/>
    <cellStyle name="40% - Énfasis3 5 10" xfId="4357" xr:uid="{00000000-0005-0000-0000-000041170000}"/>
    <cellStyle name="40% - Énfasis3 5 11" xfId="2899" xr:uid="{00000000-0005-0000-0000-000042170000}"/>
    <cellStyle name="40% - Énfasis3 5 2" xfId="1762" xr:uid="{00000000-0005-0000-0000-000043170000}"/>
    <cellStyle name="40% - Énfasis3 5 2 10" xfId="3711" xr:uid="{00000000-0005-0000-0000-000044170000}"/>
    <cellStyle name="40% - Énfasis3 5 2 2" xfId="7323" xr:uid="{00000000-0005-0000-0000-000045170000}"/>
    <cellStyle name="40% - Énfasis3 5 2 2 2" xfId="17676" xr:uid="{00000000-0005-0000-0000-000046170000}"/>
    <cellStyle name="40% - Énfasis3 5 2 2 2 2" xfId="40988" xr:uid="{00000000-0005-0000-0000-000047170000}"/>
    <cellStyle name="40% - Énfasis3 5 2 2 3" xfId="12490" xr:uid="{00000000-0005-0000-0000-000048170000}"/>
    <cellStyle name="40% - Énfasis3 5 2 2 3 2" xfId="35673" xr:uid="{00000000-0005-0000-0000-000049170000}"/>
    <cellStyle name="40% - Énfasis3 5 2 2 4" xfId="30363" xr:uid="{00000000-0005-0000-0000-00004A170000}"/>
    <cellStyle name="40% - Énfasis3 5 2 2 5" xfId="25048" xr:uid="{00000000-0005-0000-0000-00004B170000}"/>
    <cellStyle name="40% - Énfasis3 5 2 3" xfId="8965" xr:uid="{00000000-0005-0000-0000-00004C170000}"/>
    <cellStyle name="40% - Énfasis3 5 2 3 2" xfId="19411" xr:uid="{00000000-0005-0000-0000-00004D170000}"/>
    <cellStyle name="40% - Énfasis3 5 2 3 2 2" xfId="42756" xr:uid="{00000000-0005-0000-0000-00004E170000}"/>
    <cellStyle name="40% - Énfasis3 5 2 3 3" xfId="14257" xr:uid="{00000000-0005-0000-0000-00004F170000}"/>
    <cellStyle name="40% - Énfasis3 5 2 3 3 2" xfId="37441" xr:uid="{00000000-0005-0000-0000-000050170000}"/>
    <cellStyle name="40% - Énfasis3 5 2 3 4" xfId="32131" xr:uid="{00000000-0005-0000-0000-000051170000}"/>
    <cellStyle name="40% - Énfasis3 5 2 3 5" xfId="26816" xr:uid="{00000000-0005-0000-0000-000052170000}"/>
    <cellStyle name="40% - Énfasis3 5 2 4" xfId="16038" xr:uid="{00000000-0005-0000-0000-000053170000}"/>
    <cellStyle name="40% - Énfasis3 5 2 4 2" xfId="39225" xr:uid="{00000000-0005-0000-0000-000054170000}"/>
    <cellStyle name="40% - Énfasis3 5 2 5" xfId="10729" xr:uid="{00000000-0005-0000-0000-000055170000}"/>
    <cellStyle name="40% - Énfasis3 5 2 5 2" xfId="33910" xr:uid="{00000000-0005-0000-0000-000056170000}"/>
    <cellStyle name="40% - Énfasis3 5 2 6" xfId="21356" xr:uid="{00000000-0005-0000-0000-000057170000}"/>
    <cellStyle name="40% - Énfasis3 5 2 6 2" xfId="28600" xr:uid="{00000000-0005-0000-0000-000058170000}"/>
    <cellStyle name="40% - Énfasis3 5 2 7" xfId="23285" xr:uid="{00000000-0005-0000-0000-000059170000}"/>
    <cellStyle name="40% - Énfasis3 5 2 8" xfId="44551" xr:uid="{00000000-0005-0000-0000-00005A170000}"/>
    <cellStyle name="40% - Énfasis3 5 2 9" xfId="4358" xr:uid="{00000000-0005-0000-0000-00005B170000}"/>
    <cellStyle name="40% - Énfasis3 5 3" xfId="6523" xr:uid="{00000000-0005-0000-0000-00005C170000}"/>
    <cellStyle name="40% - Énfasis3 5 3 2" xfId="16924" xr:uid="{00000000-0005-0000-0000-00005D170000}"/>
    <cellStyle name="40% - Énfasis3 5 3 2 2" xfId="40176" xr:uid="{00000000-0005-0000-0000-00005E170000}"/>
    <cellStyle name="40% - Énfasis3 5 3 3" xfId="11678" xr:uid="{00000000-0005-0000-0000-00005F170000}"/>
    <cellStyle name="40% - Énfasis3 5 3 3 2" xfId="34861" xr:uid="{00000000-0005-0000-0000-000060170000}"/>
    <cellStyle name="40% - Énfasis3 5 3 4" xfId="29551" xr:uid="{00000000-0005-0000-0000-000061170000}"/>
    <cellStyle name="40% - Énfasis3 5 3 5" xfId="24236" xr:uid="{00000000-0005-0000-0000-000062170000}"/>
    <cellStyle name="40% - Énfasis3 5 4" xfId="8213" xr:uid="{00000000-0005-0000-0000-000063170000}"/>
    <cellStyle name="40% - Énfasis3 5 4 2" xfId="18599" xr:uid="{00000000-0005-0000-0000-000064170000}"/>
    <cellStyle name="40% - Énfasis3 5 4 2 2" xfId="41944" xr:uid="{00000000-0005-0000-0000-000065170000}"/>
    <cellStyle name="40% - Énfasis3 5 4 3" xfId="13445" xr:uid="{00000000-0005-0000-0000-000066170000}"/>
    <cellStyle name="40% - Énfasis3 5 4 3 2" xfId="36629" xr:uid="{00000000-0005-0000-0000-000067170000}"/>
    <cellStyle name="40% - Énfasis3 5 4 4" xfId="31319" xr:uid="{00000000-0005-0000-0000-000068170000}"/>
    <cellStyle name="40% - Énfasis3 5 4 5" xfId="26004" xr:uid="{00000000-0005-0000-0000-000069170000}"/>
    <cellStyle name="40% - Énfasis3 5 5" xfId="15226" xr:uid="{00000000-0005-0000-0000-00006A170000}"/>
    <cellStyle name="40% - Énfasis3 5 5 2" xfId="38413" xr:uid="{00000000-0005-0000-0000-00006B170000}"/>
    <cellStyle name="40% - Énfasis3 5 6" xfId="9917" xr:uid="{00000000-0005-0000-0000-00006C170000}"/>
    <cellStyle name="40% - Énfasis3 5 6 2" xfId="33098" xr:uid="{00000000-0005-0000-0000-00006D170000}"/>
    <cellStyle name="40% - Énfasis3 5 7" xfId="20544" xr:uid="{00000000-0005-0000-0000-00006E170000}"/>
    <cellStyle name="40% - Énfasis3 5 7 2" xfId="27788" xr:uid="{00000000-0005-0000-0000-00006F170000}"/>
    <cellStyle name="40% - Énfasis3 5 8" xfId="22473" xr:uid="{00000000-0005-0000-0000-000070170000}"/>
    <cellStyle name="40% - Énfasis3 5 9" xfId="43739" xr:uid="{00000000-0005-0000-0000-000071170000}"/>
    <cellStyle name="40% - Énfasis3 6" xfId="534" xr:uid="{00000000-0005-0000-0000-000072170000}"/>
    <cellStyle name="40% - Énfasis3 6 10" xfId="2498" xr:uid="{00000000-0005-0000-0000-000073170000}"/>
    <cellStyle name="40% - Énfasis3 6 2" xfId="6129" xr:uid="{00000000-0005-0000-0000-000074170000}"/>
    <cellStyle name="40% - Énfasis3 6 2 2" xfId="16571" xr:uid="{00000000-0005-0000-0000-000075170000}"/>
    <cellStyle name="40% - Énfasis3 6 2 2 2" xfId="39775" xr:uid="{00000000-0005-0000-0000-000076170000}"/>
    <cellStyle name="40% - Énfasis3 6 2 3" xfId="11277" xr:uid="{00000000-0005-0000-0000-000077170000}"/>
    <cellStyle name="40% - Énfasis3 6 2 3 2" xfId="34460" xr:uid="{00000000-0005-0000-0000-000078170000}"/>
    <cellStyle name="40% - Énfasis3 6 2 4" xfId="29150" xr:uid="{00000000-0005-0000-0000-000079170000}"/>
    <cellStyle name="40% - Énfasis3 6 2 5" xfId="23835" xr:uid="{00000000-0005-0000-0000-00007A170000}"/>
    <cellStyle name="40% - Énfasis3 6 3" xfId="7860" xr:uid="{00000000-0005-0000-0000-00007B170000}"/>
    <cellStyle name="40% - Énfasis3 6 3 2" xfId="18199" xr:uid="{00000000-0005-0000-0000-00007C170000}"/>
    <cellStyle name="40% - Énfasis3 6 3 2 2" xfId="41543" xr:uid="{00000000-0005-0000-0000-00007D170000}"/>
    <cellStyle name="40% - Énfasis3 6 3 3" xfId="13044" xr:uid="{00000000-0005-0000-0000-00007E170000}"/>
    <cellStyle name="40% - Énfasis3 6 3 3 2" xfId="36228" xr:uid="{00000000-0005-0000-0000-00007F170000}"/>
    <cellStyle name="40% - Énfasis3 6 3 4" xfId="30918" xr:uid="{00000000-0005-0000-0000-000080170000}"/>
    <cellStyle name="40% - Énfasis3 6 3 5" xfId="25603" xr:uid="{00000000-0005-0000-0000-000081170000}"/>
    <cellStyle name="40% - Énfasis3 6 4" xfId="14825" xr:uid="{00000000-0005-0000-0000-000082170000}"/>
    <cellStyle name="40% - Énfasis3 6 4 2" xfId="38012" xr:uid="{00000000-0005-0000-0000-000083170000}"/>
    <cellStyle name="40% - Énfasis3 6 5" xfId="9516" xr:uid="{00000000-0005-0000-0000-000084170000}"/>
    <cellStyle name="40% - Énfasis3 6 5 2" xfId="32697" xr:uid="{00000000-0005-0000-0000-000085170000}"/>
    <cellStyle name="40% - Énfasis3 6 6" xfId="20143" xr:uid="{00000000-0005-0000-0000-000086170000}"/>
    <cellStyle name="40% - Énfasis3 6 6 2" xfId="27387" xr:uid="{00000000-0005-0000-0000-000087170000}"/>
    <cellStyle name="40% - Énfasis3 6 7" xfId="22072" xr:uid="{00000000-0005-0000-0000-000088170000}"/>
    <cellStyle name="40% - Énfasis3 6 8" xfId="43338" xr:uid="{00000000-0005-0000-0000-000089170000}"/>
    <cellStyle name="40% - Énfasis3 6 9" xfId="4359" xr:uid="{00000000-0005-0000-0000-00008A170000}"/>
    <cellStyle name="40% - Énfasis3 7" xfId="1361" xr:uid="{00000000-0005-0000-0000-00008B170000}"/>
    <cellStyle name="40% - Énfasis3 7 10" xfId="3310" xr:uid="{00000000-0005-0000-0000-00008C170000}"/>
    <cellStyle name="40% - Énfasis3 7 2" xfId="6928" xr:uid="{00000000-0005-0000-0000-00008D170000}"/>
    <cellStyle name="40% - Énfasis3 7 2 2" xfId="17299" xr:uid="{00000000-0005-0000-0000-00008E170000}"/>
    <cellStyle name="40% - Énfasis3 7 2 2 2" xfId="40587" xr:uid="{00000000-0005-0000-0000-00008F170000}"/>
    <cellStyle name="40% - Énfasis3 7 2 3" xfId="12089" xr:uid="{00000000-0005-0000-0000-000090170000}"/>
    <cellStyle name="40% - Énfasis3 7 2 3 2" xfId="35272" xr:uid="{00000000-0005-0000-0000-000091170000}"/>
    <cellStyle name="40% - Énfasis3 7 2 4" xfId="29962" xr:uid="{00000000-0005-0000-0000-000092170000}"/>
    <cellStyle name="40% - Énfasis3 7 2 5" xfId="24647" xr:uid="{00000000-0005-0000-0000-000093170000}"/>
    <cellStyle name="40% - Énfasis3 7 3" xfId="8588" xr:uid="{00000000-0005-0000-0000-000094170000}"/>
    <cellStyle name="40% - Énfasis3 7 3 2" xfId="19010" xr:uid="{00000000-0005-0000-0000-000095170000}"/>
    <cellStyle name="40% - Énfasis3 7 3 2 2" xfId="42355" xr:uid="{00000000-0005-0000-0000-000096170000}"/>
    <cellStyle name="40% - Énfasis3 7 3 3" xfId="13856" xr:uid="{00000000-0005-0000-0000-000097170000}"/>
    <cellStyle name="40% - Énfasis3 7 3 3 2" xfId="37040" xr:uid="{00000000-0005-0000-0000-000098170000}"/>
    <cellStyle name="40% - Énfasis3 7 3 4" xfId="31730" xr:uid="{00000000-0005-0000-0000-000099170000}"/>
    <cellStyle name="40% - Énfasis3 7 3 5" xfId="26415" xr:uid="{00000000-0005-0000-0000-00009A170000}"/>
    <cellStyle name="40% - Énfasis3 7 4" xfId="15637" xr:uid="{00000000-0005-0000-0000-00009B170000}"/>
    <cellStyle name="40% - Énfasis3 7 4 2" xfId="38824" xr:uid="{00000000-0005-0000-0000-00009C170000}"/>
    <cellStyle name="40% - Énfasis3 7 5" xfId="10328" xr:uid="{00000000-0005-0000-0000-00009D170000}"/>
    <cellStyle name="40% - Énfasis3 7 5 2" xfId="33509" xr:uid="{00000000-0005-0000-0000-00009E170000}"/>
    <cellStyle name="40% - Énfasis3 7 6" xfId="20955" xr:uid="{00000000-0005-0000-0000-00009F170000}"/>
    <cellStyle name="40% - Énfasis3 7 6 2" xfId="28199" xr:uid="{00000000-0005-0000-0000-0000A0170000}"/>
    <cellStyle name="40% - Énfasis3 7 7" xfId="22884" xr:uid="{00000000-0005-0000-0000-0000A1170000}"/>
    <cellStyle name="40% - Énfasis3 7 8" xfId="44150" xr:uid="{00000000-0005-0000-0000-0000A2170000}"/>
    <cellStyle name="40% - Énfasis3 7 9" xfId="4360" xr:uid="{00000000-0005-0000-0000-0000A3170000}"/>
    <cellStyle name="40% - Énfasis3 8" xfId="5997" xr:uid="{00000000-0005-0000-0000-0000A4170000}"/>
    <cellStyle name="40% - Énfasis3 8 2" xfId="16448" xr:uid="{00000000-0005-0000-0000-0000A5170000}"/>
    <cellStyle name="40% - Énfasis3 8 2 2" xfId="39636" xr:uid="{00000000-0005-0000-0000-0000A6170000}"/>
    <cellStyle name="40% - Énfasis3 8 3" xfId="11138" xr:uid="{00000000-0005-0000-0000-0000A7170000}"/>
    <cellStyle name="40% - Énfasis3 8 3 2" xfId="34321" xr:uid="{00000000-0005-0000-0000-0000A8170000}"/>
    <cellStyle name="40% - Énfasis3 8 4" xfId="29011" xr:uid="{00000000-0005-0000-0000-0000A9170000}"/>
    <cellStyle name="40% - Énfasis3 8 5" xfId="23696" xr:uid="{00000000-0005-0000-0000-0000AA170000}"/>
    <cellStyle name="40% - Énfasis3 9" xfId="7730" xr:uid="{00000000-0005-0000-0000-0000AB170000}"/>
    <cellStyle name="40% - Énfasis3 9 2" xfId="18063" xr:uid="{00000000-0005-0000-0000-0000AC170000}"/>
    <cellStyle name="40% - Énfasis3 9 2 2" xfId="41399" xr:uid="{00000000-0005-0000-0000-0000AD170000}"/>
    <cellStyle name="40% - Énfasis3 9 3" xfId="12900" xr:uid="{00000000-0005-0000-0000-0000AE170000}"/>
    <cellStyle name="40% - Énfasis3 9 3 2" xfId="36084" xr:uid="{00000000-0005-0000-0000-0000AF170000}"/>
    <cellStyle name="40% - Énfasis3 9 4" xfId="30774" xr:uid="{00000000-0005-0000-0000-0000B0170000}"/>
    <cellStyle name="40% - Énfasis3 9 5" xfId="25459" xr:uid="{00000000-0005-0000-0000-0000B1170000}"/>
    <cellStyle name="40% - Énfasis4" xfId="40" builtinId="43" customBuiltin="1"/>
    <cellStyle name="40% - Énfasis4 10" xfId="14680" xr:uid="{00000000-0005-0000-0000-0000B3170000}"/>
    <cellStyle name="40% - Énfasis4 10 2" xfId="37865" xr:uid="{00000000-0005-0000-0000-0000B4170000}"/>
    <cellStyle name="40% - Énfasis4 11" xfId="9374" xr:uid="{00000000-0005-0000-0000-0000B5170000}"/>
    <cellStyle name="40% - Énfasis4 11 2" xfId="32555" xr:uid="{00000000-0005-0000-0000-0000B6170000}"/>
    <cellStyle name="40% - Énfasis4 12" xfId="19832" xr:uid="{00000000-0005-0000-0000-0000B7170000}"/>
    <cellStyle name="40% - Énfasis4 12 2" xfId="27240" xr:uid="{00000000-0005-0000-0000-0000B8170000}"/>
    <cellStyle name="40% - Énfasis4 13" xfId="21930" xr:uid="{00000000-0005-0000-0000-0000B9170000}"/>
    <cellStyle name="40% - Énfasis4 14" xfId="43178" xr:uid="{00000000-0005-0000-0000-0000BA170000}"/>
    <cellStyle name="40% - Énfasis4 15" xfId="4127" xr:uid="{00000000-0005-0000-0000-0000BB170000}"/>
    <cellStyle name="40% - Énfasis4 16" xfId="2344" xr:uid="{00000000-0005-0000-0000-0000BC170000}"/>
    <cellStyle name="40% - Énfasis4 2" xfId="174" xr:uid="{00000000-0005-0000-0000-0000BD170000}"/>
    <cellStyle name="40% - Énfasis4 2 10" xfId="9475" xr:uid="{00000000-0005-0000-0000-0000BE170000}"/>
    <cellStyle name="40% - Énfasis4 2 10 2" xfId="32656" xr:uid="{00000000-0005-0000-0000-0000BF170000}"/>
    <cellStyle name="40% - Énfasis4 2 11" xfId="19950" xr:uid="{00000000-0005-0000-0000-0000C0170000}"/>
    <cellStyle name="40% - Énfasis4 2 11 2" xfId="27346" xr:uid="{00000000-0005-0000-0000-0000C1170000}"/>
    <cellStyle name="40% - Énfasis4 2 12" xfId="22031" xr:uid="{00000000-0005-0000-0000-0000C2170000}"/>
    <cellStyle name="40% - Énfasis4 2 2" xfId="175" xr:uid="{00000000-0005-0000-0000-0000C3170000}"/>
    <cellStyle name="40% - Énfasis4 2 2 2" xfId="176" xr:uid="{00000000-0005-0000-0000-0000C4170000}"/>
    <cellStyle name="40% - Énfasis4 2 2 2 2" xfId="1996" xr:uid="{00000000-0005-0000-0000-0000C5170000}"/>
    <cellStyle name="40% - Énfasis4 2 2 2 2 10" xfId="3944" xr:uid="{00000000-0005-0000-0000-0000C6170000}"/>
    <cellStyle name="40% - Énfasis4 2 2 2 2 2" xfId="7553" xr:uid="{00000000-0005-0000-0000-0000C7170000}"/>
    <cellStyle name="40% - Énfasis4 2 2 2 2 2 2" xfId="17897" xr:uid="{00000000-0005-0000-0000-0000C8170000}"/>
    <cellStyle name="40% - Énfasis4 2 2 2 2 2 2 2" xfId="41221" xr:uid="{00000000-0005-0000-0000-0000C9170000}"/>
    <cellStyle name="40% - Énfasis4 2 2 2 2 2 3" xfId="12723" xr:uid="{00000000-0005-0000-0000-0000CA170000}"/>
    <cellStyle name="40% - Énfasis4 2 2 2 2 2 3 2" xfId="35906" xr:uid="{00000000-0005-0000-0000-0000CB170000}"/>
    <cellStyle name="40% - Énfasis4 2 2 2 2 2 4" xfId="30596" xr:uid="{00000000-0005-0000-0000-0000CC170000}"/>
    <cellStyle name="40% - Énfasis4 2 2 2 2 2 5" xfId="25281" xr:uid="{00000000-0005-0000-0000-0000CD170000}"/>
    <cellStyle name="40% - Énfasis4 2 2 2 2 3" xfId="9187" xr:uid="{00000000-0005-0000-0000-0000CE170000}"/>
    <cellStyle name="40% - Énfasis4 2 2 2 2 3 2" xfId="19644" xr:uid="{00000000-0005-0000-0000-0000CF170000}"/>
    <cellStyle name="40% - Énfasis4 2 2 2 2 3 2 2" xfId="42989" xr:uid="{00000000-0005-0000-0000-0000D0170000}"/>
    <cellStyle name="40% - Énfasis4 2 2 2 2 3 3" xfId="14490" xr:uid="{00000000-0005-0000-0000-0000D1170000}"/>
    <cellStyle name="40% - Énfasis4 2 2 2 2 3 3 2" xfId="37674" xr:uid="{00000000-0005-0000-0000-0000D2170000}"/>
    <cellStyle name="40% - Énfasis4 2 2 2 2 3 4" xfId="32364" xr:uid="{00000000-0005-0000-0000-0000D3170000}"/>
    <cellStyle name="40% - Énfasis4 2 2 2 2 3 5" xfId="27049" xr:uid="{00000000-0005-0000-0000-0000D4170000}"/>
    <cellStyle name="40% - Énfasis4 2 2 2 2 4" xfId="16271" xr:uid="{00000000-0005-0000-0000-0000D5170000}"/>
    <cellStyle name="40% - Énfasis4 2 2 2 2 4 2" xfId="39458" xr:uid="{00000000-0005-0000-0000-0000D6170000}"/>
    <cellStyle name="40% - Énfasis4 2 2 2 2 5" xfId="10962" xr:uid="{00000000-0005-0000-0000-0000D7170000}"/>
    <cellStyle name="40% - Énfasis4 2 2 2 2 5 2" xfId="34143" xr:uid="{00000000-0005-0000-0000-0000D8170000}"/>
    <cellStyle name="40% - Énfasis4 2 2 2 2 6" xfId="21589" xr:uid="{00000000-0005-0000-0000-0000D9170000}"/>
    <cellStyle name="40% - Énfasis4 2 2 2 2 6 2" xfId="28833" xr:uid="{00000000-0005-0000-0000-0000DA170000}"/>
    <cellStyle name="40% - Énfasis4 2 2 2 2 7" xfId="23518" xr:uid="{00000000-0005-0000-0000-0000DB170000}"/>
    <cellStyle name="40% - Énfasis4 2 2 2 2 8" xfId="44784" xr:uid="{00000000-0005-0000-0000-0000DC170000}"/>
    <cellStyle name="40% - Énfasis4 2 2 2 2 9" xfId="4361" xr:uid="{00000000-0005-0000-0000-0000DD170000}"/>
    <cellStyle name="40% - Énfasis4 2 2 2 3" xfId="2281" xr:uid="{00000000-0005-0000-0000-0000DE170000}"/>
    <cellStyle name="40% - Énfasis4 2 2 2 3 2" xfId="6753" xr:uid="{00000000-0005-0000-0000-0000DF170000}"/>
    <cellStyle name="40% - Énfasis4 2 2 2 3 2 2" xfId="40409" xr:uid="{00000000-0005-0000-0000-0000E0170000}"/>
    <cellStyle name="40% - Énfasis4 2 2 2 3 3" xfId="11911" xr:uid="{00000000-0005-0000-0000-0000E1170000}"/>
    <cellStyle name="40% - Énfasis4 2 2 2 3 3 2" xfId="35094" xr:uid="{00000000-0005-0000-0000-0000E2170000}"/>
    <cellStyle name="40% - Énfasis4 2 2 2 3 4" xfId="21868" xr:uid="{00000000-0005-0000-0000-0000E3170000}"/>
    <cellStyle name="40% - Énfasis4 2 2 2 3 4 2" xfId="29784" xr:uid="{00000000-0005-0000-0000-0000E4170000}"/>
    <cellStyle name="40% - Énfasis4 2 2 2 3 5" xfId="24469" xr:uid="{00000000-0005-0000-0000-0000E5170000}"/>
    <cellStyle name="40% - Énfasis4 2 2 2 4" xfId="1181" xr:uid="{00000000-0005-0000-0000-0000E6170000}"/>
    <cellStyle name="40% - Énfasis4 2 2 2 4 2" xfId="18832" xr:uid="{00000000-0005-0000-0000-0000E7170000}"/>
    <cellStyle name="40% - Énfasis4 2 2 2 4 2 2" xfId="42177" xr:uid="{00000000-0005-0000-0000-0000E8170000}"/>
    <cellStyle name="40% - Énfasis4 2 2 2 4 3" xfId="13678" xr:uid="{00000000-0005-0000-0000-0000E9170000}"/>
    <cellStyle name="40% - Énfasis4 2 2 2 4 3 2" xfId="36862" xr:uid="{00000000-0005-0000-0000-0000EA170000}"/>
    <cellStyle name="40% - Énfasis4 2 2 2 4 4" xfId="20777" xr:uid="{00000000-0005-0000-0000-0000EB170000}"/>
    <cellStyle name="40% - Énfasis4 2 2 2 4 4 2" xfId="31552" xr:uid="{00000000-0005-0000-0000-0000EC170000}"/>
    <cellStyle name="40% - Énfasis4 2 2 2 4 5" xfId="26237" xr:uid="{00000000-0005-0000-0000-0000ED170000}"/>
    <cellStyle name="40% - Énfasis4 2 2 2 4 6" xfId="43972" xr:uid="{00000000-0005-0000-0000-0000EE170000}"/>
    <cellStyle name="40% - Énfasis4 2 2 2 4 7" xfId="4362" xr:uid="{00000000-0005-0000-0000-0000EF170000}"/>
    <cellStyle name="40% - Énfasis4 2 2 2 4 8" xfId="3132" xr:uid="{00000000-0005-0000-0000-0000F0170000}"/>
    <cellStyle name="40% - Énfasis4 2 2 2 5" xfId="15459" xr:uid="{00000000-0005-0000-0000-0000F1170000}"/>
    <cellStyle name="40% - Énfasis4 2 2 2 5 2" xfId="38646" xr:uid="{00000000-0005-0000-0000-0000F2170000}"/>
    <cellStyle name="40% - Énfasis4 2 2 2 6" xfId="10150" xr:uid="{00000000-0005-0000-0000-0000F3170000}"/>
    <cellStyle name="40% - Énfasis4 2 2 2 6 2" xfId="33331" xr:uid="{00000000-0005-0000-0000-0000F4170000}"/>
    <cellStyle name="40% - Énfasis4 2 2 2 7" xfId="19952" xr:uid="{00000000-0005-0000-0000-0000F5170000}"/>
    <cellStyle name="40% - Énfasis4 2 2 2 7 2" xfId="28021" xr:uid="{00000000-0005-0000-0000-0000F6170000}"/>
    <cellStyle name="40% - Énfasis4 2 2 2 8" xfId="22706" xr:uid="{00000000-0005-0000-0000-0000F7170000}"/>
    <cellStyle name="40% - Énfasis4 2 2 3" xfId="1589" xr:uid="{00000000-0005-0000-0000-0000F8170000}"/>
    <cellStyle name="40% - Énfasis4 2 2 3 10" xfId="3538" xr:uid="{00000000-0005-0000-0000-0000F9170000}"/>
    <cellStyle name="40% - Énfasis4 2 2 3 2" xfId="7153" xr:uid="{00000000-0005-0000-0000-0000FA170000}"/>
    <cellStyle name="40% - Énfasis4 2 2 3 2 2" xfId="17515" xr:uid="{00000000-0005-0000-0000-0000FB170000}"/>
    <cellStyle name="40% - Énfasis4 2 2 3 2 2 2" xfId="40815" xr:uid="{00000000-0005-0000-0000-0000FC170000}"/>
    <cellStyle name="40% - Énfasis4 2 2 3 2 3" xfId="12317" xr:uid="{00000000-0005-0000-0000-0000FD170000}"/>
    <cellStyle name="40% - Énfasis4 2 2 3 2 3 2" xfId="35500" xr:uid="{00000000-0005-0000-0000-0000FE170000}"/>
    <cellStyle name="40% - Énfasis4 2 2 3 2 4" xfId="30190" xr:uid="{00000000-0005-0000-0000-0000FF170000}"/>
    <cellStyle name="40% - Énfasis4 2 2 3 2 5" xfId="24875" xr:uid="{00000000-0005-0000-0000-000000180000}"/>
    <cellStyle name="40% - Énfasis4 2 2 3 3" xfId="8804" xr:uid="{00000000-0005-0000-0000-000001180000}"/>
    <cellStyle name="40% - Énfasis4 2 2 3 3 2" xfId="19238" xr:uid="{00000000-0005-0000-0000-000002180000}"/>
    <cellStyle name="40% - Énfasis4 2 2 3 3 2 2" xfId="42583" xr:uid="{00000000-0005-0000-0000-000003180000}"/>
    <cellStyle name="40% - Énfasis4 2 2 3 3 3" xfId="14084" xr:uid="{00000000-0005-0000-0000-000004180000}"/>
    <cellStyle name="40% - Énfasis4 2 2 3 3 3 2" xfId="37268" xr:uid="{00000000-0005-0000-0000-000005180000}"/>
    <cellStyle name="40% - Énfasis4 2 2 3 3 4" xfId="31958" xr:uid="{00000000-0005-0000-0000-000006180000}"/>
    <cellStyle name="40% - Énfasis4 2 2 3 3 5" xfId="26643" xr:uid="{00000000-0005-0000-0000-000007180000}"/>
    <cellStyle name="40% - Énfasis4 2 2 3 4" xfId="15865" xr:uid="{00000000-0005-0000-0000-000008180000}"/>
    <cellStyle name="40% - Énfasis4 2 2 3 4 2" xfId="39052" xr:uid="{00000000-0005-0000-0000-000009180000}"/>
    <cellStyle name="40% - Énfasis4 2 2 3 5" xfId="10556" xr:uid="{00000000-0005-0000-0000-00000A180000}"/>
    <cellStyle name="40% - Énfasis4 2 2 3 5 2" xfId="33737" xr:uid="{00000000-0005-0000-0000-00000B180000}"/>
    <cellStyle name="40% - Énfasis4 2 2 3 6" xfId="21183" xr:uid="{00000000-0005-0000-0000-00000C180000}"/>
    <cellStyle name="40% - Énfasis4 2 2 3 6 2" xfId="28427" xr:uid="{00000000-0005-0000-0000-00000D180000}"/>
    <cellStyle name="40% - Énfasis4 2 2 3 7" xfId="23112" xr:uid="{00000000-0005-0000-0000-00000E180000}"/>
    <cellStyle name="40% - Énfasis4 2 2 3 8" xfId="44378" xr:uid="{00000000-0005-0000-0000-00000F180000}"/>
    <cellStyle name="40% - Énfasis4 2 2 3 9" xfId="4363" xr:uid="{00000000-0005-0000-0000-000010180000}"/>
    <cellStyle name="40% - Énfasis4 2 2 4" xfId="2280" xr:uid="{00000000-0005-0000-0000-000011180000}"/>
    <cellStyle name="40% - Énfasis4 2 2 4 2" xfId="6354" xr:uid="{00000000-0005-0000-0000-000012180000}"/>
    <cellStyle name="40% - Énfasis4 2 2 4 2 2" xfId="40003" xr:uid="{00000000-0005-0000-0000-000013180000}"/>
    <cellStyle name="40% - Énfasis4 2 2 4 3" xfId="11505" xr:uid="{00000000-0005-0000-0000-000014180000}"/>
    <cellStyle name="40% - Énfasis4 2 2 4 3 2" xfId="34688" xr:uid="{00000000-0005-0000-0000-000015180000}"/>
    <cellStyle name="40% - Énfasis4 2 2 4 4" xfId="21867" xr:uid="{00000000-0005-0000-0000-000016180000}"/>
    <cellStyle name="40% - Énfasis4 2 2 4 4 2" xfId="29378" xr:uid="{00000000-0005-0000-0000-000017180000}"/>
    <cellStyle name="40% - Énfasis4 2 2 4 5" xfId="24063" xr:uid="{00000000-0005-0000-0000-000018180000}"/>
    <cellStyle name="40% - Énfasis4 2 2 5" xfId="765" xr:uid="{00000000-0005-0000-0000-000019180000}"/>
    <cellStyle name="40% - Énfasis4 2 2 5 2" xfId="18427" xr:uid="{00000000-0005-0000-0000-00001A180000}"/>
    <cellStyle name="40% - Énfasis4 2 2 5 2 2" xfId="41771" xr:uid="{00000000-0005-0000-0000-00001B180000}"/>
    <cellStyle name="40% - Énfasis4 2 2 5 3" xfId="13272" xr:uid="{00000000-0005-0000-0000-00001C180000}"/>
    <cellStyle name="40% - Énfasis4 2 2 5 3 2" xfId="36456" xr:uid="{00000000-0005-0000-0000-00001D180000}"/>
    <cellStyle name="40% - Énfasis4 2 2 5 4" xfId="20371" xr:uid="{00000000-0005-0000-0000-00001E180000}"/>
    <cellStyle name="40% - Énfasis4 2 2 5 4 2" xfId="31146" xr:uid="{00000000-0005-0000-0000-00001F180000}"/>
    <cellStyle name="40% - Énfasis4 2 2 5 5" xfId="25831" xr:uid="{00000000-0005-0000-0000-000020180000}"/>
    <cellStyle name="40% - Énfasis4 2 2 5 6" xfId="43566" xr:uid="{00000000-0005-0000-0000-000021180000}"/>
    <cellStyle name="40% - Énfasis4 2 2 5 7" xfId="4364" xr:uid="{00000000-0005-0000-0000-000022180000}"/>
    <cellStyle name="40% - Énfasis4 2 2 5 8" xfId="2726" xr:uid="{00000000-0005-0000-0000-000023180000}"/>
    <cellStyle name="40% - Énfasis4 2 2 6" xfId="15053" xr:uid="{00000000-0005-0000-0000-000024180000}"/>
    <cellStyle name="40% - Énfasis4 2 2 6 2" xfId="38240" xr:uid="{00000000-0005-0000-0000-000025180000}"/>
    <cellStyle name="40% - Énfasis4 2 2 7" xfId="9744" xr:uid="{00000000-0005-0000-0000-000026180000}"/>
    <cellStyle name="40% - Énfasis4 2 2 7 2" xfId="32925" xr:uid="{00000000-0005-0000-0000-000027180000}"/>
    <cellStyle name="40% - Énfasis4 2 2 8" xfId="19951" xr:uid="{00000000-0005-0000-0000-000028180000}"/>
    <cellStyle name="40% - Énfasis4 2 2 8 2" xfId="27615" xr:uid="{00000000-0005-0000-0000-000029180000}"/>
    <cellStyle name="40% - Énfasis4 2 2 9" xfId="22300" xr:uid="{00000000-0005-0000-0000-00002A180000}"/>
    <cellStyle name="40% - Énfasis4 2 3" xfId="177" xr:uid="{00000000-0005-0000-0000-00002B180000}"/>
    <cellStyle name="40% - Énfasis4 2 3 2" xfId="1310" xr:uid="{00000000-0005-0000-0000-00002C180000}"/>
    <cellStyle name="40% - Énfasis4 2 3 2 10" xfId="4365" xr:uid="{00000000-0005-0000-0000-00002D180000}"/>
    <cellStyle name="40% - Énfasis4 2 3 2 11" xfId="3261" xr:uid="{00000000-0005-0000-0000-00002E180000}"/>
    <cellStyle name="40% - Énfasis4 2 3 2 2" xfId="2125" xr:uid="{00000000-0005-0000-0000-00002F180000}"/>
    <cellStyle name="40% - Énfasis4 2 3 2 2 10" xfId="4073" xr:uid="{00000000-0005-0000-0000-000030180000}"/>
    <cellStyle name="40% - Énfasis4 2 3 2 2 2" xfId="7680" xr:uid="{00000000-0005-0000-0000-000031180000}"/>
    <cellStyle name="40% - Énfasis4 2 3 2 2 2 2" xfId="18014" xr:uid="{00000000-0005-0000-0000-000032180000}"/>
    <cellStyle name="40% - Énfasis4 2 3 2 2 2 2 2" xfId="41350" xr:uid="{00000000-0005-0000-0000-000033180000}"/>
    <cellStyle name="40% - Énfasis4 2 3 2 2 2 3" xfId="12852" xr:uid="{00000000-0005-0000-0000-000034180000}"/>
    <cellStyle name="40% - Énfasis4 2 3 2 2 2 3 2" xfId="36035" xr:uid="{00000000-0005-0000-0000-000035180000}"/>
    <cellStyle name="40% - Énfasis4 2 3 2 2 2 4" xfId="30725" xr:uid="{00000000-0005-0000-0000-000036180000}"/>
    <cellStyle name="40% - Énfasis4 2 3 2 2 2 5" xfId="25410" xr:uid="{00000000-0005-0000-0000-000037180000}"/>
    <cellStyle name="40% - Énfasis4 2 3 2 2 3" xfId="9304" xr:uid="{00000000-0005-0000-0000-000038180000}"/>
    <cellStyle name="40% - Énfasis4 2 3 2 2 3 2" xfId="19773" xr:uid="{00000000-0005-0000-0000-000039180000}"/>
    <cellStyle name="40% - Énfasis4 2 3 2 2 3 2 2" xfId="43118" xr:uid="{00000000-0005-0000-0000-00003A180000}"/>
    <cellStyle name="40% - Énfasis4 2 3 2 2 3 3" xfId="14619" xr:uid="{00000000-0005-0000-0000-00003B180000}"/>
    <cellStyle name="40% - Énfasis4 2 3 2 2 3 3 2" xfId="37803" xr:uid="{00000000-0005-0000-0000-00003C180000}"/>
    <cellStyle name="40% - Énfasis4 2 3 2 2 3 4" xfId="32493" xr:uid="{00000000-0005-0000-0000-00003D180000}"/>
    <cellStyle name="40% - Énfasis4 2 3 2 2 3 5" xfId="27178" xr:uid="{00000000-0005-0000-0000-00003E180000}"/>
    <cellStyle name="40% - Énfasis4 2 3 2 2 4" xfId="16400" xr:uid="{00000000-0005-0000-0000-00003F180000}"/>
    <cellStyle name="40% - Énfasis4 2 3 2 2 4 2" xfId="39587" xr:uid="{00000000-0005-0000-0000-000040180000}"/>
    <cellStyle name="40% - Énfasis4 2 3 2 2 5" xfId="11091" xr:uid="{00000000-0005-0000-0000-000041180000}"/>
    <cellStyle name="40% - Énfasis4 2 3 2 2 5 2" xfId="34272" xr:uid="{00000000-0005-0000-0000-000042180000}"/>
    <cellStyle name="40% - Énfasis4 2 3 2 2 6" xfId="21718" xr:uid="{00000000-0005-0000-0000-000043180000}"/>
    <cellStyle name="40% - Énfasis4 2 3 2 2 6 2" xfId="28962" xr:uid="{00000000-0005-0000-0000-000044180000}"/>
    <cellStyle name="40% - Énfasis4 2 3 2 2 7" xfId="23647" xr:uid="{00000000-0005-0000-0000-000045180000}"/>
    <cellStyle name="40% - Énfasis4 2 3 2 2 8" xfId="44913" xr:uid="{00000000-0005-0000-0000-000046180000}"/>
    <cellStyle name="40% - Énfasis4 2 3 2 2 9" xfId="4366" xr:uid="{00000000-0005-0000-0000-000047180000}"/>
    <cellStyle name="40% - Énfasis4 2 3 2 3" xfId="6880" xr:uid="{00000000-0005-0000-0000-000048180000}"/>
    <cellStyle name="40% - Énfasis4 2 3 2 3 2" xfId="17250" xr:uid="{00000000-0005-0000-0000-000049180000}"/>
    <cellStyle name="40% - Énfasis4 2 3 2 3 2 2" xfId="40538" xr:uid="{00000000-0005-0000-0000-00004A180000}"/>
    <cellStyle name="40% - Énfasis4 2 3 2 3 3" xfId="12040" xr:uid="{00000000-0005-0000-0000-00004B180000}"/>
    <cellStyle name="40% - Énfasis4 2 3 2 3 3 2" xfId="35223" xr:uid="{00000000-0005-0000-0000-00004C180000}"/>
    <cellStyle name="40% - Énfasis4 2 3 2 3 4" xfId="29913" xr:uid="{00000000-0005-0000-0000-00004D180000}"/>
    <cellStyle name="40% - Énfasis4 2 3 2 3 5" xfId="24598" xr:uid="{00000000-0005-0000-0000-00004E180000}"/>
    <cellStyle name="40% - Énfasis4 2 3 2 4" xfId="8539" xr:uid="{00000000-0005-0000-0000-00004F180000}"/>
    <cellStyle name="40% - Énfasis4 2 3 2 4 2" xfId="18961" xr:uid="{00000000-0005-0000-0000-000050180000}"/>
    <cellStyle name="40% - Énfasis4 2 3 2 4 2 2" xfId="42306" xr:uid="{00000000-0005-0000-0000-000051180000}"/>
    <cellStyle name="40% - Énfasis4 2 3 2 4 3" xfId="13807" xr:uid="{00000000-0005-0000-0000-000052180000}"/>
    <cellStyle name="40% - Énfasis4 2 3 2 4 3 2" xfId="36991" xr:uid="{00000000-0005-0000-0000-000053180000}"/>
    <cellStyle name="40% - Énfasis4 2 3 2 4 4" xfId="31681" xr:uid="{00000000-0005-0000-0000-000054180000}"/>
    <cellStyle name="40% - Énfasis4 2 3 2 4 5" xfId="26366" xr:uid="{00000000-0005-0000-0000-000055180000}"/>
    <cellStyle name="40% - Énfasis4 2 3 2 5" xfId="15588" xr:uid="{00000000-0005-0000-0000-000056180000}"/>
    <cellStyle name="40% - Énfasis4 2 3 2 5 2" xfId="38775" xr:uid="{00000000-0005-0000-0000-000057180000}"/>
    <cellStyle name="40% - Énfasis4 2 3 2 6" xfId="10279" xr:uid="{00000000-0005-0000-0000-000058180000}"/>
    <cellStyle name="40% - Énfasis4 2 3 2 6 2" xfId="33460" xr:uid="{00000000-0005-0000-0000-000059180000}"/>
    <cellStyle name="40% - Énfasis4 2 3 2 7" xfId="20906" xr:uid="{00000000-0005-0000-0000-00005A180000}"/>
    <cellStyle name="40% - Énfasis4 2 3 2 7 2" xfId="28150" xr:uid="{00000000-0005-0000-0000-00005B180000}"/>
    <cellStyle name="40% - Énfasis4 2 3 2 8" xfId="22835" xr:uid="{00000000-0005-0000-0000-00005C180000}"/>
    <cellStyle name="40% - Énfasis4 2 3 2 9" xfId="44101" xr:uid="{00000000-0005-0000-0000-00005D180000}"/>
    <cellStyle name="40% - Énfasis4 2 3 3" xfId="1718" xr:uid="{00000000-0005-0000-0000-00005E180000}"/>
    <cellStyle name="40% - Énfasis4 2 3 3 10" xfId="3667" xr:uid="{00000000-0005-0000-0000-00005F180000}"/>
    <cellStyle name="40% - Énfasis4 2 3 3 2" xfId="7280" xr:uid="{00000000-0005-0000-0000-000060180000}"/>
    <cellStyle name="40% - Énfasis4 2 3 3 2 2" xfId="17632" xr:uid="{00000000-0005-0000-0000-000061180000}"/>
    <cellStyle name="40% - Énfasis4 2 3 3 2 2 2" xfId="40944" xr:uid="{00000000-0005-0000-0000-000062180000}"/>
    <cellStyle name="40% - Énfasis4 2 3 3 2 3" xfId="12446" xr:uid="{00000000-0005-0000-0000-000063180000}"/>
    <cellStyle name="40% - Énfasis4 2 3 3 2 3 2" xfId="35629" xr:uid="{00000000-0005-0000-0000-000064180000}"/>
    <cellStyle name="40% - Énfasis4 2 3 3 2 4" xfId="30319" xr:uid="{00000000-0005-0000-0000-000065180000}"/>
    <cellStyle name="40% - Énfasis4 2 3 3 2 5" xfId="25004" xr:uid="{00000000-0005-0000-0000-000066180000}"/>
    <cellStyle name="40% - Énfasis4 2 3 3 3" xfId="8921" xr:uid="{00000000-0005-0000-0000-000067180000}"/>
    <cellStyle name="40% - Énfasis4 2 3 3 3 2" xfId="19367" xr:uid="{00000000-0005-0000-0000-000068180000}"/>
    <cellStyle name="40% - Énfasis4 2 3 3 3 2 2" xfId="42712" xr:uid="{00000000-0005-0000-0000-000069180000}"/>
    <cellStyle name="40% - Énfasis4 2 3 3 3 3" xfId="14213" xr:uid="{00000000-0005-0000-0000-00006A180000}"/>
    <cellStyle name="40% - Énfasis4 2 3 3 3 3 2" xfId="37397" xr:uid="{00000000-0005-0000-0000-00006B180000}"/>
    <cellStyle name="40% - Énfasis4 2 3 3 3 4" xfId="32087" xr:uid="{00000000-0005-0000-0000-00006C180000}"/>
    <cellStyle name="40% - Énfasis4 2 3 3 3 5" xfId="26772" xr:uid="{00000000-0005-0000-0000-00006D180000}"/>
    <cellStyle name="40% - Énfasis4 2 3 3 4" xfId="15994" xr:uid="{00000000-0005-0000-0000-00006E180000}"/>
    <cellStyle name="40% - Énfasis4 2 3 3 4 2" xfId="39181" xr:uid="{00000000-0005-0000-0000-00006F180000}"/>
    <cellStyle name="40% - Énfasis4 2 3 3 5" xfId="10685" xr:uid="{00000000-0005-0000-0000-000070180000}"/>
    <cellStyle name="40% - Énfasis4 2 3 3 5 2" xfId="33866" xr:uid="{00000000-0005-0000-0000-000071180000}"/>
    <cellStyle name="40% - Énfasis4 2 3 3 6" xfId="21312" xr:uid="{00000000-0005-0000-0000-000072180000}"/>
    <cellStyle name="40% - Énfasis4 2 3 3 6 2" xfId="28556" xr:uid="{00000000-0005-0000-0000-000073180000}"/>
    <cellStyle name="40% - Énfasis4 2 3 3 7" xfId="23241" xr:uid="{00000000-0005-0000-0000-000074180000}"/>
    <cellStyle name="40% - Énfasis4 2 3 3 8" xfId="44507" xr:uid="{00000000-0005-0000-0000-000075180000}"/>
    <cellStyle name="40% - Énfasis4 2 3 3 9" xfId="4367" xr:uid="{00000000-0005-0000-0000-000076180000}"/>
    <cellStyle name="40% - Énfasis4 2 3 4" xfId="2282" xr:uid="{00000000-0005-0000-0000-000077180000}"/>
    <cellStyle name="40% - Énfasis4 2 3 4 2" xfId="6481" xr:uid="{00000000-0005-0000-0000-000078180000}"/>
    <cellStyle name="40% - Énfasis4 2 3 4 2 2" xfId="40132" xr:uid="{00000000-0005-0000-0000-000079180000}"/>
    <cellStyle name="40% - Énfasis4 2 3 4 3" xfId="11634" xr:uid="{00000000-0005-0000-0000-00007A180000}"/>
    <cellStyle name="40% - Énfasis4 2 3 4 3 2" xfId="34817" xr:uid="{00000000-0005-0000-0000-00007B180000}"/>
    <cellStyle name="40% - Énfasis4 2 3 4 4" xfId="21869" xr:uid="{00000000-0005-0000-0000-00007C180000}"/>
    <cellStyle name="40% - Énfasis4 2 3 4 4 2" xfId="29507" xr:uid="{00000000-0005-0000-0000-00007D180000}"/>
    <cellStyle name="40% - Énfasis4 2 3 4 5" xfId="24192" xr:uid="{00000000-0005-0000-0000-00007E180000}"/>
    <cellStyle name="40% - Énfasis4 2 3 5" xfId="902" xr:uid="{00000000-0005-0000-0000-00007F180000}"/>
    <cellStyle name="40% - Énfasis4 2 3 5 2" xfId="18556" xr:uid="{00000000-0005-0000-0000-000080180000}"/>
    <cellStyle name="40% - Énfasis4 2 3 5 2 2" xfId="41900" xr:uid="{00000000-0005-0000-0000-000081180000}"/>
    <cellStyle name="40% - Énfasis4 2 3 5 3" xfId="13401" xr:uid="{00000000-0005-0000-0000-000082180000}"/>
    <cellStyle name="40% - Énfasis4 2 3 5 3 2" xfId="36585" xr:uid="{00000000-0005-0000-0000-000083180000}"/>
    <cellStyle name="40% - Énfasis4 2 3 5 4" xfId="20500" xr:uid="{00000000-0005-0000-0000-000084180000}"/>
    <cellStyle name="40% - Énfasis4 2 3 5 4 2" xfId="31275" xr:uid="{00000000-0005-0000-0000-000085180000}"/>
    <cellStyle name="40% - Énfasis4 2 3 5 5" xfId="25960" xr:uid="{00000000-0005-0000-0000-000086180000}"/>
    <cellStyle name="40% - Énfasis4 2 3 5 6" xfId="43695" xr:uid="{00000000-0005-0000-0000-000087180000}"/>
    <cellStyle name="40% - Énfasis4 2 3 5 7" xfId="4368" xr:uid="{00000000-0005-0000-0000-000088180000}"/>
    <cellStyle name="40% - Énfasis4 2 3 5 8" xfId="2855" xr:uid="{00000000-0005-0000-0000-000089180000}"/>
    <cellStyle name="40% - Énfasis4 2 3 6" xfId="15182" xr:uid="{00000000-0005-0000-0000-00008A180000}"/>
    <cellStyle name="40% - Énfasis4 2 3 6 2" xfId="38369" xr:uid="{00000000-0005-0000-0000-00008B180000}"/>
    <cellStyle name="40% - Énfasis4 2 3 7" xfId="9873" xr:uid="{00000000-0005-0000-0000-00008C180000}"/>
    <cellStyle name="40% - Énfasis4 2 3 7 2" xfId="33054" xr:uid="{00000000-0005-0000-0000-00008D180000}"/>
    <cellStyle name="40% - Énfasis4 2 3 8" xfId="19953" xr:uid="{00000000-0005-0000-0000-00008E180000}"/>
    <cellStyle name="40% - Énfasis4 2 3 8 2" xfId="27744" xr:uid="{00000000-0005-0000-0000-00008F180000}"/>
    <cellStyle name="40% - Énfasis4 2 3 9" xfId="22429" xr:uid="{00000000-0005-0000-0000-000090180000}"/>
    <cellStyle name="40% - Énfasis4 2 4" xfId="1046" xr:uid="{00000000-0005-0000-0000-000091180000}"/>
    <cellStyle name="40% - Énfasis4 2 4 10" xfId="4369" xr:uid="{00000000-0005-0000-0000-000092180000}"/>
    <cellStyle name="40% - Énfasis4 2 4 11" xfId="2997" xr:uid="{00000000-0005-0000-0000-000093180000}"/>
    <cellStyle name="40% - Énfasis4 2 4 2" xfId="1861" xr:uid="{00000000-0005-0000-0000-000094180000}"/>
    <cellStyle name="40% - Énfasis4 2 4 2 10" xfId="3809" xr:uid="{00000000-0005-0000-0000-000095180000}"/>
    <cellStyle name="40% - Énfasis4 2 4 2 2" xfId="7420" xr:uid="{00000000-0005-0000-0000-000096180000}"/>
    <cellStyle name="40% - Énfasis4 2 4 2 2 2" xfId="17774" xr:uid="{00000000-0005-0000-0000-000097180000}"/>
    <cellStyle name="40% - Énfasis4 2 4 2 2 2 2" xfId="41086" xr:uid="{00000000-0005-0000-0000-000098180000}"/>
    <cellStyle name="40% - Énfasis4 2 4 2 2 3" xfId="12588" xr:uid="{00000000-0005-0000-0000-000099180000}"/>
    <cellStyle name="40% - Énfasis4 2 4 2 2 3 2" xfId="35771" xr:uid="{00000000-0005-0000-0000-00009A180000}"/>
    <cellStyle name="40% - Énfasis4 2 4 2 2 4" xfId="30461" xr:uid="{00000000-0005-0000-0000-00009B180000}"/>
    <cellStyle name="40% - Énfasis4 2 4 2 2 5" xfId="25146" xr:uid="{00000000-0005-0000-0000-00009C180000}"/>
    <cellStyle name="40% - Énfasis4 2 4 2 3" xfId="9064" xr:uid="{00000000-0005-0000-0000-00009D180000}"/>
    <cellStyle name="40% - Énfasis4 2 4 2 3 2" xfId="19509" xr:uid="{00000000-0005-0000-0000-00009E180000}"/>
    <cellStyle name="40% - Énfasis4 2 4 2 3 2 2" xfId="42854" xr:uid="{00000000-0005-0000-0000-00009F180000}"/>
    <cellStyle name="40% - Énfasis4 2 4 2 3 3" xfId="14355" xr:uid="{00000000-0005-0000-0000-0000A0180000}"/>
    <cellStyle name="40% - Énfasis4 2 4 2 3 3 2" xfId="37539" xr:uid="{00000000-0005-0000-0000-0000A1180000}"/>
    <cellStyle name="40% - Énfasis4 2 4 2 3 4" xfId="32229" xr:uid="{00000000-0005-0000-0000-0000A2180000}"/>
    <cellStyle name="40% - Énfasis4 2 4 2 3 5" xfId="26914" xr:uid="{00000000-0005-0000-0000-0000A3180000}"/>
    <cellStyle name="40% - Énfasis4 2 4 2 4" xfId="16136" xr:uid="{00000000-0005-0000-0000-0000A4180000}"/>
    <cellStyle name="40% - Énfasis4 2 4 2 4 2" xfId="39323" xr:uid="{00000000-0005-0000-0000-0000A5180000}"/>
    <cellStyle name="40% - Énfasis4 2 4 2 5" xfId="10827" xr:uid="{00000000-0005-0000-0000-0000A6180000}"/>
    <cellStyle name="40% - Énfasis4 2 4 2 5 2" xfId="34008" xr:uid="{00000000-0005-0000-0000-0000A7180000}"/>
    <cellStyle name="40% - Énfasis4 2 4 2 6" xfId="21454" xr:uid="{00000000-0005-0000-0000-0000A8180000}"/>
    <cellStyle name="40% - Énfasis4 2 4 2 6 2" xfId="28698" xr:uid="{00000000-0005-0000-0000-0000A9180000}"/>
    <cellStyle name="40% - Énfasis4 2 4 2 7" xfId="23383" xr:uid="{00000000-0005-0000-0000-0000AA180000}"/>
    <cellStyle name="40% - Énfasis4 2 4 2 8" xfId="44649" xr:uid="{00000000-0005-0000-0000-0000AB180000}"/>
    <cellStyle name="40% - Énfasis4 2 4 2 9" xfId="4370" xr:uid="{00000000-0005-0000-0000-0000AC180000}"/>
    <cellStyle name="40% - Énfasis4 2 4 3" xfId="6620" xr:uid="{00000000-0005-0000-0000-0000AD180000}"/>
    <cellStyle name="40% - Énfasis4 2 4 3 2" xfId="17022" xr:uid="{00000000-0005-0000-0000-0000AE180000}"/>
    <cellStyle name="40% - Énfasis4 2 4 3 2 2" xfId="40274" xr:uid="{00000000-0005-0000-0000-0000AF180000}"/>
    <cellStyle name="40% - Énfasis4 2 4 3 3" xfId="11776" xr:uid="{00000000-0005-0000-0000-0000B0180000}"/>
    <cellStyle name="40% - Énfasis4 2 4 3 3 2" xfId="34959" xr:uid="{00000000-0005-0000-0000-0000B1180000}"/>
    <cellStyle name="40% - Énfasis4 2 4 3 4" xfId="29649" xr:uid="{00000000-0005-0000-0000-0000B2180000}"/>
    <cellStyle name="40% - Énfasis4 2 4 3 5" xfId="24334" xr:uid="{00000000-0005-0000-0000-0000B3180000}"/>
    <cellStyle name="40% - Énfasis4 2 4 4" xfId="8311" xr:uid="{00000000-0005-0000-0000-0000B4180000}"/>
    <cellStyle name="40% - Énfasis4 2 4 4 2" xfId="18697" xr:uid="{00000000-0005-0000-0000-0000B5180000}"/>
    <cellStyle name="40% - Énfasis4 2 4 4 2 2" xfId="42042" xr:uid="{00000000-0005-0000-0000-0000B6180000}"/>
    <cellStyle name="40% - Énfasis4 2 4 4 3" xfId="13543" xr:uid="{00000000-0005-0000-0000-0000B7180000}"/>
    <cellStyle name="40% - Énfasis4 2 4 4 3 2" xfId="36727" xr:uid="{00000000-0005-0000-0000-0000B8180000}"/>
    <cellStyle name="40% - Énfasis4 2 4 4 4" xfId="31417" xr:uid="{00000000-0005-0000-0000-0000B9180000}"/>
    <cellStyle name="40% - Énfasis4 2 4 4 5" xfId="26102" xr:uid="{00000000-0005-0000-0000-0000BA180000}"/>
    <cellStyle name="40% - Énfasis4 2 4 5" xfId="15324" xr:uid="{00000000-0005-0000-0000-0000BB180000}"/>
    <cellStyle name="40% - Énfasis4 2 4 5 2" xfId="38511" xr:uid="{00000000-0005-0000-0000-0000BC180000}"/>
    <cellStyle name="40% - Énfasis4 2 4 6" xfId="10015" xr:uid="{00000000-0005-0000-0000-0000BD180000}"/>
    <cellStyle name="40% - Énfasis4 2 4 6 2" xfId="33196" xr:uid="{00000000-0005-0000-0000-0000BE180000}"/>
    <cellStyle name="40% - Énfasis4 2 4 7" xfId="20642" xr:uid="{00000000-0005-0000-0000-0000BF180000}"/>
    <cellStyle name="40% - Énfasis4 2 4 7 2" xfId="27886" xr:uid="{00000000-0005-0000-0000-0000C0180000}"/>
    <cellStyle name="40% - Énfasis4 2 4 8" xfId="22571" xr:uid="{00000000-0005-0000-0000-0000C1180000}"/>
    <cellStyle name="40% - Énfasis4 2 4 9" xfId="43837" xr:uid="{00000000-0005-0000-0000-0000C2180000}"/>
    <cellStyle name="40% - Énfasis4 2 5" xfId="627" xr:uid="{00000000-0005-0000-0000-0000C3180000}"/>
    <cellStyle name="40% - Énfasis4 2 5 10" xfId="2591" xr:uid="{00000000-0005-0000-0000-0000C4180000}"/>
    <cellStyle name="40% - Énfasis4 2 5 2" xfId="6221" xr:uid="{00000000-0005-0000-0000-0000C5180000}"/>
    <cellStyle name="40% - Énfasis4 2 5 2 2" xfId="16664" xr:uid="{00000000-0005-0000-0000-0000C6180000}"/>
    <cellStyle name="40% - Énfasis4 2 5 2 2 2" xfId="39868" xr:uid="{00000000-0005-0000-0000-0000C7180000}"/>
    <cellStyle name="40% - Énfasis4 2 5 2 3" xfId="11370" xr:uid="{00000000-0005-0000-0000-0000C8180000}"/>
    <cellStyle name="40% - Énfasis4 2 5 2 3 2" xfId="34553" xr:uid="{00000000-0005-0000-0000-0000C9180000}"/>
    <cellStyle name="40% - Énfasis4 2 5 2 4" xfId="29243" xr:uid="{00000000-0005-0000-0000-0000CA180000}"/>
    <cellStyle name="40% - Énfasis4 2 5 2 5" xfId="23928" xr:uid="{00000000-0005-0000-0000-0000CB180000}"/>
    <cellStyle name="40% - Énfasis4 2 5 3" xfId="7953" xr:uid="{00000000-0005-0000-0000-0000CC180000}"/>
    <cellStyle name="40% - Énfasis4 2 5 3 2" xfId="18292" xr:uid="{00000000-0005-0000-0000-0000CD180000}"/>
    <cellStyle name="40% - Énfasis4 2 5 3 2 2" xfId="41636" xr:uid="{00000000-0005-0000-0000-0000CE180000}"/>
    <cellStyle name="40% - Énfasis4 2 5 3 3" xfId="13137" xr:uid="{00000000-0005-0000-0000-0000CF180000}"/>
    <cellStyle name="40% - Énfasis4 2 5 3 3 2" xfId="36321" xr:uid="{00000000-0005-0000-0000-0000D0180000}"/>
    <cellStyle name="40% - Énfasis4 2 5 3 4" xfId="31011" xr:uid="{00000000-0005-0000-0000-0000D1180000}"/>
    <cellStyle name="40% - Énfasis4 2 5 3 5" xfId="25696" xr:uid="{00000000-0005-0000-0000-0000D2180000}"/>
    <cellStyle name="40% - Énfasis4 2 5 4" xfId="14918" xr:uid="{00000000-0005-0000-0000-0000D3180000}"/>
    <cellStyle name="40% - Énfasis4 2 5 4 2" xfId="38105" xr:uid="{00000000-0005-0000-0000-0000D4180000}"/>
    <cellStyle name="40% - Énfasis4 2 5 5" xfId="9609" xr:uid="{00000000-0005-0000-0000-0000D5180000}"/>
    <cellStyle name="40% - Énfasis4 2 5 5 2" xfId="32790" xr:uid="{00000000-0005-0000-0000-0000D6180000}"/>
    <cellStyle name="40% - Énfasis4 2 5 6" xfId="20236" xr:uid="{00000000-0005-0000-0000-0000D7180000}"/>
    <cellStyle name="40% - Énfasis4 2 5 6 2" xfId="27480" xr:uid="{00000000-0005-0000-0000-0000D8180000}"/>
    <cellStyle name="40% - Énfasis4 2 5 7" xfId="22165" xr:uid="{00000000-0005-0000-0000-0000D9180000}"/>
    <cellStyle name="40% - Énfasis4 2 5 8" xfId="43431" xr:uid="{00000000-0005-0000-0000-0000DA180000}"/>
    <cellStyle name="40% - Énfasis4 2 5 9" xfId="4371" xr:uid="{00000000-0005-0000-0000-0000DB180000}"/>
    <cellStyle name="40% - Énfasis4 2 6" xfId="1454" xr:uid="{00000000-0005-0000-0000-0000DC180000}"/>
    <cellStyle name="40% - Énfasis4 2 6 10" xfId="3403" xr:uid="{00000000-0005-0000-0000-0000DD180000}"/>
    <cellStyle name="40% - Énfasis4 2 6 2" xfId="7020" xr:uid="{00000000-0005-0000-0000-0000DE180000}"/>
    <cellStyle name="40% - Énfasis4 2 6 2 2" xfId="17392" xr:uid="{00000000-0005-0000-0000-0000DF180000}"/>
    <cellStyle name="40% - Énfasis4 2 6 2 2 2" xfId="40680" xr:uid="{00000000-0005-0000-0000-0000E0180000}"/>
    <cellStyle name="40% - Énfasis4 2 6 2 3" xfId="12182" xr:uid="{00000000-0005-0000-0000-0000E1180000}"/>
    <cellStyle name="40% - Énfasis4 2 6 2 3 2" xfId="35365" xr:uid="{00000000-0005-0000-0000-0000E2180000}"/>
    <cellStyle name="40% - Énfasis4 2 6 2 4" xfId="30055" xr:uid="{00000000-0005-0000-0000-0000E3180000}"/>
    <cellStyle name="40% - Énfasis4 2 6 2 5" xfId="24740" xr:uid="{00000000-0005-0000-0000-0000E4180000}"/>
    <cellStyle name="40% - Énfasis4 2 6 3" xfId="8681" xr:uid="{00000000-0005-0000-0000-0000E5180000}"/>
    <cellStyle name="40% - Énfasis4 2 6 3 2" xfId="19103" xr:uid="{00000000-0005-0000-0000-0000E6180000}"/>
    <cellStyle name="40% - Énfasis4 2 6 3 2 2" xfId="42448" xr:uid="{00000000-0005-0000-0000-0000E7180000}"/>
    <cellStyle name="40% - Énfasis4 2 6 3 3" xfId="13949" xr:uid="{00000000-0005-0000-0000-0000E8180000}"/>
    <cellStyle name="40% - Énfasis4 2 6 3 3 2" xfId="37133" xr:uid="{00000000-0005-0000-0000-0000E9180000}"/>
    <cellStyle name="40% - Énfasis4 2 6 3 4" xfId="31823" xr:uid="{00000000-0005-0000-0000-0000EA180000}"/>
    <cellStyle name="40% - Énfasis4 2 6 3 5" xfId="26508" xr:uid="{00000000-0005-0000-0000-0000EB180000}"/>
    <cellStyle name="40% - Énfasis4 2 6 4" xfId="15730" xr:uid="{00000000-0005-0000-0000-0000EC180000}"/>
    <cellStyle name="40% - Énfasis4 2 6 4 2" xfId="38917" xr:uid="{00000000-0005-0000-0000-0000ED180000}"/>
    <cellStyle name="40% - Énfasis4 2 6 5" xfId="10421" xr:uid="{00000000-0005-0000-0000-0000EE180000}"/>
    <cellStyle name="40% - Énfasis4 2 6 5 2" xfId="33602" xr:uid="{00000000-0005-0000-0000-0000EF180000}"/>
    <cellStyle name="40% - Énfasis4 2 6 6" xfId="21048" xr:uid="{00000000-0005-0000-0000-0000F0180000}"/>
    <cellStyle name="40% - Énfasis4 2 6 6 2" xfId="28292" xr:uid="{00000000-0005-0000-0000-0000F1180000}"/>
    <cellStyle name="40% - Énfasis4 2 6 7" xfId="22977" xr:uid="{00000000-0005-0000-0000-0000F2180000}"/>
    <cellStyle name="40% - Énfasis4 2 6 8" xfId="44243" xr:uid="{00000000-0005-0000-0000-0000F3180000}"/>
    <cellStyle name="40% - Énfasis4 2 6 9" xfId="4372" xr:uid="{00000000-0005-0000-0000-0000F4180000}"/>
    <cellStyle name="40% - Énfasis4 2 7" xfId="2279" xr:uid="{00000000-0005-0000-0000-0000F5180000}"/>
    <cellStyle name="40% - Énfasis4 2 7 2" xfId="6088" xr:uid="{00000000-0005-0000-0000-0000F6180000}"/>
    <cellStyle name="40% - Énfasis4 2 7 2 2" xfId="39734" xr:uid="{00000000-0005-0000-0000-0000F7180000}"/>
    <cellStyle name="40% - Énfasis4 2 7 3" xfId="11236" xr:uid="{00000000-0005-0000-0000-0000F8180000}"/>
    <cellStyle name="40% - Énfasis4 2 7 3 2" xfId="34419" xr:uid="{00000000-0005-0000-0000-0000F9180000}"/>
    <cellStyle name="40% - Énfasis4 2 7 4" xfId="21866" xr:uid="{00000000-0005-0000-0000-0000FA180000}"/>
    <cellStyle name="40% - Énfasis4 2 7 4 2" xfId="29109" xr:uid="{00000000-0005-0000-0000-0000FB180000}"/>
    <cellStyle name="40% - Énfasis4 2 7 5" xfId="23794" xr:uid="{00000000-0005-0000-0000-0000FC180000}"/>
    <cellStyle name="40% - Énfasis4 2 8" xfId="493" xr:uid="{00000000-0005-0000-0000-0000FD180000}"/>
    <cellStyle name="40% - Énfasis4 2 8 2" xfId="18159" xr:uid="{00000000-0005-0000-0000-0000FE180000}"/>
    <cellStyle name="40% - Énfasis4 2 8 2 2" xfId="41502" xr:uid="{00000000-0005-0000-0000-0000FF180000}"/>
    <cellStyle name="40% - Énfasis4 2 8 3" xfId="13003" xr:uid="{00000000-0005-0000-0000-000000190000}"/>
    <cellStyle name="40% - Énfasis4 2 8 3 2" xfId="36187" xr:uid="{00000000-0005-0000-0000-000001190000}"/>
    <cellStyle name="40% - Énfasis4 2 8 4" xfId="20102" xr:uid="{00000000-0005-0000-0000-000002190000}"/>
    <cellStyle name="40% - Énfasis4 2 8 4 2" xfId="30877" xr:uid="{00000000-0005-0000-0000-000003190000}"/>
    <cellStyle name="40% - Énfasis4 2 8 5" xfId="25562" xr:uid="{00000000-0005-0000-0000-000004190000}"/>
    <cellStyle name="40% - Énfasis4 2 8 6" xfId="43297" xr:uid="{00000000-0005-0000-0000-000005190000}"/>
    <cellStyle name="40% - Énfasis4 2 8 7" xfId="4373" xr:uid="{00000000-0005-0000-0000-000006190000}"/>
    <cellStyle name="40% - Énfasis4 2 8 8" xfId="2457" xr:uid="{00000000-0005-0000-0000-000007190000}"/>
    <cellStyle name="40% - Énfasis4 2 9" xfId="14784" xr:uid="{00000000-0005-0000-0000-000008190000}"/>
    <cellStyle name="40% - Énfasis4 2 9 2" xfId="37971" xr:uid="{00000000-0005-0000-0000-000009190000}"/>
    <cellStyle name="40% - Énfasis4 3" xfId="178" xr:uid="{00000000-0005-0000-0000-00000A190000}"/>
    <cellStyle name="40% - Énfasis4 3 2" xfId="179" xr:uid="{00000000-0005-0000-0000-00000B190000}"/>
    <cellStyle name="40% - Énfasis4 3 2 2" xfId="180" xr:uid="{00000000-0005-0000-0000-00000C190000}"/>
    <cellStyle name="40% - Énfasis4 3 2 2 2" xfId="2285" xr:uid="{00000000-0005-0000-0000-00000D190000}"/>
    <cellStyle name="40% - Énfasis4 3 2 2 2 2" xfId="7458" xr:uid="{00000000-0005-0000-0000-00000E190000}"/>
    <cellStyle name="40% - Énfasis4 3 2 2 2 2 2" xfId="41125" xr:uid="{00000000-0005-0000-0000-00000F190000}"/>
    <cellStyle name="40% - Énfasis4 3 2 2 2 3" xfId="12627" xr:uid="{00000000-0005-0000-0000-000010190000}"/>
    <cellStyle name="40% - Énfasis4 3 2 2 2 3 2" xfId="35810" xr:uid="{00000000-0005-0000-0000-000011190000}"/>
    <cellStyle name="40% - Énfasis4 3 2 2 2 4" xfId="21872" xr:uid="{00000000-0005-0000-0000-000012190000}"/>
    <cellStyle name="40% - Énfasis4 3 2 2 2 4 2" xfId="30500" xr:uid="{00000000-0005-0000-0000-000013190000}"/>
    <cellStyle name="40% - Énfasis4 3 2 2 2 5" xfId="25185" xr:uid="{00000000-0005-0000-0000-000014190000}"/>
    <cellStyle name="40% - Énfasis4 3 2 2 3" xfId="1900" xr:uid="{00000000-0005-0000-0000-000015190000}"/>
    <cellStyle name="40% - Énfasis4 3 2 2 3 2" xfId="19548" xr:uid="{00000000-0005-0000-0000-000016190000}"/>
    <cellStyle name="40% - Énfasis4 3 2 2 3 2 2" xfId="42893" xr:uid="{00000000-0005-0000-0000-000017190000}"/>
    <cellStyle name="40% - Énfasis4 3 2 2 3 3" xfId="14394" xr:uid="{00000000-0005-0000-0000-000018190000}"/>
    <cellStyle name="40% - Énfasis4 3 2 2 3 3 2" xfId="37578" xr:uid="{00000000-0005-0000-0000-000019190000}"/>
    <cellStyle name="40% - Énfasis4 3 2 2 3 4" xfId="21493" xr:uid="{00000000-0005-0000-0000-00001A190000}"/>
    <cellStyle name="40% - Énfasis4 3 2 2 3 4 2" xfId="32268" xr:uid="{00000000-0005-0000-0000-00001B190000}"/>
    <cellStyle name="40% - Énfasis4 3 2 2 3 5" xfId="26953" xr:uid="{00000000-0005-0000-0000-00001C190000}"/>
    <cellStyle name="40% - Énfasis4 3 2 2 3 6" xfId="44688" xr:uid="{00000000-0005-0000-0000-00001D190000}"/>
    <cellStyle name="40% - Énfasis4 3 2 2 3 7" xfId="4374" xr:uid="{00000000-0005-0000-0000-00001E190000}"/>
    <cellStyle name="40% - Énfasis4 3 2 2 3 8" xfId="3848" xr:uid="{00000000-0005-0000-0000-00001F190000}"/>
    <cellStyle name="40% - Énfasis4 3 2 2 4" xfId="16175" xr:uid="{00000000-0005-0000-0000-000020190000}"/>
    <cellStyle name="40% - Énfasis4 3 2 2 4 2" xfId="39362" xr:uid="{00000000-0005-0000-0000-000021190000}"/>
    <cellStyle name="40% - Énfasis4 3 2 2 5" xfId="10866" xr:uid="{00000000-0005-0000-0000-000022190000}"/>
    <cellStyle name="40% - Énfasis4 3 2 2 5 2" xfId="34047" xr:uid="{00000000-0005-0000-0000-000023190000}"/>
    <cellStyle name="40% - Énfasis4 3 2 2 6" xfId="19956" xr:uid="{00000000-0005-0000-0000-000024190000}"/>
    <cellStyle name="40% - Énfasis4 3 2 2 6 2" xfId="28737" xr:uid="{00000000-0005-0000-0000-000025190000}"/>
    <cellStyle name="40% - Énfasis4 3 2 2 7" xfId="23422" xr:uid="{00000000-0005-0000-0000-000026190000}"/>
    <cellStyle name="40% - Énfasis4 3 2 3" xfId="2284" xr:uid="{00000000-0005-0000-0000-000027190000}"/>
    <cellStyle name="40% - Énfasis4 3 2 3 2" xfId="6658" xr:uid="{00000000-0005-0000-0000-000028190000}"/>
    <cellStyle name="40% - Énfasis4 3 2 3 2 2" xfId="40313" xr:uid="{00000000-0005-0000-0000-000029190000}"/>
    <cellStyle name="40% - Énfasis4 3 2 3 3" xfId="11815" xr:uid="{00000000-0005-0000-0000-00002A190000}"/>
    <cellStyle name="40% - Énfasis4 3 2 3 3 2" xfId="34998" xr:uid="{00000000-0005-0000-0000-00002B190000}"/>
    <cellStyle name="40% - Énfasis4 3 2 3 4" xfId="21871" xr:uid="{00000000-0005-0000-0000-00002C190000}"/>
    <cellStyle name="40% - Énfasis4 3 2 3 4 2" xfId="29688" xr:uid="{00000000-0005-0000-0000-00002D190000}"/>
    <cellStyle name="40% - Énfasis4 3 2 3 5" xfId="24373" xr:uid="{00000000-0005-0000-0000-00002E190000}"/>
    <cellStyle name="40% - Énfasis4 3 2 4" xfId="1085" xr:uid="{00000000-0005-0000-0000-00002F190000}"/>
    <cellStyle name="40% - Énfasis4 3 2 4 2" xfId="18736" xr:uid="{00000000-0005-0000-0000-000030190000}"/>
    <cellStyle name="40% - Énfasis4 3 2 4 2 2" xfId="42081" xr:uid="{00000000-0005-0000-0000-000031190000}"/>
    <cellStyle name="40% - Énfasis4 3 2 4 3" xfId="13582" xr:uid="{00000000-0005-0000-0000-000032190000}"/>
    <cellStyle name="40% - Énfasis4 3 2 4 3 2" xfId="36766" xr:uid="{00000000-0005-0000-0000-000033190000}"/>
    <cellStyle name="40% - Énfasis4 3 2 4 4" xfId="20681" xr:uid="{00000000-0005-0000-0000-000034190000}"/>
    <cellStyle name="40% - Énfasis4 3 2 4 4 2" xfId="31456" xr:uid="{00000000-0005-0000-0000-000035190000}"/>
    <cellStyle name="40% - Énfasis4 3 2 4 5" xfId="26141" xr:uid="{00000000-0005-0000-0000-000036190000}"/>
    <cellStyle name="40% - Énfasis4 3 2 4 6" xfId="43876" xr:uid="{00000000-0005-0000-0000-000037190000}"/>
    <cellStyle name="40% - Énfasis4 3 2 4 7" xfId="4375" xr:uid="{00000000-0005-0000-0000-000038190000}"/>
    <cellStyle name="40% - Énfasis4 3 2 4 8" xfId="3036" xr:uid="{00000000-0005-0000-0000-000039190000}"/>
    <cellStyle name="40% - Énfasis4 3 2 5" xfId="15363" xr:uid="{00000000-0005-0000-0000-00003A190000}"/>
    <cellStyle name="40% - Énfasis4 3 2 5 2" xfId="38550" xr:uid="{00000000-0005-0000-0000-00003B190000}"/>
    <cellStyle name="40% - Énfasis4 3 2 6" xfId="10054" xr:uid="{00000000-0005-0000-0000-00003C190000}"/>
    <cellStyle name="40% - Énfasis4 3 2 6 2" xfId="33235" xr:uid="{00000000-0005-0000-0000-00003D190000}"/>
    <cellStyle name="40% - Énfasis4 3 2 7" xfId="19955" xr:uid="{00000000-0005-0000-0000-00003E190000}"/>
    <cellStyle name="40% - Énfasis4 3 2 7 2" xfId="27925" xr:uid="{00000000-0005-0000-0000-00003F190000}"/>
    <cellStyle name="40% - Énfasis4 3 2 8" xfId="22610" xr:uid="{00000000-0005-0000-0000-000040190000}"/>
    <cellStyle name="40% - Énfasis4 3 3" xfId="181" xr:uid="{00000000-0005-0000-0000-000041190000}"/>
    <cellStyle name="40% - Énfasis4 3 3 2" xfId="2286" xr:uid="{00000000-0005-0000-0000-000042190000}"/>
    <cellStyle name="40% - Énfasis4 3 3 2 2" xfId="7058" xr:uid="{00000000-0005-0000-0000-000043190000}"/>
    <cellStyle name="40% - Énfasis4 3 3 2 2 2" xfId="40719" xr:uid="{00000000-0005-0000-0000-000044190000}"/>
    <cellStyle name="40% - Énfasis4 3 3 2 3" xfId="12221" xr:uid="{00000000-0005-0000-0000-000045190000}"/>
    <cellStyle name="40% - Énfasis4 3 3 2 3 2" xfId="35404" xr:uid="{00000000-0005-0000-0000-000046190000}"/>
    <cellStyle name="40% - Énfasis4 3 3 2 4" xfId="21873" xr:uid="{00000000-0005-0000-0000-000047190000}"/>
    <cellStyle name="40% - Énfasis4 3 3 2 4 2" xfId="30094" xr:uid="{00000000-0005-0000-0000-000048190000}"/>
    <cellStyle name="40% - Énfasis4 3 3 2 5" xfId="24779" xr:uid="{00000000-0005-0000-0000-000049190000}"/>
    <cellStyle name="40% - Énfasis4 3 3 3" xfId="1493" xr:uid="{00000000-0005-0000-0000-00004A190000}"/>
    <cellStyle name="40% - Énfasis4 3 3 3 2" xfId="19142" xr:uid="{00000000-0005-0000-0000-00004B190000}"/>
    <cellStyle name="40% - Énfasis4 3 3 3 2 2" xfId="42487" xr:uid="{00000000-0005-0000-0000-00004C190000}"/>
    <cellStyle name="40% - Énfasis4 3 3 3 3" xfId="13988" xr:uid="{00000000-0005-0000-0000-00004D190000}"/>
    <cellStyle name="40% - Énfasis4 3 3 3 3 2" xfId="37172" xr:uid="{00000000-0005-0000-0000-00004E190000}"/>
    <cellStyle name="40% - Énfasis4 3 3 3 4" xfId="21087" xr:uid="{00000000-0005-0000-0000-00004F190000}"/>
    <cellStyle name="40% - Énfasis4 3 3 3 4 2" xfId="31862" xr:uid="{00000000-0005-0000-0000-000050190000}"/>
    <cellStyle name="40% - Énfasis4 3 3 3 5" xfId="26547" xr:uid="{00000000-0005-0000-0000-000051190000}"/>
    <cellStyle name="40% - Énfasis4 3 3 3 6" xfId="44282" xr:uid="{00000000-0005-0000-0000-000052190000}"/>
    <cellStyle name="40% - Énfasis4 3 3 3 7" xfId="4376" xr:uid="{00000000-0005-0000-0000-000053190000}"/>
    <cellStyle name="40% - Énfasis4 3 3 3 8" xfId="3442" xr:uid="{00000000-0005-0000-0000-000054190000}"/>
    <cellStyle name="40% - Énfasis4 3 3 4" xfId="15769" xr:uid="{00000000-0005-0000-0000-000055190000}"/>
    <cellStyle name="40% - Énfasis4 3 3 4 2" xfId="38956" xr:uid="{00000000-0005-0000-0000-000056190000}"/>
    <cellStyle name="40% - Énfasis4 3 3 5" xfId="10460" xr:uid="{00000000-0005-0000-0000-000057190000}"/>
    <cellStyle name="40% - Énfasis4 3 3 5 2" xfId="33641" xr:uid="{00000000-0005-0000-0000-000058190000}"/>
    <cellStyle name="40% - Énfasis4 3 3 6" xfId="19957" xr:uid="{00000000-0005-0000-0000-000059190000}"/>
    <cellStyle name="40% - Énfasis4 3 3 6 2" xfId="28331" xr:uid="{00000000-0005-0000-0000-00005A190000}"/>
    <cellStyle name="40% - Énfasis4 3 3 7" xfId="23016" xr:uid="{00000000-0005-0000-0000-00005B190000}"/>
    <cellStyle name="40% - Énfasis4 3 4" xfId="2283" xr:uid="{00000000-0005-0000-0000-00005C190000}"/>
    <cellStyle name="40% - Énfasis4 3 4 2" xfId="6259" xr:uid="{00000000-0005-0000-0000-00005D190000}"/>
    <cellStyle name="40% - Énfasis4 3 4 2 2" xfId="39907" xr:uid="{00000000-0005-0000-0000-00005E190000}"/>
    <cellStyle name="40% - Énfasis4 3 4 3" xfId="11409" xr:uid="{00000000-0005-0000-0000-00005F190000}"/>
    <cellStyle name="40% - Énfasis4 3 4 3 2" xfId="34592" xr:uid="{00000000-0005-0000-0000-000060190000}"/>
    <cellStyle name="40% - Énfasis4 3 4 4" xfId="21870" xr:uid="{00000000-0005-0000-0000-000061190000}"/>
    <cellStyle name="40% - Énfasis4 3 4 4 2" xfId="29282" xr:uid="{00000000-0005-0000-0000-000062190000}"/>
    <cellStyle name="40% - Énfasis4 3 4 5" xfId="23967" xr:uid="{00000000-0005-0000-0000-000063190000}"/>
    <cellStyle name="40% - Énfasis4 3 5" xfId="666" xr:uid="{00000000-0005-0000-0000-000064190000}"/>
    <cellStyle name="40% - Énfasis4 3 5 2" xfId="18331" xr:uid="{00000000-0005-0000-0000-000065190000}"/>
    <cellStyle name="40% - Énfasis4 3 5 2 2" xfId="41675" xr:uid="{00000000-0005-0000-0000-000066190000}"/>
    <cellStyle name="40% - Énfasis4 3 5 3" xfId="13176" xr:uid="{00000000-0005-0000-0000-000067190000}"/>
    <cellStyle name="40% - Énfasis4 3 5 3 2" xfId="36360" xr:uid="{00000000-0005-0000-0000-000068190000}"/>
    <cellStyle name="40% - Énfasis4 3 5 4" xfId="20275" xr:uid="{00000000-0005-0000-0000-000069190000}"/>
    <cellStyle name="40% - Énfasis4 3 5 4 2" xfId="31050" xr:uid="{00000000-0005-0000-0000-00006A190000}"/>
    <cellStyle name="40% - Énfasis4 3 5 5" xfId="25735" xr:uid="{00000000-0005-0000-0000-00006B190000}"/>
    <cellStyle name="40% - Énfasis4 3 5 6" xfId="43470" xr:uid="{00000000-0005-0000-0000-00006C190000}"/>
    <cellStyle name="40% - Énfasis4 3 5 7" xfId="4377" xr:uid="{00000000-0005-0000-0000-00006D190000}"/>
    <cellStyle name="40% - Énfasis4 3 5 8" xfId="2630" xr:uid="{00000000-0005-0000-0000-00006E190000}"/>
    <cellStyle name="40% - Énfasis4 3 6" xfId="14957" xr:uid="{00000000-0005-0000-0000-00006F190000}"/>
    <cellStyle name="40% - Énfasis4 3 6 2" xfId="38144" xr:uid="{00000000-0005-0000-0000-000070190000}"/>
    <cellStyle name="40% - Énfasis4 3 7" xfId="9648" xr:uid="{00000000-0005-0000-0000-000071190000}"/>
    <cellStyle name="40% - Énfasis4 3 7 2" xfId="32829" xr:uid="{00000000-0005-0000-0000-000072190000}"/>
    <cellStyle name="40% - Énfasis4 3 8" xfId="19954" xr:uid="{00000000-0005-0000-0000-000073190000}"/>
    <cellStyle name="40% - Énfasis4 3 8 2" xfId="27519" xr:uid="{00000000-0005-0000-0000-000074190000}"/>
    <cellStyle name="40% - Énfasis4 3 9" xfId="22204" xr:uid="{00000000-0005-0000-0000-000075190000}"/>
    <cellStyle name="40% - Énfasis4 4" xfId="182" xr:uid="{00000000-0005-0000-0000-000076190000}"/>
    <cellStyle name="40% - Énfasis4 4 2" xfId="183" xr:uid="{00000000-0005-0000-0000-000077190000}"/>
    <cellStyle name="40% - Énfasis4 4 2 2" xfId="184" xr:uid="{00000000-0005-0000-0000-000078190000}"/>
    <cellStyle name="40% - Énfasis4 4 2 2 2" xfId="2289" xr:uid="{00000000-0005-0000-0000-000079190000}"/>
    <cellStyle name="40% - Énfasis4 4 2 2 2 2" xfId="7595" xr:uid="{00000000-0005-0000-0000-00007A190000}"/>
    <cellStyle name="40% - Énfasis4 4 2 2 2 2 2" xfId="41264" xr:uid="{00000000-0005-0000-0000-00007B190000}"/>
    <cellStyle name="40% - Énfasis4 4 2 2 2 3" xfId="12766" xr:uid="{00000000-0005-0000-0000-00007C190000}"/>
    <cellStyle name="40% - Énfasis4 4 2 2 2 3 2" xfId="35949" xr:uid="{00000000-0005-0000-0000-00007D190000}"/>
    <cellStyle name="40% - Énfasis4 4 2 2 2 4" xfId="21876" xr:uid="{00000000-0005-0000-0000-00007E190000}"/>
    <cellStyle name="40% - Énfasis4 4 2 2 2 4 2" xfId="30639" xr:uid="{00000000-0005-0000-0000-00007F190000}"/>
    <cellStyle name="40% - Énfasis4 4 2 2 2 5" xfId="25324" xr:uid="{00000000-0005-0000-0000-000080190000}"/>
    <cellStyle name="40% - Énfasis4 4 2 2 3" xfId="2039" xr:uid="{00000000-0005-0000-0000-000081190000}"/>
    <cellStyle name="40% - Énfasis4 4 2 2 3 2" xfId="19687" xr:uid="{00000000-0005-0000-0000-000082190000}"/>
    <cellStyle name="40% - Énfasis4 4 2 2 3 2 2" xfId="43032" xr:uid="{00000000-0005-0000-0000-000083190000}"/>
    <cellStyle name="40% - Énfasis4 4 2 2 3 3" xfId="14533" xr:uid="{00000000-0005-0000-0000-000084190000}"/>
    <cellStyle name="40% - Énfasis4 4 2 2 3 3 2" xfId="37717" xr:uid="{00000000-0005-0000-0000-000085190000}"/>
    <cellStyle name="40% - Énfasis4 4 2 2 3 4" xfId="21632" xr:uid="{00000000-0005-0000-0000-000086190000}"/>
    <cellStyle name="40% - Énfasis4 4 2 2 3 4 2" xfId="32407" xr:uid="{00000000-0005-0000-0000-000087190000}"/>
    <cellStyle name="40% - Énfasis4 4 2 2 3 5" xfId="27092" xr:uid="{00000000-0005-0000-0000-000088190000}"/>
    <cellStyle name="40% - Énfasis4 4 2 2 3 6" xfId="44827" xr:uid="{00000000-0005-0000-0000-000089190000}"/>
    <cellStyle name="40% - Énfasis4 4 2 2 3 7" xfId="4378" xr:uid="{00000000-0005-0000-0000-00008A190000}"/>
    <cellStyle name="40% - Énfasis4 4 2 2 3 8" xfId="3987" xr:uid="{00000000-0005-0000-0000-00008B190000}"/>
    <cellStyle name="40% - Énfasis4 4 2 2 4" xfId="16314" xr:uid="{00000000-0005-0000-0000-00008C190000}"/>
    <cellStyle name="40% - Énfasis4 4 2 2 4 2" xfId="39501" xr:uid="{00000000-0005-0000-0000-00008D190000}"/>
    <cellStyle name="40% - Énfasis4 4 2 2 5" xfId="11005" xr:uid="{00000000-0005-0000-0000-00008E190000}"/>
    <cellStyle name="40% - Énfasis4 4 2 2 5 2" xfId="34186" xr:uid="{00000000-0005-0000-0000-00008F190000}"/>
    <cellStyle name="40% - Énfasis4 4 2 2 6" xfId="19960" xr:uid="{00000000-0005-0000-0000-000090190000}"/>
    <cellStyle name="40% - Énfasis4 4 2 2 6 2" xfId="28876" xr:uid="{00000000-0005-0000-0000-000091190000}"/>
    <cellStyle name="40% - Énfasis4 4 2 2 7" xfId="23561" xr:uid="{00000000-0005-0000-0000-000092190000}"/>
    <cellStyle name="40% - Énfasis4 4 2 3" xfId="2288" xr:uid="{00000000-0005-0000-0000-000093190000}"/>
    <cellStyle name="40% - Énfasis4 4 2 3 2" xfId="6795" xr:uid="{00000000-0005-0000-0000-000094190000}"/>
    <cellStyle name="40% - Énfasis4 4 2 3 2 2" xfId="40452" xr:uid="{00000000-0005-0000-0000-000095190000}"/>
    <cellStyle name="40% - Énfasis4 4 2 3 3" xfId="11954" xr:uid="{00000000-0005-0000-0000-000096190000}"/>
    <cellStyle name="40% - Énfasis4 4 2 3 3 2" xfId="35137" xr:uid="{00000000-0005-0000-0000-000097190000}"/>
    <cellStyle name="40% - Énfasis4 4 2 3 4" xfId="21875" xr:uid="{00000000-0005-0000-0000-000098190000}"/>
    <cellStyle name="40% - Énfasis4 4 2 3 4 2" xfId="29827" xr:uid="{00000000-0005-0000-0000-000099190000}"/>
    <cellStyle name="40% - Énfasis4 4 2 3 5" xfId="24512" xr:uid="{00000000-0005-0000-0000-00009A190000}"/>
    <cellStyle name="40% - Énfasis4 4 2 4" xfId="1224" xr:uid="{00000000-0005-0000-0000-00009B190000}"/>
    <cellStyle name="40% - Énfasis4 4 2 4 2" xfId="18875" xr:uid="{00000000-0005-0000-0000-00009C190000}"/>
    <cellStyle name="40% - Énfasis4 4 2 4 2 2" xfId="42220" xr:uid="{00000000-0005-0000-0000-00009D190000}"/>
    <cellStyle name="40% - Énfasis4 4 2 4 3" xfId="13721" xr:uid="{00000000-0005-0000-0000-00009E190000}"/>
    <cellStyle name="40% - Énfasis4 4 2 4 3 2" xfId="36905" xr:uid="{00000000-0005-0000-0000-00009F190000}"/>
    <cellStyle name="40% - Énfasis4 4 2 4 4" xfId="20820" xr:uid="{00000000-0005-0000-0000-0000A0190000}"/>
    <cellStyle name="40% - Énfasis4 4 2 4 4 2" xfId="31595" xr:uid="{00000000-0005-0000-0000-0000A1190000}"/>
    <cellStyle name="40% - Énfasis4 4 2 4 5" xfId="26280" xr:uid="{00000000-0005-0000-0000-0000A2190000}"/>
    <cellStyle name="40% - Énfasis4 4 2 4 6" xfId="44015" xr:uid="{00000000-0005-0000-0000-0000A3190000}"/>
    <cellStyle name="40% - Énfasis4 4 2 4 7" xfId="4379" xr:uid="{00000000-0005-0000-0000-0000A4190000}"/>
    <cellStyle name="40% - Énfasis4 4 2 4 8" xfId="3175" xr:uid="{00000000-0005-0000-0000-0000A5190000}"/>
    <cellStyle name="40% - Énfasis4 4 2 5" xfId="15502" xr:uid="{00000000-0005-0000-0000-0000A6190000}"/>
    <cellStyle name="40% - Énfasis4 4 2 5 2" xfId="38689" xr:uid="{00000000-0005-0000-0000-0000A7190000}"/>
    <cellStyle name="40% - Énfasis4 4 2 6" xfId="10193" xr:uid="{00000000-0005-0000-0000-0000A8190000}"/>
    <cellStyle name="40% - Énfasis4 4 2 6 2" xfId="33374" xr:uid="{00000000-0005-0000-0000-0000A9190000}"/>
    <cellStyle name="40% - Énfasis4 4 2 7" xfId="19959" xr:uid="{00000000-0005-0000-0000-0000AA190000}"/>
    <cellStyle name="40% - Énfasis4 4 2 7 2" xfId="28064" xr:uid="{00000000-0005-0000-0000-0000AB190000}"/>
    <cellStyle name="40% - Énfasis4 4 2 8" xfId="22749" xr:uid="{00000000-0005-0000-0000-0000AC190000}"/>
    <cellStyle name="40% - Énfasis4 4 3" xfId="185" xr:uid="{00000000-0005-0000-0000-0000AD190000}"/>
    <cellStyle name="40% - Énfasis4 4 3 2" xfId="2290" xr:uid="{00000000-0005-0000-0000-0000AE190000}"/>
    <cellStyle name="40% - Énfasis4 4 3 2 2" xfId="7195" xr:uid="{00000000-0005-0000-0000-0000AF190000}"/>
    <cellStyle name="40% - Énfasis4 4 3 2 2 2" xfId="40858" xr:uid="{00000000-0005-0000-0000-0000B0190000}"/>
    <cellStyle name="40% - Énfasis4 4 3 2 3" xfId="12360" xr:uid="{00000000-0005-0000-0000-0000B1190000}"/>
    <cellStyle name="40% - Énfasis4 4 3 2 3 2" xfId="35543" xr:uid="{00000000-0005-0000-0000-0000B2190000}"/>
    <cellStyle name="40% - Énfasis4 4 3 2 4" xfId="21877" xr:uid="{00000000-0005-0000-0000-0000B3190000}"/>
    <cellStyle name="40% - Énfasis4 4 3 2 4 2" xfId="30233" xr:uid="{00000000-0005-0000-0000-0000B4190000}"/>
    <cellStyle name="40% - Énfasis4 4 3 2 5" xfId="24918" xr:uid="{00000000-0005-0000-0000-0000B5190000}"/>
    <cellStyle name="40% - Énfasis4 4 3 3" xfId="1632" xr:uid="{00000000-0005-0000-0000-0000B6190000}"/>
    <cellStyle name="40% - Énfasis4 4 3 3 2" xfId="19281" xr:uid="{00000000-0005-0000-0000-0000B7190000}"/>
    <cellStyle name="40% - Énfasis4 4 3 3 2 2" xfId="42626" xr:uid="{00000000-0005-0000-0000-0000B8190000}"/>
    <cellStyle name="40% - Énfasis4 4 3 3 3" xfId="14127" xr:uid="{00000000-0005-0000-0000-0000B9190000}"/>
    <cellStyle name="40% - Énfasis4 4 3 3 3 2" xfId="37311" xr:uid="{00000000-0005-0000-0000-0000BA190000}"/>
    <cellStyle name="40% - Énfasis4 4 3 3 4" xfId="21226" xr:uid="{00000000-0005-0000-0000-0000BB190000}"/>
    <cellStyle name="40% - Énfasis4 4 3 3 4 2" xfId="32001" xr:uid="{00000000-0005-0000-0000-0000BC190000}"/>
    <cellStyle name="40% - Énfasis4 4 3 3 5" xfId="26686" xr:uid="{00000000-0005-0000-0000-0000BD190000}"/>
    <cellStyle name="40% - Énfasis4 4 3 3 6" xfId="44421" xr:uid="{00000000-0005-0000-0000-0000BE190000}"/>
    <cellStyle name="40% - Énfasis4 4 3 3 7" xfId="4380" xr:uid="{00000000-0005-0000-0000-0000BF190000}"/>
    <cellStyle name="40% - Énfasis4 4 3 3 8" xfId="3581" xr:uid="{00000000-0005-0000-0000-0000C0190000}"/>
    <cellStyle name="40% - Énfasis4 4 3 4" xfId="15908" xr:uid="{00000000-0005-0000-0000-0000C1190000}"/>
    <cellStyle name="40% - Énfasis4 4 3 4 2" xfId="39095" xr:uid="{00000000-0005-0000-0000-0000C2190000}"/>
    <cellStyle name="40% - Énfasis4 4 3 5" xfId="10599" xr:uid="{00000000-0005-0000-0000-0000C3190000}"/>
    <cellStyle name="40% - Énfasis4 4 3 5 2" xfId="33780" xr:uid="{00000000-0005-0000-0000-0000C4190000}"/>
    <cellStyle name="40% - Énfasis4 4 3 6" xfId="19961" xr:uid="{00000000-0005-0000-0000-0000C5190000}"/>
    <cellStyle name="40% - Énfasis4 4 3 6 2" xfId="28470" xr:uid="{00000000-0005-0000-0000-0000C6190000}"/>
    <cellStyle name="40% - Énfasis4 4 3 7" xfId="23155" xr:uid="{00000000-0005-0000-0000-0000C7190000}"/>
    <cellStyle name="40% - Énfasis4 4 4" xfId="2287" xr:uid="{00000000-0005-0000-0000-0000C8190000}"/>
    <cellStyle name="40% - Énfasis4 4 4 2" xfId="6396" xr:uid="{00000000-0005-0000-0000-0000C9190000}"/>
    <cellStyle name="40% - Énfasis4 4 4 2 2" xfId="40046" xr:uid="{00000000-0005-0000-0000-0000CA190000}"/>
    <cellStyle name="40% - Énfasis4 4 4 3" xfId="11548" xr:uid="{00000000-0005-0000-0000-0000CB190000}"/>
    <cellStyle name="40% - Énfasis4 4 4 3 2" xfId="34731" xr:uid="{00000000-0005-0000-0000-0000CC190000}"/>
    <cellStyle name="40% - Énfasis4 4 4 4" xfId="21874" xr:uid="{00000000-0005-0000-0000-0000CD190000}"/>
    <cellStyle name="40% - Énfasis4 4 4 4 2" xfId="29421" xr:uid="{00000000-0005-0000-0000-0000CE190000}"/>
    <cellStyle name="40% - Énfasis4 4 4 5" xfId="24106" xr:uid="{00000000-0005-0000-0000-0000CF190000}"/>
    <cellStyle name="40% - Énfasis4 4 5" xfId="816" xr:uid="{00000000-0005-0000-0000-0000D0190000}"/>
    <cellStyle name="40% - Énfasis4 4 5 2" xfId="18470" xr:uid="{00000000-0005-0000-0000-0000D1190000}"/>
    <cellStyle name="40% - Énfasis4 4 5 2 2" xfId="41814" xr:uid="{00000000-0005-0000-0000-0000D2190000}"/>
    <cellStyle name="40% - Énfasis4 4 5 3" xfId="13315" xr:uid="{00000000-0005-0000-0000-0000D3190000}"/>
    <cellStyle name="40% - Énfasis4 4 5 3 2" xfId="36499" xr:uid="{00000000-0005-0000-0000-0000D4190000}"/>
    <cellStyle name="40% - Énfasis4 4 5 4" xfId="20414" xr:uid="{00000000-0005-0000-0000-0000D5190000}"/>
    <cellStyle name="40% - Énfasis4 4 5 4 2" xfId="31189" xr:uid="{00000000-0005-0000-0000-0000D6190000}"/>
    <cellStyle name="40% - Énfasis4 4 5 5" xfId="25874" xr:uid="{00000000-0005-0000-0000-0000D7190000}"/>
    <cellStyle name="40% - Énfasis4 4 5 6" xfId="43609" xr:uid="{00000000-0005-0000-0000-0000D8190000}"/>
    <cellStyle name="40% - Énfasis4 4 5 7" xfId="4381" xr:uid="{00000000-0005-0000-0000-0000D9190000}"/>
    <cellStyle name="40% - Énfasis4 4 5 8" xfId="2769" xr:uid="{00000000-0005-0000-0000-0000DA190000}"/>
    <cellStyle name="40% - Énfasis4 4 6" xfId="15096" xr:uid="{00000000-0005-0000-0000-0000DB190000}"/>
    <cellStyle name="40% - Énfasis4 4 6 2" xfId="38283" xr:uid="{00000000-0005-0000-0000-0000DC190000}"/>
    <cellStyle name="40% - Énfasis4 4 7" xfId="9787" xr:uid="{00000000-0005-0000-0000-0000DD190000}"/>
    <cellStyle name="40% - Énfasis4 4 7 2" xfId="32968" xr:uid="{00000000-0005-0000-0000-0000DE190000}"/>
    <cellStyle name="40% - Énfasis4 4 8" xfId="19958" xr:uid="{00000000-0005-0000-0000-0000DF190000}"/>
    <cellStyle name="40% - Énfasis4 4 8 2" xfId="27658" xr:uid="{00000000-0005-0000-0000-0000E0190000}"/>
    <cellStyle name="40% - Énfasis4 4 9" xfId="22343" xr:uid="{00000000-0005-0000-0000-0000E1190000}"/>
    <cellStyle name="40% - Énfasis4 5" xfId="948" xr:uid="{00000000-0005-0000-0000-0000E2190000}"/>
    <cellStyle name="40% - Énfasis4 5 10" xfId="4382" xr:uid="{00000000-0005-0000-0000-0000E3190000}"/>
    <cellStyle name="40% - Énfasis4 5 11" xfId="2901" xr:uid="{00000000-0005-0000-0000-0000E4190000}"/>
    <cellStyle name="40% - Énfasis4 5 2" xfId="1764" xr:uid="{00000000-0005-0000-0000-0000E5190000}"/>
    <cellStyle name="40% - Énfasis4 5 2 10" xfId="3713" xr:uid="{00000000-0005-0000-0000-0000E6190000}"/>
    <cellStyle name="40% - Énfasis4 5 2 2" xfId="7325" xr:uid="{00000000-0005-0000-0000-0000E7190000}"/>
    <cellStyle name="40% - Énfasis4 5 2 2 2" xfId="17678" xr:uid="{00000000-0005-0000-0000-0000E8190000}"/>
    <cellStyle name="40% - Énfasis4 5 2 2 2 2" xfId="40990" xr:uid="{00000000-0005-0000-0000-0000E9190000}"/>
    <cellStyle name="40% - Énfasis4 5 2 2 3" xfId="12492" xr:uid="{00000000-0005-0000-0000-0000EA190000}"/>
    <cellStyle name="40% - Énfasis4 5 2 2 3 2" xfId="35675" xr:uid="{00000000-0005-0000-0000-0000EB190000}"/>
    <cellStyle name="40% - Énfasis4 5 2 2 4" xfId="30365" xr:uid="{00000000-0005-0000-0000-0000EC190000}"/>
    <cellStyle name="40% - Énfasis4 5 2 2 5" xfId="25050" xr:uid="{00000000-0005-0000-0000-0000ED190000}"/>
    <cellStyle name="40% - Énfasis4 5 2 3" xfId="8967" xr:uid="{00000000-0005-0000-0000-0000EE190000}"/>
    <cellStyle name="40% - Énfasis4 5 2 3 2" xfId="19413" xr:uid="{00000000-0005-0000-0000-0000EF190000}"/>
    <cellStyle name="40% - Énfasis4 5 2 3 2 2" xfId="42758" xr:uid="{00000000-0005-0000-0000-0000F0190000}"/>
    <cellStyle name="40% - Énfasis4 5 2 3 3" xfId="14259" xr:uid="{00000000-0005-0000-0000-0000F1190000}"/>
    <cellStyle name="40% - Énfasis4 5 2 3 3 2" xfId="37443" xr:uid="{00000000-0005-0000-0000-0000F2190000}"/>
    <cellStyle name="40% - Énfasis4 5 2 3 4" xfId="32133" xr:uid="{00000000-0005-0000-0000-0000F3190000}"/>
    <cellStyle name="40% - Énfasis4 5 2 3 5" xfId="26818" xr:uid="{00000000-0005-0000-0000-0000F4190000}"/>
    <cellStyle name="40% - Énfasis4 5 2 4" xfId="16040" xr:uid="{00000000-0005-0000-0000-0000F5190000}"/>
    <cellStyle name="40% - Énfasis4 5 2 4 2" xfId="39227" xr:uid="{00000000-0005-0000-0000-0000F6190000}"/>
    <cellStyle name="40% - Énfasis4 5 2 5" xfId="10731" xr:uid="{00000000-0005-0000-0000-0000F7190000}"/>
    <cellStyle name="40% - Énfasis4 5 2 5 2" xfId="33912" xr:uid="{00000000-0005-0000-0000-0000F8190000}"/>
    <cellStyle name="40% - Énfasis4 5 2 6" xfId="21358" xr:uid="{00000000-0005-0000-0000-0000F9190000}"/>
    <cellStyle name="40% - Énfasis4 5 2 6 2" xfId="28602" xr:uid="{00000000-0005-0000-0000-0000FA190000}"/>
    <cellStyle name="40% - Énfasis4 5 2 7" xfId="23287" xr:uid="{00000000-0005-0000-0000-0000FB190000}"/>
    <cellStyle name="40% - Énfasis4 5 2 8" xfId="44553" xr:uid="{00000000-0005-0000-0000-0000FC190000}"/>
    <cellStyle name="40% - Énfasis4 5 2 9" xfId="4383" xr:uid="{00000000-0005-0000-0000-0000FD190000}"/>
    <cellStyle name="40% - Énfasis4 5 3" xfId="6525" xr:uid="{00000000-0005-0000-0000-0000FE190000}"/>
    <cellStyle name="40% - Énfasis4 5 3 2" xfId="16926" xr:uid="{00000000-0005-0000-0000-0000FF190000}"/>
    <cellStyle name="40% - Énfasis4 5 3 2 2" xfId="40178" xr:uid="{00000000-0005-0000-0000-0000001A0000}"/>
    <cellStyle name="40% - Énfasis4 5 3 3" xfId="11680" xr:uid="{00000000-0005-0000-0000-0000011A0000}"/>
    <cellStyle name="40% - Énfasis4 5 3 3 2" xfId="34863" xr:uid="{00000000-0005-0000-0000-0000021A0000}"/>
    <cellStyle name="40% - Énfasis4 5 3 4" xfId="29553" xr:uid="{00000000-0005-0000-0000-0000031A0000}"/>
    <cellStyle name="40% - Énfasis4 5 3 5" xfId="24238" xr:uid="{00000000-0005-0000-0000-0000041A0000}"/>
    <cellStyle name="40% - Énfasis4 5 4" xfId="8215" xr:uid="{00000000-0005-0000-0000-0000051A0000}"/>
    <cellStyle name="40% - Énfasis4 5 4 2" xfId="18601" xr:uid="{00000000-0005-0000-0000-0000061A0000}"/>
    <cellStyle name="40% - Énfasis4 5 4 2 2" xfId="41946" xr:uid="{00000000-0005-0000-0000-0000071A0000}"/>
    <cellStyle name="40% - Énfasis4 5 4 3" xfId="13447" xr:uid="{00000000-0005-0000-0000-0000081A0000}"/>
    <cellStyle name="40% - Énfasis4 5 4 3 2" xfId="36631" xr:uid="{00000000-0005-0000-0000-0000091A0000}"/>
    <cellStyle name="40% - Énfasis4 5 4 4" xfId="31321" xr:uid="{00000000-0005-0000-0000-00000A1A0000}"/>
    <cellStyle name="40% - Énfasis4 5 4 5" xfId="26006" xr:uid="{00000000-0005-0000-0000-00000B1A0000}"/>
    <cellStyle name="40% - Énfasis4 5 5" xfId="15228" xr:uid="{00000000-0005-0000-0000-00000C1A0000}"/>
    <cellStyle name="40% - Énfasis4 5 5 2" xfId="38415" xr:uid="{00000000-0005-0000-0000-00000D1A0000}"/>
    <cellStyle name="40% - Énfasis4 5 6" xfId="9919" xr:uid="{00000000-0005-0000-0000-00000E1A0000}"/>
    <cellStyle name="40% - Énfasis4 5 6 2" xfId="33100" xr:uid="{00000000-0005-0000-0000-00000F1A0000}"/>
    <cellStyle name="40% - Énfasis4 5 7" xfId="20546" xr:uid="{00000000-0005-0000-0000-0000101A0000}"/>
    <cellStyle name="40% - Énfasis4 5 7 2" xfId="27790" xr:uid="{00000000-0005-0000-0000-0000111A0000}"/>
    <cellStyle name="40% - Énfasis4 5 8" xfId="22475" xr:uid="{00000000-0005-0000-0000-0000121A0000}"/>
    <cellStyle name="40% - Énfasis4 5 9" xfId="43741" xr:uid="{00000000-0005-0000-0000-0000131A0000}"/>
    <cellStyle name="40% - Énfasis4 6" xfId="536" xr:uid="{00000000-0005-0000-0000-0000141A0000}"/>
    <cellStyle name="40% - Énfasis4 6 10" xfId="2500" xr:uid="{00000000-0005-0000-0000-0000151A0000}"/>
    <cellStyle name="40% - Énfasis4 6 2" xfId="6131" xr:uid="{00000000-0005-0000-0000-0000161A0000}"/>
    <cellStyle name="40% - Énfasis4 6 2 2" xfId="16573" xr:uid="{00000000-0005-0000-0000-0000171A0000}"/>
    <cellStyle name="40% - Énfasis4 6 2 2 2" xfId="39777" xr:uid="{00000000-0005-0000-0000-0000181A0000}"/>
    <cellStyle name="40% - Énfasis4 6 2 3" xfId="11279" xr:uid="{00000000-0005-0000-0000-0000191A0000}"/>
    <cellStyle name="40% - Énfasis4 6 2 3 2" xfId="34462" xr:uid="{00000000-0005-0000-0000-00001A1A0000}"/>
    <cellStyle name="40% - Énfasis4 6 2 4" xfId="29152" xr:uid="{00000000-0005-0000-0000-00001B1A0000}"/>
    <cellStyle name="40% - Énfasis4 6 2 5" xfId="23837" xr:uid="{00000000-0005-0000-0000-00001C1A0000}"/>
    <cellStyle name="40% - Énfasis4 6 3" xfId="7862" xr:uid="{00000000-0005-0000-0000-00001D1A0000}"/>
    <cellStyle name="40% - Énfasis4 6 3 2" xfId="18201" xr:uid="{00000000-0005-0000-0000-00001E1A0000}"/>
    <cellStyle name="40% - Énfasis4 6 3 2 2" xfId="41545" xr:uid="{00000000-0005-0000-0000-00001F1A0000}"/>
    <cellStyle name="40% - Énfasis4 6 3 3" xfId="13046" xr:uid="{00000000-0005-0000-0000-0000201A0000}"/>
    <cellStyle name="40% - Énfasis4 6 3 3 2" xfId="36230" xr:uid="{00000000-0005-0000-0000-0000211A0000}"/>
    <cellStyle name="40% - Énfasis4 6 3 4" xfId="30920" xr:uid="{00000000-0005-0000-0000-0000221A0000}"/>
    <cellStyle name="40% - Énfasis4 6 3 5" xfId="25605" xr:uid="{00000000-0005-0000-0000-0000231A0000}"/>
    <cellStyle name="40% - Énfasis4 6 4" xfId="14827" xr:uid="{00000000-0005-0000-0000-0000241A0000}"/>
    <cellStyle name="40% - Énfasis4 6 4 2" xfId="38014" xr:uid="{00000000-0005-0000-0000-0000251A0000}"/>
    <cellStyle name="40% - Énfasis4 6 5" xfId="9518" xr:uid="{00000000-0005-0000-0000-0000261A0000}"/>
    <cellStyle name="40% - Énfasis4 6 5 2" xfId="32699" xr:uid="{00000000-0005-0000-0000-0000271A0000}"/>
    <cellStyle name="40% - Énfasis4 6 6" xfId="20145" xr:uid="{00000000-0005-0000-0000-0000281A0000}"/>
    <cellStyle name="40% - Énfasis4 6 6 2" xfId="27389" xr:uid="{00000000-0005-0000-0000-0000291A0000}"/>
    <cellStyle name="40% - Énfasis4 6 7" xfId="22074" xr:uid="{00000000-0005-0000-0000-00002A1A0000}"/>
    <cellStyle name="40% - Énfasis4 6 8" xfId="43340" xr:uid="{00000000-0005-0000-0000-00002B1A0000}"/>
    <cellStyle name="40% - Énfasis4 6 9" xfId="4384" xr:uid="{00000000-0005-0000-0000-00002C1A0000}"/>
    <cellStyle name="40% - Énfasis4 7" xfId="1363" xr:uid="{00000000-0005-0000-0000-00002D1A0000}"/>
    <cellStyle name="40% - Énfasis4 7 10" xfId="3312" xr:uid="{00000000-0005-0000-0000-00002E1A0000}"/>
    <cellStyle name="40% - Énfasis4 7 2" xfId="6930" xr:uid="{00000000-0005-0000-0000-00002F1A0000}"/>
    <cellStyle name="40% - Énfasis4 7 2 2" xfId="17301" xr:uid="{00000000-0005-0000-0000-0000301A0000}"/>
    <cellStyle name="40% - Énfasis4 7 2 2 2" xfId="40589" xr:uid="{00000000-0005-0000-0000-0000311A0000}"/>
    <cellStyle name="40% - Énfasis4 7 2 3" xfId="12091" xr:uid="{00000000-0005-0000-0000-0000321A0000}"/>
    <cellStyle name="40% - Énfasis4 7 2 3 2" xfId="35274" xr:uid="{00000000-0005-0000-0000-0000331A0000}"/>
    <cellStyle name="40% - Énfasis4 7 2 4" xfId="29964" xr:uid="{00000000-0005-0000-0000-0000341A0000}"/>
    <cellStyle name="40% - Énfasis4 7 2 5" xfId="24649" xr:uid="{00000000-0005-0000-0000-0000351A0000}"/>
    <cellStyle name="40% - Énfasis4 7 3" xfId="8590" xr:uid="{00000000-0005-0000-0000-0000361A0000}"/>
    <cellStyle name="40% - Énfasis4 7 3 2" xfId="19012" xr:uid="{00000000-0005-0000-0000-0000371A0000}"/>
    <cellStyle name="40% - Énfasis4 7 3 2 2" xfId="42357" xr:uid="{00000000-0005-0000-0000-0000381A0000}"/>
    <cellStyle name="40% - Énfasis4 7 3 3" xfId="13858" xr:uid="{00000000-0005-0000-0000-0000391A0000}"/>
    <cellStyle name="40% - Énfasis4 7 3 3 2" xfId="37042" xr:uid="{00000000-0005-0000-0000-00003A1A0000}"/>
    <cellStyle name="40% - Énfasis4 7 3 4" xfId="31732" xr:uid="{00000000-0005-0000-0000-00003B1A0000}"/>
    <cellStyle name="40% - Énfasis4 7 3 5" xfId="26417" xr:uid="{00000000-0005-0000-0000-00003C1A0000}"/>
    <cellStyle name="40% - Énfasis4 7 4" xfId="15639" xr:uid="{00000000-0005-0000-0000-00003D1A0000}"/>
    <cellStyle name="40% - Énfasis4 7 4 2" xfId="38826" xr:uid="{00000000-0005-0000-0000-00003E1A0000}"/>
    <cellStyle name="40% - Énfasis4 7 5" xfId="10330" xr:uid="{00000000-0005-0000-0000-00003F1A0000}"/>
    <cellStyle name="40% - Énfasis4 7 5 2" xfId="33511" xr:uid="{00000000-0005-0000-0000-0000401A0000}"/>
    <cellStyle name="40% - Énfasis4 7 6" xfId="20957" xr:uid="{00000000-0005-0000-0000-0000411A0000}"/>
    <cellStyle name="40% - Énfasis4 7 6 2" xfId="28201" xr:uid="{00000000-0005-0000-0000-0000421A0000}"/>
    <cellStyle name="40% - Énfasis4 7 7" xfId="22886" xr:uid="{00000000-0005-0000-0000-0000431A0000}"/>
    <cellStyle name="40% - Énfasis4 7 8" xfId="44152" xr:uid="{00000000-0005-0000-0000-0000441A0000}"/>
    <cellStyle name="40% - Énfasis4 7 9" xfId="4385" xr:uid="{00000000-0005-0000-0000-0000451A0000}"/>
    <cellStyle name="40% - Énfasis4 8" xfId="5999" xr:uid="{00000000-0005-0000-0000-0000461A0000}"/>
    <cellStyle name="40% - Énfasis4 8 2" xfId="16450" xr:uid="{00000000-0005-0000-0000-0000471A0000}"/>
    <cellStyle name="40% - Énfasis4 8 2 2" xfId="39638" xr:uid="{00000000-0005-0000-0000-0000481A0000}"/>
    <cellStyle name="40% - Énfasis4 8 3" xfId="11140" xr:uid="{00000000-0005-0000-0000-0000491A0000}"/>
    <cellStyle name="40% - Énfasis4 8 3 2" xfId="34323" xr:uid="{00000000-0005-0000-0000-00004A1A0000}"/>
    <cellStyle name="40% - Énfasis4 8 4" xfId="29013" xr:uid="{00000000-0005-0000-0000-00004B1A0000}"/>
    <cellStyle name="40% - Énfasis4 8 5" xfId="23698" xr:uid="{00000000-0005-0000-0000-00004C1A0000}"/>
    <cellStyle name="40% - Énfasis4 9" xfId="7732" xr:uid="{00000000-0005-0000-0000-00004D1A0000}"/>
    <cellStyle name="40% - Énfasis4 9 2" xfId="18065" xr:uid="{00000000-0005-0000-0000-00004E1A0000}"/>
    <cellStyle name="40% - Énfasis4 9 2 2" xfId="41401" xr:uid="{00000000-0005-0000-0000-00004F1A0000}"/>
    <cellStyle name="40% - Énfasis4 9 3" xfId="12902" xr:uid="{00000000-0005-0000-0000-0000501A0000}"/>
    <cellStyle name="40% - Énfasis4 9 3 2" xfId="36086" xr:uid="{00000000-0005-0000-0000-0000511A0000}"/>
    <cellStyle name="40% - Énfasis4 9 4" xfId="30776" xr:uid="{00000000-0005-0000-0000-0000521A0000}"/>
    <cellStyle name="40% - Énfasis4 9 5" xfId="25461" xr:uid="{00000000-0005-0000-0000-0000531A0000}"/>
    <cellStyle name="40% - Énfasis5" xfId="44" builtinId="47" customBuiltin="1"/>
    <cellStyle name="40% - Énfasis5 10" xfId="14682" xr:uid="{00000000-0005-0000-0000-0000551A0000}"/>
    <cellStyle name="40% - Énfasis5 10 2" xfId="37867" xr:uid="{00000000-0005-0000-0000-0000561A0000}"/>
    <cellStyle name="40% - Énfasis5 11" xfId="9376" xr:uid="{00000000-0005-0000-0000-0000571A0000}"/>
    <cellStyle name="40% - Énfasis5 11 2" xfId="32557" xr:uid="{00000000-0005-0000-0000-0000581A0000}"/>
    <cellStyle name="40% - Énfasis5 12" xfId="19834" xr:uid="{00000000-0005-0000-0000-0000591A0000}"/>
    <cellStyle name="40% - Énfasis5 12 2" xfId="27242" xr:uid="{00000000-0005-0000-0000-00005A1A0000}"/>
    <cellStyle name="40% - Énfasis5 13" xfId="21932" xr:uid="{00000000-0005-0000-0000-00005B1A0000}"/>
    <cellStyle name="40% - Énfasis5 14" xfId="43180" xr:uid="{00000000-0005-0000-0000-00005C1A0000}"/>
    <cellStyle name="40% - Énfasis5 15" xfId="4129" xr:uid="{00000000-0005-0000-0000-00005D1A0000}"/>
    <cellStyle name="40% - Énfasis5 16" xfId="2346" xr:uid="{00000000-0005-0000-0000-00005E1A0000}"/>
    <cellStyle name="40% - Énfasis5 2" xfId="186" xr:uid="{00000000-0005-0000-0000-00005F1A0000}"/>
    <cellStyle name="40% - Énfasis5 2 10" xfId="9477" xr:uid="{00000000-0005-0000-0000-0000601A0000}"/>
    <cellStyle name="40% - Énfasis5 2 10 2" xfId="32658" xr:uid="{00000000-0005-0000-0000-0000611A0000}"/>
    <cellStyle name="40% - Énfasis5 2 11" xfId="19962" xr:uid="{00000000-0005-0000-0000-0000621A0000}"/>
    <cellStyle name="40% - Énfasis5 2 11 2" xfId="27348" xr:uid="{00000000-0005-0000-0000-0000631A0000}"/>
    <cellStyle name="40% - Énfasis5 2 12" xfId="22033" xr:uid="{00000000-0005-0000-0000-0000641A0000}"/>
    <cellStyle name="40% - Énfasis5 2 2" xfId="187" xr:uid="{00000000-0005-0000-0000-0000651A0000}"/>
    <cellStyle name="40% - Énfasis5 2 2 2" xfId="188" xr:uid="{00000000-0005-0000-0000-0000661A0000}"/>
    <cellStyle name="40% - Énfasis5 2 2 2 2" xfId="1998" xr:uid="{00000000-0005-0000-0000-0000671A0000}"/>
    <cellStyle name="40% - Énfasis5 2 2 2 2 10" xfId="3946" xr:uid="{00000000-0005-0000-0000-0000681A0000}"/>
    <cellStyle name="40% - Énfasis5 2 2 2 2 2" xfId="7555" xr:uid="{00000000-0005-0000-0000-0000691A0000}"/>
    <cellStyle name="40% - Énfasis5 2 2 2 2 2 2" xfId="17899" xr:uid="{00000000-0005-0000-0000-00006A1A0000}"/>
    <cellStyle name="40% - Énfasis5 2 2 2 2 2 2 2" xfId="41223" xr:uid="{00000000-0005-0000-0000-00006B1A0000}"/>
    <cellStyle name="40% - Énfasis5 2 2 2 2 2 3" xfId="12725" xr:uid="{00000000-0005-0000-0000-00006C1A0000}"/>
    <cellStyle name="40% - Énfasis5 2 2 2 2 2 3 2" xfId="35908" xr:uid="{00000000-0005-0000-0000-00006D1A0000}"/>
    <cellStyle name="40% - Énfasis5 2 2 2 2 2 4" xfId="30598" xr:uid="{00000000-0005-0000-0000-00006E1A0000}"/>
    <cellStyle name="40% - Énfasis5 2 2 2 2 2 5" xfId="25283" xr:uid="{00000000-0005-0000-0000-00006F1A0000}"/>
    <cellStyle name="40% - Énfasis5 2 2 2 2 3" xfId="9189" xr:uid="{00000000-0005-0000-0000-0000701A0000}"/>
    <cellStyle name="40% - Énfasis5 2 2 2 2 3 2" xfId="19646" xr:uid="{00000000-0005-0000-0000-0000711A0000}"/>
    <cellStyle name="40% - Énfasis5 2 2 2 2 3 2 2" xfId="42991" xr:uid="{00000000-0005-0000-0000-0000721A0000}"/>
    <cellStyle name="40% - Énfasis5 2 2 2 2 3 3" xfId="14492" xr:uid="{00000000-0005-0000-0000-0000731A0000}"/>
    <cellStyle name="40% - Énfasis5 2 2 2 2 3 3 2" xfId="37676" xr:uid="{00000000-0005-0000-0000-0000741A0000}"/>
    <cellStyle name="40% - Énfasis5 2 2 2 2 3 4" xfId="32366" xr:uid="{00000000-0005-0000-0000-0000751A0000}"/>
    <cellStyle name="40% - Énfasis5 2 2 2 2 3 5" xfId="27051" xr:uid="{00000000-0005-0000-0000-0000761A0000}"/>
    <cellStyle name="40% - Énfasis5 2 2 2 2 4" xfId="16273" xr:uid="{00000000-0005-0000-0000-0000771A0000}"/>
    <cellStyle name="40% - Énfasis5 2 2 2 2 4 2" xfId="39460" xr:uid="{00000000-0005-0000-0000-0000781A0000}"/>
    <cellStyle name="40% - Énfasis5 2 2 2 2 5" xfId="10964" xr:uid="{00000000-0005-0000-0000-0000791A0000}"/>
    <cellStyle name="40% - Énfasis5 2 2 2 2 5 2" xfId="34145" xr:uid="{00000000-0005-0000-0000-00007A1A0000}"/>
    <cellStyle name="40% - Énfasis5 2 2 2 2 6" xfId="21591" xr:uid="{00000000-0005-0000-0000-00007B1A0000}"/>
    <cellStyle name="40% - Énfasis5 2 2 2 2 6 2" xfId="28835" xr:uid="{00000000-0005-0000-0000-00007C1A0000}"/>
    <cellStyle name="40% - Énfasis5 2 2 2 2 7" xfId="23520" xr:uid="{00000000-0005-0000-0000-00007D1A0000}"/>
    <cellStyle name="40% - Énfasis5 2 2 2 2 8" xfId="44786" xr:uid="{00000000-0005-0000-0000-00007E1A0000}"/>
    <cellStyle name="40% - Énfasis5 2 2 2 2 9" xfId="4386" xr:uid="{00000000-0005-0000-0000-00007F1A0000}"/>
    <cellStyle name="40% - Énfasis5 2 2 2 3" xfId="2293" xr:uid="{00000000-0005-0000-0000-0000801A0000}"/>
    <cellStyle name="40% - Énfasis5 2 2 2 3 2" xfId="6755" xr:uid="{00000000-0005-0000-0000-0000811A0000}"/>
    <cellStyle name="40% - Énfasis5 2 2 2 3 2 2" xfId="40411" xr:uid="{00000000-0005-0000-0000-0000821A0000}"/>
    <cellStyle name="40% - Énfasis5 2 2 2 3 3" xfId="11913" xr:uid="{00000000-0005-0000-0000-0000831A0000}"/>
    <cellStyle name="40% - Énfasis5 2 2 2 3 3 2" xfId="35096" xr:uid="{00000000-0005-0000-0000-0000841A0000}"/>
    <cellStyle name="40% - Énfasis5 2 2 2 3 4" xfId="21880" xr:uid="{00000000-0005-0000-0000-0000851A0000}"/>
    <cellStyle name="40% - Énfasis5 2 2 2 3 4 2" xfId="29786" xr:uid="{00000000-0005-0000-0000-0000861A0000}"/>
    <cellStyle name="40% - Énfasis5 2 2 2 3 5" xfId="24471" xr:uid="{00000000-0005-0000-0000-0000871A0000}"/>
    <cellStyle name="40% - Énfasis5 2 2 2 4" xfId="1183" xr:uid="{00000000-0005-0000-0000-0000881A0000}"/>
    <cellStyle name="40% - Énfasis5 2 2 2 4 2" xfId="18834" xr:uid="{00000000-0005-0000-0000-0000891A0000}"/>
    <cellStyle name="40% - Énfasis5 2 2 2 4 2 2" xfId="42179" xr:uid="{00000000-0005-0000-0000-00008A1A0000}"/>
    <cellStyle name="40% - Énfasis5 2 2 2 4 3" xfId="13680" xr:uid="{00000000-0005-0000-0000-00008B1A0000}"/>
    <cellStyle name="40% - Énfasis5 2 2 2 4 3 2" xfId="36864" xr:uid="{00000000-0005-0000-0000-00008C1A0000}"/>
    <cellStyle name="40% - Énfasis5 2 2 2 4 4" xfId="20779" xr:uid="{00000000-0005-0000-0000-00008D1A0000}"/>
    <cellStyle name="40% - Énfasis5 2 2 2 4 4 2" xfId="31554" xr:uid="{00000000-0005-0000-0000-00008E1A0000}"/>
    <cellStyle name="40% - Énfasis5 2 2 2 4 5" xfId="26239" xr:uid="{00000000-0005-0000-0000-00008F1A0000}"/>
    <cellStyle name="40% - Énfasis5 2 2 2 4 6" xfId="43974" xr:uid="{00000000-0005-0000-0000-0000901A0000}"/>
    <cellStyle name="40% - Énfasis5 2 2 2 4 7" xfId="4387" xr:uid="{00000000-0005-0000-0000-0000911A0000}"/>
    <cellStyle name="40% - Énfasis5 2 2 2 4 8" xfId="3134" xr:uid="{00000000-0005-0000-0000-0000921A0000}"/>
    <cellStyle name="40% - Énfasis5 2 2 2 5" xfId="15461" xr:uid="{00000000-0005-0000-0000-0000931A0000}"/>
    <cellStyle name="40% - Énfasis5 2 2 2 5 2" xfId="38648" xr:uid="{00000000-0005-0000-0000-0000941A0000}"/>
    <cellStyle name="40% - Énfasis5 2 2 2 6" xfId="10152" xr:uid="{00000000-0005-0000-0000-0000951A0000}"/>
    <cellStyle name="40% - Énfasis5 2 2 2 6 2" xfId="33333" xr:uid="{00000000-0005-0000-0000-0000961A0000}"/>
    <cellStyle name="40% - Énfasis5 2 2 2 7" xfId="19964" xr:uid="{00000000-0005-0000-0000-0000971A0000}"/>
    <cellStyle name="40% - Énfasis5 2 2 2 7 2" xfId="28023" xr:uid="{00000000-0005-0000-0000-0000981A0000}"/>
    <cellStyle name="40% - Énfasis5 2 2 2 8" xfId="22708" xr:uid="{00000000-0005-0000-0000-0000991A0000}"/>
    <cellStyle name="40% - Énfasis5 2 2 3" xfId="1591" xr:uid="{00000000-0005-0000-0000-00009A1A0000}"/>
    <cellStyle name="40% - Énfasis5 2 2 3 10" xfId="3540" xr:uid="{00000000-0005-0000-0000-00009B1A0000}"/>
    <cellStyle name="40% - Énfasis5 2 2 3 2" xfId="7155" xr:uid="{00000000-0005-0000-0000-00009C1A0000}"/>
    <cellStyle name="40% - Énfasis5 2 2 3 2 2" xfId="17517" xr:uid="{00000000-0005-0000-0000-00009D1A0000}"/>
    <cellStyle name="40% - Énfasis5 2 2 3 2 2 2" xfId="40817" xr:uid="{00000000-0005-0000-0000-00009E1A0000}"/>
    <cellStyle name="40% - Énfasis5 2 2 3 2 3" xfId="12319" xr:uid="{00000000-0005-0000-0000-00009F1A0000}"/>
    <cellStyle name="40% - Énfasis5 2 2 3 2 3 2" xfId="35502" xr:uid="{00000000-0005-0000-0000-0000A01A0000}"/>
    <cellStyle name="40% - Énfasis5 2 2 3 2 4" xfId="30192" xr:uid="{00000000-0005-0000-0000-0000A11A0000}"/>
    <cellStyle name="40% - Énfasis5 2 2 3 2 5" xfId="24877" xr:uid="{00000000-0005-0000-0000-0000A21A0000}"/>
    <cellStyle name="40% - Énfasis5 2 2 3 3" xfId="8806" xr:uid="{00000000-0005-0000-0000-0000A31A0000}"/>
    <cellStyle name="40% - Énfasis5 2 2 3 3 2" xfId="19240" xr:uid="{00000000-0005-0000-0000-0000A41A0000}"/>
    <cellStyle name="40% - Énfasis5 2 2 3 3 2 2" xfId="42585" xr:uid="{00000000-0005-0000-0000-0000A51A0000}"/>
    <cellStyle name="40% - Énfasis5 2 2 3 3 3" xfId="14086" xr:uid="{00000000-0005-0000-0000-0000A61A0000}"/>
    <cellStyle name="40% - Énfasis5 2 2 3 3 3 2" xfId="37270" xr:uid="{00000000-0005-0000-0000-0000A71A0000}"/>
    <cellStyle name="40% - Énfasis5 2 2 3 3 4" xfId="31960" xr:uid="{00000000-0005-0000-0000-0000A81A0000}"/>
    <cellStyle name="40% - Énfasis5 2 2 3 3 5" xfId="26645" xr:uid="{00000000-0005-0000-0000-0000A91A0000}"/>
    <cellStyle name="40% - Énfasis5 2 2 3 4" xfId="15867" xr:uid="{00000000-0005-0000-0000-0000AA1A0000}"/>
    <cellStyle name="40% - Énfasis5 2 2 3 4 2" xfId="39054" xr:uid="{00000000-0005-0000-0000-0000AB1A0000}"/>
    <cellStyle name="40% - Énfasis5 2 2 3 5" xfId="10558" xr:uid="{00000000-0005-0000-0000-0000AC1A0000}"/>
    <cellStyle name="40% - Énfasis5 2 2 3 5 2" xfId="33739" xr:uid="{00000000-0005-0000-0000-0000AD1A0000}"/>
    <cellStyle name="40% - Énfasis5 2 2 3 6" xfId="21185" xr:uid="{00000000-0005-0000-0000-0000AE1A0000}"/>
    <cellStyle name="40% - Énfasis5 2 2 3 6 2" xfId="28429" xr:uid="{00000000-0005-0000-0000-0000AF1A0000}"/>
    <cellStyle name="40% - Énfasis5 2 2 3 7" xfId="23114" xr:uid="{00000000-0005-0000-0000-0000B01A0000}"/>
    <cellStyle name="40% - Énfasis5 2 2 3 8" xfId="44380" xr:uid="{00000000-0005-0000-0000-0000B11A0000}"/>
    <cellStyle name="40% - Énfasis5 2 2 3 9" xfId="4388" xr:uid="{00000000-0005-0000-0000-0000B21A0000}"/>
    <cellStyle name="40% - Énfasis5 2 2 4" xfId="2292" xr:uid="{00000000-0005-0000-0000-0000B31A0000}"/>
    <cellStyle name="40% - Énfasis5 2 2 4 2" xfId="6356" xr:uid="{00000000-0005-0000-0000-0000B41A0000}"/>
    <cellStyle name="40% - Énfasis5 2 2 4 2 2" xfId="40005" xr:uid="{00000000-0005-0000-0000-0000B51A0000}"/>
    <cellStyle name="40% - Énfasis5 2 2 4 3" xfId="11507" xr:uid="{00000000-0005-0000-0000-0000B61A0000}"/>
    <cellStyle name="40% - Énfasis5 2 2 4 3 2" xfId="34690" xr:uid="{00000000-0005-0000-0000-0000B71A0000}"/>
    <cellStyle name="40% - Énfasis5 2 2 4 4" xfId="21879" xr:uid="{00000000-0005-0000-0000-0000B81A0000}"/>
    <cellStyle name="40% - Énfasis5 2 2 4 4 2" xfId="29380" xr:uid="{00000000-0005-0000-0000-0000B91A0000}"/>
    <cellStyle name="40% - Énfasis5 2 2 4 5" xfId="24065" xr:uid="{00000000-0005-0000-0000-0000BA1A0000}"/>
    <cellStyle name="40% - Énfasis5 2 2 5" xfId="767" xr:uid="{00000000-0005-0000-0000-0000BB1A0000}"/>
    <cellStyle name="40% - Énfasis5 2 2 5 2" xfId="18429" xr:uid="{00000000-0005-0000-0000-0000BC1A0000}"/>
    <cellStyle name="40% - Énfasis5 2 2 5 2 2" xfId="41773" xr:uid="{00000000-0005-0000-0000-0000BD1A0000}"/>
    <cellStyle name="40% - Énfasis5 2 2 5 3" xfId="13274" xr:uid="{00000000-0005-0000-0000-0000BE1A0000}"/>
    <cellStyle name="40% - Énfasis5 2 2 5 3 2" xfId="36458" xr:uid="{00000000-0005-0000-0000-0000BF1A0000}"/>
    <cellStyle name="40% - Énfasis5 2 2 5 4" xfId="20373" xr:uid="{00000000-0005-0000-0000-0000C01A0000}"/>
    <cellStyle name="40% - Énfasis5 2 2 5 4 2" xfId="31148" xr:uid="{00000000-0005-0000-0000-0000C11A0000}"/>
    <cellStyle name="40% - Énfasis5 2 2 5 5" xfId="25833" xr:uid="{00000000-0005-0000-0000-0000C21A0000}"/>
    <cellStyle name="40% - Énfasis5 2 2 5 6" xfId="43568" xr:uid="{00000000-0005-0000-0000-0000C31A0000}"/>
    <cellStyle name="40% - Énfasis5 2 2 5 7" xfId="4389" xr:uid="{00000000-0005-0000-0000-0000C41A0000}"/>
    <cellStyle name="40% - Énfasis5 2 2 5 8" xfId="2728" xr:uid="{00000000-0005-0000-0000-0000C51A0000}"/>
    <cellStyle name="40% - Énfasis5 2 2 6" xfId="15055" xr:uid="{00000000-0005-0000-0000-0000C61A0000}"/>
    <cellStyle name="40% - Énfasis5 2 2 6 2" xfId="38242" xr:uid="{00000000-0005-0000-0000-0000C71A0000}"/>
    <cellStyle name="40% - Énfasis5 2 2 7" xfId="9746" xr:uid="{00000000-0005-0000-0000-0000C81A0000}"/>
    <cellStyle name="40% - Énfasis5 2 2 7 2" xfId="32927" xr:uid="{00000000-0005-0000-0000-0000C91A0000}"/>
    <cellStyle name="40% - Énfasis5 2 2 8" xfId="19963" xr:uid="{00000000-0005-0000-0000-0000CA1A0000}"/>
    <cellStyle name="40% - Énfasis5 2 2 8 2" xfId="27617" xr:uid="{00000000-0005-0000-0000-0000CB1A0000}"/>
    <cellStyle name="40% - Énfasis5 2 2 9" xfId="22302" xr:uid="{00000000-0005-0000-0000-0000CC1A0000}"/>
    <cellStyle name="40% - Énfasis5 2 3" xfId="189" xr:uid="{00000000-0005-0000-0000-0000CD1A0000}"/>
    <cellStyle name="40% - Énfasis5 2 3 2" xfId="1312" xr:uid="{00000000-0005-0000-0000-0000CE1A0000}"/>
    <cellStyle name="40% - Énfasis5 2 3 2 10" xfId="4390" xr:uid="{00000000-0005-0000-0000-0000CF1A0000}"/>
    <cellStyle name="40% - Énfasis5 2 3 2 11" xfId="3263" xr:uid="{00000000-0005-0000-0000-0000D01A0000}"/>
    <cellStyle name="40% - Énfasis5 2 3 2 2" xfId="2127" xr:uid="{00000000-0005-0000-0000-0000D11A0000}"/>
    <cellStyle name="40% - Énfasis5 2 3 2 2 10" xfId="4075" xr:uid="{00000000-0005-0000-0000-0000D21A0000}"/>
    <cellStyle name="40% - Énfasis5 2 3 2 2 2" xfId="7682" xr:uid="{00000000-0005-0000-0000-0000D31A0000}"/>
    <cellStyle name="40% - Énfasis5 2 3 2 2 2 2" xfId="18016" xr:uid="{00000000-0005-0000-0000-0000D41A0000}"/>
    <cellStyle name="40% - Énfasis5 2 3 2 2 2 2 2" xfId="41352" xr:uid="{00000000-0005-0000-0000-0000D51A0000}"/>
    <cellStyle name="40% - Énfasis5 2 3 2 2 2 3" xfId="12854" xr:uid="{00000000-0005-0000-0000-0000D61A0000}"/>
    <cellStyle name="40% - Énfasis5 2 3 2 2 2 3 2" xfId="36037" xr:uid="{00000000-0005-0000-0000-0000D71A0000}"/>
    <cellStyle name="40% - Énfasis5 2 3 2 2 2 4" xfId="30727" xr:uid="{00000000-0005-0000-0000-0000D81A0000}"/>
    <cellStyle name="40% - Énfasis5 2 3 2 2 2 5" xfId="25412" xr:uid="{00000000-0005-0000-0000-0000D91A0000}"/>
    <cellStyle name="40% - Énfasis5 2 3 2 2 3" xfId="9306" xr:uid="{00000000-0005-0000-0000-0000DA1A0000}"/>
    <cellStyle name="40% - Énfasis5 2 3 2 2 3 2" xfId="19775" xr:uid="{00000000-0005-0000-0000-0000DB1A0000}"/>
    <cellStyle name="40% - Énfasis5 2 3 2 2 3 2 2" xfId="43120" xr:uid="{00000000-0005-0000-0000-0000DC1A0000}"/>
    <cellStyle name="40% - Énfasis5 2 3 2 2 3 3" xfId="14621" xr:uid="{00000000-0005-0000-0000-0000DD1A0000}"/>
    <cellStyle name="40% - Énfasis5 2 3 2 2 3 3 2" xfId="37805" xr:uid="{00000000-0005-0000-0000-0000DE1A0000}"/>
    <cellStyle name="40% - Énfasis5 2 3 2 2 3 4" xfId="32495" xr:uid="{00000000-0005-0000-0000-0000DF1A0000}"/>
    <cellStyle name="40% - Énfasis5 2 3 2 2 3 5" xfId="27180" xr:uid="{00000000-0005-0000-0000-0000E01A0000}"/>
    <cellStyle name="40% - Énfasis5 2 3 2 2 4" xfId="16402" xr:uid="{00000000-0005-0000-0000-0000E11A0000}"/>
    <cellStyle name="40% - Énfasis5 2 3 2 2 4 2" xfId="39589" xr:uid="{00000000-0005-0000-0000-0000E21A0000}"/>
    <cellStyle name="40% - Énfasis5 2 3 2 2 5" xfId="11093" xr:uid="{00000000-0005-0000-0000-0000E31A0000}"/>
    <cellStyle name="40% - Énfasis5 2 3 2 2 5 2" xfId="34274" xr:uid="{00000000-0005-0000-0000-0000E41A0000}"/>
    <cellStyle name="40% - Énfasis5 2 3 2 2 6" xfId="21720" xr:uid="{00000000-0005-0000-0000-0000E51A0000}"/>
    <cellStyle name="40% - Énfasis5 2 3 2 2 6 2" xfId="28964" xr:uid="{00000000-0005-0000-0000-0000E61A0000}"/>
    <cellStyle name="40% - Énfasis5 2 3 2 2 7" xfId="23649" xr:uid="{00000000-0005-0000-0000-0000E71A0000}"/>
    <cellStyle name="40% - Énfasis5 2 3 2 2 8" xfId="44915" xr:uid="{00000000-0005-0000-0000-0000E81A0000}"/>
    <cellStyle name="40% - Énfasis5 2 3 2 2 9" xfId="4391" xr:uid="{00000000-0005-0000-0000-0000E91A0000}"/>
    <cellStyle name="40% - Énfasis5 2 3 2 3" xfId="6882" xr:uid="{00000000-0005-0000-0000-0000EA1A0000}"/>
    <cellStyle name="40% - Énfasis5 2 3 2 3 2" xfId="17252" xr:uid="{00000000-0005-0000-0000-0000EB1A0000}"/>
    <cellStyle name="40% - Énfasis5 2 3 2 3 2 2" xfId="40540" xr:uid="{00000000-0005-0000-0000-0000EC1A0000}"/>
    <cellStyle name="40% - Énfasis5 2 3 2 3 3" xfId="12042" xr:uid="{00000000-0005-0000-0000-0000ED1A0000}"/>
    <cellStyle name="40% - Énfasis5 2 3 2 3 3 2" xfId="35225" xr:uid="{00000000-0005-0000-0000-0000EE1A0000}"/>
    <cellStyle name="40% - Énfasis5 2 3 2 3 4" xfId="29915" xr:uid="{00000000-0005-0000-0000-0000EF1A0000}"/>
    <cellStyle name="40% - Énfasis5 2 3 2 3 5" xfId="24600" xr:uid="{00000000-0005-0000-0000-0000F01A0000}"/>
    <cellStyle name="40% - Énfasis5 2 3 2 4" xfId="8541" xr:uid="{00000000-0005-0000-0000-0000F11A0000}"/>
    <cellStyle name="40% - Énfasis5 2 3 2 4 2" xfId="18963" xr:uid="{00000000-0005-0000-0000-0000F21A0000}"/>
    <cellStyle name="40% - Énfasis5 2 3 2 4 2 2" xfId="42308" xr:uid="{00000000-0005-0000-0000-0000F31A0000}"/>
    <cellStyle name="40% - Énfasis5 2 3 2 4 3" xfId="13809" xr:uid="{00000000-0005-0000-0000-0000F41A0000}"/>
    <cellStyle name="40% - Énfasis5 2 3 2 4 3 2" xfId="36993" xr:uid="{00000000-0005-0000-0000-0000F51A0000}"/>
    <cellStyle name="40% - Énfasis5 2 3 2 4 4" xfId="31683" xr:uid="{00000000-0005-0000-0000-0000F61A0000}"/>
    <cellStyle name="40% - Énfasis5 2 3 2 4 5" xfId="26368" xr:uid="{00000000-0005-0000-0000-0000F71A0000}"/>
    <cellStyle name="40% - Énfasis5 2 3 2 5" xfId="15590" xr:uid="{00000000-0005-0000-0000-0000F81A0000}"/>
    <cellStyle name="40% - Énfasis5 2 3 2 5 2" xfId="38777" xr:uid="{00000000-0005-0000-0000-0000F91A0000}"/>
    <cellStyle name="40% - Énfasis5 2 3 2 6" xfId="10281" xr:uid="{00000000-0005-0000-0000-0000FA1A0000}"/>
    <cellStyle name="40% - Énfasis5 2 3 2 6 2" xfId="33462" xr:uid="{00000000-0005-0000-0000-0000FB1A0000}"/>
    <cellStyle name="40% - Énfasis5 2 3 2 7" xfId="20908" xr:uid="{00000000-0005-0000-0000-0000FC1A0000}"/>
    <cellStyle name="40% - Énfasis5 2 3 2 7 2" xfId="28152" xr:uid="{00000000-0005-0000-0000-0000FD1A0000}"/>
    <cellStyle name="40% - Énfasis5 2 3 2 8" xfId="22837" xr:uid="{00000000-0005-0000-0000-0000FE1A0000}"/>
    <cellStyle name="40% - Énfasis5 2 3 2 9" xfId="44103" xr:uid="{00000000-0005-0000-0000-0000FF1A0000}"/>
    <cellStyle name="40% - Énfasis5 2 3 3" xfId="1720" xr:uid="{00000000-0005-0000-0000-0000001B0000}"/>
    <cellStyle name="40% - Énfasis5 2 3 3 10" xfId="3669" xr:uid="{00000000-0005-0000-0000-0000011B0000}"/>
    <cellStyle name="40% - Énfasis5 2 3 3 2" xfId="7282" xr:uid="{00000000-0005-0000-0000-0000021B0000}"/>
    <cellStyle name="40% - Énfasis5 2 3 3 2 2" xfId="17634" xr:uid="{00000000-0005-0000-0000-0000031B0000}"/>
    <cellStyle name="40% - Énfasis5 2 3 3 2 2 2" xfId="40946" xr:uid="{00000000-0005-0000-0000-0000041B0000}"/>
    <cellStyle name="40% - Énfasis5 2 3 3 2 3" xfId="12448" xr:uid="{00000000-0005-0000-0000-0000051B0000}"/>
    <cellStyle name="40% - Énfasis5 2 3 3 2 3 2" xfId="35631" xr:uid="{00000000-0005-0000-0000-0000061B0000}"/>
    <cellStyle name="40% - Énfasis5 2 3 3 2 4" xfId="30321" xr:uid="{00000000-0005-0000-0000-0000071B0000}"/>
    <cellStyle name="40% - Énfasis5 2 3 3 2 5" xfId="25006" xr:uid="{00000000-0005-0000-0000-0000081B0000}"/>
    <cellStyle name="40% - Énfasis5 2 3 3 3" xfId="8923" xr:uid="{00000000-0005-0000-0000-0000091B0000}"/>
    <cellStyle name="40% - Énfasis5 2 3 3 3 2" xfId="19369" xr:uid="{00000000-0005-0000-0000-00000A1B0000}"/>
    <cellStyle name="40% - Énfasis5 2 3 3 3 2 2" xfId="42714" xr:uid="{00000000-0005-0000-0000-00000B1B0000}"/>
    <cellStyle name="40% - Énfasis5 2 3 3 3 3" xfId="14215" xr:uid="{00000000-0005-0000-0000-00000C1B0000}"/>
    <cellStyle name="40% - Énfasis5 2 3 3 3 3 2" xfId="37399" xr:uid="{00000000-0005-0000-0000-00000D1B0000}"/>
    <cellStyle name="40% - Énfasis5 2 3 3 3 4" xfId="32089" xr:uid="{00000000-0005-0000-0000-00000E1B0000}"/>
    <cellStyle name="40% - Énfasis5 2 3 3 3 5" xfId="26774" xr:uid="{00000000-0005-0000-0000-00000F1B0000}"/>
    <cellStyle name="40% - Énfasis5 2 3 3 4" xfId="15996" xr:uid="{00000000-0005-0000-0000-0000101B0000}"/>
    <cellStyle name="40% - Énfasis5 2 3 3 4 2" xfId="39183" xr:uid="{00000000-0005-0000-0000-0000111B0000}"/>
    <cellStyle name="40% - Énfasis5 2 3 3 5" xfId="10687" xr:uid="{00000000-0005-0000-0000-0000121B0000}"/>
    <cellStyle name="40% - Énfasis5 2 3 3 5 2" xfId="33868" xr:uid="{00000000-0005-0000-0000-0000131B0000}"/>
    <cellStyle name="40% - Énfasis5 2 3 3 6" xfId="21314" xr:uid="{00000000-0005-0000-0000-0000141B0000}"/>
    <cellStyle name="40% - Énfasis5 2 3 3 6 2" xfId="28558" xr:uid="{00000000-0005-0000-0000-0000151B0000}"/>
    <cellStyle name="40% - Énfasis5 2 3 3 7" xfId="23243" xr:uid="{00000000-0005-0000-0000-0000161B0000}"/>
    <cellStyle name="40% - Énfasis5 2 3 3 8" xfId="44509" xr:uid="{00000000-0005-0000-0000-0000171B0000}"/>
    <cellStyle name="40% - Énfasis5 2 3 3 9" xfId="4392" xr:uid="{00000000-0005-0000-0000-0000181B0000}"/>
    <cellStyle name="40% - Énfasis5 2 3 4" xfId="2294" xr:uid="{00000000-0005-0000-0000-0000191B0000}"/>
    <cellStyle name="40% - Énfasis5 2 3 4 2" xfId="6483" xr:uid="{00000000-0005-0000-0000-00001A1B0000}"/>
    <cellStyle name="40% - Énfasis5 2 3 4 2 2" xfId="40134" xr:uid="{00000000-0005-0000-0000-00001B1B0000}"/>
    <cellStyle name="40% - Énfasis5 2 3 4 3" xfId="11636" xr:uid="{00000000-0005-0000-0000-00001C1B0000}"/>
    <cellStyle name="40% - Énfasis5 2 3 4 3 2" xfId="34819" xr:uid="{00000000-0005-0000-0000-00001D1B0000}"/>
    <cellStyle name="40% - Énfasis5 2 3 4 4" xfId="21881" xr:uid="{00000000-0005-0000-0000-00001E1B0000}"/>
    <cellStyle name="40% - Énfasis5 2 3 4 4 2" xfId="29509" xr:uid="{00000000-0005-0000-0000-00001F1B0000}"/>
    <cellStyle name="40% - Énfasis5 2 3 4 5" xfId="24194" xr:uid="{00000000-0005-0000-0000-0000201B0000}"/>
    <cellStyle name="40% - Énfasis5 2 3 5" xfId="904" xr:uid="{00000000-0005-0000-0000-0000211B0000}"/>
    <cellStyle name="40% - Énfasis5 2 3 5 2" xfId="18558" xr:uid="{00000000-0005-0000-0000-0000221B0000}"/>
    <cellStyle name="40% - Énfasis5 2 3 5 2 2" xfId="41902" xr:uid="{00000000-0005-0000-0000-0000231B0000}"/>
    <cellStyle name="40% - Énfasis5 2 3 5 3" xfId="13403" xr:uid="{00000000-0005-0000-0000-0000241B0000}"/>
    <cellStyle name="40% - Énfasis5 2 3 5 3 2" xfId="36587" xr:uid="{00000000-0005-0000-0000-0000251B0000}"/>
    <cellStyle name="40% - Énfasis5 2 3 5 4" xfId="20502" xr:uid="{00000000-0005-0000-0000-0000261B0000}"/>
    <cellStyle name="40% - Énfasis5 2 3 5 4 2" xfId="31277" xr:uid="{00000000-0005-0000-0000-0000271B0000}"/>
    <cellStyle name="40% - Énfasis5 2 3 5 5" xfId="25962" xr:uid="{00000000-0005-0000-0000-0000281B0000}"/>
    <cellStyle name="40% - Énfasis5 2 3 5 6" xfId="43697" xr:uid="{00000000-0005-0000-0000-0000291B0000}"/>
    <cellStyle name="40% - Énfasis5 2 3 5 7" xfId="4393" xr:uid="{00000000-0005-0000-0000-00002A1B0000}"/>
    <cellStyle name="40% - Énfasis5 2 3 5 8" xfId="2857" xr:uid="{00000000-0005-0000-0000-00002B1B0000}"/>
    <cellStyle name="40% - Énfasis5 2 3 6" xfId="15184" xr:uid="{00000000-0005-0000-0000-00002C1B0000}"/>
    <cellStyle name="40% - Énfasis5 2 3 6 2" xfId="38371" xr:uid="{00000000-0005-0000-0000-00002D1B0000}"/>
    <cellStyle name="40% - Énfasis5 2 3 7" xfId="9875" xr:uid="{00000000-0005-0000-0000-00002E1B0000}"/>
    <cellStyle name="40% - Énfasis5 2 3 7 2" xfId="33056" xr:uid="{00000000-0005-0000-0000-00002F1B0000}"/>
    <cellStyle name="40% - Énfasis5 2 3 8" xfId="19965" xr:uid="{00000000-0005-0000-0000-0000301B0000}"/>
    <cellStyle name="40% - Énfasis5 2 3 8 2" xfId="27746" xr:uid="{00000000-0005-0000-0000-0000311B0000}"/>
    <cellStyle name="40% - Énfasis5 2 3 9" xfId="22431" xr:uid="{00000000-0005-0000-0000-0000321B0000}"/>
    <cellStyle name="40% - Énfasis5 2 4" xfId="1048" xr:uid="{00000000-0005-0000-0000-0000331B0000}"/>
    <cellStyle name="40% - Énfasis5 2 4 10" xfId="4394" xr:uid="{00000000-0005-0000-0000-0000341B0000}"/>
    <cellStyle name="40% - Énfasis5 2 4 11" xfId="2999" xr:uid="{00000000-0005-0000-0000-0000351B0000}"/>
    <cellStyle name="40% - Énfasis5 2 4 2" xfId="1863" xr:uid="{00000000-0005-0000-0000-0000361B0000}"/>
    <cellStyle name="40% - Énfasis5 2 4 2 10" xfId="3811" xr:uid="{00000000-0005-0000-0000-0000371B0000}"/>
    <cellStyle name="40% - Énfasis5 2 4 2 2" xfId="7422" xr:uid="{00000000-0005-0000-0000-0000381B0000}"/>
    <cellStyle name="40% - Énfasis5 2 4 2 2 2" xfId="17776" xr:uid="{00000000-0005-0000-0000-0000391B0000}"/>
    <cellStyle name="40% - Énfasis5 2 4 2 2 2 2" xfId="41088" xr:uid="{00000000-0005-0000-0000-00003A1B0000}"/>
    <cellStyle name="40% - Énfasis5 2 4 2 2 3" xfId="12590" xr:uid="{00000000-0005-0000-0000-00003B1B0000}"/>
    <cellStyle name="40% - Énfasis5 2 4 2 2 3 2" xfId="35773" xr:uid="{00000000-0005-0000-0000-00003C1B0000}"/>
    <cellStyle name="40% - Énfasis5 2 4 2 2 4" xfId="30463" xr:uid="{00000000-0005-0000-0000-00003D1B0000}"/>
    <cellStyle name="40% - Énfasis5 2 4 2 2 5" xfId="25148" xr:uid="{00000000-0005-0000-0000-00003E1B0000}"/>
    <cellStyle name="40% - Énfasis5 2 4 2 3" xfId="9066" xr:uid="{00000000-0005-0000-0000-00003F1B0000}"/>
    <cellStyle name="40% - Énfasis5 2 4 2 3 2" xfId="19511" xr:uid="{00000000-0005-0000-0000-0000401B0000}"/>
    <cellStyle name="40% - Énfasis5 2 4 2 3 2 2" xfId="42856" xr:uid="{00000000-0005-0000-0000-0000411B0000}"/>
    <cellStyle name="40% - Énfasis5 2 4 2 3 3" xfId="14357" xr:uid="{00000000-0005-0000-0000-0000421B0000}"/>
    <cellStyle name="40% - Énfasis5 2 4 2 3 3 2" xfId="37541" xr:uid="{00000000-0005-0000-0000-0000431B0000}"/>
    <cellStyle name="40% - Énfasis5 2 4 2 3 4" xfId="32231" xr:uid="{00000000-0005-0000-0000-0000441B0000}"/>
    <cellStyle name="40% - Énfasis5 2 4 2 3 5" xfId="26916" xr:uid="{00000000-0005-0000-0000-0000451B0000}"/>
    <cellStyle name="40% - Énfasis5 2 4 2 4" xfId="16138" xr:uid="{00000000-0005-0000-0000-0000461B0000}"/>
    <cellStyle name="40% - Énfasis5 2 4 2 4 2" xfId="39325" xr:uid="{00000000-0005-0000-0000-0000471B0000}"/>
    <cellStyle name="40% - Énfasis5 2 4 2 5" xfId="10829" xr:uid="{00000000-0005-0000-0000-0000481B0000}"/>
    <cellStyle name="40% - Énfasis5 2 4 2 5 2" xfId="34010" xr:uid="{00000000-0005-0000-0000-0000491B0000}"/>
    <cellStyle name="40% - Énfasis5 2 4 2 6" xfId="21456" xr:uid="{00000000-0005-0000-0000-00004A1B0000}"/>
    <cellStyle name="40% - Énfasis5 2 4 2 6 2" xfId="28700" xr:uid="{00000000-0005-0000-0000-00004B1B0000}"/>
    <cellStyle name="40% - Énfasis5 2 4 2 7" xfId="23385" xr:uid="{00000000-0005-0000-0000-00004C1B0000}"/>
    <cellStyle name="40% - Énfasis5 2 4 2 8" xfId="44651" xr:uid="{00000000-0005-0000-0000-00004D1B0000}"/>
    <cellStyle name="40% - Énfasis5 2 4 2 9" xfId="4395" xr:uid="{00000000-0005-0000-0000-00004E1B0000}"/>
    <cellStyle name="40% - Énfasis5 2 4 3" xfId="6622" xr:uid="{00000000-0005-0000-0000-00004F1B0000}"/>
    <cellStyle name="40% - Énfasis5 2 4 3 2" xfId="17024" xr:uid="{00000000-0005-0000-0000-0000501B0000}"/>
    <cellStyle name="40% - Énfasis5 2 4 3 2 2" xfId="40276" xr:uid="{00000000-0005-0000-0000-0000511B0000}"/>
    <cellStyle name="40% - Énfasis5 2 4 3 3" xfId="11778" xr:uid="{00000000-0005-0000-0000-0000521B0000}"/>
    <cellStyle name="40% - Énfasis5 2 4 3 3 2" xfId="34961" xr:uid="{00000000-0005-0000-0000-0000531B0000}"/>
    <cellStyle name="40% - Énfasis5 2 4 3 4" xfId="29651" xr:uid="{00000000-0005-0000-0000-0000541B0000}"/>
    <cellStyle name="40% - Énfasis5 2 4 3 5" xfId="24336" xr:uid="{00000000-0005-0000-0000-0000551B0000}"/>
    <cellStyle name="40% - Énfasis5 2 4 4" xfId="8313" xr:uid="{00000000-0005-0000-0000-0000561B0000}"/>
    <cellStyle name="40% - Énfasis5 2 4 4 2" xfId="18699" xr:uid="{00000000-0005-0000-0000-0000571B0000}"/>
    <cellStyle name="40% - Énfasis5 2 4 4 2 2" xfId="42044" xr:uid="{00000000-0005-0000-0000-0000581B0000}"/>
    <cellStyle name="40% - Énfasis5 2 4 4 3" xfId="13545" xr:uid="{00000000-0005-0000-0000-0000591B0000}"/>
    <cellStyle name="40% - Énfasis5 2 4 4 3 2" xfId="36729" xr:uid="{00000000-0005-0000-0000-00005A1B0000}"/>
    <cellStyle name="40% - Énfasis5 2 4 4 4" xfId="31419" xr:uid="{00000000-0005-0000-0000-00005B1B0000}"/>
    <cellStyle name="40% - Énfasis5 2 4 4 5" xfId="26104" xr:uid="{00000000-0005-0000-0000-00005C1B0000}"/>
    <cellStyle name="40% - Énfasis5 2 4 5" xfId="15326" xr:uid="{00000000-0005-0000-0000-00005D1B0000}"/>
    <cellStyle name="40% - Énfasis5 2 4 5 2" xfId="38513" xr:uid="{00000000-0005-0000-0000-00005E1B0000}"/>
    <cellStyle name="40% - Énfasis5 2 4 6" xfId="10017" xr:uid="{00000000-0005-0000-0000-00005F1B0000}"/>
    <cellStyle name="40% - Énfasis5 2 4 6 2" xfId="33198" xr:uid="{00000000-0005-0000-0000-0000601B0000}"/>
    <cellStyle name="40% - Énfasis5 2 4 7" xfId="20644" xr:uid="{00000000-0005-0000-0000-0000611B0000}"/>
    <cellStyle name="40% - Énfasis5 2 4 7 2" xfId="27888" xr:uid="{00000000-0005-0000-0000-0000621B0000}"/>
    <cellStyle name="40% - Énfasis5 2 4 8" xfId="22573" xr:uid="{00000000-0005-0000-0000-0000631B0000}"/>
    <cellStyle name="40% - Énfasis5 2 4 9" xfId="43839" xr:uid="{00000000-0005-0000-0000-0000641B0000}"/>
    <cellStyle name="40% - Énfasis5 2 5" xfId="629" xr:uid="{00000000-0005-0000-0000-0000651B0000}"/>
    <cellStyle name="40% - Énfasis5 2 5 10" xfId="2593" xr:uid="{00000000-0005-0000-0000-0000661B0000}"/>
    <cellStyle name="40% - Énfasis5 2 5 2" xfId="6223" xr:uid="{00000000-0005-0000-0000-0000671B0000}"/>
    <cellStyle name="40% - Énfasis5 2 5 2 2" xfId="16666" xr:uid="{00000000-0005-0000-0000-0000681B0000}"/>
    <cellStyle name="40% - Énfasis5 2 5 2 2 2" xfId="39870" xr:uid="{00000000-0005-0000-0000-0000691B0000}"/>
    <cellStyle name="40% - Énfasis5 2 5 2 3" xfId="11372" xr:uid="{00000000-0005-0000-0000-00006A1B0000}"/>
    <cellStyle name="40% - Énfasis5 2 5 2 3 2" xfId="34555" xr:uid="{00000000-0005-0000-0000-00006B1B0000}"/>
    <cellStyle name="40% - Énfasis5 2 5 2 4" xfId="29245" xr:uid="{00000000-0005-0000-0000-00006C1B0000}"/>
    <cellStyle name="40% - Énfasis5 2 5 2 5" xfId="23930" xr:uid="{00000000-0005-0000-0000-00006D1B0000}"/>
    <cellStyle name="40% - Énfasis5 2 5 3" xfId="7955" xr:uid="{00000000-0005-0000-0000-00006E1B0000}"/>
    <cellStyle name="40% - Énfasis5 2 5 3 2" xfId="18294" xr:uid="{00000000-0005-0000-0000-00006F1B0000}"/>
    <cellStyle name="40% - Énfasis5 2 5 3 2 2" xfId="41638" xr:uid="{00000000-0005-0000-0000-0000701B0000}"/>
    <cellStyle name="40% - Énfasis5 2 5 3 3" xfId="13139" xr:uid="{00000000-0005-0000-0000-0000711B0000}"/>
    <cellStyle name="40% - Énfasis5 2 5 3 3 2" xfId="36323" xr:uid="{00000000-0005-0000-0000-0000721B0000}"/>
    <cellStyle name="40% - Énfasis5 2 5 3 4" xfId="31013" xr:uid="{00000000-0005-0000-0000-0000731B0000}"/>
    <cellStyle name="40% - Énfasis5 2 5 3 5" xfId="25698" xr:uid="{00000000-0005-0000-0000-0000741B0000}"/>
    <cellStyle name="40% - Énfasis5 2 5 4" xfId="14920" xr:uid="{00000000-0005-0000-0000-0000751B0000}"/>
    <cellStyle name="40% - Énfasis5 2 5 4 2" xfId="38107" xr:uid="{00000000-0005-0000-0000-0000761B0000}"/>
    <cellStyle name="40% - Énfasis5 2 5 5" xfId="9611" xr:uid="{00000000-0005-0000-0000-0000771B0000}"/>
    <cellStyle name="40% - Énfasis5 2 5 5 2" xfId="32792" xr:uid="{00000000-0005-0000-0000-0000781B0000}"/>
    <cellStyle name="40% - Énfasis5 2 5 6" xfId="20238" xr:uid="{00000000-0005-0000-0000-0000791B0000}"/>
    <cellStyle name="40% - Énfasis5 2 5 6 2" xfId="27482" xr:uid="{00000000-0005-0000-0000-00007A1B0000}"/>
    <cellStyle name="40% - Énfasis5 2 5 7" xfId="22167" xr:uid="{00000000-0005-0000-0000-00007B1B0000}"/>
    <cellStyle name="40% - Énfasis5 2 5 8" xfId="43433" xr:uid="{00000000-0005-0000-0000-00007C1B0000}"/>
    <cellStyle name="40% - Énfasis5 2 5 9" xfId="4396" xr:uid="{00000000-0005-0000-0000-00007D1B0000}"/>
    <cellStyle name="40% - Énfasis5 2 6" xfId="1456" xr:uid="{00000000-0005-0000-0000-00007E1B0000}"/>
    <cellStyle name="40% - Énfasis5 2 6 10" xfId="3405" xr:uid="{00000000-0005-0000-0000-00007F1B0000}"/>
    <cellStyle name="40% - Énfasis5 2 6 2" xfId="7022" xr:uid="{00000000-0005-0000-0000-0000801B0000}"/>
    <cellStyle name="40% - Énfasis5 2 6 2 2" xfId="17394" xr:uid="{00000000-0005-0000-0000-0000811B0000}"/>
    <cellStyle name="40% - Énfasis5 2 6 2 2 2" xfId="40682" xr:uid="{00000000-0005-0000-0000-0000821B0000}"/>
    <cellStyle name="40% - Énfasis5 2 6 2 3" xfId="12184" xr:uid="{00000000-0005-0000-0000-0000831B0000}"/>
    <cellStyle name="40% - Énfasis5 2 6 2 3 2" xfId="35367" xr:uid="{00000000-0005-0000-0000-0000841B0000}"/>
    <cellStyle name="40% - Énfasis5 2 6 2 4" xfId="30057" xr:uid="{00000000-0005-0000-0000-0000851B0000}"/>
    <cellStyle name="40% - Énfasis5 2 6 2 5" xfId="24742" xr:uid="{00000000-0005-0000-0000-0000861B0000}"/>
    <cellStyle name="40% - Énfasis5 2 6 3" xfId="8683" xr:uid="{00000000-0005-0000-0000-0000871B0000}"/>
    <cellStyle name="40% - Énfasis5 2 6 3 2" xfId="19105" xr:uid="{00000000-0005-0000-0000-0000881B0000}"/>
    <cellStyle name="40% - Énfasis5 2 6 3 2 2" xfId="42450" xr:uid="{00000000-0005-0000-0000-0000891B0000}"/>
    <cellStyle name="40% - Énfasis5 2 6 3 3" xfId="13951" xr:uid="{00000000-0005-0000-0000-00008A1B0000}"/>
    <cellStyle name="40% - Énfasis5 2 6 3 3 2" xfId="37135" xr:uid="{00000000-0005-0000-0000-00008B1B0000}"/>
    <cellStyle name="40% - Énfasis5 2 6 3 4" xfId="31825" xr:uid="{00000000-0005-0000-0000-00008C1B0000}"/>
    <cellStyle name="40% - Énfasis5 2 6 3 5" xfId="26510" xr:uid="{00000000-0005-0000-0000-00008D1B0000}"/>
    <cellStyle name="40% - Énfasis5 2 6 4" xfId="15732" xr:uid="{00000000-0005-0000-0000-00008E1B0000}"/>
    <cellStyle name="40% - Énfasis5 2 6 4 2" xfId="38919" xr:uid="{00000000-0005-0000-0000-00008F1B0000}"/>
    <cellStyle name="40% - Énfasis5 2 6 5" xfId="10423" xr:uid="{00000000-0005-0000-0000-0000901B0000}"/>
    <cellStyle name="40% - Énfasis5 2 6 5 2" xfId="33604" xr:uid="{00000000-0005-0000-0000-0000911B0000}"/>
    <cellStyle name="40% - Énfasis5 2 6 6" xfId="21050" xr:uid="{00000000-0005-0000-0000-0000921B0000}"/>
    <cellStyle name="40% - Énfasis5 2 6 6 2" xfId="28294" xr:uid="{00000000-0005-0000-0000-0000931B0000}"/>
    <cellStyle name="40% - Énfasis5 2 6 7" xfId="22979" xr:uid="{00000000-0005-0000-0000-0000941B0000}"/>
    <cellStyle name="40% - Énfasis5 2 6 8" xfId="44245" xr:uid="{00000000-0005-0000-0000-0000951B0000}"/>
    <cellStyle name="40% - Énfasis5 2 6 9" xfId="4397" xr:uid="{00000000-0005-0000-0000-0000961B0000}"/>
    <cellStyle name="40% - Énfasis5 2 7" xfId="2291" xr:uid="{00000000-0005-0000-0000-0000971B0000}"/>
    <cellStyle name="40% - Énfasis5 2 7 2" xfId="6090" xr:uid="{00000000-0005-0000-0000-0000981B0000}"/>
    <cellStyle name="40% - Énfasis5 2 7 2 2" xfId="39736" xr:uid="{00000000-0005-0000-0000-0000991B0000}"/>
    <cellStyle name="40% - Énfasis5 2 7 3" xfId="11238" xr:uid="{00000000-0005-0000-0000-00009A1B0000}"/>
    <cellStyle name="40% - Énfasis5 2 7 3 2" xfId="34421" xr:uid="{00000000-0005-0000-0000-00009B1B0000}"/>
    <cellStyle name="40% - Énfasis5 2 7 4" xfId="21878" xr:uid="{00000000-0005-0000-0000-00009C1B0000}"/>
    <cellStyle name="40% - Énfasis5 2 7 4 2" xfId="29111" xr:uid="{00000000-0005-0000-0000-00009D1B0000}"/>
    <cellStyle name="40% - Énfasis5 2 7 5" xfId="23796" xr:uid="{00000000-0005-0000-0000-00009E1B0000}"/>
    <cellStyle name="40% - Énfasis5 2 8" xfId="495" xr:uid="{00000000-0005-0000-0000-00009F1B0000}"/>
    <cellStyle name="40% - Énfasis5 2 8 2" xfId="18161" xr:uid="{00000000-0005-0000-0000-0000A01B0000}"/>
    <cellStyle name="40% - Énfasis5 2 8 2 2" xfId="41504" xr:uid="{00000000-0005-0000-0000-0000A11B0000}"/>
    <cellStyle name="40% - Énfasis5 2 8 3" xfId="13005" xr:uid="{00000000-0005-0000-0000-0000A21B0000}"/>
    <cellStyle name="40% - Énfasis5 2 8 3 2" xfId="36189" xr:uid="{00000000-0005-0000-0000-0000A31B0000}"/>
    <cellStyle name="40% - Énfasis5 2 8 4" xfId="20104" xr:uid="{00000000-0005-0000-0000-0000A41B0000}"/>
    <cellStyle name="40% - Énfasis5 2 8 4 2" xfId="30879" xr:uid="{00000000-0005-0000-0000-0000A51B0000}"/>
    <cellStyle name="40% - Énfasis5 2 8 5" xfId="25564" xr:uid="{00000000-0005-0000-0000-0000A61B0000}"/>
    <cellStyle name="40% - Énfasis5 2 8 6" xfId="43299" xr:uid="{00000000-0005-0000-0000-0000A71B0000}"/>
    <cellStyle name="40% - Énfasis5 2 8 7" xfId="4398" xr:uid="{00000000-0005-0000-0000-0000A81B0000}"/>
    <cellStyle name="40% - Énfasis5 2 8 8" xfId="2459" xr:uid="{00000000-0005-0000-0000-0000A91B0000}"/>
    <cellStyle name="40% - Énfasis5 2 9" xfId="14786" xr:uid="{00000000-0005-0000-0000-0000AA1B0000}"/>
    <cellStyle name="40% - Énfasis5 2 9 2" xfId="37973" xr:uid="{00000000-0005-0000-0000-0000AB1B0000}"/>
    <cellStyle name="40% - Énfasis5 3" xfId="190" xr:uid="{00000000-0005-0000-0000-0000AC1B0000}"/>
    <cellStyle name="40% - Énfasis5 3 2" xfId="191" xr:uid="{00000000-0005-0000-0000-0000AD1B0000}"/>
    <cellStyle name="40% - Énfasis5 3 2 2" xfId="192" xr:uid="{00000000-0005-0000-0000-0000AE1B0000}"/>
    <cellStyle name="40% - Énfasis5 3 2 2 2" xfId="2297" xr:uid="{00000000-0005-0000-0000-0000AF1B0000}"/>
    <cellStyle name="40% - Énfasis5 3 2 2 2 2" xfId="7460" xr:uid="{00000000-0005-0000-0000-0000B01B0000}"/>
    <cellStyle name="40% - Énfasis5 3 2 2 2 2 2" xfId="41127" xr:uid="{00000000-0005-0000-0000-0000B11B0000}"/>
    <cellStyle name="40% - Énfasis5 3 2 2 2 3" xfId="12629" xr:uid="{00000000-0005-0000-0000-0000B21B0000}"/>
    <cellStyle name="40% - Énfasis5 3 2 2 2 3 2" xfId="35812" xr:uid="{00000000-0005-0000-0000-0000B31B0000}"/>
    <cellStyle name="40% - Énfasis5 3 2 2 2 4" xfId="21884" xr:uid="{00000000-0005-0000-0000-0000B41B0000}"/>
    <cellStyle name="40% - Énfasis5 3 2 2 2 4 2" xfId="30502" xr:uid="{00000000-0005-0000-0000-0000B51B0000}"/>
    <cellStyle name="40% - Énfasis5 3 2 2 2 5" xfId="25187" xr:uid="{00000000-0005-0000-0000-0000B61B0000}"/>
    <cellStyle name="40% - Énfasis5 3 2 2 3" xfId="1902" xr:uid="{00000000-0005-0000-0000-0000B71B0000}"/>
    <cellStyle name="40% - Énfasis5 3 2 2 3 2" xfId="19550" xr:uid="{00000000-0005-0000-0000-0000B81B0000}"/>
    <cellStyle name="40% - Énfasis5 3 2 2 3 2 2" xfId="42895" xr:uid="{00000000-0005-0000-0000-0000B91B0000}"/>
    <cellStyle name="40% - Énfasis5 3 2 2 3 3" xfId="14396" xr:uid="{00000000-0005-0000-0000-0000BA1B0000}"/>
    <cellStyle name="40% - Énfasis5 3 2 2 3 3 2" xfId="37580" xr:uid="{00000000-0005-0000-0000-0000BB1B0000}"/>
    <cellStyle name="40% - Énfasis5 3 2 2 3 4" xfId="21495" xr:uid="{00000000-0005-0000-0000-0000BC1B0000}"/>
    <cellStyle name="40% - Énfasis5 3 2 2 3 4 2" xfId="32270" xr:uid="{00000000-0005-0000-0000-0000BD1B0000}"/>
    <cellStyle name="40% - Énfasis5 3 2 2 3 5" xfId="26955" xr:uid="{00000000-0005-0000-0000-0000BE1B0000}"/>
    <cellStyle name="40% - Énfasis5 3 2 2 3 6" xfId="44690" xr:uid="{00000000-0005-0000-0000-0000BF1B0000}"/>
    <cellStyle name="40% - Énfasis5 3 2 2 3 7" xfId="4399" xr:uid="{00000000-0005-0000-0000-0000C01B0000}"/>
    <cellStyle name="40% - Énfasis5 3 2 2 3 8" xfId="3850" xr:uid="{00000000-0005-0000-0000-0000C11B0000}"/>
    <cellStyle name="40% - Énfasis5 3 2 2 4" xfId="16177" xr:uid="{00000000-0005-0000-0000-0000C21B0000}"/>
    <cellStyle name="40% - Énfasis5 3 2 2 4 2" xfId="39364" xr:uid="{00000000-0005-0000-0000-0000C31B0000}"/>
    <cellStyle name="40% - Énfasis5 3 2 2 5" xfId="10868" xr:uid="{00000000-0005-0000-0000-0000C41B0000}"/>
    <cellStyle name="40% - Énfasis5 3 2 2 5 2" xfId="34049" xr:uid="{00000000-0005-0000-0000-0000C51B0000}"/>
    <cellStyle name="40% - Énfasis5 3 2 2 6" xfId="19968" xr:uid="{00000000-0005-0000-0000-0000C61B0000}"/>
    <cellStyle name="40% - Énfasis5 3 2 2 6 2" xfId="28739" xr:uid="{00000000-0005-0000-0000-0000C71B0000}"/>
    <cellStyle name="40% - Énfasis5 3 2 2 7" xfId="23424" xr:uid="{00000000-0005-0000-0000-0000C81B0000}"/>
    <cellStyle name="40% - Énfasis5 3 2 3" xfId="2296" xr:uid="{00000000-0005-0000-0000-0000C91B0000}"/>
    <cellStyle name="40% - Énfasis5 3 2 3 2" xfId="6660" xr:uid="{00000000-0005-0000-0000-0000CA1B0000}"/>
    <cellStyle name="40% - Énfasis5 3 2 3 2 2" xfId="40315" xr:uid="{00000000-0005-0000-0000-0000CB1B0000}"/>
    <cellStyle name="40% - Énfasis5 3 2 3 3" xfId="11817" xr:uid="{00000000-0005-0000-0000-0000CC1B0000}"/>
    <cellStyle name="40% - Énfasis5 3 2 3 3 2" xfId="35000" xr:uid="{00000000-0005-0000-0000-0000CD1B0000}"/>
    <cellStyle name="40% - Énfasis5 3 2 3 4" xfId="21883" xr:uid="{00000000-0005-0000-0000-0000CE1B0000}"/>
    <cellStyle name="40% - Énfasis5 3 2 3 4 2" xfId="29690" xr:uid="{00000000-0005-0000-0000-0000CF1B0000}"/>
    <cellStyle name="40% - Énfasis5 3 2 3 5" xfId="24375" xr:uid="{00000000-0005-0000-0000-0000D01B0000}"/>
    <cellStyle name="40% - Énfasis5 3 2 4" xfId="1087" xr:uid="{00000000-0005-0000-0000-0000D11B0000}"/>
    <cellStyle name="40% - Énfasis5 3 2 4 2" xfId="18738" xr:uid="{00000000-0005-0000-0000-0000D21B0000}"/>
    <cellStyle name="40% - Énfasis5 3 2 4 2 2" xfId="42083" xr:uid="{00000000-0005-0000-0000-0000D31B0000}"/>
    <cellStyle name="40% - Énfasis5 3 2 4 3" xfId="13584" xr:uid="{00000000-0005-0000-0000-0000D41B0000}"/>
    <cellStyle name="40% - Énfasis5 3 2 4 3 2" xfId="36768" xr:uid="{00000000-0005-0000-0000-0000D51B0000}"/>
    <cellStyle name="40% - Énfasis5 3 2 4 4" xfId="20683" xr:uid="{00000000-0005-0000-0000-0000D61B0000}"/>
    <cellStyle name="40% - Énfasis5 3 2 4 4 2" xfId="31458" xr:uid="{00000000-0005-0000-0000-0000D71B0000}"/>
    <cellStyle name="40% - Énfasis5 3 2 4 5" xfId="26143" xr:uid="{00000000-0005-0000-0000-0000D81B0000}"/>
    <cellStyle name="40% - Énfasis5 3 2 4 6" xfId="43878" xr:uid="{00000000-0005-0000-0000-0000D91B0000}"/>
    <cellStyle name="40% - Énfasis5 3 2 4 7" xfId="4400" xr:uid="{00000000-0005-0000-0000-0000DA1B0000}"/>
    <cellStyle name="40% - Énfasis5 3 2 4 8" xfId="3038" xr:uid="{00000000-0005-0000-0000-0000DB1B0000}"/>
    <cellStyle name="40% - Énfasis5 3 2 5" xfId="15365" xr:uid="{00000000-0005-0000-0000-0000DC1B0000}"/>
    <cellStyle name="40% - Énfasis5 3 2 5 2" xfId="38552" xr:uid="{00000000-0005-0000-0000-0000DD1B0000}"/>
    <cellStyle name="40% - Énfasis5 3 2 6" xfId="10056" xr:uid="{00000000-0005-0000-0000-0000DE1B0000}"/>
    <cellStyle name="40% - Énfasis5 3 2 6 2" xfId="33237" xr:uid="{00000000-0005-0000-0000-0000DF1B0000}"/>
    <cellStyle name="40% - Énfasis5 3 2 7" xfId="19967" xr:uid="{00000000-0005-0000-0000-0000E01B0000}"/>
    <cellStyle name="40% - Énfasis5 3 2 7 2" xfId="27927" xr:uid="{00000000-0005-0000-0000-0000E11B0000}"/>
    <cellStyle name="40% - Énfasis5 3 2 8" xfId="22612" xr:uid="{00000000-0005-0000-0000-0000E21B0000}"/>
    <cellStyle name="40% - Énfasis5 3 3" xfId="193" xr:uid="{00000000-0005-0000-0000-0000E31B0000}"/>
    <cellStyle name="40% - Énfasis5 3 3 2" xfId="2298" xr:uid="{00000000-0005-0000-0000-0000E41B0000}"/>
    <cellStyle name="40% - Énfasis5 3 3 2 2" xfId="7060" xr:uid="{00000000-0005-0000-0000-0000E51B0000}"/>
    <cellStyle name="40% - Énfasis5 3 3 2 2 2" xfId="40721" xr:uid="{00000000-0005-0000-0000-0000E61B0000}"/>
    <cellStyle name="40% - Énfasis5 3 3 2 3" xfId="12223" xr:uid="{00000000-0005-0000-0000-0000E71B0000}"/>
    <cellStyle name="40% - Énfasis5 3 3 2 3 2" xfId="35406" xr:uid="{00000000-0005-0000-0000-0000E81B0000}"/>
    <cellStyle name="40% - Énfasis5 3 3 2 4" xfId="21885" xr:uid="{00000000-0005-0000-0000-0000E91B0000}"/>
    <cellStyle name="40% - Énfasis5 3 3 2 4 2" xfId="30096" xr:uid="{00000000-0005-0000-0000-0000EA1B0000}"/>
    <cellStyle name="40% - Énfasis5 3 3 2 5" xfId="24781" xr:uid="{00000000-0005-0000-0000-0000EB1B0000}"/>
    <cellStyle name="40% - Énfasis5 3 3 3" xfId="1495" xr:uid="{00000000-0005-0000-0000-0000EC1B0000}"/>
    <cellStyle name="40% - Énfasis5 3 3 3 2" xfId="19144" xr:uid="{00000000-0005-0000-0000-0000ED1B0000}"/>
    <cellStyle name="40% - Énfasis5 3 3 3 2 2" xfId="42489" xr:uid="{00000000-0005-0000-0000-0000EE1B0000}"/>
    <cellStyle name="40% - Énfasis5 3 3 3 3" xfId="13990" xr:uid="{00000000-0005-0000-0000-0000EF1B0000}"/>
    <cellStyle name="40% - Énfasis5 3 3 3 3 2" xfId="37174" xr:uid="{00000000-0005-0000-0000-0000F01B0000}"/>
    <cellStyle name="40% - Énfasis5 3 3 3 4" xfId="21089" xr:uid="{00000000-0005-0000-0000-0000F11B0000}"/>
    <cellStyle name="40% - Énfasis5 3 3 3 4 2" xfId="31864" xr:uid="{00000000-0005-0000-0000-0000F21B0000}"/>
    <cellStyle name="40% - Énfasis5 3 3 3 5" xfId="26549" xr:uid="{00000000-0005-0000-0000-0000F31B0000}"/>
    <cellStyle name="40% - Énfasis5 3 3 3 6" xfId="44284" xr:uid="{00000000-0005-0000-0000-0000F41B0000}"/>
    <cellStyle name="40% - Énfasis5 3 3 3 7" xfId="4401" xr:uid="{00000000-0005-0000-0000-0000F51B0000}"/>
    <cellStyle name="40% - Énfasis5 3 3 3 8" xfId="3444" xr:uid="{00000000-0005-0000-0000-0000F61B0000}"/>
    <cellStyle name="40% - Énfasis5 3 3 4" xfId="15771" xr:uid="{00000000-0005-0000-0000-0000F71B0000}"/>
    <cellStyle name="40% - Énfasis5 3 3 4 2" xfId="38958" xr:uid="{00000000-0005-0000-0000-0000F81B0000}"/>
    <cellStyle name="40% - Énfasis5 3 3 5" xfId="10462" xr:uid="{00000000-0005-0000-0000-0000F91B0000}"/>
    <cellStyle name="40% - Énfasis5 3 3 5 2" xfId="33643" xr:uid="{00000000-0005-0000-0000-0000FA1B0000}"/>
    <cellStyle name="40% - Énfasis5 3 3 6" xfId="19969" xr:uid="{00000000-0005-0000-0000-0000FB1B0000}"/>
    <cellStyle name="40% - Énfasis5 3 3 6 2" xfId="28333" xr:uid="{00000000-0005-0000-0000-0000FC1B0000}"/>
    <cellStyle name="40% - Énfasis5 3 3 7" xfId="23018" xr:uid="{00000000-0005-0000-0000-0000FD1B0000}"/>
    <cellStyle name="40% - Énfasis5 3 4" xfId="2295" xr:uid="{00000000-0005-0000-0000-0000FE1B0000}"/>
    <cellStyle name="40% - Énfasis5 3 4 2" xfId="6261" xr:uid="{00000000-0005-0000-0000-0000FF1B0000}"/>
    <cellStyle name="40% - Énfasis5 3 4 2 2" xfId="39909" xr:uid="{00000000-0005-0000-0000-0000001C0000}"/>
    <cellStyle name="40% - Énfasis5 3 4 3" xfId="11411" xr:uid="{00000000-0005-0000-0000-0000011C0000}"/>
    <cellStyle name="40% - Énfasis5 3 4 3 2" xfId="34594" xr:uid="{00000000-0005-0000-0000-0000021C0000}"/>
    <cellStyle name="40% - Énfasis5 3 4 4" xfId="21882" xr:uid="{00000000-0005-0000-0000-0000031C0000}"/>
    <cellStyle name="40% - Énfasis5 3 4 4 2" xfId="29284" xr:uid="{00000000-0005-0000-0000-0000041C0000}"/>
    <cellStyle name="40% - Énfasis5 3 4 5" xfId="23969" xr:uid="{00000000-0005-0000-0000-0000051C0000}"/>
    <cellStyle name="40% - Énfasis5 3 5" xfId="668" xr:uid="{00000000-0005-0000-0000-0000061C0000}"/>
    <cellStyle name="40% - Énfasis5 3 5 2" xfId="18333" xr:uid="{00000000-0005-0000-0000-0000071C0000}"/>
    <cellStyle name="40% - Énfasis5 3 5 2 2" xfId="41677" xr:uid="{00000000-0005-0000-0000-0000081C0000}"/>
    <cellStyle name="40% - Énfasis5 3 5 3" xfId="13178" xr:uid="{00000000-0005-0000-0000-0000091C0000}"/>
    <cellStyle name="40% - Énfasis5 3 5 3 2" xfId="36362" xr:uid="{00000000-0005-0000-0000-00000A1C0000}"/>
    <cellStyle name="40% - Énfasis5 3 5 4" xfId="20277" xr:uid="{00000000-0005-0000-0000-00000B1C0000}"/>
    <cellStyle name="40% - Énfasis5 3 5 4 2" xfId="31052" xr:uid="{00000000-0005-0000-0000-00000C1C0000}"/>
    <cellStyle name="40% - Énfasis5 3 5 5" xfId="25737" xr:uid="{00000000-0005-0000-0000-00000D1C0000}"/>
    <cellStyle name="40% - Énfasis5 3 5 6" xfId="43472" xr:uid="{00000000-0005-0000-0000-00000E1C0000}"/>
    <cellStyle name="40% - Énfasis5 3 5 7" xfId="4402" xr:uid="{00000000-0005-0000-0000-00000F1C0000}"/>
    <cellStyle name="40% - Énfasis5 3 5 8" xfId="2632" xr:uid="{00000000-0005-0000-0000-0000101C0000}"/>
    <cellStyle name="40% - Énfasis5 3 6" xfId="14959" xr:uid="{00000000-0005-0000-0000-0000111C0000}"/>
    <cellStyle name="40% - Énfasis5 3 6 2" xfId="38146" xr:uid="{00000000-0005-0000-0000-0000121C0000}"/>
    <cellStyle name="40% - Énfasis5 3 7" xfId="9650" xr:uid="{00000000-0005-0000-0000-0000131C0000}"/>
    <cellStyle name="40% - Énfasis5 3 7 2" xfId="32831" xr:uid="{00000000-0005-0000-0000-0000141C0000}"/>
    <cellStyle name="40% - Énfasis5 3 8" xfId="19966" xr:uid="{00000000-0005-0000-0000-0000151C0000}"/>
    <cellStyle name="40% - Énfasis5 3 8 2" xfId="27521" xr:uid="{00000000-0005-0000-0000-0000161C0000}"/>
    <cellStyle name="40% - Énfasis5 3 9" xfId="22206" xr:uid="{00000000-0005-0000-0000-0000171C0000}"/>
    <cellStyle name="40% - Énfasis5 4" xfId="194" xr:uid="{00000000-0005-0000-0000-0000181C0000}"/>
    <cellStyle name="40% - Énfasis5 4 2" xfId="195" xr:uid="{00000000-0005-0000-0000-0000191C0000}"/>
    <cellStyle name="40% - Énfasis5 4 2 2" xfId="196" xr:uid="{00000000-0005-0000-0000-00001A1C0000}"/>
    <cellStyle name="40% - Énfasis5 4 2 2 2" xfId="2301" xr:uid="{00000000-0005-0000-0000-00001B1C0000}"/>
    <cellStyle name="40% - Énfasis5 4 2 2 2 2" xfId="7597" xr:uid="{00000000-0005-0000-0000-00001C1C0000}"/>
    <cellStyle name="40% - Énfasis5 4 2 2 2 2 2" xfId="41266" xr:uid="{00000000-0005-0000-0000-00001D1C0000}"/>
    <cellStyle name="40% - Énfasis5 4 2 2 2 3" xfId="12768" xr:uid="{00000000-0005-0000-0000-00001E1C0000}"/>
    <cellStyle name="40% - Énfasis5 4 2 2 2 3 2" xfId="35951" xr:uid="{00000000-0005-0000-0000-00001F1C0000}"/>
    <cellStyle name="40% - Énfasis5 4 2 2 2 4" xfId="21888" xr:uid="{00000000-0005-0000-0000-0000201C0000}"/>
    <cellStyle name="40% - Énfasis5 4 2 2 2 4 2" xfId="30641" xr:uid="{00000000-0005-0000-0000-0000211C0000}"/>
    <cellStyle name="40% - Énfasis5 4 2 2 2 5" xfId="25326" xr:uid="{00000000-0005-0000-0000-0000221C0000}"/>
    <cellStyle name="40% - Énfasis5 4 2 2 3" xfId="2041" xr:uid="{00000000-0005-0000-0000-0000231C0000}"/>
    <cellStyle name="40% - Énfasis5 4 2 2 3 2" xfId="19689" xr:uid="{00000000-0005-0000-0000-0000241C0000}"/>
    <cellStyle name="40% - Énfasis5 4 2 2 3 2 2" xfId="43034" xr:uid="{00000000-0005-0000-0000-0000251C0000}"/>
    <cellStyle name="40% - Énfasis5 4 2 2 3 3" xfId="14535" xr:uid="{00000000-0005-0000-0000-0000261C0000}"/>
    <cellStyle name="40% - Énfasis5 4 2 2 3 3 2" xfId="37719" xr:uid="{00000000-0005-0000-0000-0000271C0000}"/>
    <cellStyle name="40% - Énfasis5 4 2 2 3 4" xfId="21634" xr:uid="{00000000-0005-0000-0000-0000281C0000}"/>
    <cellStyle name="40% - Énfasis5 4 2 2 3 4 2" xfId="32409" xr:uid="{00000000-0005-0000-0000-0000291C0000}"/>
    <cellStyle name="40% - Énfasis5 4 2 2 3 5" xfId="27094" xr:uid="{00000000-0005-0000-0000-00002A1C0000}"/>
    <cellStyle name="40% - Énfasis5 4 2 2 3 6" xfId="44829" xr:uid="{00000000-0005-0000-0000-00002B1C0000}"/>
    <cellStyle name="40% - Énfasis5 4 2 2 3 7" xfId="4403" xr:uid="{00000000-0005-0000-0000-00002C1C0000}"/>
    <cellStyle name="40% - Énfasis5 4 2 2 3 8" xfId="3989" xr:uid="{00000000-0005-0000-0000-00002D1C0000}"/>
    <cellStyle name="40% - Énfasis5 4 2 2 4" xfId="16316" xr:uid="{00000000-0005-0000-0000-00002E1C0000}"/>
    <cellStyle name="40% - Énfasis5 4 2 2 4 2" xfId="39503" xr:uid="{00000000-0005-0000-0000-00002F1C0000}"/>
    <cellStyle name="40% - Énfasis5 4 2 2 5" xfId="11007" xr:uid="{00000000-0005-0000-0000-0000301C0000}"/>
    <cellStyle name="40% - Énfasis5 4 2 2 5 2" xfId="34188" xr:uid="{00000000-0005-0000-0000-0000311C0000}"/>
    <cellStyle name="40% - Énfasis5 4 2 2 6" xfId="19972" xr:uid="{00000000-0005-0000-0000-0000321C0000}"/>
    <cellStyle name="40% - Énfasis5 4 2 2 6 2" xfId="28878" xr:uid="{00000000-0005-0000-0000-0000331C0000}"/>
    <cellStyle name="40% - Énfasis5 4 2 2 7" xfId="23563" xr:uid="{00000000-0005-0000-0000-0000341C0000}"/>
    <cellStyle name="40% - Énfasis5 4 2 3" xfId="2300" xr:uid="{00000000-0005-0000-0000-0000351C0000}"/>
    <cellStyle name="40% - Énfasis5 4 2 3 2" xfId="6797" xr:uid="{00000000-0005-0000-0000-0000361C0000}"/>
    <cellStyle name="40% - Énfasis5 4 2 3 2 2" xfId="40454" xr:uid="{00000000-0005-0000-0000-0000371C0000}"/>
    <cellStyle name="40% - Énfasis5 4 2 3 3" xfId="11956" xr:uid="{00000000-0005-0000-0000-0000381C0000}"/>
    <cellStyle name="40% - Énfasis5 4 2 3 3 2" xfId="35139" xr:uid="{00000000-0005-0000-0000-0000391C0000}"/>
    <cellStyle name="40% - Énfasis5 4 2 3 4" xfId="21887" xr:uid="{00000000-0005-0000-0000-00003A1C0000}"/>
    <cellStyle name="40% - Énfasis5 4 2 3 4 2" xfId="29829" xr:uid="{00000000-0005-0000-0000-00003B1C0000}"/>
    <cellStyle name="40% - Énfasis5 4 2 3 5" xfId="24514" xr:uid="{00000000-0005-0000-0000-00003C1C0000}"/>
    <cellStyle name="40% - Énfasis5 4 2 4" xfId="1226" xr:uid="{00000000-0005-0000-0000-00003D1C0000}"/>
    <cellStyle name="40% - Énfasis5 4 2 4 2" xfId="18877" xr:uid="{00000000-0005-0000-0000-00003E1C0000}"/>
    <cellStyle name="40% - Énfasis5 4 2 4 2 2" xfId="42222" xr:uid="{00000000-0005-0000-0000-00003F1C0000}"/>
    <cellStyle name="40% - Énfasis5 4 2 4 3" xfId="13723" xr:uid="{00000000-0005-0000-0000-0000401C0000}"/>
    <cellStyle name="40% - Énfasis5 4 2 4 3 2" xfId="36907" xr:uid="{00000000-0005-0000-0000-0000411C0000}"/>
    <cellStyle name="40% - Énfasis5 4 2 4 4" xfId="20822" xr:uid="{00000000-0005-0000-0000-0000421C0000}"/>
    <cellStyle name="40% - Énfasis5 4 2 4 4 2" xfId="31597" xr:uid="{00000000-0005-0000-0000-0000431C0000}"/>
    <cellStyle name="40% - Énfasis5 4 2 4 5" xfId="26282" xr:uid="{00000000-0005-0000-0000-0000441C0000}"/>
    <cellStyle name="40% - Énfasis5 4 2 4 6" xfId="44017" xr:uid="{00000000-0005-0000-0000-0000451C0000}"/>
    <cellStyle name="40% - Énfasis5 4 2 4 7" xfId="4404" xr:uid="{00000000-0005-0000-0000-0000461C0000}"/>
    <cellStyle name="40% - Énfasis5 4 2 4 8" xfId="3177" xr:uid="{00000000-0005-0000-0000-0000471C0000}"/>
    <cellStyle name="40% - Énfasis5 4 2 5" xfId="15504" xr:uid="{00000000-0005-0000-0000-0000481C0000}"/>
    <cellStyle name="40% - Énfasis5 4 2 5 2" xfId="38691" xr:uid="{00000000-0005-0000-0000-0000491C0000}"/>
    <cellStyle name="40% - Énfasis5 4 2 6" xfId="10195" xr:uid="{00000000-0005-0000-0000-00004A1C0000}"/>
    <cellStyle name="40% - Énfasis5 4 2 6 2" xfId="33376" xr:uid="{00000000-0005-0000-0000-00004B1C0000}"/>
    <cellStyle name="40% - Énfasis5 4 2 7" xfId="19971" xr:uid="{00000000-0005-0000-0000-00004C1C0000}"/>
    <cellStyle name="40% - Énfasis5 4 2 7 2" xfId="28066" xr:uid="{00000000-0005-0000-0000-00004D1C0000}"/>
    <cellStyle name="40% - Énfasis5 4 2 8" xfId="22751" xr:uid="{00000000-0005-0000-0000-00004E1C0000}"/>
    <cellStyle name="40% - Énfasis5 4 3" xfId="197" xr:uid="{00000000-0005-0000-0000-00004F1C0000}"/>
    <cellStyle name="40% - Énfasis5 4 3 2" xfId="2302" xr:uid="{00000000-0005-0000-0000-0000501C0000}"/>
    <cellStyle name="40% - Énfasis5 4 3 2 2" xfId="7197" xr:uid="{00000000-0005-0000-0000-0000511C0000}"/>
    <cellStyle name="40% - Énfasis5 4 3 2 2 2" xfId="40860" xr:uid="{00000000-0005-0000-0000-0000521C0000}"/>
    <cellStyle name="40% - Énfasis5 4 3 2 3" xfId="12362" xr:uid="{00000000-0005-0000-0000-0000531C0000}"/>
    <cellStyle name="40% - Énfasis5 4 3 2 3 2" xfId="35545" xr:uid="{00000000-0005-0000-0000-0000541C0000}"/>
    <cellStyle name="40% - Énfasis5 4 3 2 4" xfId="21889" xr:uid="{00000000-0005-0000-0000-0000551C0000}"/>
    <cellStyle name="40% - Énfasis5 4 3 2 4 2" xfId="30235" xr:uid="{00000000-0005-0000-0000-0000561C0000}"/>
    <cellStyle name="40% - Énfasis5 4 3 2 5" xfId="24920" xr:uid="{00000000-0005-0000-0000-0000571C0000}"/>
    <cellStyle name="40% - Énfasis5 4 3 3" xfId="1634" xr:uid="{00000000-0005-0000-0000-0000581C0000}"/>
    <cellStyle name="40% - Énfasis5 4 3 3 2" xfId="19283" xr:uid="{00000000-0005-0000-0000-0000591C0000}"/>
    <cellStyle name="40% - Énfasis5 4 3 3 2 2" xfId="42628" xr:uid="{00000000-0005-0000-0000-00005A1C0000}"/>
    <cellStyle name="40% - Énfasis5 4 3 3 3" xfId="14129" xr:uid="{00000000-0005-0000-0000-00005B1C0000}"/>
    <cellStyle name="40% - Énfasis5 4 3 3 3 2" xfId="37313" xr:uid="{00000000-0005-0000-0000-00005C1C0000}"/>
    <cellStyle name="40% - Énfasis5 4 3 3 4" xfId="21228" xr:uid="{00000000-0005-0000-0000-00005D1C0000}"/>
    <cellStyle name="40% - Énfasis5 4 3 3 4 2" xfId="32003" xr:uid="{00000000-0005-0000-0000-00005E1C0000}"/>
    <cellStyle name="40% - Énfasis5 4 3 3 5" xfId="26688" xr:uid="{00000000-0005-0000-0000-00005F1C0000}"/>
    <cellStyle name="40% - Énfasis5 4 3 3 6" xfId="44423" xr:uid="{00000000-0005-0000-0000-0000601C0000}"/>
    <cellStyle name="40% - Énfasis5 4 3 3 7" xfId="4405" xr:uid="{00000000-0005-0000-0000-0000611C0000}"/>
    <cellStyle name="40% - Énfasis5 4 3 3 8" xfId="3583" xr:uid="{00000000-0005-0000-0000-0000621C0000}"/>
    <cellStyle name="40% - Énfasis5 4 3 4" xfId="15910" xr:uid="{00000000-0005-0000-0000-0000631C0000}"/>
    <cellStyle name="40% - Énfasis5 4 3 4 2" xfId="39097" xr:uid="{00000000-0005-0000-0000-0000641C0000}"/>
    <cellStyle name="40% - Énfasis5 4 3 5" xfId="10601" xr:uid="{00000000-0005-0000-0000-0000651C0000}"/>
    <cellStyle name="40% - Énfasis5 4 3 5 2" xfId="33782" xr:uid="{00000000-0005-0000-0000-0000661C0000}"/>
    <cellStyle name="40% - Énfasis5 4 3 6" xfId="19973" xr:uid="{00000000-0005-0000-0000-0000671C0000}"/>
    <cellStyle name="40% - Énfasis5 4 3 6 2" xfId="28472" xr:uid="{00000000-0005-0000-0000-0000681C0000}"/>
    <cellStyle name="40% - Énfasis5 4 3 7" xfId="23157" xr:uid="{00000000-0005-0000-0000-0000691C0000}"/>
    <cellStyle name="40% - Énfasis5 4 4" xfId="2299" xr:uid="{00000000-0005-0000-0000-00006A1C0000}"/>
    <cellStyle name="40% - Énfasis5 4 4 2" xfId="6398" xr:uid="{00000000-0005-0000-0000-00006B1C0000}"/>
    <cellStyle name="40% - Énfasis5 4 4 2 2" xfId="40048" xr:uid="{00000000-0005-0000-0000-00006C1C0000}"/>
    <cellStyle name="40% - Énfasis5 4 4 3" xfId="11550" xr:uid="{00000000-0005-0000-0000-00006D1C0000}"/>
    <cellStyle name="40% - Énfasis5 4 4 3 2" xfId="34733" xr:uid="{00000000-0005-0000-0000-00006E1C0000}"/>
    <cellStyle name="40% - Énfasis5 4 4 4" xfId="21886" xr:uid="{00000000-0005-0000-0000-00006F1C0000}"/>
    <cellStyle name="40% - Énfasis5 4 4 4 2" xfId="29423" xr:uid="{00000000-0005-0000-0000-0000701C0000}"/>
    <cellStyle name="40% - Énfasis5 4 4 5" xfId="24108" xr:uid="{00000000-0005-0000-0000-0000711C0000}"/>
    <cellStyle name="40% - Énfasis5 4 5" xfId="818" xr:uid="{00000000-0005-0000-0000-0000721C0000}"/>
    <cellStyle name="40% - Énfasis5 4 5 2" xfId="18472" xr:uid="{00000000-0005-0000-0000-0000731C0000}"/>
    <cellStyle name="40% - Énfasis5 4 5 2 2" xfId="41816" xr:uid="{00000000-0005-0000-0000-0000741C0000}"/>
    <cellStyle name="40% - Énfasis5 4 5 3" xfId="13317" xr:uid="{00000000-0005-0000-0000-0000751C0000}"/>
    <cellStyle name="40% - Énfasis5 4 5 3 2" xfId="36501" xr:uid="{00000000-0005-0000-0000-0000761C0000}"/>
    <cellStyle name="40% - Énfasis5 4 5 4" xfId="20416" xr:uid="{00000000-0005-0000-0000-0000771C0000}"/>
    <cellStyle name="40% - Énfasis5 4 5 4 2" xfId="31191" xr:uid="{00000000-0005-0000-0000-0000781C0000}"/>
    <cellStyle name="40% - Énfasis5 4 5 5" xfId="25876" xr:uid="{00000000-0005-0000-0000-0000791C0000}"/>
    <cellStyle name="40% - Énfasis5 4 5 6" xfId="43611" xr:uid="{00000000-0005-0000-0000-00007A1C0000}"/>
    <cellStyle name="40% - Énfasis5 4 5 7" xfId="4406" xr:uid="{00000000-0005-0000-0000-00007B1C0000}"/>
    <cellStyle name="40% - Énfasis5 4 5 8" xfId="2771" xr:uid="{00000000-0005-0000-0000-00007C1C0000}"/>
    <cellStyle name="40% - Énfasis5 4 6" xfId="15098" xr:uid="{00000000-0005-0000-0000-00007D1C0000}"/>
    <cellStyle name="40% - Énfasis5 4 6 2" xfId="38285" xr:uid="{00000000-0005-0000-0000-00007E1C0000}"/>
    <cellStyle name="40% - Énfasis5 4 7" xfId="9789" xr:uid="{00000000-0005-0000-0000-00007F1C0000}"/>
    <cellStyle name="40% - Énfasis5 4 7 2" xfId="32970" xr:uid="{00000000-0005-0000-0000-0000801C0000}"/>
    <cellStyle name="40% - Énfasis5 4 8" xfId="19970" xr:uid="{00000000-0005-0000-0000-0000811C0000}"/>
    <cellStyle name="40% - Énfasis5 4 8 2" xfId="27660" xr:uid="{00000000-0005-0000-0000-0000821C0000}"/>
    <cellStyle name="40% - Énfasis5 4 9" xfId="22345" xr:uid="{00000000-0005-0000-0000-0000831C0000}"/>
    <cellStyle name="40% - Énfasis5 5" xfId="950" xr:uid="{00000000-0005-0000-0000-0000841C0000}"/>
    <cellStyle name="40% - Énfasis5 5 10" xfId="4407" xr:uid="{00000000-0005-0000-0000-0000851C0000}"/>
    <cellStyle name="40% - Énfasis5 5 11" xfId="2903" xr:uid="{00000000-0005-0000-0000-0000861C0000}"/>
    <cellStyle name="40% - Énfasis5 5 2" xfId="1766" xr:uid="{00000000-0005-0000-0000-0000871C0000}"/>
    <cellStyle name="40% - Énfasis5 5 2 10" xfId="3715" xr:uid="{00000000-0005-0000-0000-0000881C0000}"/>
    <cellStyle name="40% - Énfasis5 5 2 2" xfId="7327" xr:uid="{00000000-0005-0000-0000-0000891C0000}"/>
    <cellStyle name="40% - Énfasis5 5 2 2 2" xfId="17680" xr:uid="{00000000-0005-0000-0000-00008A1C0000}"/>
    <cellStyle name="40% - Énfasis5 5 2 2 2 2" xfId="40992" xr:uid="{00000000-0005-0000-0000-00008B1C0000}"/>
    <cellStyle name="40% - Énfasis5 5 2 2 3" xfId="12494" xr:uid="{00000000-0005-0000-0000-00008C1C0000}"/>
    <cellStyle name="40% - Énfasis5 5 2 2 3 2" xfId="35677" xr:uid="{00000000-0005-0000-0000-00008D1C0000}"/>
    <cellStyle name="40% - Énfasis5 5 2 2 4" xfId="30367" xr:uid="{00000000-0005-0000-0000-00008E1C0000}"/>
    <cellStyle name="40% - Énfasis5 5 2 2 5" xfId="25052" xr:uid="{00000000-0005-0000-0000-00008F1C0000}"/>
    <cellStyle name="40% - Énfasis5 5 2 3" xfId="8969" xr:uid="{00000000-0005-0000-0000-0000901C0000}"/>
    <cellStyle name="40% - Énfasis5 5 2 3 2" xfId="19415" xr:uid="{00000000-0005-0000-0000-0000911C0000}"/>
    <cellStyle name="40% - Énfasis5 5 2 3 2 2" xfId="42760" xr:uid="{00000000-0005-0000-0000-0000921C0000}"/>
    <cellStyle name="40% - Énfasis5 5 2 3 3" xfId="14261" xr:uid="{00000000-0005-0000-0000-0000931C0000}"/>
    <cellStyle name="40% - Énfasis5 5 2 3 3 2" xfId="37445" xr:uid="{00000000-0005-0000-0000-0000941C0000}"/>
    <cellStyle name="40% - Énfasis5 5 2 3 4" xfId="32135" xr:uid="{00000000-0005-0000-0000-0000951C0000}"/>
    <cellStyle name="40% - Énfasis5 5 2 3 5" xfId="26820" xr:uid="{00000000-0005-0000-0000-0000961C0000}"/>
    <cellStyle name="40% - Énfasis5 5 2 4" xfId="16042" xr:uid="{00000000-0005-0000-0000-0000971C0000}"/>
    <cellStyle name="40% - Énfasis5 5 2 4 2" xfId="39229" xr:uid="{00000000-0005-0000-0000-0000981C0000}"/>
    <cellStyle name="40% - Énfasis5 5 2 5" xfId="10733" xr:uid="{00000000-0005-0000-0000-0000991C0000}"/>
    <cellStyle name="40% - Énfasis5 5 2 5 2" xfId="33914" xr:uid="{00000000-0005-0000-0000-00009A1C0000}"/>
    <cellStyle name="40% - Énfasis5 5 2 6" xfId="21360" xr:uid="{00000000-0005-0000-0000-00009B1C0000}"/>
    <cellStyle name="40% - Énfasis5 5 2 6 2" xfId="28604" xr:uid="{00000000-0005-0000-0000-00009C1C0000}"/>
    <cellStyle name="40% - Énfasis5 5 2 7" xfId="23289" xr:uid="{00000000-0005-0000-0000-00009D1C0000}"/>
    <cellStyle name="40% - Énfasis5 5 2 8" xfId="44555" xr:uid="{00000000-0005-0000-0000-00009E1C0000}"/>
    <cellStyle name="40% - Énfasis5 5 2 9" xfId="4408" xr:uid="{00000000-0005-0000-0000-00009F1C0000}"/>
    <cellStyle name="40% - Énfasis5 5 3" xfId="6527" xr:uid="{00000000-0005-0000-0000-0000A01C0000}"/>
    <cellStyle name="40% - Énfasis5 5 3 2" xfId="16928" xr:uid="{00000000-0005-0000-0000-0000A11C0000}"/>
    <cellStyle name="40% - Énfasis5 5 3 2 2" xfId="40180" xr:uid="{00000000-0005-0000-0000-0000A21C0000}"/>
    <cellStyle name="40% - Énfasis5 5 3 3" xfId="11682" xr:uid="{00000000-0005-0000-0000-0000A31C0000}"/>
    <cellStyle name="40% - Énfasis5 5 3 3 2" xfId="34865" xr:uid="{00000000-0005-0000-0000-0000A41C0000}"/>
    <cellStyle name="40% - Énfasis5 5 3 4" xfId="29555" xr:uid="{00000000-0005-0000-0000-0000A51C0000}"/>
    <cellStyle name="40% - Énfasis5 5 3 5" xfId="24240" xr:uid="{00000000-0005-0000-0000-0000A61C0000}"/>
    <cellStyle name="40% - Énfasis5 5 4" xfId="8217" xr:uid="{00000000-0005-0000-0000-0000A71C0000}"/>
    <cellStyle name="40% - Énfasis5 5 4 2" xfId="18603" xr:uid="{00000000-0005-0000-0000-0000A81C0000}"/>
    <cellStyle name="40% - Énfasis5 5 4 2 2" xfId="41948" xr:uid="{00000000-0005-0000-0000-0000A91C0000}"/>
    <cellStyle name="40% - Énfasis5 5 4 3" xfId="13449" xr:uid="{00000000-0005-0000-0000-0000AA1C0000}"/>
    <cellStyle name="40% - Énfasis5 5 4 3 2" xfId="36633" xr:uid="{00000000-0005-0000-0000-0000AB1C0000}"/>
    <cellStyle name="40% - Énfasis5 5 4 4" xfId="31323" xr:uid="{00000000-0005-0000-0000-0000AC1C0000}"/>
    <cellStyle name="40% - Énfasis5 5 4 5" xfId="26008" xr:uid="{00000000-0005-0000-0000-0000AD1C0000}"/>
    <cellStyle name="40% - Énfasis5 5 5" xfId="15230" xr:uid="{00000000-0005-0000-0000-0000AE1C0000}"/>
    <cellStyle name="40% - Énfasis5 5 5 2" xfId="38417" xr:uid="{00000000-0005-0000-0000-0000AF1C0000}"/>
    <cellStyle name="40% - Énfasis5 5 6" xfId="9921" xr:uid="{00000000-0005-0000-0000-0000B01C0000}"/>
    <cellStyle name="40% - Énfasis5 5 6 2" xfId="33102" xr:uid="{00000000-0005-0000-0000-0000B11C0000}"/>
    <cellStyle name="40% - Énfasis5 5 7" xfId="20548" xr:uid="{00000000-0005-0000-0000-0000B21C0000}"/>
    <cellStyle name="40% - Énfasis5 5 7 2" xfId="27792" xr:uid="{00000000-0005-0000-0000-0000B31C0000}"/>
    <cellStyle name="40% - Énfasis5 5 8" xfId="22477" xr:uid="{00000000-0005-0000-0000-0000B41C0000}"/>
    <cellStyle name="40% - Énfasis5 5 9" xfId="43743" xr:uid="{00000000-0005-0000-0000-0000B51C0000}"/>
    <cellStyle name="40% - Énfasis5 6" xfId="538" xr:uid="{00000000-0005-0000-0000-0000B61C0000}"/>
    <cellStyle name="40% - Énfasis5 6 10" xfId="2502" xr:uid="{00000000-0005-0000-0000-0000B71C0000}"/>
    <cellStyle name="40% - Énfasis5 6 2" xfId="6133" xr:uid="{00000000-0005-0000-0000-0000B81C0000}"/>
    <cellStyle name="40% - Énfasis5 6 2 2" xfId="16575" xr:uid="{00000000-0005-0000-0000-0000B91C0000}"/>
    <cellStyle name="40% - Énfasis5 6 2 2 2" xfId="39779" xr:uid="{00000000-0005-0000-0000-0000BA1C0000}"/>
    <cellStyle name="40% - Énfasis5 6 2 3" xfId="11281" xr:uid="{00000000-0005-0000-0000-0000BB1C0000}"/>
    <cellStyle name="40% - Énfasis5 6 2 3 2" xfId="34464" xr:uid="{00000000-0005-0000-0000-0000BC1C0000}"/>
    <cellStyle name="40% - Énfasis5 6 2 4" xfId="29154" xr:uid="{00000000-0005-0000-0000-0000BD1C0000}"/>
    <cellStyle name="40% - Énfasis5 6 2 5" xfId="23839" xr:uid="{00000000-0005-0000-0000-0000BE1C0000}"/>
    <cellStyle name="40% - Énfasis5 6 3" xfId="7864" xr:uid="{00000000-0005-0000-0000-0000BF1C0000}"/>
    <cellStyle name="40% - Énfasis5 6 3 2" xfId="18203" xr:uid="{00000000-0005-0000-0000-0000C01C0000}"/>
    <cellStyle name="40% - Énfasis5 6 3 2 2" xfId="41547" xr:uid="{00000000-0005-0000-0000-0000C11C0000}"/>
    <cellStyle name="40% - Énfasis5 6 3 3" xfId="13048" xr:uid="{00000000-0005-0000-0000-0000C21C0000}"/>
    <cellStyle name="40% - Énfasis5 6 3 3 2" xfId="36232" xr:uid="{00000000-0005-0000-0000-0000C31C0000}"/>
    <cellStyle name="40% - Énfasis5 6 3 4" xfId="30922" xr:uid="{00000000-0005-0000-0000-0000C41C0000}"/>
    <cellStyle name="40% - Énfasis5 6 3 5" xfId="25607" xr:uid="{00000000-0005-0000-0000-0000C51C0000}"/>
    <cellStyle name="40% - Énfasis5 6 4" xfId="14829" xr:uid="{00000000-0005-0000-0000-0000C61C0000}"/>
    <cellStyle name="40% - Énfasis5 6 4 2" xfId="38016" xr:uid="{00000000-0005-0000-0000-0000C71C0000}"/>
    <cellStyle name="40% - Énfasis5 6 5" xfId="9520" xr:uid="{00000000-0005-0000-0000-0000C81C0000}"/>
    <cellStyle name="40% - Énfasis5 6 5 2" xfId="32701" xr:uid="{00000000-0005-0000-0000-0000C91C0000}"/>
    <cellStyle name="40% - Énfasis5 6 6" xfId="20147" xr:uid="{00000000-0005-0000-0000-0000CA1C0000}"/>
    <cellStyle name="40% - Énfasis5 6 6 2" xfId="27391" xr:uid="{00000000-0005-0000-0000-0000CB1C0000}"/>
    <cellStyle name="40% - Énfasis5 6 7" xfId="22076" xr:uid="{00000000-0005-0000-0000-0000CC1C0000}"/>
    <cellStyle name="40% - Énfasis5 6 8" xfId="43342" xr:uid="{00000000-0005-0000-0000-0000CD1C0000}"/>
    <cellStyle name="40% - Énfasis5 6 9" xfId="4409" xr:uid="{00000000-0005-0000-0000-0000CE1C0000}"/>
    <cellStyle name="40% - Énfasis5 7" xfId="1365" xr:uid="{00000000-0005-0000-0000-0000CF1C0000}"/>
    <cellStyle name="40% - Énfasis5 7 10" xfId="3314" xr:uid="{00000000-0005-0000-0000-0000D01C0000}"/>
    <cellStyle name="40% - Énfasis5 7 2" xfId="6932" xr:uid="{00000000-0005-0000-0000-0000D11C0000}"/>
    <cellStyle name="40% - Énfasis5 7 2 2" xfId="17303" xr:uid="{00000000-0005-0000-0000-0000D21C0000}"/>
    <cellStyle name="40% - Énfasis5 7 2 2 2" xfId="40591" xr:uid="{00000000-0005-0000-0000-0000D31C0000}"/>
    <cellStyle name="40% - Énfasis5 7 2 3" xfId="12093" xr:uid="{00000000-0005-0000-0000-0000D41C0000}"/>
    <cellStyle name="40% - Énfasis5 7 2 3 2" xfId="35276" xr:uid="{00000000-0005-0000-0000-0000D51C0000}"/>
    <cellStyle name="40% - Énfasis5 7 2 4" xfId="29966" xr:uid="{00000000-0005-0000-0000-0000D61C0000}"/>
    <cellStyle name="40% - Énfasis5 7 2 5" xfId="24651" xr:uid="{00000000-0005-0000-0000-0000D71C0000}"/>
    <cellStyle name="40% - Énfasis5 7 3" xfId="8592" xr:uid="{00000000-0005-0000-0000-0000D81C0000}"/>
    <cellStyle name="40% - Énfasis5 7 3 2" xfId="19014" xr:uid="{00000000-0005-0000-0000-0000D91C0000}"/>
    <cellStyle name="40% - Énfasis5 7 3 2 2" xfId="42359" xr:uid="{00000000-0005-0000-0000-0000DA1C0000}"/>
    <cellStyle name="40% - Énfasis5 7 3 3" xfId="13860" xr:uid="{00000000-0005-0000-0000-0000DB1C0000}"/>
    <cellStyle name="40% - Énfasis5 7 3 3 2" xfId="37044" xr:uid="{00000000-0005-0000-0000-0000DC1C0000}"/>
    <cellStyle name="40% - Énfasis5 7 3 4" xfId="31734" xr:uid="{00000000-0005-0000-0000-0000DD1C0000}"/>
    <cellStyle name="40% - Énfasis5 7 3 5" xfId="26419" xr:uid="{00000000-0005-0000-0000-0000DE1C0000}"/>
    <cellStyle name="40% - Énfasis5 7 4" xfId="15641" xr:uid="{00000000-0005-0000-0000-0000DF1C0000}"/>
    <cellStyle name="40% - Énfasis5 7 4 2" xfId="38828" xr:uid="{00000000-0005-0000-0000-0000E01C0000}"/>
    <cellStyle name="40% - Énfasis5 7 5" xfId="10332" xr:uid="{00000000-0005-0000-0000-0000E11C0000}"/>
    <cellStyle name="40% - Énfasis5 7 5 2" xfId="33513" xr:uid="{00000000-0005-0000-0000-0000E21C0000}"/>
    <cellStyle name="40% - Énfasis5 7 6" xfId="20959" xr:uid="{00000000-0005-0000-0000-0000E31C0000}"/>
    <cellStyle name="40% - Énfasis5 7 6 2" xfId="28203" xr:uid="{00000000-0005-0000-0000-0000E41C0000}"/>
    <cellStyle name="40% - Énfasis5 7 7" xfId="22888" xr:uid="{00000000-0005-0000-0000-0000E51C0000}"/>
    <cellStyle name="40% - Énfasis5 7 8" xfId="44154" xr:uid="{00000000-0005-0000-0000-0000E61C0000}"/>
    <cellStyle name="40% - Énfasis5 7 9" xfId="4410" xr:uid="{00000000-0005-0000-0000-0000E71C0000}"/>
    <cellStyle name="40% - Énfasis5 8" xfId="6001" xr:uid="{00000000-0005-0000-0000-0000E81C0000}"/>
    <cellStyle name="40% - Énfasis5 8 2" xfId="16452" xr:uid="{00000000-0005-0000-0000-0000E91C0000}"/>
    <cellStyle name="40% - Énfasis5 8 2 2" xfId="39640" xr:uid="{00000000-0005-0000-0000-0000EA1C0000}"/>
    <cellStyle name="40% - Énfasis5 8 3" xfId="11142" xr:uid="{00000000-0005-0000-0000-0000EB1C0000}"/>
    <cellStyle name="40% - Énfasis5 8 3 2" xfId="34325" xr:uid="{00000000-0005-0000-0000-0000EC1C0000}"/>
    <cellStyle name="40% - Énfasis5 8 4" xfId="29015" xr:uid="{00000000-0005-0000-0000-0000ED1C0000}"/>
    <cellStyle name="40% - Énfasis5 8 5" xfId="23700" xr:uid="{00000000-0005-0000-0000-0000EE1C0000}"/>
    <cellStyle name="40% - Énfasis5 9" xfId="7734" xr:uid="{00000000-0005-0000-0000-0000EF1C0000}"/>
    <cellStyle name="40% - Énfasis5 9 2" xfId="18067" xr:uid="{00000000-0005-0000-0000-0000F01C0000}"/>
    <cellStyle name="40% - Énfasis5 9 2 2" xfId="41403" xr:uid="{00000000-0005-0000-0000-0000F11C0000}"/>
    <cellStyle name="40% - Énfasis5 9 3" xfId="12904" xr:uid="{00000000-0005-0000-0000-0000F21C0000}"/>
    <cellStyle name="40% - Énfasis5 9 3 2" xfId="36088" xr:uid="{00000000-0005-0000-0000-0000F31C0000}"/>
    <cellStyle name="40% - Énfasis5 9 4" xfId="30778" xr:uid="{00000000-0005-0000-0000-0000F41C0000}"/>
    <cellStyle name="40% - Énfasis5 9 5" xfId="25463" xr:uid="{00000000-0005-0000-0000-0000F51C0000}"/>
    <cellStyle name="40% - Énfasis6" xfId="48" builtinId="51" customBuiltin="1"/>
    <cellStyle name="40% - Énfasis6 10" xfId="14684" xr:uid="{00000000-0005-0000-0000-0000F71C0000}"/>
    <cellStyle name="40% - Énfasis6 10 2" xfId="37869" xr:uid="{00000000-0005-0000-0000-0000F81C0000}"/>
    <cellStyle name="40% - Énfasis6 11" xfId="9378" xr:uid="{00000000-0005-0000-0000-0000F91C0000}"/>
    <cellStyle name="40% - Énfasis6 11 2" xfId="32559" xr:uid="{00000000-0005-0000-0000-0000FA1C0000}"/>
    <cellStyle name="40% - Énfasis6 12" xfId="19836" xr:uid="{00000000-0005-0000-0000-0000FB1C0000}"/>
    <cellStyle name="40% - Énfasis6 12 2" xfId="27244" xr:uid="{00000000-0005-0000-0000-0000FC1C0000}"/>
    <cellStyle name="40% - Énfasis6 13" xfId="21934" xr:uid="{00000000-0005-0000-0000-0000FD1C0000}"/>
    <cellStyle name="40% - Énfasis6 14" xfId="43182" xr:uid="{00000000-0005-0000-0000-0000FE1C0000}"/>
    <cellStyle name="40% - Énfasis6 15" xfId="4131" xr:uid="{00000000-0005-0000-0000-0000FF1C0000}"/>
    <cellStyle name="40% - Énfasis6 16" xfId="2348" xr:uid="{00000000-0005-0000-0000-0000001D0000}"/>
    <cellStyle name="40% - Énfasis6 2" xfId="198" xr:uid="{00000000-0005-0000-0000-0000011D0000}"/>
    <cellStyle name="40% - Énfasis6 2 10" xfId="9479" xr:uid="{00000000-0005-0000-0000-0000021D0000}"/>
    <cellStyle name="40% - Énfasis6 2 10 2" xfId="32660" xr:uid="{00000000-0005-0000-0000-0000031D0000}"/>
    <cellStyle name="40% - Énfasis6 2 11" xfId="19974" xr:uid="{00000000-0005-0000-0000-0000041D0000}"/>
    <cellStyle name="40% - Énfasis6 2 11 2" xfId="27350" xr:uid="{00000000-0005-0000-0000-0000051D0000}"/>
    <cellStyle name="40% - Énfasis6 2 12" xfId="22035" xr:uid="{00000000-0005-0000-0000-0000061D0000}"/>
    <cellStyle name="40% - Énfasis6 2 2" xfId="199" xr:uid="{00000000-0005-0000-0000-0000071D0000}"/>
    <cellStyle name="40% - Énfasis6 2 2 2" xfId="200" xr:uid="{00000000-0005-0000-0000-0000081D0000}"/>
    <cellStyle name="40% - Énfasis6 2 2 2 2" xfId="2000" xr:uid="{00000000-0005-0000-0000-0000091D0000}"/>
    <cellStyle name="40% - Énfasis6 2 2 2 2 10" xfId="3948" xr:uid="{00000000-0005-0000-0000-00000A1D0000}"/>
    <cellStyle name="40% - Énfasis6 2 2 2 2 2" xfId="7557" xr:uid="{00000000-0005-0000-0000-00000B1D0000}"/>
    <cellStyle name="40% - Énfasis6 2 2 2 2 2 2" xfId="17901" xr:uid="{00000000-0005-0000-0000-00000C1D0000}"/>
    <cellStyle name="40% - Énfasis6 2 2 2 2 2 2 2" xfId="41225" xr:uid="{00000000-0005-0000-0000-00000D1D0000}"/>
    <cellStyle name="40% - Énfasis6 2 2 2 2 2 3" xfId="12727" xr:uid="{00000000-0005-0000-0000-00000E1D0000}"/>
    <cellStyle name="40% - Énfasis6 2 2 2 2 2 3 2" xfId="35910" xr:uid="{00000000-0005-0000-0000-00000F1D0000}"/>
    <cellStyle name="40% - Énfasis6 2 2 2 2 2 4" xfId="30600" xr:uid="{00000000-0005-0000-0000-0000101D0000}"/>
    <cellStyle name="40% - Énfasis6 2 2 2 2 2 5" xfId="25285" xr:uid="{00000000-0005-0000-0000-0000111D0000}"/>
    <cellStyle name="40% - Énfasis6 2 2 2 2 3" xfId="9191" xr:uid="{00000000-0005-0000-0000-0000121D0000}"/>
    <cellStyle name="40% - Énfasis6 2 2 2 2 3 2" xfId="19648" xr:uid="{00000000-0005-0000-0000-0000131D0000}"/>
    <cellStyle name="40% - Énfasis6 2 2 2 2 3 2 2" xfId="42993" xr:uid="{00000000-0005-0000-0000-0000141D0000}"/>
    <cellStyle name="40% - Énfasis6 2 2 2 2 3 3" xfId="14494" xr:uid="{00000000-0005-0000-0000-0000151D0000}"/>
    <cellStyle name="40% - Énfasis6 2 2 2 2 3 3 2" xfId="37678" xr:uid="{00000000-0005-0000-0000-0000161D0000}"/>
    <cellStyle name="40% - Énfasis6 2 2 2 2 3 4" xfId="32368" xr:uid="{00000000-0005-0000-0000-0000171D0000}"/>
    <cellStyle name="40% - Énfasis6 2 2 2 2 3 5" xfId="27053" xr:uid="{00000000-0005-0000-0000-0000181D0000}"/>
    <cellStyle name="40% - Énfasis6 2 2 2 2 4" xfId="16275" xr:uid="{00000000-0005-0000-0000-0000191D0000}"/>
    <cellStyle name="40% - Énfasis6 2 2 2 2 4 2" xfId="39462" xr:uid="{00000000-0005-0000-0000-00001A1D0000}"/>
    <cellStyle name="40% - Énfasis6 2 2 2 2 5" xfId="10966" xr:uid="{00000000-0005-0000-0000-00001B1D0000}"/>
    <cellStyle name="40% - Énfasis6 2 2 2 2 5 2" xfId="34147" xr:uid="{00000000-0005-0000-0000-00001C1D0000}"/>
    <cellStyle name="40% - Énfasis6 2 2 2 2 6" xfId="21593" xr:uid="{00000000-0005-0000-0000-00001D1D0000}"/>
    <cellStyle name="40% - Énfasis6 2 2 2 2 6 2" xfId="28837" xr:uid="{00000000-0005-0000-0000-00001E1D0000}"/>
    <cellStyle name="40% - Énfasis6 2 2 2 2 7" xfId="23522" xr:uid="{00000000-0005-0000-0000-00001F1D0000}"/>
    <cellStyle name="40% - Énfasis6 2 2 2 2 8" xfId="44788" xr:uid="{00000000-0005-0000-0000-0000201D0000}"/>
    <cellStyle name="40% - Énfasis6 2 2 2 2 9" xfId="4411" xr:uid="{00000000-0005-0000-0000-0000211D0000}"/>
    <cellStyle name="40% - Énfasis6 2 2 2 3" xfId="2305" xr:uid="{00000000-0005-0000-0000-0000221D0000}"/>
    <cellStyle name="40% - Énfasis6 2 2 2 3 2" xfId="6757" xr:uid="{00000000-0005-0000-0000-0000231D0000}"/>
    <cellStyle name="40% - Énfasis6 2 2 2 3 2 2" xfId="40413" xr:uid="{00000000-0005-0000-0000-0000241D0000}"/>
    <cellStyle name="40% - Énfasis6 2 2 2 3 3" xfId="11915" xr:uid="{00000000-0005-0000-0000-0000251D0000}"/>
    <cellStyle name="40% - Énfasis6 2 2 2 3 3 2" xfId="35098" xr:uid="{00000000-0005-0000-0000-0000261D0000}"/>
    <cellStyle name="40% - Énfasis6 2 2 2 3 4" xfId="21892" xr:uid="{00000000-0005-0000-0000-0000271D0000}"/>
    <cellStyle name="40% - Énfasis6 2 2 2 3 4 2" xfId="29788" xr:uid="{00000000-0005-0000-0000-0000281D0000}"/>
    <cellStyle name="40% - Énfasis6 2 2 2 3 5" xfId="24473" xr:uid="{00000000-0005-0000-0000-0000291D0000}"/>
    <cellStyle name="40% - Énfasis6 2 2 2 4" xfId="1185" xr:uid="{00000000-0005-0000-0000-00002A1D0000}"/>
    <cellStyle name="40% - Énfasis6 2 2 2 4 2" xfId="18836" xr:uid="{00000000-0005-0000-0000-00002B1D0000}"/>
    <cellStyle name="40% - Énfasis6 2 2 2 4 2 2" xfId="42181" xr:uid="{00000000-0005-0000-0000-00002C1D0000}"/>
    <cellStyle name="40% - Énfasis6 2 2 2 4 3" xfId="13682" xr:uid="{00000000-0005-0000-0000-00002D1D0000}"/>
    <cellStyle name="40% - Énfasis6 2 2 2 4 3 2" xfId="36866" xr:uid="{00000000-0005-0000-0000-00002E1D0000}"/>
    <cellStyle name="40% - Énfasis6 2 2 2 4 4" xfId="20781" xr:uid="{00000000-0005-0000-0000-00002F1D0000}"/>
    <cellStyle name="40% - Énfasis6 2 2 2 4 4 2" xfId="31556" xr:uid="{00000000-0005-0000-0000-0000301D0000}"/>
    <cellStyle name="40% - Énfasis6 2 2 2 4 5" xfId="26241" xr:uid="{00000000-0005-0000-0000-0000311D0000}"/>
    <cellStyle name="40% - Énfasis6 2 2 2 4 6" xfId="43976" xr:uid="{00000000-0005-0000-0000-0000321D0000}"/>
    <cellStyle name="40% - Énfasis6 2 2 2 4 7" xfId="4412" xr:uid="{00000000-0005-0000-0000-0000331D0000}"/>
    <cellStyle name="40% - Énfasis6 2 2 2 4 8" xfId="3136" xr:uid="{00000000-0005-0000-0000-0000341D0000}"/>
    <cellStyle name="40% - Énfasis6 2 2 2 5" xfId="15463" xr:uid="{00000000-0005-0000-0000-0000351D0000}"/>
    <cellStyle name="40% - Énfasis6 2 2 2 5 2" xfId="38650" xr:uid="{00000000-0005-0000-0000-0000361D0000}"/>
    <cellStyle name="40% - Énfasis6 2 2 2 6" xfId="10154" xr:uid="{00000000-0005-0000-0000-0000371D0000}"/>
    <cellStyle name="40% - Énfasis6 2 2 2 6 2" xfId="33335" xr:uid="{00000000-0005-0000-0000-0000381D0000}"/>
    <cellStyle name="40% - Énfasis6 2 2 2 7" xfId="19976" xr:uid="{00000000-0005-0000-0000-0000391D0000}"/>
    <cellStyle name="40% - Énfasis6 2 2 2 7 2" xfId="28025" xr:uid="{00000000-0005-0000-0000-00003A1D0000}"/>
    <cellStyle name="40% - Énfasis6 2 2 2 8" xfId="22710" xr:uid="{00000000-0005-0000-0000-00003B1D0000}"/>
    <cellStyle name="40% - Énfasis6 2 2 3" xfId="1593" xr:uid="{00000000-0005-0000-0000-00003C1D0000}"/>
    <cellStyle name="40% - Énfasis6 2 2 3 10" xfId="3542" xr:uid="{00000000-0005-0000-0000-00003D1D0000}"/>
    <cellStyle name="40% - Énfasis6 2 2 3 2" xfId="7157" xr:uid="{00000000-0005-0000-0000-00003E1D0000}"/>
    <cellStyle name="40% - Énfasis6 2 2 3 2 2" xfId="17519" xr:uid="{00000000-0005-0000-0000-00003F1D0000}"/>
    <cellStyle name="40% - Énfasis6 2 2 3 2 2 2" xfId="40819" xr:uid="{00000000-0005-0000-0000-0000401D0000}"/>
    <cellStyle name="40% - Énfasis6 2 2 3 2 3" xfId="12321" xr:uid="{00000000-0005-0000-0000-0000411D0000}"/>
    <cellStyle name="40% - Énfasis6 2 2 3 2 3 2" xfId="35504" xr:uid="{00000000-0005-0000-0000-0000421D0000}"/>
    <cellStyle name="40% - Énfasis6 2 2 3 2 4" xfId="30194" xr:uid="{00000000-0005-0000-0000-0000431D0000}"/>
    <cellStyle name="40% - Énfasis6 2 2 3 2 5" xfId="24879" xr:uid="{00000000-0005-0000-0000-0000441D0000}"/>
    <cellStyle name="40% - Énfasis6 2 2 3 3" xfId="8808" xr:uid="{00000000-0005-0000-0000-0000451D0000}"/>
    <cellStyle name="40% - Énfasis6 2 2 3 3 2" xfId="19242" xr:uid="{00000000-0005-0000-0000-0000461D0000}"/>
    <cellStyle name="40% - Énfasis6 2 2 3 3 2 2" xfId="42587" xr:uid="{00000000-0005-0000-0000-0000471D0000}"/>
    <cellStyle name="40% - Énfasis6 2 2 3 3 3" xfId="14088" xr:uid="{00000000-0005-0000-0000-0000481D0000}"/>
    <cellStyle name="40% - Énfasis6 2 2 3 3 3 2" xfId="37272" xr:uid="{00000000-0005-0000-0000-0000491D0000}"/>
    <cellStyle name="40% - Énfasis6 2 2 3 3 4" xfId="31962" xr:uid="{00000000-0005-0000-0000-00004A1D0000}"/>
    <cellStyle name="40% - Énfasis6 2 2 3 3 5" xfId="26647" xr:uid="{00000000-0005-0000-0000-00004B1D0000}"/>
    <cellStyle name="40% - Énfasis6 2 2 3 4" xfId="15869" xr:uid="{00000000-0005-0000-0000-00004C1D0000}"/>
    <cellStyle name="40% - Énfasis6 2 2 3 4 2" xfId="39056" xr:uid="{00000000-0005-0000-0000-00004D1D0000}"/>
    <cellStyle name="40% - Énfasis6 2 2 3 5" xfId="10560" xr:uid="{00000000-0005-0000-0000-00004E1D0000}"/>
    <cellStyle name="40% - Énfasis6 2 2 3 5 2" xfId="33741" xr:uid="{00000000-0005-0000-0000-00004F1D0000}"/>
    <cellStyle name="40% - Énfasis6 2 2 3 6" xfId="21187" xr:uid="{00000000-0005-0000-0000-0000501D0000}"/>
    <cellStyle name="40% - Énfasis6 2 2 3 6 2" xfId="28431" xr:uid="{00000000-0005-0000-0000-0000511D0000}"/>
    <cellStyle name="40% - Énfasis6 2 2 3 7" xfId="23116" xr:uid="{00000000-0005-0000-0000-0000521D0000}"/>
    <cellStyle name="40% - Énfasis6 2 2 3 8" xfId="44382" xr:uid="{00000000-0005-0000-0000-0000531D0000}"/>
    <cellStyle name="40% - Énfasis6 2 2 3 9" xfId="4413" xr:uid="{00000000-0005-0000-0000-0000541D0000}"/>
    <cellStyle name="40% - Énfasis6 2 2 4" xfId="2304" xr:uid="{00000000-0005-0000-0000-0000551D0000}"/>
    <cellStyle name="40% - Énfasis6 2 2 4 2" xfId="6358" xr:uid="{00000000-0005-0000-0000-0000561D0000}"/>
    <cellStyle name="40% - Énfasis6 2 2 4 2 2" xfId="40007" xr:uid="{00000000-0005-0000-0000-0000571D0000}"/>
    <cellStyle name="40% - Énfasis6 2 2 4 3" xfId="11509" xr:uid="{00000000-0005-0000-0000-0000581D0000}"/>
    <cellStyle name="40% - Énfasis6 2 2 4 3 2" xfId="34692" xr:uid="{00000000-0005-0000-0000-0000591D0000}"/>
    <cellStyle name="40% - Énfasis6 2 2 4 4" xfId="21891" xr:uid="{00000000-0005-0000-0000-00005A1D0000}"/>
    <cellStyle name="40% - Énfasis6 2 2 4 4 2" xfId="29382" xr:uid="{00000000-0005-0000-0000-00005B1D0000}"/>
    <cellStyle name="40% - Énfasis6 2 2 4 5" xfId="24067" xr:uid="{00000000-0005-0000-0000-00005C1D0000}"/>
    <cellStyle name="40% - Énfasis6 2 2 5" xfId="769" xr:uid="{00000000-0005-0000-0000-00005D1D0000}"/>
    <cellStyle name="40% - Énfasis6 2 2 5 2" xfId="18431" xr:uid="{00000000-0005-0000-0000-00005E1D0000}"/>
    <cellStyle name="40% - Énfasis6 2 2 5 2 2" xfId="41775" xr:uid="{00000000-0005-0000-0000-00005F1D0000}"/>
    <cellStyle name="40% - Énfasis6 2 2 5 3" xfId="13276" xr:uid="{00000000-0005-0000-0000-0000601D0000}"/>
    <cellStyle name="40% - Énfasis6 2 2 5 3 2" xfId="36460" xr:uid="{00000000-0005-0000-0000-0000611D0000}"/>
    <cellStyle name="40% - Énfasis6 2 2 5 4" xfId="20375" xr:uid="{00000000-0005-0000-0000-0000621D0000}"/>
    <cellStyle name="40% - Énfasis6 2 2 5 4 2" xfId="31150" xr:uid="{00000000-0005-0000-0000-0000631D0000}"/>
    <cellStyle name="40% - Énfasis6 2 2 5 5" xfId="25835" xr:uid="{00000000-0005-0000-0000-0000641D0000}"/>
    <cellStyle name="40% - Énfasis6 2 2 5 6" xfId="43570" xr:uid="{00000000-0005-0000-0000-0000651D0000}"/>
    <cellStyle name="40% - Énfasis6 2 2 5 7" xfId="4414" xr:uid="{00000000-0005-0000-0000-0000661D0000}"/>
    <cellStyle name="40% - Énfasis6 2 2 5 8" xfId="2730" xr:uid="{00000000-0005-0000-0000-0000671D0000}"/>
    <cellStyle name="40% - Énfasis6 2 2 6" xfId="15057" xr:uid="{00000000-0005-0000-0000-0000681D0000}"/>
    <cellStyle name="40% - Énfasis6 2 2 6 2" xfId="38244" xr:uid="{00000000-0005-0000-0000-0000691D0000}"/>
    <cellStyle name="40% - Énfasis6 2 2 7" xfId="9748" xr:uid="{00000000-0005-0000-0000-00006A1D0000}"/>
    <cellStyle name="40% - Énfasis6 2 2 7 2" xfId="32929" xr:uid="{00000000-0005-0000-0000-00006B1D0000}"/>
    <cellStyle name="40% - Énfasis6 2 2 8" xfId="19975" xr:uid="{00000000-0005-0000-0000-00006C1D0000}"/>
    <cellStyle name="40% - Énfasis6 2 2 8 2" xfId="27619" xr:uid="{00000000-0005-0000-0000-00006D1D0000}"/>
    <cellStyle name="40% - Énfasis6 2 2 9" xfId="22304" xr:uid="{00000000-0005-0000-0000-00006E1D0000}"/>
    <cellStyle name="40% - Énfasis6 2 3" xfId="201" xr:uid="{00000000-0005-0000-0000-00006F1D0000}"/>
    <cellStyle name="40% - Énfasis6 2 3 2" xfId="1314" xr:uid="{00000000-0005-0000-0000-0000701D0000}"/>
    <cellStyle name="40% - Énfasis6 2 3 2 10" xfId="4415" xr:uid="{00000000-0005-0000-0000-0000711D0000}"/>
    <cellStyle name="40% - Énfasis6 2 3 2 11" xfId="3265" xr:uid="{00000000-0005-0000-0000-0000721D0000}"/>
    <cellStyle name="40% - Énfasis6 2 3 2 2" xfId="2129" xr:uid="{00000000-0005-0000-0000-0000731D0000}"/>
    <cellStyle name="40% - Énfasis6 2 3 2 2 10" xfId="4077" xr:uid="{00000000-0005-0000-0000-0000741D0000}"/>
    <cellStyle name="40% - Énfasis6 2 3 2 2 2" xfId="7684" xr:uid="{00000000-0005-0000-0000-0000751D0000}"/>
    <cellStyle name="40% - Énfasis6 2 3 2 2 2 2" xfId="18018" xr:uid="{00000000-0005-0000-0000-0000761D0000}"/>
    <cellStyle name="40% - Énfasis6 2 3 2 2 2 2 2" xfId="41354" xr:uid="{00000000-0005-0000-0000-0000771D0000}"/>
    <cellStyle name="40% - Énfasis6 2 3 2 2 2 3" xfId="12856" xr:uid="{00000000-0005-0000-0000-0000781D0000}"/>
    <cellStyle name="40% - Énfasis6 2 3 2 2 2 3 2" xfId="36039" xr:uid="{00000000-0005-0000-0000-0000791D0000}"/>
    <cellStyle name="40% - Énfasis6 2 3 2 2 2 4" xfId="30729" xr:uid="{00000000-0005-0000-0000-00007A1D0000}"/>
    <cellStyle name="40% - Énfasis6 2 3 2 2 2 5" xfId="25414" xr:uid="{00000000-0005-0000-0000-00007B1D0000}"/>
    <cellStyle name="40% - Énfasis6 2 3 2 2 3" xfId="9308" xr:uid="{00000000-0005-0000-0000-00007C1D0000}"/>
    <cellStyle name="40% - Énfasis6 2 3 2 2 3 2" xfId="19777" xr:uid="{00000000-0005-0000-0000-00007D1D0000}"/>
    <cellStyle name="40% - Énfasis6 2 3 2 2 3 2 2" xfId="43122" xr:uid="{00000000-0005-0000-0000-00007E1D0000}"/>
    <cellStyle name="40% - Énfasis6 2 3 2 2 3 3" xfId="14623" xr:uid="{00000000-0005-0000-0000-00007F1D0000}"/>
    <cellStyle name="40% - Énfasis6 2 3 2 2 3 3 2" xfId="37807" xr:uid="{00000000-0005-0000-0000-0000801D0000}"/>
    <cellStyle name="40% - Énfasis6 2 3 2 2 3 4" xfId="32497" xr:uid="{00000000-0005-0000-0000-0000811D0000}"/>
    <cellStyle name="40% - Énfasis6 2 3 2 2 3 5" xfId="27182" xr:uid="{00000000-0005-0000-0000-0000821D0000}"/>
    <cellStyle name="40% - Énfasis6 2 3 2 2 4" xfId="16404" xr:uid="{00000000-0005-0000-0000-0000831D0000}"/>
    <cellStyle name="40% - Énfasis6 2 3 2 2 4 2" xfId="39591" xr:uid="{00000000-0005-0000-0000-0000841D0000}"/>
    <cellStyle name="40% - Énfasis6 2 3 2 2 5" xfId="11095" xr:uid="{00000000-0005-0000-0000-0000851D0000}"/>
    <cellStyle name="40% - Énfasis6 2 3 2 2 5 2" xfId="34276" xr:uid="{00000000-0005-0000-0000-0000861D0000}"/>
    <cellStyle name="40% - Énfasis6 2 3 2 2 6" xfId="21722" xr:uid="{00000000-0005-0000-0000-0000871D0000}"/>
    <cellStyle name="40% - Énfasis6 2 3 2 2 6 2" xfId="28966" xr:uid="{00000000-0005-0000-0000-0000881D0000}"/>
    <cellStyle name="40% - Énfasis6 2 3 2 2 7" xfId="23651" xr:uid="{00000000-0005-0000-0000-0000891D0000}"/>
    <cellStyle name="40% - Énfasis6 2 3 2 2 8" xfId="44917" xr:uid="{00000000-0005-0000-0000-00008A1D0000}"/>
    <cellStyle name="40% - Énfasis6 2 3 2 2 9" xfId="4416" xr:uid="{00000000-0005-0000-0000-00008B1D0000}"/>
    <cellStyle name="40% - Énfasis6 2 3 2 3" xfId="6884" xr:uid="{00000000-0005-0000-0000-00008C1D0000}"/>
    <cellStyle name="40% - Énfasis6 2 3 2 3 2" xfId="17254" xr:uid="{00000000-0005-0000-0000-00008D1D0000}"/>
    <cellStyle name="40% - Énfasis6 2 3 2 3 2 2" xfId="40542" xr:uid="{00000000-0005-0000-0000-00008E1D0000}"/>
    <cellStyle name="40% - Énfasis6 2 3 2 3 3" xfId="12044" xr:uid="{00000000-0005-0000-0000-00008F1D0000}"/>
    <cellStyle name="40% - Énfasis6 2 3 2 3 3 2" xfId="35227" xr:uid="{00000000-0005-0000-0000-0000901D0000}"/>
    <cellStyle name="40% - Énfasis6 2 3 2 3 4" xfId="29917" xr:uid="{00000000-0005-0000-0000-0000911D0000}"/>
    <cellStyle name="40% - Énfasis6 2 3 2 3 5" xfId="24602" xr:uid="{00000000-0005-0000-0000-0000921D0000}"/>
    <cellStyle name="40% - Énfasis6 2 3 2 4" xfId="8543" xr:uid="{00000000-0005-0000-0000-0000931D0000}"/>
    <cellStyle name="40% - Énfasis6 2 3 2 4 2" xfId="18965" xr:uid="{00000000-0005-0000-0000-0000941D0000}"/>
    <cellStyle name="40% - Énfasis6 2 3 2 4 2 2" xfId="42310" xr:uid="{00000000-0005-0000-0000-0000951D0000}"/>
    <cellStyle name="40% - Énfasis6 2 3 2 4 3" xfId="13811" xr:uid="{00000000-0005-0000-0000-0000961D0000}"/>
    <cellStyle name="40% - Énfasis6 2 3 2 4 3 2" xfId="36995" xr:uid="{00000000-0005-0000-0000-0000971D0000}"/>
    <cellStyle name="40% - Énfasis6 2 3 2 4 4" xfId="31685" xr:uid="{00000000-0005-0000-0000-0000981D0000}"/>
    <cellStyle name="40% - Énfasis6 2 3 2 4 5" xfId="26370" xr:uid="{00000000-0005-0000-0000-0000991D0000}"/>
    <cellStyle name="40% - Énfasis6 2 3 2 5" xfId="15592" xr:uid="{00000000-0005-0000-0000-00009A1D0000}"/>
    <cellStyle name="40% - Énfasis6 2 3 2 5 2" xfId="38779" xr:uid="{00000000-0005-0000-0000-00009B1D0000}"/>
    <cellStyle name="40% - Énfasis6 2 3 2 6" xfId="10283" xr:uid="{00000000-0005-0000-0000-00009C1D0000}"/>
    <cellStyle name="40% - Énfasis6 2 3 2 6 2" xfId="33464" xr:uid="{00000000-0005-0000-0000-00009D1D0000}"/>
    <cellStyle name="40% - Énfasis6 2 3 2 7" xfId="20910" xr:uid="{00000000-0005-0000-0000-00009E1D0000}"/>
    <cellStyle name="40% - Énfasis6 2 3 2 7 2" xfId="28154" xr:uid="{00000000-0005-0000-0000-00009F1D0000}"/>
    <cellStyle name="40% - Énfasis6 2 3 2 8" xfId="22839" xr:uid="{00000000-0005-0000-0000-0000A01D0000}"/>
    <cellStyle name="40% - Énfasis6 2 3 2 9" xfId="44105" xr:uid="{00000000-0005-0000-0000-0000A11D0000}"/>
    <cellStyle name="40% - Énfasis6 2 3 3" xfId="1722" xr:uid="{00000000-0005-0000-0000-0000A21D0000}"/>
    <cellStyle name="40% - Énfasis6 2 3 3 10" xfId="3671" xr:uid="{00000000-0005-0000-0000-0000A31D0000}"/>
    <cellStyle name="40% - Énfasis6 2 3 3 2" xfId="7284" xr:uid="{00000000-0005-0000-0000-0000A41D0000}"/>
    <cellStyle name="40% - Énfasis6 2 3 3 2 2" xfId="17636" xr:uid="{00000000-0005-0000-0000-0000A51D0000}"/>
    <cellStyle name="40% - Énfasis6 2 3 3 2 2 2" xfId="40948" xr:uid="{00000000-0005-0000-0000-0000A61D0000}"/>
    <cellStyle name="40% - Énfasis6 2 3 3 2 3" xfId="12450" xr:uid="{00000000-0005-0000-0000-0000A71D0000}"/>
    <cellStyle name="40% - Énfasis6 2 3 3 2 3 2" xfId="35633" xr:uid="{00000000-0005-0000-0000-0000A81D0000}"/>
    <cellStyle name="40% - Énfasis6 2 3 3 2 4" xfId="30323" xr:uid="{00000000-0005-0000-0000-0000A91D0000}"/>
    <cellStyle name="40% - Énfasis6 2 3 3 2 5" xfId="25008" xr:uid="{00000000-0005-0000-0000-0000AA1D0000}"/>
    <cellStyle name="40% - Énfasis6 2 3 3 3" xfId="8925" xr:uid="{00000000-0005-0000-0000-0000AB1D0000}"/>
    <cellStyle name="40% - Énfasis6 2 3 3 3 2" xfId="19371" xr:uid="{00000000-0005-0000-0000-0000AC1D0000}"/>
    <cellStyle name="40% - Énfasis6 2 3 3 3 2 2" xfId="42716" xr:uid="{00000000-0005-0000-0000-0000AD1D0000}"/>
    <cellStyle name="40% - Énfasis6 2 3 3 3 3" xfId="14217" xr:uid="{00000000-0005-0000-0000-0000AE1D0000}"/>
    <cellStyle name="40% - Énfasis6 2 3 3 3 3 2" xfId="37401" xr:uid="{00000000-0005-0000-0000-0000AF1D0000}"/>
    <cellStyle name="40% - Énfasis6 2 3 3 3 4" xfId="32091" xr:uid="{00000000-0005-0000-0000-0000B01D0000}"/>
    <cellStyle name="40% - Énfasis6 2 3 3 3 5" xfId="26776" xr:uid="{00000000-0005-0000-0000-0000B11D0000}"/>
    <cellStyle name="40% - Énfasis6 2 3 3 4" xfId="15998" xr:uid="{00000000-0005-0000-0000-0000B21D0000}"/>
    <cellStyle name="40% - Énfasis6 2 3 3 4 2" xfId="39185" xr:uid="{00000000-0005-0000-0000-0000B31D0000}"/>
    <cellStyle name="40% - Énfasis6 2 3 3 5" xfId="10689" xr:uid="{00000000-0005-0000-0000-0000B41D0000}"/>
    <cellStyle name="40% - Énfasis6 2 3 3 5 2" xfId="33870" xr:uid="{00000000-0005-0000-0000-0000B51D0000}"/>
    <cellStyle name="40% - Énfasis6 2 3 3 6" xfId="21316" xr:uid="{00000000-0005-0000-0000-0000B61D0000}"/>
    <cellStyle name="40% - Énfasis6 2 3 3 6 2" xfId="28560" xr:uid="{00000000-0005-0000-0000-0000B71D0000}"/>
    <cellStyle name="40% - Énfasis6 2 3 3 7" xfId="23245" xr:uid="{00000000-0005-0000-0000-0000B81D0000}"/>
    <cellStyle name="40% - Énfasis6 2 3 3 8" xfId="44511" xr:uid="{00000000-0005-0000-0000-0000B91D0000}"/>
    <cellStyle name="40% - Énfasis6 2 3 3 9" xfId="4417" xr:uid="{00000000-0005-0000-0000-0000BA1D0000}"/>
    <cellStyle name="40% - Énfasis6 2 3 4" xfId="2306" xr:uid="{00000000-0005-0000-0000-0000BB1D0000}"/>
    <cellStyle name="40% - Énfasis6 2 3 4 2" xfId="6485" xr:uid="{00000000-0005-0000-0000-0000BC1D0000}"/>
    <cellStyle name="40% - Énfasis6 2 3 4 2 2" xfId="40136" xr:uid="{00000000-0005-0000-0000-0000BD1D0000}"/>
    <cellStyle name="40% - Énfasis6 2 3 4 3" xfId="11638" xr:uid="{00000000-0005-0000-0000-0000BE1D0000}"/>
    <cellStyle name="40% - Énfasis6 2 3 4 3 2" xfId="34821" xr:uid="{00000000-0005-0000-0000-0000BF1D0000}"/>
    <cellStyle name="40% - Énfasis6 2 3 4 4" xfId="21893" xr:uid="{00000000-0005-0000-0000-0000C01D0000}"/>
    <cellStyle name="40% - Énfasis6 2 3 4 4 2" xfId="29511" xr:uid="{00000000-0005-0000-0000-0000C11D0000}"/>
    <cellStyle name="40% - Énfasis6 2 3 4 5" xfId="24196" xr:uid="{00000000-0005-0000-0000-0000C21D0000}"/>
    <cellStyle name="40% - Énfasis6 2 3 5" xfId="906" xr:uid="{00000000-0005-0000-0000-0000C31D0000}"/>
    <cellStyle name="40% - Énfasis6 2 3 5 2" xfId="18560" xr:uid="{00000000-0005-0000-0000-0000C41D0000}"/>
    <cellStyle name="40% - Énfasis6 2 3 5 2 2" xfId="41904" xr:uid="{00000000-0005-0000-0000-0000C51D0000}"/>
    <cellStyle name="40% - Énfasis6 2 3 5 3" xfId="13405" xr:uid="{00000000-0005-0000-0000-0000C61D0000}"/>
    <cellStyle name="40% - Énfasis6 2 3 5 3 2" xfId="36589" xr:uid="{00000000-0005-0000-0000-0000C71D0000}"/>
    <cellStyle name="40% - Énfasis6 2 3 5 4" xfId="20504" xr:uid="{00000000-0005-0000-0000-0000C81D0000}"/>
    <cellStyle name="40% - Énfasis6 2 3 5 4 2" xfId="31279" xr:uid="{00000000-0005-0000-0000-0000C91D0000}"/>
    <cellStyle name="40% - Énfasis6 2 3 5 5" xfId="25964" xr:uid="{00000000-0005-0000-0000-0000CA1D0000}"/>
    <cellStyle name="40% - Énfasis6 2 3 5 6" xfId="43699" xr:uid="{00000000-0005-0000-0000-0000CB1D0000}"/>
    <cellStyle name="40% - Énfasis6 2 3 5 7" xfId="4418" xr:uid="{00000000-0005-0000-0000-0000CC1D0000}"/>
    <cellStyle name="40% - Énfasis6 2 3 5 8" xfId="2859" xr:uid="{00000000-0005-0000-0000-0000CD1D0000}"/>
    <cellStyle name="40% - Énfasis6 2 3 6" xfId="15186" xr:uid="{00000000-0005-0000-0000-0000CE1D0000}"/>
    <cellStyle name="40% - Énfasis6 2 3 6 2" xfId="38373" xr:uid="{00000000-0005-0000-0000-0000CF1D0000}"/>
    <cellStyle name="40% - Énfasis6 2 3 7" xfId="9877" xr:uid="{00000000-0005-0000-0000-0000D01D0000}"/>
    <cellStyle name="40% - Énfasis6 2 3 7 2" xfId="33058" xr:uid="{00000000-0005-0000-0000-0000D11D0000}"/>
    <cellStyle name="40% - Énfasis6 2 3 8" xfId="19977" xr:uid="{00000000-0005-0000-0000-0000D21D0000}"/>
    <cellStyle name="40% - Énfasis6 2 3 8 2" xfId="27748" xr:uid="{00000000-0005-0000-0000-0000D31D0000}"/>
    <cellStyle name="40% - Énfasis6 2 3 9" xfId="22433" xr:uid="{00000000-0005-0000-0000-0000D41D0000}"/>
    <cellStyle name="40% - Énfasis6 2 4" xfId="1050" xr:uid="{00000000-0005-0000-0000-0000D51D0000}"/>
    <cellStyle name="40% - Énfasis6 2 4 10" xfId="4419" xr:uid="{00000000-0005-0000-0000-0000D61D0000}"/>
    <cellStyle name="40% - Énfasis6 2 4 11" xfId="3001" xr:uid="{00000000-0005-0000-0000-0000D71D0000}"/>
    <cellStyle name="40% - Énfasis6 2 4 2" xfId="1865" xr:uid="{00000000-0005-0000-0000-0000D81D0000}"/>
    <cellStyle name="40% - Énfasis6 2 4 2 10" xfId="3813" xr:uid="{00000000-0005-0000-0000-0000D91D0000}"/>
    <cellStyle name="40% - Énfasis6 2 4 2 2" xfId="7424" xr:uid="{00000000-0005-0000-0000-0000DA1D0000}"/>
    <cellStyle name="40% - Énfasis6 2 4 2 2 2" xfId="17778" xr:uid="{00000000-0005-0000-0000-0000DB1D0000}"/>
    <cellStyle name="40% - Énfasis6 2 4 2 2 2 2" xfId="41090" xr:uid="{00000000-0005-0000-0000-0000DC1D0000}"/>
    <cellStyle name="40% - Énfasis6 2 4 2 2 3" xfId="12592" xr:uid="{00000000-0005-0000-0000-0000DD1D0000}"/>
    <cellStyle name="40% - Énfasis6 2 4 2 2 3 2" xfId="35775" xr:uid="{00000000-0005-0000-0000-0000DE1D0000}"/>
    <cellStyle name="40% - Énfasis6 2 4 2 2 4" xfId="30465" xr:uid="{00000000-0005-0000-0000-0000DF1D0000}"/>
    <cellStyle name="40% - Énfasis6 2 4 2 2 5" xfId="25150" xr:uid="{00000000-0005-0000-0000-0000E01D0000}"/>
    <cellStyle name="40% - Énfasis6 2 4 2 3" xfId="9068" xr:uid="{00000000-0005-0000-0000-0000E11D0000}"/>
    <cellStyle name="40% - Énfasis6 2 4 2 3 2" xfId="19513" xr:uid="{00000000-0005-0000-0000-0000E21D0000}"/>
    <cellStyle name="40% - Énfasis6 2 4 2 3 2 2" xfId="42858" xr:uid="{00000000-0005-0000-0000-0000E31D0000}"/>
    <cellStyle name="40% - Énfasis6 2 4 2 3 3" xfId="14359" xr:uid="{00000000-0005-0000-0000-0000E41D0000}"/>
    <cellStyle name="40% - Énfasis6 2 4 2 3 3 2" xfId="37543" xr:uid="{00000000-0005-0000-0000-0000E51D0000}"/>
    <cellStyle name="40% - Énfasis6 2 4 2 3 4" xfId="32233" xr:uid="{00000000-0005-0000-0000-0000E61D0000}"/>
    <cellStyle name="40% - Énfasis6 2 4 2 3 5" xfId="26918" xr:uid="{00000000-0005-0000-0000-0000E71D0000}"/>
    <cellStyle name="40% - Énfasis6 2 4 2 4" xfId="16140" xr:uid="{00000000-0005-0000-0000-0000E81D0000}"/>
    <cellStyle name="40% - Énfasis6 2 4 2 4 2" xfId="39327" xr:uid="{00000000-0005-0000-0000-0000E91D0000}"/>
    <cellStyle name="40% - Énfasis6 2 4 2 5" xfId="10831" xr:uid="{00000000-0005-0000-0000-0000EA1D0000}"/>
    <cellStyle name="40% - Énfasis6 2 4 2 5 2" xfId="34012" xr:uid="{00000000-0005-0000-0000-0000EB1D0000}"/>
    <cellStyle name="40% - Énfasis6 2 4 2 6" xfId="21458" xr:uid="{00000000-0005-0000-0000-0000EC1D0000}"/>
    <cellStyle name="40% - Énfasis6 2 4 2 6 2" xfId="28702" xr:uid="{00000000-0005-0000-0000-0000ED1D0000}"/>
    <cellStyle name="40% - Énfasis6 2 4 2 7" xfId="23387" xr:uid="{00000000-0005-0000-0000-0000EE1D0000}"/>
    <cellStyle name="40% - Énfasis6 2 4 2 8" xfId="44653" xr:uid="{00000000-0005-0000-0000-0000EF1D0000}"/>
    <cellStyle name="40% - Énfasis6 2 4 2 9" xfId="4420" xr:uid="{00000000-0005-0000-0000-0000F01D0000}"/>
    <cellStyle name="40% - Énfasis6 2 4 3" xfId="6624" xr:uid="{00000000-0005-0000-0000-0000F11D0000}"/>
    <cellStyle name="40% - Énfasis6 2 4 3 2" xfId="17026" xr:uid="{00000000-0005-0000-0000-0000F21D0000}"/>
    <cellStyle name="40% - Énfasis6 2 4 3 2 2" xfId="40278" xr:uid="{00000000-0005-0000-0000-0000F31D0000}"/>
    <cellStyle name="40% - Énfasis6 2 4 3 3" xfId="11780" xr:uid="{00000000-0005-0000-0000-0000F41D0000}"/>
    <cellStyle name="40% - Énfasis6 2 4 3 3 2" xfId="34963" xr:uid="{00000000-0005-0000-0000-0000F51D0000}"/>
    <cellStyle name="40% - Énfasis6 2 4 3 4" xfId="29653" xr:uid="{00000000-0005-0000-0000-0000F61D0000}"/>
    <cellStyle name="40% - Énfasis6 2 4 3 5" xfId="24338" xr:uid="{00000000-0005-0000-0000-0000F71D0000}"/>
    <cellStyle name="40% - Énfasis6 2 4 4" xfId="8315" xr:uid="{00000000-0005-0000-0000-0000F81D0000}"/>
    <cellStyle name="40% - Énfasis6 2 4 4 2" xfId="18701" xr:uid="{00000000-0005-0000-0000-0000F91D0000}"/>
    <cellStyle name="40% - Énfasis6 2 4 4 2 2" xfId="42046" xr:uid="{00000000-0005-0000-0000-0000FA1D0000}"/>
    <cellStyle name="40% - Énfasis6 2 4 4 3" xfId="13547" xr:uid="{00000000-0005-0000-0000-0000FB1D0000}"/>
    <cellStyle name="40% - Énfasis6 2 4 4 3 2" xfId="36731" xr:uid="{00000000-0005-0000-0000-0000FC1D0000}"/>
    <cellStyle name="40% - Énfasis6 2 4 4 4" xfId="31421" xr:uid="{00000000-0005-0000-0000-0000FD1D0000}"/>
    <cellStyle name="40% - Énfasis6 2 4 4 5" xfId="26106" xr:uid="{00000000-0005-0000-0000-0000FE1D0000}"/>
    <cellStyle name="40% - Énfasis6 2 4 5" xfId="15328" xr:uid="{00000000-0005-0000-0000-0000FF1D0000}"/>
    <cellStyle name="40% - Énfasis6 2 4 5 2" xfId="38515" xr:uid="{00000000-0005-0000-0000-0000001E0000}"/>
    <cellStyle name="40% - Énfasis6 2 4 6" xfId="10019" xr:uid="{00000000-0005-0000-0000-0000011E0000}"/>
    <cellStyle name="40% - Énfasis6 2 4 6 2" xfId="33200" xr:uid="{00000000-0005-0000-0000-0000021E0000}"/>
    <cellStyle name="40% - Énfasis6 2 4 7" xfId="20646" xr:uid="{00000000-0005-0000-0000-0000031E0000}"/>
    <cellStyle name="40% - Énfasis6 2 4 7 2" xfId="27890" xr:uid="{00000000-0005-0000-0000-0000041E0000}"/>
    <cellStyle name="40% - Énfasis6 2 4 8" xfId="22575" xr:uid="{00000000-0005-0000-0000-0000051E0000}"/>
    <cellStyle name="40% - Énfasis6 2 4 9" xfId="43841" xr:uid="{00000000-0005-0000-0000-0000061E0000}"/>
    <cellStyle name="40% - Énfasis6 2 5" xfId="631" xr:uid="{00000000-0005-0000-0000-0000071E0000}"/>
    <cellStyle name="40% - Énfasis6 2 5 10" xfId="2595" xr:uid="{00000000-0005-0000-0000-0000081E0000}"/>
    <cellStyle name="40% - Énfasis6 2 5 2" xfId="6225" xr:uid="{00000000-0005-0000-0000-0000091E0000}"/>
    <cellStyle name="40% - Énfasis6 2 5 2 2" xfId="16668" xr:uid="{00000000-0005-0000-0000-00000A1E0000}"/>
    <cellStyle name="40% - Énfasis6 2 5 2 2 2" xfId="39872" xr:uid="{00000000-0005-0000-0000-00000B1E0000}"/>
    <cellStyle name="40% - Énfasis6 2 5 2 3" xfId="11374" xr:uid="{00000000-0005-0000-0000-00000C1E0000}"/>
    <cellStyle name="40% - Énfasis6 2 5 2 3 2" xfId="34557" xr:uid="{00000000-0005-0000-0000-00000D1E0000}"/>
    <cellStyle name="40% - Énfasis6 2 5 2 4" xfId="29247" xr:uid="{00000000-0005-0000-0000-00000E1E0000}"/>
    <cellStyle name="40% - Énfasis6 2 5 2 5" xfId="23932" xr:uid="{00000000-0005-0000-0000-00000F1E0000}"/>
    <cellStyle name="40% - Énfasis6 2 5 3" xfId="7957" xr:uid="{00000000-0005-0000-0000-0000101E0000}"/>
    <cellStyle name="40% - Énfasis6 2 5 3 2" xfId="18296" xr:uid="{00000000-0005-0000-0000-0000111E0000}"/>
    <cellStyle name="40% - Énfasis6 2 5 3 2 2" xfId="41640" xr:uid="{00000000-0005-0000-0000-0000121E0000}"/>
    <cellStyle name="40% - Énfasis6 2 5 3 3" xfId="13141" xr:uid="{00000000-0005-0000-0000-0000131E0000}"/>
    <cellStyle name="40% - Énfasis6 2 5 3 3 2" xfId="36325" xr:uid="{00000000-0005-0000-0000-0000141E0000}"/>
    <cellStyle name="40% - Énfasis6 2 5 3 4" xfId="31015" xr:uid="{00000000-0005-0000-0000-0000151E0000}"/>
    <cellStyle name="40% - Énfasis6 2 5 3 5" xfId="25700" xr:uid="{00000000-0005-0000-0000-0000161E0000}"/>
    <cellStyle name="40% - Énfasis6 2 5 4" xfId="14922" xr:uid="{00000000-0005-0000-0000-0000171E0000}"/>
    <cellStyle name="40% - Énfasis6 2 5 4 2" xfId="38109" xr:uid="{00000000-0005-0000-0000-0000181E0000}"/>
    <cellStyle name="40% - Énfasis6 2 5 5" xfId="9613" xr:uid="{00000000-0005-0000-0000-0000191E0000}"/>
    <cellStyle name="40% - Énfasis6 2 5 5 2" xfId="32794" xr:uid="{00000000-0005-0000-0000-00001A1E0000}"/>
    <cellStyle name="40% - Énfasis6 2 5 6" xfId="20240" xr:uid="{00000000-0005-0000-0000-00001B1E0000}"/>
    <cellStyle name="40% - Énfasis6 2 5 6 2" xfId="27484" xr:uid="{00000000-0005-0000-0000-00001C1E0000}"/>
    <cellStyle name="40% - Énfasis6 2 5 7" xfId="22169" xr:uid="{00000000-0005-0000-0000-00001D1E0000}"/>
    <cellStyle name="40% - Énfasis6 2 5 8" xfId="43435" xr:uid="{00000000-0005-0000-0000-00001E1E0000}"/>
    <cellStyle name="40% - Énfasis6 2 5 9" xfId="4421" xr:uid="{00000000-0005-0000-0000-00001F1E0000}"/>
    <cellStyle name="40% - Énfasis6 2 6" xfId="1458" xr:uid="{00000000-0005-0000-0000-0000201E0000}"/>
    <cellStyle name="40% - Énfasis6 2 6 10" xfId="3407" xr:uid="{00000000-0005-0000-0000-0000211E0000}"/>
    <cellStyle name="40% - Énfasis6 2 6 2" xfId="7024" xr:uid="{00000000-0005-0000-0000-0000221E0000}"/>
    <cellStyle name="40% - Énfasis6 2 6 2 2" xfId="17396" xr:uid="{00000000-0005-0000-0000-0000231E0000}"/>
    <cellStyle name="40% - Énfasis6 2 6 2 2 2" xfId="40684" xr:uid="{00000000-0005-0000-0000-0000241E0000}"/>
    <cellStyle name="40% - Énfasis6 2 6 2 3" xfId="12186" xr:uid="{00000000-0005-0000-0000-0000251E0000}"/>
    <cellStyle name="40% - Énfasis6 2 6 2 3 2" xfId="35369" xr:uid="{00000000-0005-0000-0000-0000261E0000}"/>
    <cellStyle name="40% - Énfasis6 2 6 2 4" xfId="30059" xr:uid="{00000000-0005-0000-0000-0000271E0000}"/>
    <cellStyle name="40% - Énfasis6 2 6 2 5" xfId="24744" xr:uid="{00000000-0005-0000-0000-0000281E0000}"/>
    <cellStyle name="40% - Énfasis6 2 6 3" xfId="8685" xr:uid="{00000000-0005-0000-0000-0000291E0000}"/>
    <cellStyle name="40% - Énfasis6 2 6 3 2" xfId="19107" xr:uid="{00000000-0005-0000-0000-00002A1E0000}"/>
    <cellStyle name="40% - Énfasis6 2 6 3 2 2" xfId="42452" xr:uid="{00000000-0005-0000-0000-00002B1E0000}"/>
    <cellStyle name="40% - Énfasis6 2 6 3 3" xfId="13953" xr:uid="{00000000-0005-0000-0000-00002C1E0000}"/>
    <cellStyle name="40% - Énfasis6 2 6 3 3 2" xfId="37137" xr:uid="{00000000-0005-0000-0000-00002D1E0000}"/>
    <cellStyle name="40% - Énfasis6 2 6 3 4" xfId="31827" xr:uid="{00000000-0005-0000-0000-00002E1E0000}"/>
    <cellStyle name="40% - Énfasis6 2 6 3 5" xfId="26512" xr:uid="{00000000-0005-0000-0000-00002F1E0000}"/>
    <cellStyle name="40% - Énfasis6 2 6 4" xfId="15734" xr:uid="{00000000-0005-0000-0000-0000301E0000}"/>
    <cellStyle name="40% - Énfasis6 2 6 4 2" xfId="38921" xr:uid="{00000000-0005-0000-0000-0000311E0000}"/>
    <cellStyle name="40% - Énfasis6 2 6 5" xfId="10425" xr:uid="{00000000-0005-0000-0000-0000321E0000}"/>
    <cellStyle name="40% - Énfasis6 2 6 5 2" xfId="33606" xr:uid="{00000000-0005-0000-0000-0000331E0000}"/>
    <cellStyle name="40% - Énfasis6 2 6 6" xfId="21052" xr:uid="{00000000-0005-0000-0000-0000341E0000}"/>
    <cellStyle name="40% - Énfasis6 2 6 6 2" xfId="28296" xr:uid="{00000000-0005-0000-0000-0000351E0000}"/>
    <cellStyle name="40% - Énfasis6 2 6 7" xfId="22981" xr:uid="{00000000-0005-0000-0000-0000361E0000}"/>
    <cellStyle name="40% - Énfasis6 2 6 8" xfId="44247" xr:uid="{00000000-0005-0000-0000-0000371E0000}"/>
    <cellStyle name="40% - Énfasis6 2 6 9" xfId="4422" xr:uid="{00000000-0005-0000-0000-0000381E0000}"/>
    <cellStyle name="40% - Énfasis6 2 7" xfId="2303" xr:uid="{00000000-0005-0000-0000-0000391E0000}"/>
    <cellStyle name="40% - Énfasis6 2 7 2" xfId="6092" xr:uid="{00000000-0005-0000-0000-00003A1E0000}"/>
    <cellStyle name="40% - Énfasis6 2 7 2 2" xfId="39738" xr:uid="{00000000-0005-0000-0000-00003B1E0000}"/>
    <cellStyle name="40% - Énfasis6 2 7 3" xfId="11240" xr:uid="{00000000-0005-0000-0000-00003C1E0000}"/>
    <cellStyle name="40% - Énfasis6 2 7 3 2" xfId="34423" xr:uid="{00000000-0005-0000-0000-00003D1E0000}"/>
    <cellStyle name="40% - Énfasis6 2 7 4" xfId="21890" xr:uid="{00000000-0005-0000-0000-00003E1E0000}"/>
    <cellStyle name="40% - Énfasis6 2 7 4 2" xfId="29113" xr:uid="{00000000-0005-0000-0000-00003F1E0000}"/>
    <cellStyle name="40% - Énfasis6 2 7 5" xfId="23798" xr:uid="{00000000-0005-0000-0000-0000401E0000}"/>
    <cellStyle name="40% - Énfasis6 2 8" xfId="497" xr:uid="{00000000-0005-0000-0000-0000411E0000}"/>
    <cellStyle name="40% - Énfasis6 2 8 2" xfId="18163" xr:uid="{00000000-0005-0000-0000-0000421E0000}"/>
    <cellStyle name="40% - Énfasis6 2 8 2 2" xfId="41506" xr:uid="{00000000-0005-0000-0000-0000431E0000}"/>
    <cellStyle name="40% - Énfasis6 2 8 3" xfId="13007" xr:uid="{00000000-0005-0000-0000-0000441E0000}"/>
    <cellStyle name="40% - Énfasis6 2 8 3 2" xfId="36191" xr:uid="{00000000-0005-0000-0000-0000451E0000}"/>
    <cellStyle name="40% - Énfasis6 2 8 4" xfId="20106" xr:uid="{00000000-0005-0000-0000-0000461E0000}"/>
    <cellStyle name="40% - Énfasis6 2 8 4 2" xfId="30881" xr:uid="{00000000-0005-0000-0000-0000471E0000}"/>
    <cellStyle name="40% - Énfasis6 2 8 5" xfId="25566" xr:uid="{00000000-0005-0000-0000-0000481E0000}"/>
    <cellStyle name="40% - Énfasis6 2 8 6" xfId="43301" xr:uid="{00000000-0005-0000-0000-0000491E0000}"/>
    <cellStyle name="40% - Énfasis6 2 8 7" xfId="4423" xr:uid="{00000000-0005-0000-0000-00004A1E0000}"/>
    <cellStyle name="40% - Énfasis6 2 8 8" xfId="2461" xr:uid="{00000000-0005-0000-0000-00004B1E0000}"/>
    <cellStyle name="40% - Énfasis6 2 9" xfId="14788" xr:uid="{00000000-0005-0000-0000-00004C1E0000}"/>
    <cellStyle name="40% - Énfasis6 2 9 2" xfId="37975" xr:uid="{00000000-0005-0000-0000-00004D1E0000}"/>
    <cellStyle name="40% - Énfasis6 3" xfId="202" xr:uid="{00000000-0005-0000-0000-00004E1E0000}"/>
    <cellStyle name="40% - Énfasis6 3 2" xfId="203" xr:uid="{00000000-0005-0000-0000-00004F1E0000}"/>
    <cellStyle name="40% - Énfasis6 3 2 2" xfId="204" xr:uid="{00000000-0005-0000-0000-0000501E0000}"/>
    <cellStyle name="40% - Énfasis6 3 2 2 2" xfId="2309" xr:uid="{00000000-0005-0000-0000-0000511E0000}"/>
    <cellStyle name="40% - Énfasis6 3 2 2 2 2" xfId="7462" xr:uid="{00000000-0005-0000-0000-0000521E0000}"/>
    <cellStyle name="40% - Énfasis6 3 2 2 2 2 2" xfId="41129" xr:uid="{00000000-0005-0000-0000-0000531E0000}"/>
    <cellStyle name="40% - Énfasis6 3 2 2 2 3" xfId="12631" xr:uid="{00000000-0005-0000-0000-0000541E0000}"/>
    <cellStyle name="40% - Énfasis6 3 2 2 2 3 2" xfId="35814" xr:uid="{00000000-0005-0000-0000-0000551E0000}"/>
    <cellStyle name="40% - Énfasis6 3 2 2 2 4" xfId="21896" xr:uid="{00000000-0005-0000-0000-0000561E0000}"/>
    <cellStyle name="40% - Énfasis6 3 2 2 2 4 2" xfId="30504" xr:uid="{00000000-0005-0000-0000-0000571E0000}"/>
    <cellStyle name="40% - Énfasis6 3 2 2 2 5" xfId="25189" xr:uid="{00000000-0005-0000-0000-0000581E0000}"/>
    <cellStyle name="40% - Énfasis6 3 2 2 3" xfId="1904" xr:uid="{00000000-0005-0000-0000-0000591E0000}"/>
    <cellStyle name="40% - Énfasis6 3 2 2 3 2" xfId="19552" xr:uid="{00000000-0005-0000-0000-00005A1E0000}"/>
    <cellStyle name="40% - Énfasis6 3 2 2 3 2 2" xfId="42897" xr:uid="{00000000-0005-0000-0000-00005B1E0000}"/>
    <cellStyle name="40% - Énfasis6 3 2 2 3 3" xfId="14398" xr:uid="{00000000-0005-0000-0000-00005C1E0000}"/>
    <cellStyle name="40% - Énfasis6 3 2 2 3 3 2" xfId="37582" xr:uid="{00000000-0005-0000-0000-00005D1E0000}"/>
    <cellStyle name="40% - Énfasis6 3 2 2 3 4" xfId="21497" xr:uid="{00000000-0005-0000-0000-00005E1E0000}"/>
    <cellStyle name="40% - Énfasis6 3 2 2 3 4 2" xfId="32272" xr:uid="{00000000-0005-0000-0000-00005F1E0000}"/>
    <cellStyle name="40% - Énfasis6 3 2 2 3 5" xfId="26957" xr:uid="{00000000-0005-0000-0000-0000601E0000}"/>
    <cellStyle name="40% - Énfasis6 3 2 2 3 6" xfId="44692" xr:uid="{00000000-0005-0000-0000-0000611E0000}"/>
    <cellStyle name="40% - Énfasis6 3 2 2 3 7" xfId="4424" xr:uid="{00000000-0005-0000-0000-0000621E0000}"/>
    <cellStyle name="40% - Énfasis6 3 2 2 3 8" xfId="3852" xr:uid="{00000000-0005-0000-0000-0000631E0000}"/>
    <cellStyle name="40% - Énfasis6 3 2 2 4" xfId="16179" xr:uid="{00000000-0005-0000-0000-0000641E0000}"/>
    <cellStyle name="40% - Énfasis6 3 2 2 4 2" xfId="39366" xr:uid="{00000000-0005-0000-0000-0000651E0000}"/>
    <cellStyle name="40% - Énfasis6 3 2 2 5" xfId="10870" xr:uid="{00000000-0005-0000-0000-0000661E0000}"/>
    <cellStyle name="40% - Énfasis6 3 2 2 5 2" xfId="34051" xr:uid="{00000000-0005-0000-0000-0000671E0000}"/>
    <cellStyle name="40% - Énfasis6 3 2 2 6" xfId="19980" xr:uid="{00000000-0005-0000-0000-0000681E0000}"/>
    <cellStyle name="40% - Énfasis6 3 2 2 6 2" xfId="28741" xr:uid="{00000000-0005-0000-0000-0000691E0000}"/>
    <cellStyle name="40% - Énfasis6 3 2 2 7" xfId="23426" xr:uid="{00000000-0005-0000-0000-00006A1E0000}"/>
    <cellStyle name="40% - Énfasis6 3 2 3" xfId="2308" xr:uid="{00000000-0005-0000-0000-00006B1E0000}"/>
    <cellStyle name="40% - Énfasis6 3 2 3 2" xfId="6662" xr:uid="{00000000-0005-0000-0000-00006C1E0000}"/>
    <cellStyle name="40% - Énfasis6 3 2 3 2 2" xfId="40317" xr:uid="{00000000-0005-0000-0000-00006D1E0000}"/>
    <cellStyle name="40% - Énfasis6 3 2 3 3" xfId="11819" xr:uid="{00000000-0005-0000-0000-00006E1E0000}"/>
    <cellStyle name="40% - Énfasis6 3 2 3 3 2" xfId="35002" xr:uid="{00000000-0005-0000-0000-00006F1E0000}"/>
    <cellStyle name="40% - Énfasis6 3 2 3 4" xfId="21895" xr:uid="{00000000-0005-0000-0000-0000701E0000}"/>
    <cellStyle name="40% - Énfasis6 3 2 3 4 2" xfId="29692" xr:uid="{00000000-0005-0000-0000-0000711E0000}"/>
    <cellStyle name="40% - Énfasis6 3 2 3 5" xfId="24377" xr:uid="{00000000-0005-0000-0000-0000721E0000}"/>
    <cellStyle name="40% - Énfasis6 3 2 4" xfId="1089" xr:uid="{00000000-0005-0000-0000-0000731E0000}"/>
    <cellStyle name="40% - Énfasis6 3 2 4 2" xfId="18740" xr:uid="{00000000-0005-0000-0000-0000741E0000}"/>
    <cellStyle name="40% - Énfasis6 3 2 4 2 2" xfId="42085" xr:uid="{00000000-0005-0000-0000-0000751E0000}"/>
    <cellStyle name="40% - Énfasis6 3 2 4 3" xfId="13586" xr:uid="{00000000-0005-0000-0000-0000761E0000}"/>
    <cellStyle name="40% - Énfasis6 3 2 4 3 2" xfId="36770" xr:uid="{00000000-0005-0000-0000-0000771E0000}"/>
    <cellStyle name="40% - Énfasis6 3 2 4 4" xfId="20685" xr:uid="{00000000-0005-0000-0000-0000781E0000}"/>
    <cellStyle name="40% - Énfasis6 3 2 4 4 2" xfId="31460" xr:uid="{00000000-0005-0000-0000-0000791E0000}"/>
    <cellStyle name="40% - Énfasis6 3 2 4 5" xfId="26145" xr:uid="{00000000-0005-0000-0000-00007A1E0000}"/>
    <cellStyle name="40% - Énfasis6 3 2 4 6" xfId="43880" xr:uid="{00000000-0005-0000-0000-00007B1E0000}"/>
    <cellStyle name="40% - Énfasis6 3 2 4 7" xfId="4425" xr:uid="{00000000-0005-0000-0000-00007C1E0000}"/>
    <cellStyle name="40% - Énfasis6 3 2 4 8" xfId="3040" xr:uid="{00000000-0005-0000-0000-00007D1E0000}"/>
    <cellStyle name="40% - Énfasis6 3 2 5" xfId="15367" xr:uid="{00000000-0005-0000-0000-00007E1E0000}"/>
    <cellStyle name="40% - Énfasis6 3 2 5 2" xfId="38554" xr:uid="{00000000-0005-0000-0000-00007F1E0000}"/>
    <cellStyle name="40% - Énfasis6 3 2 6" xfId="10058" xr:uid="{00000000-0005-0000-0000-0000801E0000}"/>
    <cellStyle name="40% - Énfasis6 3 2 6 2" xfId="33239" xr:uid="{00000000-0005-0000-0000-0000811E0000}"/>
    <cellStyle name="40% - Énfasis6 3 2 7" xfId="19979" xr:uid="{00000000-0005-0000-0000-0000821E0000}"/>
    <cellStyle name="40% - Énfasis6 3 2 7 2" xfId="27929" xr:uid="{00000000-0005-0000-0000-0000831E0000}"/>
    <cellStyle name="40% - Énfasis6 3 2 8" xfId="22614" xr:uid="{00000000-0005-0000-0000-0000841E0000}"/>
    <cellStyle name="40% - Énfasis6 3 3" xfId="205" xr:uid="{00000000-0005-0000-0000-0000851E0000}"/>
    <cellStyle name="40% - Énfasis6 3 3 2" xfId="2310" xr:uid="{00000000-0005-0000-0000-0000861E0000}"/>
    <cellStyle name="40% - Énfasis6 3 3 2 2" xfId="7062" xr:uid="{00000000-0005-0000-0000-0000871E0000}"/>
    <cellStyle name="40% - Énfasis6 3 3 2 2 2" xfId="40723" xr:uid="{00000000-0005-0000-0000-0000881E0000}"/>
    <cellStyle name="40% - Énfasis6 3 3 2 3" xfId="12225" xr:uid="{00000000-0005-0000-0000-0000891E0000}"/>
    <cellStyle name="40% - Énfasis6 3 3 2 3 2" xfId="35408" xr:uid="{00000000-0005-0000-0000-00008A1E0000}"/>
    <cellStyle name="40% - Énfasis6 3 3 2 4" xfId="21897" xr:uid="{00000000-0005-0000-0000-00008B1E0000}"/>
    <cellStyle name="40% - Énfasis6 3 3 2 4 2" xfId="30098" xr:uid="{00000000-0005-0000-0000-00008C1E0000}"/>
    <cellStyle name="40% - Énfasis6 3 3 2 5" xfId="24783" xr:uid="{00000000-0005-0000-0000-00008D1E0000}"/>
    <cellStyle name="40% - Énfasis6 3 3 3" xfId="1497" xr:uid="{00000000-0005-0000-0000-00008E1E0000}"/>
    <cellStyle name="40% - Énfasis6 3 3 3 2" xfId="19146" xr:uid="{00000000-0005-0000-0000-00008F1E0000}"/>
    <cellStyle name="40% - Énfasis6 3 3 3 2 2" xfId="42491" xr:uid="{00000000-0005-0000-0000-0000901E0000}"/>
    <cellStyle name="40% - Énfasis6 3 3 3 3" xfId="13992" xr:uid="{00000000-0005-0000-0000-0000911E0000}"/>
    <cellStyle name="40% - Énfasis6 3 3 3 3 2" xfId="37176" xr:uid="{00000000-0005-0000-0000-0000921E0000}"/>
    <cellStyle name="40% - Énfasis6 3 3 3 4" xfId="21091" xr:uid="{00000000-0005-0000-0000-0000931E0000}"/>
    <cellStyle name="40% - Énfasis6 3 3 3 4 2" xfId="31866" xr:uid="{00000000-0005-0000-0000-0000941E0000}"/>
    <cellStyle name="40% - Énfasis6 3 3 3 5" xfId="26551" xr:uid="{00000000-0005-0000-0000-0000951E0000}"/>
    <cellStyle name="40% - Énfasis6 3 3 3 6" xfId="44286" xr:uid="{00000000-0005-0000-0000-0000961E0000}"/>
    <cellStyle name="40% - Énfasis6 3 3 3 7" xfId="4426" xr:uid="{00000000-0005-0000-0000-0000971E0000}"/>
    <cellStyle name="40% - Énfasis6 3 3 3 8" xfId="3446" xr:uid="{00000000-0005-0000-0000-0000981E0000}"/>
    <cellStyle name="40% - Énfasis6 3 3 4" xfId="15773" xr:uid="{00000000-0005-0000-0000-0000991E0000}"/>
    <cellStyle name="40% - Énfasis6 3 3 4 2" xfId="38960" xr:uid="{00000000-0005-0000-0000-00009A1E0000}"/>
    <cellStyle name="40% - Énfasis6 3 3 5" xfId="10464" xr:uid="{00000000-0005-0000-0000-00009B1E0000}"/>
    <cellStyle name="40% - Énfasis6 3 3 5 2" xfId="33645" xr:uid="{00000000-0005-0000-0000-00009C1E0000}"/>
    <cellStyle name="40% - Énfasis6 3 3 6" xfId="19981" xr:uid="{00000000-0005-0000-0000-00009D1E0000}"/>
    <cellStyle name="40% - Énfasis6 3 3 6 2" xfId="28335" xr:uid="{00000000-0005-0000-0000-00009E1E0000}"/>
    <cellStyle name="40% - Énfasis6 3 3 7" xfId="23020" xr:uid="{00000000-0005-0000-0000-00009F1E0000}"/>
    <cellStyle name="40% - Énfasis6 3 4" xfId="2307" xr:uid="{00000000-0005-0000-0000-0000A01E0000}"/>
    <cellStyle name="40% - Énfasis6 3 4 2" xfId="6263" xr:uid="{00000000-0005-0000-0000-0000A11E0000}"/>
    <cellStyle name="40% - Énfasis6 3 4 2 2" xfId="39911" xr:uid="{00000000-0005-0000-0000-0000A21E0000}"/>
    <cellStyle name="40% - Énfasis6 3 4 3" xfId="11413" xr:uid="{00000000-0005-0000-0000-0000A31E0000}"/>
    <cellStyle name="40% - Énfasis6 3 4 3 2" xfId="34596" xr:uid="{00000000-0005-0000-0000-0000A41E0000}"/>
    <cellStyle name="40% - Énfasis6 3 4 4" xfId="21894" xr:uid="{00000000-0005-0000-0000-0000A51E0000}"/>
    <cellStyle name="40% - Énfasis6 3 4 4 2" xfId="29286" xr:uid="{00000000-0005-0000-0000-0000A61E0000}"/>
    <cellStyle name="40% - Énfasis6 3 4 5" xfId="23971" xr:uid="{00000000-0005-0000-0000-0000A71E0000}"/>
    <cellStyle name="40% - Énfasis6 3 5" xfId="670" xr:uid="{00000000-0005-0000-0000-0000A81E0000}"/>
    <cellStyle name="40% - Énfasis6 3 5 2" xfId="18335" xr:uid="{00000000-0005-0000-0000-0000A91E0000}"/>
    <cellStyle name="40% - Énfasis6 3 5 2 2" xfId="41679" xr:uid="{00000000-0005-0000-0000-0000AA1E0000}"/>
    <cellStyle name="40% - Énfasis6 3 5 3" xfId="13180" xr:uid="{00000000-0005-0000-0000-0000AB1E0000}"/>
    <cellStyle name="40% - Énfasis6 3 5 3 2" xfId="36364" xr:uid="{00000000-0005-0000-0000-0000AC1E0000}"/>
    <cellStyle name="40% - Énfasis6 3 5 4" xfId="20279" xr:uid="{00000000-0005-0000-0000-0000AD1E0000}"/>
    <cellStyle name="40% - Énfasis6 3 5 4 2" xfId="31054" xr:uid="{00000000-0005-0000-0000-0000AE1E0000}"/>
    <cellStyle name="40% - Énfasis6 3 5 5" xfId="25739" xr:uid="{00000000-0005-0000-0000-0000AF1E0000}"/>
    <cellStyle name="40% - Énfasis6 3 5 6" xfId="43474" xr:uid="{00000000-0005-0000-0000-0000B01E0000}"/>
    <cellStyle name="40% - Énfasis6 3 5 7" xfId="4427" xr:uid="{00000000-0005-0000-0000-0000B11E0000}"/>
    <cellStyle name="40% - Énfasis6 3 5 8" xfId="2634" xr:uid="{00000000-0005-0000-0000-0000B21E0000}"/>
    <cellStyle name="40% - Énfasis6 3 6" xfId="14961" xr:uid="{00000000-0005-0000-0000-0000B31E0000}"/>
    <cellStyle name="40% - Énfasis6 3 6 2" xfId="38148" xr:uid="{00000000-0005-0000-0000-0000B41E0000}"/>
    <cellStyle name="40% - Énfasis6 3 7" xfId="9652" xr:uid="{00000000-0005-0000-0000-0000B51E0000}"/>
    <cellStyle name="40% - Énfasis6 3 7 2" xfId="32833" xr:uid="{00000000-0005-0000-0000-0000B61E0000}"/>
    <cellStyle name="40% - Énfasis6 3 8" xfId="19978" xr:uid="{00000000-0005-0000-0000-0000B71E0000}"/>
    <cellStyle name="40% - Énfasis6 3 8 2" xfId="27523" xr:uid="{00000000-0005-0000-0000-0000B81E0000}"/>
    <cellStyle name="40% - Énfasis6 3 9" xfId="22208" xr:uid="{00000000-0005-0000-0000-0000B91E0000}"/>
    <cellStyle name="40% - Énfasis6 4" xfId="206" xr:uid="{00000000-0005-0000-0000-0000BA1E0000}"/>
    <cellStyle name="40% - Énfasis6 4 2" xfId="207" xr:uid="{00000000-0005-0000-0000-0000BB1E0000}"/>
    <cellStyle name="40% - Énfasis6 4 2 2" xfId="208" xr:uid="{00000000-0005-0000-0000-0000BC1E0000}"/>
    <cellStyle name="40% - Énfasis6 4 2 2 2" xfId="2313" xr:uid="{00000000-0005-0000-0000-0000BD1E0000}"/>
    <cellStyle name="40% - Énfasis6 4 2 2 2 2" xfId="7599" xr:uid="{00000000-0005-0000-0000-0000BE1E0000}"/>
    <cellStyle name="40% - Énfasis6 4 2 2 2 2 2" xfId="41268" xr:uid="{00000000-0005-0000-0000-0000BF1E0000}"/>
    <cellStyle name="40% - Énfasis6 4 2 2 2 3" xfId="12770" xr:uid="{00000000-0005-0000-0000-0000C01E0000}"/>
    <cellStyle name="40% - Énfasis6 4 2 2 2 3 2" xfId="35953" xr:uid="{00000000-0005-0000-0000-0000C11E0000}"/>
    <cellStyle name="40% - Énfasis6 4 2 2 2 4" xfId="21900" xr:uid="{00000000-0005-0000-0000-0000C21E0000}"/>
    <cellStyle name="40% - Énfasis6 4 2 2 2 4 2" xfId="30643" xr:uid="{00000000-0005-0000-0000-0000C31E0000}"/>
    <cellStyle name="40% - Énfasis6 4 2 2 2 5" xfId="25328" xr:uid="{00000000-0005-0000-0000-0000C41E0000}"/>
    <cellStyle name="40% - Énfasis6 4 2 2 3" xfId="2043" xr:uid="{00000000-0005-0000-0000-0000C51E0000}"/>
    <cellStyle name="40% - Énfasis6 4 2 2 3 2" xfId="19691" xr:uid="{00000000-0005-0000-0000-0000C61E0000}"/>
    <cellStyle name="40% - Énfasis6 4 2 2 3 2 2" xfId="43036" xr:uid="{00000000-0005-0000-0000-0000C71E0000}"/>
    <cellStyle name="40% - Énfasis6 4 2 2 3 3" xfId="14537" xr:uid="{00000000-0005-0000-0000-0000C81E0000}"/>
    <cellStyle name="40% - Énfasis6 4 2 2 3 3 2" xfId="37721" xr:uid="{00000000-0005-0000-0000-0000C91E0000}"/>
    <cellStyle name="40% - Énfasis6 4 2 2 3 4" xfId="21636" xr:uid="{00000000-0005-0000-0000-0000CA1E0000}"/>
    <cellStyle name="40% - Énfasis6 4 2 2 3 4 2" xfId="32411" xr:uid="{00000000-0005-0000-0000-0000CB1E0000}"/>
    <cellStyle name="40% - Énfasis6 4 2 2 3 5" xfId="27096" xr:uid="{00000000-0005-0000-0000-0000CC1E0000}"/>
    <cellStyle name="40% - Énfasis6 4 2 2 3 6" xfId="44831" xr:uid="{00000000-0005-0000-0000-0000CD1E0000}"/>
    <cellStyle name="40% - Énfasis6 4 2 2 3 7" xfId="4428" xr:uid="{00000000-0005-0000-0000-0000CE1E0000}"/>
    <cellStyle name="40% - Énfasis6 4 2 2 3 8" xfId="3991" xr:uid="{00000000-0005-0000-0000-0000CF1E0000}"/>
    <cellStyle name="40% - Énfasis6 4 2 2 4" xfId="16318" xr:uid="{00000000-0005-0000-0000-0000D01E0000}"/>
    <cellStyle name="40% - Énfasis6 4 2 2 4 2" xfId="39505" xr:uid="{00000000-0005-0000-0000-0000D11E0000}"/>
    <cellStyle name="40% - Énfasis6 4 2 2 5" xfId="11009" xr:uid="{00000000-0005-0000-0000-0000D21E0000}"/>
    <cellStyle name="40% - Énfasis6 4 2 2 5 2" xfId="34190" xr:uid="{00000000-0005-0000-0000-0000D31E0000}"/>
    <cellStyle name="40% - Énfasis6 4 2 2 6" xfId="19984" xr:uid="{00000000-0005-0000-0000-0000D41E0000}"/>
    <cellStyle name="40% - Énfasis6 4 2 2 6 2" xfId="28880" xr:uid="{00000000-0005-0000-0000-0000D51E0000}"/>
    <cellStyle name="40% - Énfasis6 4 2 2 7" xfId="23565" xr:uid="{00000000-0005-0000-0000-0000D61E0000}"/>
    <cellStyle name="40% - Énfasis6 4 2 3" xfId="2312" xr:uid="{00000000-0005-0000-0000-0000D71E0000}"/>
    <cellStyle name="40% - Énfasis6 4 2 3 2" xfId="6799" xr:uid="{00000000-0005-0000-0000-0000D81E0000}"/>
    <cellStyle name="40% - Énfasis6 4 2 3 2 2" xfId="40456" xr:uid="{00000000-0005-0000-0000-0000D91E0000}"/>
    <cellStyle name="40% - Énfasis6 4 2 3 3" xfId="11958" xr:uid="{00000000-0005-0000-0000-0000DA1E0000}"/>
    <cellStyle name="40% - Énfasis6 4 2 3 3 2" xfId="35141" xr:uid="{00000000-0005-0000-0000-0000DB1E0000}"/>
    <cellStyle name="40% - Énfasis6 4 2 3 4" xfId="21899" xr:uid="{00000000-0005-0000-0000-0000DC1E0000}"/>
    <cellStyle name="40% - Énfasis6 4 2 3 4 2" xfId="29831" xr:uid="{00000000-0005-0000-0000-0000DD1E0000}"/>
    <cellStyle name="40% - Énfasis6 4 2 3 5" xfId="24516" xr:uid="{00000000-0005-0000-0000-0000DE1E0000}"/>
    <cellStyle name="40% - Énfasis6 4 2 4" xfId="1228" xr:uid="{00000000-0005-0000-0000-0000DF1E0000}"/>
    <cellStyle name="40% - Énfasis6 4 2 4 2" xfId="18879" xr:uid="{00000000-0005-0000-0000-0000E01E0000}"/>
    <cellStyle name="40% - Énfasis6 4 2 4 2 2" xfId="42224" xr:uid="{00000000-0005-0000-0000-0000E11E0000}"/>
    <cellStyle name="40% - Énfasis6 4 2 4 3" xfId="13725" xr:uid="{00000000-0005-0000-0000-0000E21E0000}"/>
    <cellStyle name="40% - Énfasis6 4 2 4 3 2" xfId="36909" xr:uid="{00000000-0005-0000-0000-0000E31E0000}"/>
    <cellStyle name="40% - Énfasis6 4 2 4 4" xfId="20824" xr:uid="{00000000-0005-0000-0000-0000E41E0000}"/>
    <cellStyle name="40% - Énfasis6 4 2 4 4 2" xfId="31599" xr:uid="{00000000-0005-0000-0000-0000E51E0000}"/>
    <cellStyle name="40% - Énfasis6 4 2 4 5" xfId="26284" xr:uid="{00000000-0005-0000-0000-0000E61E0000}"/>
    <cellStyle name="40% - Énfasis6 4 2 4 6" xfId="44019" xr:uid="{00000000-0005-0000-0000-0000E71E0000}"/>
    <cellStyle name="40% - Énfasis6 4 2 4 7" xfId="4429" xr:uid="{00000000-0005-0000-0000-0000E81E0000}"/>
    <cellStyle name="40% - Énfasis6 4 2 4 8" xfId="3179" xr:uid="{00000000-0005-0000-0000-0000E91E0000}"/>
    <cellStyle name="40% - Énfasis6 4 2 5" xfId="15506" xr:uid="{00000000-0005-0000-0000-0000EA1E0000}"/>
    <cellStyle name="40% - Énfasis6 4 2 5 2" xfId="38693" xr:uid="{00000000-0005-0000-0000-0000EB1E0000}"/>
    <cellStyle name="40% - Énfasis6 4 2 6" xfId="10197" xr:uid="{00000000-0005-0000-0000-0000EC1E0000}"/>
    <cellStyle name="40% - Énfasis6 4 2 6 2" xfId="33378" xr:uid="{00000000-0005-0000-0000-0000ED1E0000}"/>
    <cellStyle name="40% - Énfasis6 4 2 7" xfId="19983" xr:uid="{00000000-0005-0000-0000-0000EE1E0000}"/>
    <cellStyle name="40% - Énfasis6 4 2 7 2" xfId="28068" xr:uid="{00000000-0005-0000-0000-0000EF1E0000}"/>
    <cellStyle name="40% - Énfasis6 4 2 8" xfId="22753" xr:uid="{00000000-0005-0000-0000-0000F01E0000}"/>
    <cellStyle name="40% - Énfasis6 4 3" xfId="209" xr:uid="{00000000-0005-0000-0000-0000F11E0000}"/>
    <cellStyle name="40% - Énfasis6 4 3 2" xfId="2314" xr:uid="{00000000-0005-0000-0000-0000F21E0000}"/>
    <cellStyle name="40% - Énfasis6 4 3 2 2" xfId="7199" xr:uid="{00000000-0005-0000-0000-0000F31E0000}"/>
    <cellStyle name="40% - Énfasis6 4 3 2 2 2" xfId="40862" xr:uid="{00000000-0005-0000-0000-0000F41E0000}"/>
    <cellStyle name="40% - Énfasis6 4 3 2 3" xfId="12364" xr:uid="{00000000-0005-0000-0000-0000F51E0000}"/>
    <cellStyle name="40% - Énfasis6 4 3 2 3 2" xfId="35547" xr:uid="{00000000-0005-0000-0000-0000F61E0000}"/>
    <cellStyle name="40% - Énfasis6 4 3 2 4" xfId="21901" xr:uid="{00000000-0005-0000-0000-0000F71E0000}"/>
    <cellStyle name="40% - Énfasis6 4 3 2 4 2" xfId="30237" xr:uid="{00000000-0005-0000-0000-0000F81E0000}"/>
    <cellStyle name="40% - Énfasis6 4 3 2 5" xfId="24922" xr:uid="{00000000-0005-0000-0000-0000F91E0000}"/>
    <cellStyle name="40% - Énfasis6 4 3 3" xfId="1636" xr:uid="{00000000-0005-0000-0000-0000FA1E0000}"/>
    <cellStyle name="40% - Énfasis6 4 3 3 2" xfId="19285" xr:uid="{00000000-0005-0000-0000-0000FB1E0000}"/>
    <cellStyle name="40% - Énfasis6 4 3 3 2 2" xfId="42630" xr:uid="{00000000-0005-0000-0000-0000FC1E0000}"/>
    <cellStyle name="40% - Énfasis6 4 3 3 3" xfId="14131" xr:uid="{00000000-0005-0000-0000-0000FD1E0000}"/>
    <cellStyle name="40% - Énfasis6 4 3 3 3 2" xfId="37315" xr:uid="{00000000-0005-0000-0000-0000FE1E0000}"/>
    <cellStyle name="40% - Énfasis6 4 3 3 4" xfId="21230" xr:uid="{00000000-0005-0000-0000-0000FF1E0000}"/>
    <cellStyle name="40% - Énfasis6 4 3 3 4 2" xfId="32005" xr:uid="{00000000-0005-0000-0000-0000001F0000}"/>
    <cellStyle name="40% - Énfasis6 4 3 3 5" xfId="26690" xr:uid="{00000000-0005-0000-0000-0000011F0000}"/>
    <cellStyle name="40% - Énfasis6 4 3 3 6" xfId="44425" xr:uid="{00000000-0005-0000-0000-0000021F0000}"/>
    <cellStyle name="40% - Énfasis6 4 3 3 7" xfId="4430" xr:uid="{00000000-0005-0000-0000-0000031F0000}"/>
    <cellStyle name="40% - Énfasis6 4 3 3 8" xfId="3585" xr:uid="{00000000-0005-0000-0000-0000041F0000}"/>
    <cellStyle name="40% - Énfasis6 4 3 4" xfId="15912" xr:uid="{00000000-0005-0000-0000-0000051F0000}"/>
    <cellStyle name="40% - Énfasis6 4 3 4 2" xfId="39099" xr:uid="{00000000-0005-0000-0000-0000061F0000}"/>
    <cellStyle name="40% - Énfasis6 4 3 5" xfId="10603" xr:uid="{00000000-0005-0000-0000-0000071F0000}"/>
    <cellStyle name="40% - Énfasis6 4 3 5 2" xfId="33784" xr:uid="{00000000-0005-0000-0000-0000081F0000}"/>
    <cellStyle name="40% - Énfasis6 4 3 6" xfId="19985" xr:uid="{00000000-0005-0000-0000-0000091F0000}"/>
    <cellStyle name="40% - Énfasis6 4 3 6 2" xfId="28474" xr:uid="{00000000-0005-0000-0000-00000A1F0000}"/>
    <cellStyle name="40% - Énfasis6 4 3 7" xfId="23159" xr:uid="{00000000-0005-0000-0000-00000B1F0000}"/>
    <cellStyle name="40% - Énfasis6 4 4" xfId="2311" xr:uid="{00000000-0005-0000-0000-00000C1F0000}"/>
    <cellStyle name="40% - Énfasis6 4 4 2" xfId="6400" xr:uid="{00000000-0005-0000-0000-00000D1F0000}"/>
    <cellStyle name="40% - Énfasis6 4 4 2 2" xfId="40050" xr:uid="{00000000-0005-0000-0000-00000E1F0000}"/>
    <cellStyle name="40% - Énfasis6 4 4 3" xfId="11552" xr:uid="{00000000-0005-0000-0000-00000F1F0000}"/>
    <cellStyle name="40% - Énfasis6 4 4 3 2" xfId="34735" xr:uid="{00000000-0005-0000-0000-0000101F0000}"/>
    <cellStyle name="40% - Énfasis6 4 4 4" xfId="21898" xr:uid="{00000000-0005-0000-0000-0000111F0000}"/>
    <cellStyle name="40% - Énfasis6 4 4 4 2" xfId="29425" xr:uid="{00000000-0005-0000-0000-0000121F0000}"/>
    <cellStyle name="40% - Énfasis6 4 4 5" xfId="24110" xr:uid="{00000000-0005-0000-0000-0000131F0000}"/>
    <cellStyle name="40% - Énfasis6 4 5" xfId="820" xr:uid="{00000000-0005-0000-0000-0000141F0000}"/>
    <cellStyle name="40% - Énfasis6 4 5 2" xfId="18474" xr:uid="{00000000-0005-0000-0000-0000151F0000}"/>
    <cellStyle name="40% - Énfasis6 4 5 2 2" xfId="41818" xr:uid="{00000000-0005-0000-0000-0000161F0000}"/>
    <cellStyle name="40% - Énfasis6 4 5 3" xfId="13319" xr:uid="{00000000-0005-0000-0000-0000171F0000}"/>
    <cellStyle name="40% - Énfasis6 4 5 3 2" xfId="36503" xr:uid="{00000000-0005-0000-0000-0000181F0000}"/>
    <cellStyle name="40% - Énfasis6 4 5 4" xfId="20418" xr:uid="{00000000-0005-0000-0000-0000191F0000}"/>
    <cellStyle name="40% - Énfasis6 4 5 4 2" xfId="31193" xr:uid="{00000000-0005-0000-0000-00001A1F0000}"/>
    <cellStyle name="40% - Énfasis6 4 5 5" xfId="25878" xr:uid="{00000000-0005-0000-0000-00001B1F0000}"/>
    <cellStyle name="40% - Énfasis6 4 5 6" xfId="43613" xr:uid="{00000000-0005-0000-0000-00001C1F0000}"/>
    <cellStyle name="40% - Énfasis6 4 5 7" xfId="4431" xr:uid="{00000000-0005-0000-0000-00001D1F0000}"/>
    <cellStyle name="40% - Énfasis6 4 5 8" xfId="2773" xr:uid="{00000000-0005-0000-0000-00001E1F0000}"/>
    <cellStyle name="40% - Énfasis6 4 6" xfId="15100" xr:uid="{00000000-0005-0000-0000-00001F1F0000}"/>
    <cellStyle name="40% - Énfasis6 4 6 2" xfId="38287" xr:uid="{00000000-0005-0000-0000-0000201F0000}"/>
    <cellStyle name="40% - Énfasis6 4 7" xfId="9791" xr:uid="{00000000-0005-0000-0000-0000211F0000}"/>
    <cellStyle name="40% - Énfasis6 4 7 2" xfId="32972" xr:uid="{00000000-0005-0000-0000-0000221F0000}"/>
    <cellStyle name="40% - Énfasis6 4 8" xfId="19982" xr:uid="{00000000-0005-0000-0000-0000231F0000}"/>
    <cellStyle name="40% - Énfasis6 4 8 2" xfId="27662" xr:uid="{00000000-0005-0000-0000-0000241F0000}"/>
    <cellStyle name="40% - Énfasis6 4 9" xfId="22347" xr:uid="{00000000-0005-0000-0000-0000251F0000}"/>
    <cellStyle name="40% - Énfasis6 5" xfId="952" xr:uid="{00000000-0005-0000-0000-0000261F0000}"/>
    <cellStyle name="40% - Énfasis6 5 10" xfId="4432" xr:uid="{00000000-0005-0000-0000-0000271F0000}"/>
    <cellStyle name="40% - Énfasis6 5 11" xfId="2905" xr:uid="{00000000-0005-0000-0000-0000281F0000}"/>
    <cellStyle name="40% - Énfasis6 5 2" xfId="1768" xr:uid="{00000000-0005-0000-0000-0000291F0000}"/>
    <cellStyle name="40% - Énfasis6 5 2 10" xfId="3717" xr:uid="{00000000-0005-0000-0000-00002A1F0000}"/>
    <cellStyle name="40% - Énfasis6 5 2 2" xfId="7329" xr:uid="{00000000-0005-0000-0000-00002B1F0000}"/>
    <cellStyle name="40% - Énfasis6 5 2 2 2" xfId="17682" xr:uid="{00000000-0005-0000-0000-00002C1F0000}"/>
    <cellStyle name="40% - Énfasis6 5 2 2 2 2" xfId="40994" xr:uid="{00000000-0005-0000-0000-00002D1F0000}"/>
    <cellStyle name="40% - Énfasis6 5 2 2 3" xfId="12496" xr:uid="{00000000-0005-0000-0000-00002E1F0000}"/>
    <cellStyle name="40% - Énfasis6 5 2 2 3 2" xfId="35679" xr:uid="{00000000-0005-0000-0000-00002F1F0000}"/>
    <cellStyle name="40% - Énfasis6 5 2 2 4" xfId="30369" xr:uid="{00000000-0005-0000-0000-0000301F0000}"/>
    <cellStyle name="40% - Énfasis6 5 2 2 5" xfId="25054" xr:uid="{00000000-0005-0000-0000-0000311F0000}"/>
    <cellStyle name="40% - Énfasis6 5 2 3" xfId="8971" xr:uid="{00000000-0005-0000-0000-0000321F0000}"/>
    <cellStyle name="40% - Énfasis6 5 2 3 2" xfId="19417" xr:uid="{00000000-0005-0000-0000-0000331F0000}"/>
    <cellStyle name="40% - Énfasis6 5 2 3 2 2" xfId="42762" xr:uid="{00000000-0005-0000-0000-0000341F0000}"/>
    <cellStyle name="40% - Énfasis6 5 2 3 3" xfId="14263" xr:uid="{00000000-0005-0000-0000-0000351F0000}"/>
    <cellStyle name="40% - Énfasis6 5 2 3 3 2" xfId="37447" xr:uid="{00000000-0005-0000-0000-0000361F0000}"/>
    <cellStyle name="40% - Énfasis6 5 2 3 4" xfId="32137" xr:uid="{00000000-0005-0000-0000-0000371F0000}"/>
    <cellStyle name="40% - Énfasis6 5 2 3 5" xfId="26822" xr:uid="{00000000-0005-0000-0000-0000381F0000}"/>
    <cellStyle name="40% - Énfasis6 5 2 4" xfId="16044" xr:uid="{00000000-0005-0000-0000-0000391F0000}"/>
    <cellStyle name="40% - Énfasis6 5 2 4 2" xfId="39231" xr:uid="{00000000-0005-0000-0000-00003A1F0000}"/>
    <cellStyle name="40% - Énfasis6 5 2 5" xfId="10735" xr:uid="{00000000-0005-0000-0000-00003B1F0000}"/>
    <cellStyle name="40% - Énfasis6 5 2 5 2" xfId="33916" xr:uid="{00000000-0005-0000-0000-00003C1F0000}"/>
    <cellStyle name="40% - Énfasis6 5 2 6" xfId="21362" xr:uid="{00000000-0005-0000-0000-00003D1F0000}"/>
    <cellStyle name="40% - Énfasis6 5 2 6 2" xfId="28606" xr:uid="{00000000-0005-0000-0000-00003E1F0000}"/>
    <cellStyle name="40% - Énfasis6 5 2 7" xfId="23291" xr:uid="{00000000-0005-0000-0000-00003F1F0000}"/>
    <cellStyle name="40% - Énfasis6 5 2 8" xfId="44557" xr:uid="{00000000-0005-0000-0000-0000401F0000}"/>
    <cellStyle name="40% - Énfasis6 5 2 9" xfId="4433" xr:uid="{00000000-0005-0000-0000-0000411F0000}"/>
    <cellStyle name="40% - Énfasis6 5 3" xfId="6529" xr:uid="{00000000-0005-0000-0000-0000421F0000}"/>
    <cellStyle name="40% - Énfasis6 5 3 2" xfId="16930" xr:uid="{00000000-0005-0000-0000-0000431F0000}"/>
    <cellStyle name="40% - Énfasis6 5 3 2 2" xfId="40182" xr:uid="{00000000-0005-0000-0000-0000441F0000}"/>
    <cellStyle name="40% - Énfasis6 5 3 3" xfId="11684" xr:uid="{00000000-0005-0000-0000-0000451F0000}"/>
    <cellStyle name="40% - Énfasis6 5 3 3 2" xfId="34867" xr:uid="{00000000-0005-0000-0000-0000461F0000}"/>
    <cellStyle name="40% - Énfasis6 5 3 4" xfId="29557" xr:uid="{00000000-0005-0000-0000-0000471F0000}"/>
    <cellStyle name="40% - Énfasis6 5 3 5" xfId="24242" xr:uid="{00000000-0005-0000-0000-0000481F0000}"/>
    <cellStyle name="40% - Énfasis6 5 4" xfId="8219" xr:uid="{00000000-0005-0000-0000-0000491F0000}"/>
    <cellStyle name="40% - Énfasis6 5 4 2" xfId="18605" xr:uid="{00000000-0005-0000-0000-00004A1F0000}"/>
    <cellStyle name="40% - Énfasis6 5 4 2 2" xfId="41950" xr:uid="{00000000-0005-0000-0000-00004B1F0000}"/>
    <cellStyle name="40% - Énfasis6 5 4 3" xfId="13451" xr:uid="{00000000-0005-0000-0000-00004C1F0000}"/>
    <cellStyle name="40% - Énfasis6 5 4 3 2" xfId="36635" xr:uid="{00000000-0005-0000-0000-00004D1F0000}"/>
    <cellStyle name="40% - Énfasis6 5 4 4" xfId="31325" xr:uid="{00000000-0005-0000-0000-00004E1F0000}"/>
    <cellStyle name="40% - Énfasis6 5 4 5" xfId="26010" xr:uid="{00000000-0005-0000-0000-00004F1F0000}"/>
    <cellStyle name="40% - Énfasis6 5 5" xfId="15232" xr:uid="{00000000-0005-0000-0000-0000501F0000}"/>
    <cellStyle name="40% - Énfasis6 5 5 2" xfId="38419" xr:uid="{00000000-0005-0000-0000-0000511F0000}"/>
    <cellStyle name="40% - Énfasis6 5 6" xfId="9923" xr:uid="{00000000-0005-0000-0000-0000521F0000}"/>
    <cellStyle name="40% - Énfasis6 5 6 2" xfId="33104" xr:uid="{00000000-0005-0000-0000-0000531F0000}"/>
    <cellStyle name="40% - Énfasis6 5 7" xfId="20550" xr:uid="{00000000-0005-0000-0000-0000541F0000}"/>
    <cellStyle name="40% - Énfasis6 5 7 2" xfId="27794" xr:uid="{00000000-0005-0000-0000-0000551F0000}"/>
    <cellStyle name="40% - Énfasis6 5 8" xfId="22479" xr:uid="{00000000-0005-0000-0000-0000561F0000}"/>
    <cellStyle name="40% - Énfasis6 5 9" xfId="43745" xr:uid="{00000000-0005-0000-0000-0000571F0000}"/>
    <cellStyle name="40% - Énfasis6 6" xfId="540" xr:uid="{00000000-0005-0000-0000-0000581F0000}"/>
    <cellStyle name="40% - Énfasis6 6 10" xfId="2504" xr:uid="{00000000-0005-0000-0000-0000591F0000}"/>
    <cellStyle name="40% - Énfasis6 6 2" xfId="6135" xr:uid="{00000000-0005-0000-0000-00005A1F0000}"/>
    <cellStyle name="40% - Énfasis6 6 2 2" xfId="16577" xr:uid="{00000000-0005-0000-0000-00005B1F0000}"/>
    <cellStyle name="40% - Énfasis6 6 2 2 2" xfId="39781" xr:uid="{00000000-0005-0000-0000-00005C1F0000}"/>
    <cellStyle name="40% - Énfasis6 6 2 3" xfId="11283" xr:uid="{00000000-0005-0000-0000-00005D1F0000}"/>
    <cellStyle name="40% - Énfasis6 6 2 3 2" xfId="34466" xr:uid="{00000000-0005-0000-0000-00005E1F0000}"/>
    <cellStyle name="40% - Énfasis6 6 2 4" xfId="29156" xr:uid="{00000000-0005-0000-0000-00005F1F0000}"/>
    <cellStyle name="40% - Énfasis6 6 2 5" xfId="23841" xr:uid="{00000000-0005-0000-0000-0000601F0000}"/>
    <cellStyle name="40% - Énfasis6 6 3" xfId="7866" xr:uid="{00000000-0005-0000-0000-0000611F0000}"/>
    <cellStyle name="40% - Énfasis6 6 3 2" xfId="18205" xr:uid="{00000000-0005-0000-0000-0000621F0000}"/>
    <cellStyle name="40% - Énfasis6 6 3 2 2" xfId="41549" xr:uid="{00000000-0005-0000-0000-0000631F0000}"/>
    <cellStyle name="40% - Énfasis6 6 3 3" xfId="13050" xr:uid="{00000000-0005-0000-0000-0000641F0000}"/>
    <cellStyle name="40% - Énfasis6 6 3 3 2" xfId="36234" xr:uid="{00000000-0005-0000-0000-0000651F0000}"/>
    <cellStyle name="40% - Énfasis6 6 3 4" xfId="30924" xr:uid="{00000000-0005-0000-0000-0000661F0000}"/>
    <cellStyle name="40% - Énfasis6 6 3 5" xfId="25609" xr:uid="{00000000-0005-0000-0000-0000671F0000}"/>
    <cellStyle name="40% - Énfasis6 6 4" xfId="14831" xr:uid="{00000000-0005-0000-0000-0000681F0000}"/>
    <cellStyle name="40% - Énfasis6 6 4 2" xfId="38018" xr:uid="{00000000-0005-0000-0000-0000691F0000}"/>
    <cellStyle name="40% - Énfasis6 6 5" xfId="9522" xr:uid="{00000000-0005-0000-0000-00006A1F0000}"/>
    <cellStyle name="40% - Énfasis6 6 5 2" xfId="32703" xr:uid="{00000000-0005-0000-0000-00006B1F0000}"/>
    <cellStyle name="40% - Énfasis6 6 6" xfId="20149" xr:uid="{00000000-0005-0000-0000-00006C1F0000}"/>
    <cellStyle name="40% - Énfasis6 6 6 2" xfId="27393" xr:uid="{00000000-0005-0000-0000-00006D1F0000}"/>
    <cellStyle name="40% - Énfasis6 6 7" xfId="22078" xr:uid="{00000000-0005-0000-0000-00006E1F0000}"/>
    <cellStyle name="40% - Énfasis6 6 8" xfId="43344" xr:uid="{00000000-0005-0000-0000-00006F1F0000}"/>
    <cellStyle name="40% - Énfasis6 6 9" xfId="4434" xr:uid="{00000000-0005-0000-0000-0000701F0000}"/>
    <cellStyle name="40% - Énfasis6 7" xfId="1367" xr:uid="{00000000-0005-0000-0000-0000711F0000}"/>
    <cellStyle name="40% - Énfasis6 7 10" xfId="3316" xr:uid="{00000000-0005-0000-0000-0000721F0000}"/>
    <cellStyle name="40% - Énfasis6 7 2" xfId="6934" xr:uid="{00000000-0005-0000-0000-0000731F0000}"/>
    <cellStyle name="40% - Énfasis6 7 2 2" xfId="17305" xr:uid="{00000000-0005-0000-0000-0000741F0000}"/>
    <cellStyle name="40% - Énfasis6 7 2 2 2" xfId="40593" xr:uid="{00000000-0005-0000-0000-0000751F0000}"/>
    <cellStyle name="40% - Énfasis6 7 2 3" xfId="12095" xr:uid="{00000000-0005-0000-0000-0000761F0000}"/>
    <cellStyle name="40% - Énfasis6 7 2 3 2" xfId="35278" xr:uid="{00000000-0005-0000-0000-0000771F0000}"/>
    <cellStyle name="40% - Énfasis6 7 2 4" xfId="29968" xr:uid="{00000000-0005-0000-0000-0000781F0000}"/>
    <cellStyle name="40% - Énfasis6 7 2 5" xfId="24653" xr:uid="{00000000-0005-0000-0000-0000791F0000}"/>
    <cellStyle name="40% - Énfasis6 7 3" xfId="8594" xr:uid="{00000000-0005-0000-0000-00007A1F0000}"/>
    <cellStyle name="40% - Énfasis6 7 3 2" xfId="19016" xr:uid="{00000000-0005-0000-0000-00007B1F0000}"/>
    <cellStyle name="40% - Énfasis6 7 3 2 2" xfId="42361" xr:uid="{00000000-0005-0000-0000-00007C1F0000}"/>
    <cellStyle name="40% - Énfasis6 7 3 3" xfId="13862" xr:uid="{00000000-0005-0000-0000-00007D1F0000}"/>
    <cellStyle name="40% - Énfasis6 7 3 3 2" xfId="37046" xr:uid="{00000000-0005-0000-0000-00007E1F0000}"/>
    <cellStyle name="40% - Énfasis6 7 3 4" xfId="31736" xr:uid="{00000000-0005-0000-0000-00007F1F0000}"/>
    <cellStyle name="40% - Énfasis6 7 3 5" xfId="26421" xr:uid="{00000000-0005-0000-0000-0000801F0000}"/>
    <cellStyle name="40% - Énfasis6 7 4" xfId="15643" xr:uid="{00000000-0005-0000-0000-0000811F0000}"/>
    <cellStyle name="40% - Énfasis6 7 4 2" xfId="38830" xr:uid="{00000000-0005-0000-0000-0000821F0000}"/>
    <cellStyle name="40% - Énfasis6 7 5" xfId="10334" xr:uid="{00000000-0005-0000-0000-0000831F0000}"/>
    <cellStyle name="40% - Énfasis6 7 5 2" xfId="33515" xr:uid="{00000000-0005-0000-0000-0000841F0000}"/>
    <cellStyle name="40% - Énfasis6 7 6" xfId="20961" xr:uid="{00000000-0005-0000-0000-0000851F0000}"/>
    <cellStyle name="40% - Énfasis6 7 6 2" xfId="28205" xr:uid="{00000000-0005-0000-0000-0000861F0000}"/>
    <cellStyle name="40% - Énfasis6 7 7" xfId="22890" xr:uid="{00000000-0005-0000-0000-0000871F0000}"/>
    <cellStyle name="40% - Énfasis6 7 8" xfId="44156" xr:uid="{00000000-0005-0000-0000-0000881F0000}"/>
    <cellStyle name="40% - Énfasis6 7 9" xfId="4435" xr:uid="{00000000-0005-0000-0000-0000891F0000}"/>
    <cellStyle name="40% - Énfasis6 8" xfId="6003" xr:uid="{00000000-0005-0000-0000-00008A1F0000}"/>
    <cellStyle name="40% - Énfasis6 8 2" xfId="16454" xr:uid="{00000000-0005-0000-0000-00008B1F0000}"/>
    <cellStyle name="40% - Énfasis6 8 2 2" xfId="39642" xr:uid="{00000000-0005-0000-0000-00008C1F0000}"/>
    <cellStyle name="40% - Énfasis6 8 3" xfId="11144" xr:uid="{00000000-0005-0000-0000-00008D1F0000}"/>
    <cellStyle name="40% - Énfasis6 8 3 2" xfId="34327" xr:uid="{00000000-0005-0000-0000-00008E1F0000}"/>
    <cellStyle name="40% - Énfasis6 8 4" xfId="29017" xr:uid="{00000000-0005-0000-0000-00008F1F0000}"/>
    <cellStyle name="40% - Énfasis6 8 5" xfId="23702" xr:uid="{00000000-0005-0000-0000-0000901F0000}"/>
    <cellStyle name="40% - Énfasis6 9" xfId="7736" xr:uid="{00000000-0005-0000-0000-0000911F0000}"/>
    <cellStyle name="40% - Énfasis6 9 2" xfId="18069" xr:uid="{00000000-0005-0000-0000-0000921F0000}"/>
    <cellStyle name="40% - Énfasis6 9 2 2" xfId="41405" xr:uid="{00000000-0005-0000-0000-0000931F0000}"/>
    <cellStyle name="40% - Énfasis6 9 3" xfId="12906" xr:uid="{00000000-0005-0000-0000-0000941F0000}"/>
    <cellStyle name="40% - Énfasis6 9 3 2" xfId="36090" xr:uid="{00000000-0005-0000-0000-0000951F0000}"/>
    <cellStyle name="40% - Énfasis6 9 4" xfId="30780" xr:uid="{00000000-0005-0000-0000-0000961F0000}"/>
    <cellStyle name="40% - Énfasis6 9 5" xfId="25465" xr:uid="{00000000-0005-0000-0000-0000971F0000}"/>
    <cellStyle name="60% - Énfasis1" xfId="29" builtinId="32" customBuiltin="1"/>
    <cellStyle name="60% - Énfasis1 2" xfId="210" xr:uid="{00000000-0005-0000-0000-0000991F0000}"/>
    <cellStyle name="60% - Énfasis1 3" xfId="211" xr:uid="{00000000-0005-0000-0000-00009A1F0000}"/>
    <cellStyle name="60% - Énfasis1 4" xfId="212" xr:uid="{00000000-0005-0000-0000-00009B1F0000}"/>
    <cellStyle name="60% - Énfasis2" xfId="33" builtinId="36" customBuiltin="1"/>
    <cellStyle name="60% - Énfasis2 2" xfId="213" xr:uid="{00000000-0005-0000-0000-00009D1F0000}"/>
    <cellStyle name="60% - Énfasis2 3" xfId="214" xr:uid="{00000000-0005-0000-0000-00009E1F0000}"/>
    <cellStyle name="60% - Énfasis2 4" xfId="215" xr:uid="{00000000-0005-0000-0000-00009F1F0000}"/>
    <cellStyle name="60% - Énfasis3" xfId="37" builtinId="40" customBuiltin="1"/>
    <cellStyle name="60% - Énfasis3 2" xfId="216" xr:uid="{00000000-0005-0000-0000-0000A11F0000}"/>
    <cellStyle name="60% - Énfasis3 3" xfId="217" xr:uid="{00000000-0005-0000-0000-0000A21F0000}"/>
    <cellStyle name="60% - Énfasis3 4" xfId="218" xr:uid="{00000000-0005-0000-0000-0000A31F0000}"/>
    <cellStyle name="60% - Énfasis4" xfId="41" builtinId="44" customBuiltin="1"/>
    <cellStyle name="60% - Énfasis4 2" xfId="219" xr:uid="{00000000-0005-0000-0000-0000A51F0000}"/>
    <cellStyle name="60% - Énfasis4 3" xfId="220" xr:uid="{00000000-0005-0000-0000-0000A61F0000}"/>
    <cellStyle name="60% - Énfasis4 4" xfId="221" xr:uid="{00000000-0005-0000-0000-0000A71F0000}"/>
    <cellStyle name="60% - Énfasis5" xfId="45" builtinId="48" customBuiltin="1"/>
    <cellStyle name="60% - Énfasis5 2" xfId="222" xr:uid="{00000000-0005-0000-0000-0000A91F0000}"/>
    <cellStyle name="60% - Énfasis5 3" xfId="223" xr:uid="{00000000-0005-0000-0000-0000AA1F0000}"/>
    <cellStyle name="60% - Énfasis5 4" xfId="224" xr:uid="{00000000-0005-0000-0000-0000AB1F0000}"/>
    <cellStyle name="60% - Énfasis6" xfId="49" builtinId="52" customBuiltin="1"/>
    <cellStyle name="60% - Énfasis6 2" xfId="225" xr:uid="{00000000-0005-0000-0000-0000AD1F0000}"/>
    <cellStyle name="60% - Énfasis6 3" xfId="226" xr:uid="{00000000-0005-0000-0000-0000AE1F0000}"/>
    <cellStyle name="60% - Énfasis6 4" xfId="227" xr:uid="{00000000-0005-0000-0000-0000AF1F0000}"/>
    <cellStyle name="Buena 2" xfId="228" xr:uid="{00000000-0005-0000-0000-0000B01F0000}"/>
    <cellStyle name="Buena 3" xfId="229" xr:uid="{00000000-0005-0000-0000-0000B11F0000}"/>
    <cellStyle name="Buena 4" xfId="230" xr:uid="{00000000-0005-0000-0000-0000B21F0000}"/>
    <cellStyle name="Bueno" xfId="15" builtinId="26" customBuiltin="1"/>
    <cellStyle name="Cálculo" xfId="20" builtinId="22" customBuiltin="1"/>
    <cellStyle name="Cálculo 2" xfId="231" xr:uid="{00000000-0005-0000-0000-0000B51F0000}"/>
    <cellStyle name="Cálculo 3" xfId="232" xr:uid="{00000000-0005-0000-0000-0000B61F0000}"/>
    <cellStyle name="Cálculo 4" xfId="233" xr:uid="{00000000-0005-0000-0000-0000B71F0000}"/>
    <cellStyle name="Celda de comprobación" xfId="22" builtinId="23" customBuiltin="1"/>
    <cellStyle name="Celda de comprobación 2" xfId="234" xr:uid="{00000000-0005-0000-0000-0000B91F0000}"/>
    <cellStyle name="Celda de comprobación 3" xfId="235" xr:uid="{00000000-0005-0000-0000-0000BA1F0000}"/>
    <cellStyle name="Celda de comprobación 4" xfId="236" xr:uid="{00000000-0005-0000-0000-0000BB1F0000}"/>
    <cellStyle name="Celda vinculada" xfId="21" builtinId="24" customBuiltin="1"/>
    <cellStyle name="Celda vinculada 2" xfId="237" xr:uid="{00000000-0005-0000-0000-0000BD1F0000}"/>
    <cellStyle name="Celda vinculada 3" xfId="238" xr:uid="{00000000-0005-0000-0000-0000BE1F0000}"/>
    <cellStyle name="Celda vinculada 4" xfId="239" xr:uid="{00000000-0005-0000-0000-0000BF1F0000}"/>
    <cellStyle name="Encabezado 1" xfId="11" xr:uid="{00000000-0005-0000-0000-0000C01F0000}"/>
    <cellStyle name="Encabezado 1 2" xfId="5953" xr:uid="{00000000-0005-0000-0000-0000C11F0000}"/>
    <cellStyle name="Encabezado 1 3" xfId="4436" xr:uid="{00000000-0005-0000-0000-0000C21F0000}"/>
    <cellStyle name="Encabezado 2" xfId="317" xr:uid="{00000000-0005-0000-0000-0000C31F0000}"/>
    <cellStyle name="Encabezado 4" xfId="14" builtinId="19" customBuiltin="1"/>
    <cellStyle name="Encabezado 4 2" xfId="240" xr:uid="{00000000-0005-0000-0000-0000C51F0000}"/>
    <cellStyle name="Encabezado 4 3" xfId="241" xr:uid="{00000000-0005-0000-0000-0000C61F0000}"/>
    <cellStyle name="Encabezado 4 4" xfId="242" xr:uid="{00000000-0005-0000-0000-0000C71F0000}"/>
    <cellStyle name="Énfasis1" xfId="26" builtinId="29" customBuiltin="1"/>
    <cellStyle name="Énfasis1 2" xfId="243" xr:uid="{00000000-0005-0000-0000-0000C91F0000}"/>
    <cellStyle name="Énfasis1 3" xfId="244" xr:uid="{00000000-0005-0000-0000-0000CA1F0000}"/>
    <cellStyle name="Énfasis1 4" xfId="245" xr:uid="{00000000-0005-0000-0000-0000CB1F0000}"/>
    <cellStyle name="Énfasis1 4 2" xfId="2315" xr:uid="{00000000-0005-0000-0000-0000CC1F0000}"/>
    <cellStyle name="Énfasis1 4 3" xfId="335" xr:uid="{00000000-0005-0000-0000-0000CD1F0000}"/>
    <cellStyle name="Énfasis2" xfId="30" builtinId="33" customBuiltin="1"/>
    <cellStyle name="Énfasis2 2" xfId="246" xr:uid="{00000000-0005-0000-0000-0000CF1F0000}"/>
    <cellStyle name="Énfasis2 3" xfId="247" xr:uid="{00000000-0005-0000-0000-0000D01F0000}"/>
    <cellStyle name="Énfasis2 4" xfId="248" xr:uid="{00000000-0005-0000-0000-0000D11F0000}"/>
    <cellStyle name="Énfasis3" xfId="34" builtinId="37" customBuiltin="1"/>
    <cellStyle name="Énfasis3 2" xfId="249" xr:uid="{00000000-0005-0000-0000-0000D31F0000}"/>
    <cellStyle name="Énfasis3 3" xfId="250" xr:uid="{00000000-0005-0000-0000-0000D41F0000}"/>
    <cellStyle name="Énfasis3 4" xfId="251" xr:uid="{00000000-0005-0000-0000-0000D51F0000}"/>
    <cellStyle name="Énfasis4" xfId="38" builtinId="41" customBuiltin="1"/>
    <cellStyle name="Énfasis4 2" xfId="252" xr:uid="{00000000-0005-0000-0000-0000D71F0000}"/>
    <cellStyle name="Énfasis4 3" xfId="253" xr:uid="{00000000-0005-0000-0000-0000D81F0000}"/>
    <cellStyle name="Énfasis4 4" xfId="254" xr:uid="{00000000-0005-0000-0000-0000D91F0000}"/>
    <cellStyle name="Énfasis5" xfId="42" builtinId="45" customBuiltin="1"/>
    <cellStyle name="Énfasis5 2" xfId="255" xr:uid="{00000000-0005-0000-0000-0000DB1F0000}"/>
    <cellStyle name="Énfasis5 3" xfId="256" xr:uid="{00000000-0005-0000-0000-0000DC1F0000}"/>
    <cellStyle name="Énfasis5 4" xfId="257" xr:uid="{00000000-0005-0000-0000-0000DD1F0000}"/>
    <cellStyle name="Énfasis6" xfId="46" builtinId="49" customBuiltin="1"/>
    <cellStyle name="Énfasis6 2" xfId="258" xr:uid="{00000000-0005-0000-0000-0000DF1F0000}"/>
    <cellStyle name="Énfasis6 3" xfId="259" xr:uid="{00000000-0005-0000-0000-0000E01F0000}"/>
    <cellStyle name="Énfasis6 4" xfId="260" xr:uid="{00000000-0005-0000-0000-0000E11F0000}"/>
    <cellStyle name="Entrada" xfId="18" builtinId="20" customBuiltin="1"/>
    <cellStyle name="Entrada 2" xfId="261" xr:uid="{00000000-0005-0000-0000-0000E31F0000}"/>
    <cellStyle name="Entrada 3" xfId="262" xr:uid="{00000000-0005-0000-0000-0000E41F0000}"/>
    <cellStyle name="Entrada 4" xfId="263" xr:uid="{00000000-0005-0000-0000-0000E51F0000}"/>
    <cellStyle name="Euro" xfId="264" xr:uid="{00000000-0005-0000-0000-0000E61F0000}"/>
    <cellStyle name="Fecha" xfId="318" xr:uid="{00000000-0005-0000-0000-0000E71F0000}"/>
    <cellStyle name="Fijo" xfId="319" xr:uid="{00000000-0005-0000-0000-0000E81F0000}"/>
    <cellStyle name="Hipervínculo 2" xfId="321" xr:uid="{00000000-0005-0000-0000-0000E91F0000}"/>
    <cellStyle name="Incorrecto" xfId="16" builtinId="27" customBuiltin="1"/>
    <cellStyle name="Incorrecto 2" xfId="265" xr:uid="{00000000-0005-0000-0000-0000EB1F0000}"/>
    <cellStyle name="Incorrecto 3" xfId="266" xr:uid="{00000000-0005-0000-0000-0000EC1F0000}"/>
    <cellStyle name="Incorrecto 4" xfId="267" xr:uid="{00000000-0005-0000-0000-0000ED1F0000}"/>
    <cellStyle name="Millares" xfId="44964" builtinId="3"/>
    <cellStyle name="Millares [0] 2" xfId="315" xr:uid="{00000000-0005-0000-0000-0000EF1F0000}"/>
    <cellStyle name="Millares [0] 2 2" xfId="322" xr:uid="{00000000-0005-0000-0000-0000F01F0000}"/>
    <cellStyle name="Millares [0] 2 2 2" xfId="5914" xr:uid="{00000000-0005-0000-0000-0000F11F0000}"/>
    <cellStyle name="Millares [0] 2 2 3" xfId="5954" xr:uid="{00000000-0005-0000-0000-0000F21F0000}"/>
    <cellStyle name="Millares [0] 2 2 4" xfId="4438" xr:uid="{00000000-0005-0000-0000-0000F31F0000}"/>
    <cellStyle name="Millares [0] 2 3" xfId="43198" xr:uid="{00000000-0005-0000-0000-0000F41F0000}"/>
    <cellStyle name="Millares [0] 2 4" xfId="4437" xr:uid="{00000000-0005-0000-0000-0000F51F0000}"/>
    <cellStyle name="Millares [0] 2 5" xfId="2357" xr:uid="{00000000-0005-0000-0000-0000F61F0000}"/>
    <cellStyle name="Millares [0] 3" xfId="5913" xr:uid="{00000000-0005-0000-0000-0000F71F0000}"/>
    <cellStyle name="Millares 2" xfId="57" xr:uid="{00000000-0005-0000-0000-0000F81F0000}"/>
    <cellStyle name="Millares 2 2" xfId="61" xr:uid="{00000000-0005-0000-0000-0000F91F0000}"/>
    <cellStyle name="Millares 2 2 2" xfId="313" xr:uid="{00000000-0005-0000-0000-0000FA1F0000}"/>
    <cellStyle name="Millares 2 2 2 2" xfId="2324" xr:uid="{00000000-0005-0000-0000-0000FB1F0000}"/>
    <cellStyle name="Millares 2 2 2 3" xfId="393" xr:uid="{00000000-0005-0000-0000-0000FC1F0000}"/>
    <cellStyle name="Millares 2 2 2 3 2" xfId="5915" xr:uid="{00000000-0005-0000-0000-0000FD1F0000}"/>
    <cellStyle name="Millares 2 2 3" xfId="2170" xr:uid="{00000000-0005-0000-0000-0000FE1F0000}"/>
    <cellStyle name="Millares 2 2 3 2" xfId="5916" xr:uid="{00000000-0005-0000-0000-0000FF1F0000}"/>
    <cellStyle name="Millares 2 2 3 3" xfId="4441" xr:uid="{00000000-0005-0000-0000-000000200000}"/>
    <cellStyle name="Millares 2 2 3 4" xfId="4114" xr:uid="{00000000-0005-0000-0000-000001200000}"/>
    <cellStyle name="Millares 2 2 4" xfId="340" xr:uid="{00000000-0005-0000-0000-000002200000}"/>
    <cellStyle name="Millares 2 2 4 2" xfId="5917" xr:uid="{00000000-0005-0000-0000-000003200000}"/>
    <cellStyle name="Millares 2 2 5" xfId="5918" xr:uid="{00000000-0005-0000-0000-000004200000}"/>
    <cellStyle name="Millares 2 2 6" xfId="43193" xr:uid="{00000000-0005-0000-0000-000005200000}"/>
    <cellStyle name="Millares 2 2 7" xfId="4440" xr:uid="{00000000-0005-0000-0000-000006200000}"/>
    <cellStyle name="Millares 2 2 8" xfId="2353" xr:uid="{00000000-0005-0000-0000-000007200000}"/>
    <cellStyle name="Millares 2 3" xfId="268" xr:uid="{00000000-0005-0000-0000-000008200000}"/>
    <cellStyle name="Millares 2 3 2" xfId="2316" xr:uid="{00000000-0005-0000-0000-000009200000}"/>
    <cellStyle name="Millares 2 3 3" xfId="341" xr:uid="{00000000-0005-0000-0000-00000A200000}"/>
    <cellStyle name="Millares 2 3 3 2" xfId="5919" xr:uid="{00000000-0005-0000-0000-00000B200000}"/>
    <cellStyle name="Millares 2 4" xfId="2169" xr:uid="{00000000-0005-0000-0000-00000C200000}"/>
    <cellStyle name="Millares 2 4 2" xfId="44953" xr:uid="{00000000-0005-0000-0000-00000D200000}"/>
    <cellStyle name="Millares 2 4 3" xfId="4442" xr:uid="{00000000-0005-0000-0000-00000E200000}"/>
    <cellStyle name="Millares 2 4 4" xfId="4113" xr:uid="{00000000-0005-0000-0000-00000F200000}"/>
    <cellStyle name="Millares 2 5" xfId="5977" xr:uid="{00000000-0005-0000-0000-000010200000}"/>
    <cellStyle name="Millares 2 6" xfId="19841" xr:uid="{00000000-0005-0000-0000-000011200000}"/>
    <cellStyle name="Millares 2 7" xfId="43192" xr:uid="{00000000-0005-0000-0000-000012200000}"/>
    <cellStyle name="Millares 2 8" xfId="4439" xr:uid="{00000000-0005-0000-0000-000013200000}"/>
    <cellStyle name="Millares 2 9" xfId="2352" xr:uid="{00000000-0005-0000-0000-000014200000}"/>
    <cellStyle name="Millares 3" xfId="314" xr:uid="{00000000-0005-0000-0000-000015200000}"/>
    <cellStyle name="Millares 3 10" xfId="342" xr:uid="{00000000-0005-0000-0000-000016200000}"/>
    <cellStyle name="Millares 3 10 2" xfId="5920" xr:uid="{00000000-0005-0000-0000-000017200000}"/>
    <cellStyle name="Millares 3 10 3" xfId="37926" xr:uid="{00000000-0005-0000-0000-000018200000}"/>
    <cellStyle name="Millares 3 10 4" xfId="14739" xr:uid="{00000000-0005-0000-0000-000019200000}"/>
    <cellStyle name="Millares 3 11" xfId="9430" xr:uid="{00000000-0005-0000-0000-00001A200000}"/>
    <cellStyle name="Millares 3 11 2" xfId="32611" xr:uid="{00000000-0005-0000-0000-00001B200000}"/>
    <cellStyle name="Millares 3 12" xfId="19994" xr:uid="{00000000-0005-0000-0000-00001C200000}"/>
    <cellStyle name="Millares 3 12 2" xfId="27301" xr:uid="{00000000-0005-0000-0000-00001D200000}"/>
    <cellStyle name="Millares 3 13" xfId="21986" xr:uid="{00000000-0005-0000-0000-00001E200000}"/>
    <cellStyle name="Millares 3 14" xfId="43197" xr:uid="{00000000-0005-0000-0000-00001F200000}"/>
    <cellStyle name="Millares 3 15" xfId="4443" xr:uid="{00000000-0005-0000-0000-000020200000}"/>
    <cellStyle name="Millares 3 16" xfId="2356" xr:uid="{00000000-0005-0000-0000-000021200000}"/>
    <cellStyle name="Millares 3 2" xfId="323" xr:uid="{00000000-0005-0000-0000-000022200000}"/>
    <cellStyle name="Millares 3 2 10" xfId="9492" xr:uid="{00000000-0005-0000-0000-000023200000}"/>
    <cellStyle name="Millares 3 2 10 2" xfId="32673" xr:uid="{00000000-0005-0000-0000-000024200000}"/>
    <cellStyle name="Millares 3 2 11" xfId="19996" xr:uid="{00000000-0005-0000-0000-000025200000}"/>
    <cellStyle name="Millares 3 2 11 2" xfId="27363" xr:uid="{00000000-0005-0000-0000-000026200000}"/>
    <cellStyle name="Millares 3 2 12" xfId="22048" xr:uid="{00000000-0005-0000-0000-000027200000}"/>
    <cellStyle name="Millares 3 2 2" xfId="782" xr:uid="{00000000-0005-0000-0000-000028200000}"/>
    <cellStyle name="Millares 3 2 2 10" xfId="22317" xr:uid="{00000000-0005-0000-0000-000029200000}"/>
    <cellStyle name="Millares 3 2 2 11" xfId="43583" xr:uid="{00000000-0005-0000-0000-00002A200000}"/>
    <cellStyle name="Millares 3 2 2 12" xfId="4444" xr:uid="{00000000-0005-0000-0000-00002B200000}"/>
    <cellStyle name="Millares 3 2 2 13" xfId="2743" xr:uid="{00000000-0005-0000-0000-00002C200000}"/>
    <cellStyle name="Millares 3 2 2 2" xfId="1350" xr:uid="{00000000-0005-0000-0000-00002D200000}"/>
    <cellStyle name="Millares 3 2 2 2 2" xfId="5921" xr:uid="{00000000-0005-0000-0000-00002E200000}"/>
    <cellStyle name="Millares 3 2 2 3" xfId="1198" xr:uid="{00000000-0005-0000-0000-00002F200000}"/>
    <cellStyle name="Millares 3 2 2 3 10" xfId="4445" xr:uid="{00000000-0005-0000-0000-000030200000}"/>
    <cellStyle name="Millares 3 2 2 3 11" xfId="3149" xr:uid="{00000000-0005-0000-0000-000031200000}"/>
    <cellStyle name="Millares 3 2 2 3 2" xfId="2013" xr:uid="{00000000-0005-0000-0000-000032200000}"/>
    <cellStyle name="Millares 3 2 2 3 2 10" xfId="3961" xr:uid="{00000000-0005-0000-0000-000033200000}"/>
    <cellStyle name="Millares 3 2 2 3 2 2" xfId="5922" xr:uid="{00000000-0005-0000-0000-000034200000}"/>
    <cellStyle name="Millares 3 2 2 3 2 2 2" xfId="17914" xr:uid="{00000000-0005-0000-0000-000035200000}"/>
    <cellStyle name="Millares 3 2 2 3 2 2 2 2" xfId="41238" xr:uid="{00000000-0005-0000-0000-000036200000}"/>
    <cellStyle name="Millares 3 2 2 3 2 2 3" xfId="12740" xr:uid="{00000000-0005-0000-0000-000037200000}"/>
    <cellStyle name="Millares 3 2 2 3 2 2 3 2" xfId="35923" xr:uid="{00000000-0005-0000-0000-000038200000}"/>
    <cellStyle name="Millares 3 2 2 3 2 2 4" xfId="30613" xr:uid="{00000000-0005-0000-0000-000039200000}"/>
    <cellStyle name="Millares 3 2 2 3 2 2 5" xfId="25298" xr:uid="{00000000-0005-0000-0000-00003A200000}"/>
    <cellStyle name="Millares 3 2 2 3 2 3" xfId="9204" xr:uid="{00000000-0005-0000-0000-00003B200000}"/>
    <cellStyle name="Millares 3 2 2 3 2 3 2" xfId="19661" xr:uid="{00000000-0005-0000-0000-00003C200000}"/>
    <cellStyle name="Millares 3 2 2 3 2 3 2 2" xfId="43006" xr:uid="{00000000-0005-0000-0000-00003D200000}"/>
    <cellStyle name="Millares 3 2 2 3 2 3 3" xfId="14507" xr:uid="{00000000-0005-0000-0000-00003E200000}"/>
    <cellStyle name="Millares 3 2 2 3 2 3 3 2" xfId="37691" xr:uid="{00000000-0005-0000-0000-00003F200000}"/>
    <cellStyle name="Millares 3 2 2 3 2 3 4" xfId="32381" xr:uid="{00000000-0005-0000-0000-000040200000}"/>
    <cellStyle name="Millares 3 2 2 3 2 3 5" xfId="27066" xr:uid="{00000000-0005-0000-0000-000041200000}"/>
    <cellStyle name="Millares 3 2 2 3 2 4" xfId="16288" xr:uid="{00000000-0005-0000-0000-000042200000}"/>
    <cellStyle name="Millares 3 2 2 3 2 4 2" xfId="39475" xr:uid="{00000000-0005-0000-0000-000043200000}"/>
    <cellStyle name="Millares 3 2 2 3 2 5" xfId="10979" xr:uid="{00000000-0005-0000-0000-000044200000}"/>
    <cellStyle name="Millares 3 2 2 3 2 5 2" xfId="34160" xr:uid="{00000000-0005-0000-0000-000045200000}"/>
    <cellStyle name="Millares 3 2 2 3 2 6" xfId="21606" xr:uid="{00000000-0005-0000-0000-000046200000}"/>
    <cellStyle name="Millares 3 2 2 3 2 6 2" xfId="28850" xr:uid="{00000000-0005-0000-0000-000047200000}"/>
    <cellStyle name="Millares 3 2 2 3 2 7" xfId="23535" xr:uid="{00000000-0005-0000-0000-000048200000}"/>
    <cellStyle name="Millares 3 2 2 3 2 8" xfId="44801" xr:uid="{00000000-0005-0000-0000-000049200000}"/>
    <cellStyle name="Millares 3 2 2 3 2 9" xfId="4446" xr:uid="{00000000-0005-0000-0000-00004A200000}"/>
    <cellStyle name="Millares 3 2 2 3 3" xfId="5923" xr:uid="{00000000-0005-0000-0000-00004B200000}"/>
    <cellStyle name="Millares 3 2 2 3 3 2" xfId="17150" xr:uid="{00000000-0005-0000-0000-00004C200000}"/>
    <cellStyle name="Millares 3 2 2 3 3 2 2" xfId="40426" xr:uid="{00000000-0005-0000-0000-00004D200000}"/>
    <cellStyle name="Millares 3 2 2 3 3 3" xfId="11928" xr:uid="{00000000-0005-0000-0000-00004E200000}"/>
    <cellStyle name="Millares 3 2 2 3 3 3 2" xfId="35111" xr:uid="{00000000-0005-0000-0000-00004F200000}"/>
    <cellStyle name="Millares 3 2 2 3 3 4" xfId="29801" xr:uid="{00000000-0005-0000-0000-000050200000}"/>
    <cellStyle name="Millares 3 2 2 3 3 5" xfId="24486" xr:uid="{00000000-0005-0000-0000-000051200000}"/>
    <cellStyle name="Millares 3 2 2 3 4" xfId="8439" xr:uid="{00000000-0005-0000-0000-000052200000}"/>
    <cellStyle name="Millares 3 2 2 3 4 2" xfId="18849" xr:uid="{00000000-0005-0000-0000-000053200000}"/>
    <cellStyle name="Millares 3 2 2 3 4 2 2" xfId="42194" xr:uid="{00000000-0005-0000-0000-000054200000}"/>
    <cellStyle name="Millares 3 2 2 3 4 3" xfId="13695" xr:uid="{00000000-0005-0000-0000-000055200000}"/>
    <cellStyle name="Millares 3 2 2 3 4 3 2" xfId="36879" xr:uid="{00000000-0005-0000-0000-000056200000}"/>
    <cellStyle name="Millares 3 2 2 3 4 4" xfId="31569" xr:uid="{00000000-0005-0000-0000-000057200000}"/>
    <cellStyle name="Millares 3 2 2 3 4 5" xfId="26254" xr:uid="{00000000-0005-0000-0000-000058200000}"/>
    <cellStyle name="Millares 3 2 2 3 5" xfId="15476" xr:uid="{00000000-0005-0000-0000-000059200000}"/>
    <cellStyle name="Millares 3 2 2 3 5 2" xfId="38663" xr:uid="{00000000-0005-0000-0000-00005A200000}"/>
    <cellStyle name="Millares 3 2 2 3 6" xfId="10167" xr:uid="{00000000-0005-0000-0000-00005B200000}"/>
    <cellStyle name="Millares 3 2 2 3 6 2" xfId="33348" xr:uid="{00000000-0005-0000-0000-00005C200000}"/>
    <cellStyle name="Millares 3 2 2 3 7" xfId="20794" xr:uid="{00000000-0005-0000-0000-00005D200000}"/>
    <cellStyle name="Millares 3 2 2 3 7 2" xfId="28038" xr:uid="{00000000-0005-0000-0000-00005E200000}"/>
    <cellStyle name="Millares 3 2 2 3 8" xfId="22723" xr:uid="{00000000-0005-0000-0000-00005F200000}"/>
    <cellStyle name="Millares 3 2 2 3 9" xfId="43989" xr:uid="{00000000-0005-0000-0000-000060200000}"/>
    <cellStyle name="Millares 3 2 2 4" xfId="1606" xr:uid="{00000000-0005-0000-0000-000061200000}"/>
    <cellStyle name="Millares 3 2 2 4 10" xfId="3555" xr:uid="{00000000-0005-0000-0000-000062200000}"/>
    <cellStyle name="Millares 3 2 2 4 2" xfId="5924" xr:uid="{00000000-0005-0000-0000-000063200000}"/>
    <cellStyle name="Millares 3 2 2 4 2 2" xfId="17532" xr:uid="{00000000-0005-0000-0000-000064200000}"/>
    <cellStyle name="Millares 3 2 2 4 2 2 2" xfId="40832" xr:uid="{00000000-0005-0000-0000-000065200000}"/>
    <cellStyle name="Millares 3 2 2 4 2 3" xfId="12334" xr:uid="{00000000-0005-0000-0000-000066200000}"/>
    <cellStyle name="Millares 3 2 2 4 2 3 2" xfId="35517" xr:uid="{00000000-0005-0000-0000-000067200000}"/>
    <cellStyle name="Millares 3 2 2 4 2 4" xfId="30207" xr:uid="{00000000-0005-0000-0000-000068200000}"/>
    <cellStyle name="Millares 3 2 2 4 2 5" xfId="24892" xr:uid="{00000000-0005-0000-0000-000069200000}"/>
    <cellStyle name="Millares 3 2 2 4 3" xfId="8821" xr:uid="{00000000-0005-0000-0000-00006A200000}"/>
    <cellStyle name="Millares 3 2 2 4 3 2" xfId="19255" xr:uid="{00000000-0005-0000-0000-00006B200000}"/>
    <cellStyle name="Millares 3 2 2 4 3 2 2" xfId="42600" xr:uid="{00000000-0005-0000-0000-00006C200000}"/>
    <cellStyle name="Millares 3 2 2 4 3 3" xfId="14101" xr:uid="{00000000-0005-0000-0000-00006D200000}"/>
    <cellStyle name="Millares 3 2 2 4 3 3 2" xfId="37285" xr:uid="{00000000-0005-0000-0000-00006E200000}"/>
    <cellStyle name="Millares 3 2 2 4 3 4" xfId="31975" xr:uid="{00000000-0005-0000-0000-00006F200000}"/>
    <cellStyle name="Millares 3 2 2 4 3 5" xfId="26660" xr:uid="{00000000-0005-0000-0000-000070200000}"/>
    <cellStyle name="Millares 3 2 2 4 4" xfId="15882" xr:uid="{00000000-0005-0000-0000-000071200000}"/>
    <cellStyle name="Millares 3 2 2 4 4 2" xfId="39069" xr:uid="{00000000-0005-0000-0000-000072200000}"/>
    <cellStyle name="Millares 3 2 2 4 5" xfId="10573" xr:uid="{00000000-0005-0000-0000-000073200000}"/>
    <cellStyle name="Millares 3 2 2 4 5 2" xfId="33754" xr:uid="{00000000-0005-0000-0000-000074200000}"/>
    <cellStyle name="Millares 3 2 2 4 6" xfId="21200" xr:uid="{00000000-0005-0000-0000-000075200000}"/>
    <cellStyle name="Millares 3 2 2 4 6 2" xfId="28444" xr:uid="{00000000-0005-0000-0000-000076200000}"/>
    <cellStyle name="Millares 3 2 2 4 7" xfId="23129" xr:uid="{00000000-0005-0000-0000-000077200000}"/>
    <cellStyle name="Millares 3 2 2 4 8" xfId="44395" xr:uid="{00000000-0005-0000-0000-000078200000}"/>
    <cellStyle name="Millares 3 2 2 4 9" xfId="4447" xr:uid="{00000000-0005-0000-0000-000079200000}"/>
    <cellStyle name="Millares 3 2 2 5" xfId="5925" xr:uid="{00000000-0005-0000-0000-00007A200000}"/>
    <cellStyle name="Millares 3 2 2 5 2" xfId="16792" xr:uid="{00000000-0005-0000-0000-00007B200000}"/>
    <cellStyle name="Millares 3 2 2 5 2 2" xfId="40020" xr:uid="{00000000-0005-0000-0000-00007C200000}"/>
    <cellStyle name="Millares 3 2 2 5 3" xfId="11522" xr:uid="{00000000-0005-0000-0000-00007D200000}"/>
    <cellStyle name="Millares 3 2 2 5 3 2" xfId="34705" xr:uid="{00000000-0005-0000-0000-00007E200000}"/>
    <cellStyle name="Millares 3 2 2 5 4" xfId="29395" xr:uid="{00000000-0005-0000-0000-00007F200000}"/>
    <cellStyle name="Millares 3 2 2 5 5" xfId="24080" xr:uid="{00000000-0005-0000-0000-000080200000}"/>
    <cellStyle name="Millares 3 2 2 6" xfId="8081" xr:uid="{00000000-0005-0000-0000-000081200000}"/>
    <cellStyle name="Millares 3 2 2 6 2" xfId="18444" xr:uid="{00000000-0005-0000-0000-000082200000}"/>
    <cellStyle name="Millares 3 2 2 6 2 2" xfId="41788" xr:uid="{00000000-0005-0000-0000-000083200000}"/>
    <cellStyle name="Millares 3 2 2 6 3" xfId="13289" xr:uid="{00000000-0005-0000-0000-000084200000}"/>
    <cellStyle name="Millares 3 2 2 6 3 2" xfId="36473" xr:uid="{00000000-0005-0000-0000-000085200000}"/>
    <cellStyle name="Millares 3 2 2 6 4" xfId="31163" xr:uid="{00000000-0005-0000-0000-000086200000}"/>
    <cellStyle name="Millares 3 2 2 6 5" xfId="25848" xr:uid="{00000000-0005-0000-0000-000087200000}"/>
    <cellStyle name="Millares 3 2 2 7" xfId="15070" xr:uid="{00000000-0005-0000-0000-000088200000}"/>
    <cellStyle name="Millares 3 2 2 7 2" xfId="38257" xr:uid="{00000000-0005-0000-0000-000089200000}"/>
    <cellStyle name="Millares 3 2 2 8" xfId="9761" xr:uid="{00000000-0005-0000-0000-00008A200000}"/>
    <cellStyle name="Millares 3 2 2 8 2" xfId="32942" xr:uid="{00000000-0005-0000-0000-00008B200000}"/>
    <cellStyle name="Millares 3 2 2 9" xfId="20388" xr:uid="{00000000-0005-0000-0000-00008C200000}"/>
    <cellStyle name="Millares 3 2 2 9 2" xfId="27632" xr:uid="{00000000-0005-0000-0000-00008D200000}"/>
    <cellStyle name="Millares 3 2 3" xfId="919" xr:uid="{00000000-0005-0000-0000-00008E200000}"/>
    <cellStyle name="Millares 3 2 3 10" xfId="43712" xr:uid="{00000000-0005-0000-0000-00008F200000}"/>
    <cellStyle name="Millares 3 2 3 11" xfId="4448" xr:uid="{00000000-0005-0000-0000-000090200000}"/>
    <cellStyle name="Millares 3 2 3 12" xfId="2872" xr:uid="{00000000-0005-0000-0000-000091200000}"/>
    <cellStyle name="Millares 3 2 3 2" xfId="1327" xr:uid="{00000000-0005-0000-0000-000092200000}"/>
    <cellStyle name="Millares 3 2 3 2 10" xfId="4449" xr:uid="{00000000-0005-0000-0000-000093200000}"/>
    <cellStyle name="Millares 3 2 3 2 11" xfId="3278" xr:uid="{00000000-0005-0000-0000-000094200000}"/>
    <cellStyle name="Millares 3 2 3 2 2" xfId="2142" xr:uid="{00000000-0005-0000-0000-000095200000}"/>
    <cellStyle name="Millares 3 2 3 2 2 10" xfId="4090" xr:uid="{00000000-0005-0000-0000-000096200000}"/>
    <cellStyle name="Millares 3 2 3 2 2 2" xfId="5926" xr:uid="{00000000-0005-0000-0000-000097200000}"/>
    <cellStyle name="Millares 3 2 3 2 2 2 2" xfId="18031" xr:uid="{00000000-0005-0000-0000-000098200000}"/>
    <cellStyle name="Millares 3 2 3 2 2 2 2 2" xfId="41367" xr:uid="{00000000-0005-0000-0000-000099200000}"/>
    <cellStyle name="Millares 3 2 3 2 2 2 3" xfId="12869" xr:uid="{00000000-0005-0000-0000-00009A200000}"/>
    <cellStyle name="Millares 3 2 3 2 2 2 3 2" xfId="36052" xr:uid="{00000000-0005-0000-0000-00009B200000}"/>
    <cellStyle name="Millares 3 2 3 2 2 2 4" xfId="30742" xr:uid="{00000000-0005-0000-0000-00009C200000}"/>
    <cellStyle name="Millares 3 2 3 2 2 2 5" xfId="25427" xr:uid="{00000000-0005-0000-0000-00009D200000}"/>
    <cellStyle name="Millares 3 2 3 2 2 3" xfId="9321" xr:uid="{00000000-0005-0000-0000-00009E200000}"/>
    <cellStyle name="Millares 3 2 3 2 2 3 2" xfId="19790" xr:uid="{00000000-0005-0000-0000-00009F200000}"/>
    <cellStyle name="Millares 3 2 3 2 2 3 2 2" xfId="43135" xr:uid="{00000000-0005-0000-0000-0000A0200000}"/>
    <cellStyle name="Millares 3 2 3 2 2 3 3" xfId="14636" xr:uid="{00000000-0005-0000-0000-0000A1200000}"/>
    <cellStyle name="Millares 3 2 3 2 2 3 3 2" xfId="37820" xr:uid="{00000000-0005-0000-0000-0000A2200000}"/>
    <cellStyle name="Millares 3 2 3 2 2 3 4" xfId="32510" xr:uid="{00000000-0005-0000-0000-0000A3200000}"/>
    <cellStyle name="Millares 3 2 3 2 2 3 5" xfId="27195" xr:uid="{00000000-0005-0000-0000-0000A4200000}"/>
    <cellStyle name="Millares 3 2 3 2 2 4" xfId="16417" xr:uid="{00000000-0005-0000-0000-0000A5200000}"/>
    <cellStyle name="Millares 3 2 3 2 2 4 2" xfId="39604" xr:uid="{00000000-0005-0000-0000-0000A6200000}"/>
    <cellStyle name="Millares 3 2 3 2 2 5" xfId="11108" xr:uid="{00000000-0005-0000-0000-0000A7200000}"/>
    <cellStyle name="Millares 3 2 3 2 2 5 2" xfId="34289" xr:uid="{00000000-0005-0000-0000-0000A8200000}"/>
    <cellStyle name="Millares 3 2 3 2 2 6" xfId="21735" xr:uid="{00000000-0005-0000-0000-0000A9200000}"/>
    <cellStyle name="Millares 3 2 3 2 2 6 2" xfId="28979" xr:uid="{00000000-0005-0000-0000-0000AA200000}"/>
    <cellStyle name="Millares 3 2 3 2 2 7" xfId="23664" xr:uid="{00000000-0005-0000-0000-0000AB200000}"/>
    <cellStyle name="Millares 3 2 3 2 2 8" xfId="44930" xr:uid="{00000000-0005-0000-0000-0000AC200000}"/>
    <cellStyle name="Millares 3 2 3 2 2 9" xfId="4450" xr:uid="{00000000-0005-0000-0000-0000AD200000}"/>
    <cellStyle name="Millares 3 2 3 2 3" xfId="5927" xr:uid="{00000000-0005-0000-0000-0000AE200000}"/>
    <cellStyle name="Millares 3 2 3 2 3 2" xfId="17267" xr:uid="{00000000-0005-0000-0000-0000AF200000}"/>
    <cellStyle name="Millares 3 2 3 2 3 2 2" xfId="40555" xr:uid="{00000000-0005-0000-0000-0000B0200000}"/>
    <cellStyle name="Millares 3 2 3 2 3 3" xfId="12057" xr:uid="{00000000-0005-0000-0000-0000B1200000}"/>
    <cellStyle name="Millares 3 2 3 2 3 3 2" xfId="35240" xr:uid="{00000000-0005-0000-0000-0000B2200000}"/>
    <cellStyle name="Millares 3 2 3 2 3 4" xfId="29930" xr:uid="{00000000-0005-0000-0000-0000B3200000}"/>
    <cellStyle name="Millares 3 2 3 2 3 5" xfId="24615" xr:uid="{00000000-0005-0000-0000-0000B4200000}"/>
    <cellStyle name="Millares 3 2 3 2 4" xfId="8556" xr:uid="{00000000-0005-0000-0000-0000B5200000}"/>
    <cellStyle name="Millares 3 2 3 2 4 2" xfId="18978" xr:uid="{00000000-0005-0000-0000-0000B6200000}"/>
    <cellStyle name="Millares 3 2 3 2 4 2 2" xfId="42323" xr:uid="{00000000-0005-0000-0000-0000B7200000}"/>
    <cellStyle name="Millares 3 2 3 2 4 3" xfId="13824" xr:uid="{00000000-0005-0000-0000-0000B8200000}"/>
    <cellStyle name="Millares 3 2 3 2 4 3 2" xfId="37008" xr:uid="{00000000-0005-0000-0000-0000B9200000}"/>
    <cellStyle name="Millares 3 2 3 2 4 4" xfId="31698" xr:uid="{00000000-0005-0000-0000-0000BA200000}"/>
    <cellStyle name="Millares 3 2 3 2 4 5" xfId="26383" xr:uid="{00000000-0005-0000-0000-0000BB200000}"/>
    <cellStyle name="Millares 3 2 3 2 5" xfId="15605" xr:uid="{00000000-0005-0000-0000-0000BC200000}"/>
    <cellStyle name="Millares 3 2 3 2 5 2" xfId="38792" xr:uid="{00000000-0005-0000-0000-0000BD200000}"/>
    <cellStyle name="Millares 3 2 3 2 6" xfId="10296" xr:uid="{00000000-0005-0000-0000-0000BE200000}"/>
    <cellStyle name="Millares 3 2 3 2 6 2" xfId="33477" xr:uid="{00000000-0005-0000-0000-0000BF200000}"/>
    <cellStyle name="Millares 3 2 3 2 7" xfId="20923" xr:uid="{00000000-0005-0000-0000-0000C0200000}"/>
    <cellStyle name="Millares 3 2 3 2 7 2" xfId="28167" xr:uid="{00000000-0005-0000-0000-0000C1200000}"/>
    <cellStyle name="Millares 3 2 3 2 8" xfId="22852" xr:uid="{00000000-0005-0000-0000-0000C2200000}"/>
    <cellStyle name="Millares 3 2 3 2 9" xfId="44118" xr:uid="{00000000-0005-0000-0000-0000C3200000}"/>
    <cellStyle name="Millares 3 2 3 3" xfId="1735" xr:uid="{00000000-0005-0000-0000-0000C4200000}"/>
    <cellStyle name="Millares 3 2 3 3 10" xfId="3684" xr:uid="{00000000-0005-0000-0000-0000C5200000}"/>
    <cellStyle name="Millares 3 2 3 3 2" xfId="5928" xr:uid="{00000000-0005-0000-0000-0000C6200000}"/>
    <cellStyle name="Millares 3 2 3 3 2 2" xfId="17649" xr:uid="{00000000-0005-0000-0000-0000C7200000}"/>
    <cellStyle name="Millares 3 2 3 3 2 2 2" xfId="40961" xr:uid="{00000000-0005-0000-0000-0000C8200000}"/>
    <cellStyle name="Millares 3 2 3 3 2 3" xfId="12463" xr:uid="{00000000-0005-0000-0000-0000C9200000}"/>
    <cellStyle name="Millares 3 2 3 3 2 3 2" xfId="35646" xr:uid="{00000000-0005-0000-0000-0000CA200000}"/>
    <cellStyle name="Millares 3 2 3 3 2 4" xfId="30336" xr:uid="{00000000-0005-0000-0000-0000CB200000}"/>
    <cellStyle name="Millares 3 2 3 3 2 5" xfId="25021" xr:uid="{00000000-0005-0000-0000-0000CC200000}"/>
    <cellStyle name="Millares 3 2 3 3 3" xfId="8938" xr:uid="{00000000-0005-0000-0000-0000CD200000}"/>
    <cellStyle name="Millares 3 2 3 3 3 2" xfId="19384" xr:uid="{00000000-0005-0000-0000-0000CE200000}"/>
    <cellStyle name="Millares 3 2 3 3 3 2 2" xfId="42729" xr:uid="{00000000-0005-0000-0000-0000CF200000}"/>
    <cellStyle name="Millares 3 2 3 3 3 3" xfId="14230" xr:uid="{00000000-0005-0000-0000-0000D0200000}"/>
    <cellStyle name="Millares 3 2 3 3 3 3 2" xfId="37414" xr:uid="{00000000-0005-0000-0000-0000D1200000}"/>
    <cellStyle name="Millares 3 2 3 3 3 4" xfId="32104" xr:uid="{00000000-0005-0000-0000-0000D2200000}"/>
    <cellStyle name="Millares 3 2 3 3 3 5" xfId="26789" xr:uid="{00000000-0005-0000-0000-0000D3200000}"/>
    <cellStyle name="Millares 3 2 3 3 4" xfId="16011" xr:uid="{00000000-0005-0000-0000-0000D4200000}"/>
    <cellStyle name="Millares 3 2 3 3 4 2" xfId="39198" xr:uid="{00000000-0005-0000-0000-0000D5200000}"/>
    <cellStyle name="Millares 3 2 3 3 5" xfId="10702" xr:uid="{00000000-0005-0000-0000-0000D6200000}"/>
    <cellStyle name="Millares 3 2 3 3 5 2" xfId="33883" xr:uid="{00000000-0005-0000-0000-0000D7200000}"/>
    <cellStyle name="Millares 3 2 3 3 6" xfId="21329" xr:uid="{00000000-0005-0000-0000-0000D8200000}"/>
    <cellStyle name="Millares 3 2 3 3 6 2" xfId="28573" xr:uid="{00000000-0005-0000-0000-0000D9200000}"/>
    <cellStyle name="Millares 3 2 3 3 7" xfId="23258" xr:uid="{00000000-0005-0000-0000-0000DA200000}"/>
    <cellStyle name="Millares 3 2 3 3 8" xfId="44524" xr:uid="{00000000-0005-0000-0000-0000DB200000}"/>
    <cellStyle name="Millares 3 2 3 3 9" xfId="4451" xr:uid="{00000000-0005-0000-0000-0000DC200000}"/>
    <cellStyle name="Millares 3 2 3 4" xfId="5929" xr:uid="{00000000-0005-0000-0000-0000DD200000}"/>
    <cellStyle name="Millares 3 2 3 4 2" xfId="16897" xr:uid="{00000000-0005-0000-0000-0000DE200000}"/>
    <cellStyle name="Millares 3 2 3 4 2 2" xfId="40149" xr:uid="{00000000-0005-0000-0000-0000DF200000}"/>
    <cellStyle name="Millares 3 2 3 4 3" xfId="11651" xr:uid="{00000000-0005-0000-0000-0000E0200000}"/>
    <cellStyle name="Millares 3 2 3 4 3 2" xfId="34834" xr:uid="{00000000-0005-0000-0000-0000E1200000}"/>
    <cellStyle name="Millares 3 2 3 4 4" xfId="29524" xr:uid="{00000000-0005-0000-0000-0000E2200000}"/>
    <cellStyle name="Millares 3 2 3 4 5" xfId="24209" xr:uid="{00000000-0005-0000-0000-0000E3200000}"/>
    <cellStyle name="Millares 3 2 3 5" xfId="8186" xr:uid="{00000000-0005-0000-0000-0000E4200000}"/>
    <cellStyle name="Millares 3 2 3 5 2" xfId="18573" xr:uid="{00000000-0005-0000-0000-0000E5200000}"/>
    <cellStyle name="Millares 3 2 3 5 2 2" xfId="41917" xr:uid="{00000000-0005-0000-0000-0000E6200000}"/>
    <cellStyle name="Millares 3 2 3 5 3" xfId="13418" xr:uid="{00000000-0005-0000-0000-0000E7200000}"/>
    <cellStyle name="Millares 3 2 3 5 3 2" xfId="36602" xr:uid="{00000000-0005-0000-0000-0000E8200000}"/>
    <cellStyle name="Millares 3 2 3 5 4" xfId="31292" xr:uid="{00000000-0005-0000-0000-0000E9200000}"/>
    <cellStyle name="Millares 3 2 3 5 5" xfId="25977" xr:uid="{00000000-0005-0000-0000-0000EA200000}"/>
    <cellStyle name="Millares 3 2 3 6" xfId="15199" xr:uid="{00000000-0005-0000-0000-0000EB200000}"/>
    <cellStyle name="Millares 3 2 3 6 2" xfId="38386" xr:uid="{00000000-0005-0000-0000-0000EC200000}"/>
    <cellStyle name="Millares 3 2 3 7" xfId="9890" xr:uid="{00000000-0005-0000-0000-0000ED200000}"/>
    <cellStyle name="Millares 3 2 3 7 2" xfId="33071" xr:uid="{00000000-0005-0000-0000-0000EE200000}"/>
    <cellStyle name="Millares 3 2 3 8" xfId="20517" xr:uid="{00000000-0005-0000-0000-0000EF200000}"/>
    <cellStyle name="Millares 3 2 3 8 2" xfId="27761" xr:uid="{00000000-0005-0000-0000-0000F0200000}"/>
    <cellStyle name="Millares 3 2 3 9" xfId="22446" xr:uid="{00000000-0005-0000-0000-0000F1200000}"/>
    <cellStyle name="Millares 3 2 4" xfId="1063" xr:uid="{00000000-0005-0000-0000-0000F2200000}"/>
    <cellStyle name="Millares 3 2 4 10" xfId="4452" xr:uid="{00000000-0005-0000-0000-0000F3200000}"/>
    <cellStyle name="Millares 3 2 4 11" xfId="3014" xr:uid="{00000000-0005-0000-0000-0000F4200000}"/>
    <cellStyle name="Millares 3 2 4 2" xfId="1878" xr:uid="{00000000-0005-0000-0000-0000F5200000}"/>
    <cellStyle name="Millares 3 2 4 2 10" xfId="3826" xr:uid="{00000000-0005-0000-0000-0000F6200000}"/>
    <cellStyle name="Millares 3 2 4 2 2" xfId="5930" xr:uid="{00000000-0005-0000-0000-0000F7200000}"/>
    <cellStyle name="Millares 3 2 4 2 2 2" xfId="17791" xr:uid="{00000000-0005-0000-0000-0000F8200000}"/>
    <cellStyle name="Millares 3 2 4 2 2 2 2" xfId="41103" xr:uid="{00000000-0005-0000-0000-0000F9200000}"/>
    <cellStyle name="Millares 3 2 4 2 2 3" xfId="12605" xr:uid="{00000000-0005-0000-0000-0000FA200000}"/>
    <cellStyle name="Millares 3 2 4 2 2 3 2" xfId="35788" xr:uid="{00000000-0005-0000-0000-0000FB200000}"/>
    <cellStyle name="Millares 3 2 4 2 2 4" xfId="30478" xr:uid="{00000000-0005-0000-0000-0000FC200000}"/>
    <cellStyle name="Millares 3 2 4 2 2 5" xfId="25163" xr:uid="{00000000-0005-0000-0000-0000FD200000}"/>
    <cellStyle name="Millares 3 2 4 2 3" xfId="9081" xr:uid="{00000000-0005-0000-0000-0000FE200000}"/>
    <cellStyle name="Millares 3 2 4 2 3 2" xfId="19526" xr:uid="{00000000-0005-0000-0000-0000FF200000}"/>
    <cellStyle name="Millares 3 2 4 2 3 2 2" xfId="42871" xr:uid="{00000000-0005-0000-0000-000000210000}"/>
    <cellStyle name="Millares 3 2 4 2 3 3" xfId="14372" xr:uid="{00000000-0005-0000-0000-000001210000}"/>
    <cellStyle name="Millares 3 2 4 2 3 3 2" xfId="37556" xr:uid="{00000000-0005-0000-0000-000002210000}"/>
    <cellStyle name="Millares 3 2 4 2 3 4" xfId="32246" xr:uid="{00000000-0005-0000-0000-000003210000}"/>
    <cellStyle name="Millares 3 2 4 2 3 5" xfId="26931" xr:uid="{00000000-0005-0000-0000-000004210000}"/>
    <cellStyle name="Millares 3 2 4 2 4" xfId="16153" xr:uid="{00000000-0005-0000-0000-000005210000}"/>
    <cellStyle name="Millares 3 2 4 2 4 2" xfId="39340" xr:uid="{00000000-0005-0000-0000-000006210000}"/>
    <cellStyle name="Millares 3 2 4 2 5" xfId="10844" xr:uid="{00000000-0005-0000-0000-000007210000}"/>
    <cellStyle name="Millares 3 2 4 2 5 2" xfId="34025" xr:uid="{00000000-0005-0000-0000-000008210000}"/>
    <cellStyle name="Millares 3 2 4 2 6" xfId="21471" xr:uid="{00000000-0005-0000-0000-000009210000}"/>
    <cellStyle name="Millares 3 2 4 2 6 2" xfId="28715" xr:uid="{00000000-0005-0000-0000-00000A210000}"/>
    <cellStyle name="Millares 3 2 4 2 7" xfId="23400" xr:uid="{00000000-0005-0000-0000-00000B210000}"/>
    <cellStyle name="Millares 3 2 4 2 8" xfId="44666" xr:uid="{00000000-0005-0000-0000-00000C210000}"/>
    <cellStyle name="Millares 3 2 4 2 9" xfId="4453" xr:uid="{00000000-0005-0000-0000-00000D210000}"/>
    <cellStyle name="Millares 3 2 4 3" xfId="5931" xr:uid="{00000000-0005-0000-0000-00000E210000}"/>
    <cellStyle name="Millares 3 2 4 3 2" xfId="17039" xr:uid="{00000000-0005-0000-0000-00000F210000}"/>
    <cellStyle name="Millares 3 2 4 3 2 2" xfId="40291" xr:uid="{00000000-0005-0000-0000-000010210000}"/>
    <cellStyle name="Millares 3 2 4 3 3" xfId="11793" xr:uid="{00000000-0005-0000-0000-000011210000}"/>
    <cellStyle name="Millares 3 2 4 3 3 2" xfId="34976" xr:uid="{00000000-0005-0000-0000-000012210000}"/>
    <cellStyle name="Millares 3 2 4 3 4" xfId="29666" xr:uid="{00000000-0005-0000-0000-000013210000}"/>
    <cellStyle name="Millares 3 2 4 3 5" xfId="24351" xr:uid="{00000000-0005-0000-0000-000014210000}"/>
    <cellStyle name="Millares 3 2 4 4" xfId="8328" xr:uid="{00000000-0005-0000-0000-000015210000}"/>
    <cellStyle name="Millares 3 2 4 4 2" xfId="18714" xr:uid="{00000000-0005-0000-0000-000016210000}"/>
    <cellStyle name="Millares 3 2 4 4 2 2" xfId="42059" xr:uid="{00000000-0005-0000-0000-000017210000}"/>
    <cellStyle name="Millares 3 2 4 4 3" xfId="13560" xr:uid="{00000000-0005-0000-0000-000018210000}"/>
    <cellStyle name="Millares 3 2 4 4 3 2" xfId="36744" xr:uid="{00000000-0005-0000-0000-000019210000}"/>
    <cellStyle name="Millares 3 2 4 4 4" xfId="31434" xr:uid="{00000000-0005-0000-0000-00001A210000}"/>
    <cellStyle name="Millares 3 2 4 4 5" xfId="26119" xr:uid="{00000000-0005-0000-0000-00001B210000}"/>
    <cellStyle name="Millares 3 2 4 5" xfId="15341" xr:uid="{00000000-0005-0000-0000-00001C210000}"/>
    <cellStyle name="Millares 3 2 4 5 2" xfId="38528" xr:uid="{00000000-0005-0000-0000-00001D210000}"/>
    <cellStyle name="Millares 3 2 4 6" xfId="10032" xr:uid="{00000000-0005-0000-0000-00001E210000}"/>
    <cellStyle name="Millares 3 2 4 6 2" xfId="33213" xr:uid="{00000000-0005-0000-0000-00001F210000}"/>
    <cellStyle name="Millares 3 2 4 7" xfId="20659" xr:uid="{00000000-0005-0000-0000-000020210000}"/>
    <cellStyle name="Millares 3 2 4 7 2" xfId="27903" xr:uid="{00000000-0005-0000-0000-000021210000}"/>
    <cellStyle name="Millares 3 2 4 8" xfId="22588" xr:uid="{00000000-0005-0000-0000-000022210000}"/>
    <cellStyle name="Millares 3 2 4 9" xfId="43854" xr:uid="{00000000-0005-0000-0000-000023210000}"/>
    <cellStyle name="Millares 3 2 5" xfId="644" xr:uid="{00000000-0005-0000-0000-000024210000}"/>
    <cellStyle name="Millares 3 2 5 10" xfId="2608" xr:uid="{00000000-0005-0000-0000-000025210000}"/>
    <cellStyle name="Millares 3 2 5 2" xfId="5932" xr:uid="{00000000-0005-0000-0000-000026210000}"/>
    <cellStyle name="Millares 3 2 5 2 2" xfId="16681" xr:uid="{00000000-0005-0000-0000-000027210000}"/>
    <cellStyle name="Millares 3 2 5 2 2 2" xfId="39885" xr:uid="{00000000-0005-0000-0000-000028210000}"/>
    <cellStyle name="Millares 3 2 5 2 3" xfId="11387" xr:uid="{00000000-0005-0000-0000-000029210000}"/>
    <cellStyle name="Millares 3 2 5 2 3 2" xfId="34570" xr:uid="{00000000-0005-0000-0000-00002A210000}"/>
    <cellStyle name="Millares 3 2 5 2 4" xfId="29260" xr:uid="{00000000-0005-0000-0000-00002B210000}"/>
    <cellStyle name="Millares 3 2 5 2 5" xfId="23945" xr:uid="{00000000-0005-0000-0000-00002C210000}"/>
    <cellStyle name="Millares 3 2 5 3" xfId="7970" xr:uid="{00000000-0005-0000-0000-00002D210000}"/>
    <cellStyle name="Millares 3 2 5 3 2" xfId="18309" xr:uid="{00000000-0005-0000-0000-00002E210000}"/>
    <cellStyle name="Millares 3 2 5 3 2 2" xfId="41653" xr:uid="{00000000-0005-0000-0000-00002F210000}"/>
    <cellStyle name="Millares 3 2 5 3 3" xfId="13154" xr:uid="{00000000-0005-0000-0000-000030210000}"/>
    <cellStyle name="Millares 3 2 5 3 3 2" xfId="36338" xr:uid="{00000000-0005-0000-0000-000031210000}"/>
    <cellStyle name="Millares 3 2 5 3 4" xfId="31028" xr:uid="{00000000-0005-0000-0000-000032210000}"/>
    <cellStyle name="Millares 3 2 5 3 5" xfId="25713" xr:uid="{00000000-0005-0000-0000-000033210000}"/>
    <cellStyle name="Millares 3 2 5 4" xfId="14935" xr:uid="{00000000-0005-0000-0000-000034210000}"/>
    <cellStyle name="Millares 3 2 5 4 2" xfId="38122" xr:uid="{00000000-0005-0000-0000-000035210000}"/>
    <cellStyle name="Millares 3 2 5 5" xfId="9626" xr:uid="{00000000-0005-0000-0000-000036210000}"/>
    <cellStyle name="Millares 3 2 5 5 2" xfId="32807" xr:uid="{00000000-0005-0000-0000-000037210000}"/>
    <cellStyle name="Millares 3 2 5 6" xfId="20253" xr:uid="{00000000-0005-0000-0000-000038210000}"/>
    <cellStyle name="Millares 3 2 5 6 2" xfId="27497" xr:uid="{00000000-0005-0000-0000-000039210000}"/>
    <cellStyle name="Millares 3 2 5 7" xfId="22182" xr:uid="{00000000-0005-0000-0000-00003A210000}"/>
    <cellStyle name="Millares 3 2 5 8" xfId="43448" xr:uid="{00000000-0005-0000-0000-00003B210000}"/>
    <cellStyle name="Millares 3 2 5 9" xfId="4454" xr:uid="{00000000-0005-0000-0000-00003C210000}"/>
    <cellStyle name="Millares 3 2 6" xfId="1471" xr:uid="{00000000-0005-0000-0000-00003D210000}"/>
    <cellStyle name="Millares 3 2 6 10" xfId="3420" xr:uid="{00000000-0005-0000-0000-00003E210000}"/>
    <cellStyle name="Millares 3 2 6 2" xfId="5933" xr:uid="{00000000-0005-0000-0000-00003F210000}"/>
    <cellStyle name="Millares 3 2 6 2 2" xfId="17409" xr:uid="{00000000-0005-0000-0000-000040210000}"/>
    <cellStyle name="Millares 3 2 6 2 2 2" xfId="40697" xr:uid="{00000000-0005-0000-0000-000041210000}"/>
    <cellStyle name="Millares 3 2 6 2 3" xfId="12199" xr:uid="{00000000-0005-0000-0000-000042210000}"/>
    <cellStyle name="Millares 3 2 6 2 3 2" xfId="35382" xr:uid="{00000000-0005-0000-0000-000043210000}"/>
    <cellStyle name="Millares 3 2 6 2 4" xfId="30072" xr:uid="{00000000-0005-0000-0000-000044210000}"/>
    <cellStyle name="Millares 3 2 6 2 5" xfId="24757" xr:uid="{00000000-0005-0000-0000-000045210000}"/>
    <cellStyle name="Millares 3 2 6 3" xfId="8698" xr:uid="{00000000-0005-0000-0000-000046210000}"/>
    <cellStyle name="Millares 3 2 6 3 2" xfId="19120" xr:uid="{00000000-0005-0000-0000-000047210000}"/>
    <cellStyle name="Millares 3 2 6 3 2 2" xfId="42465" xr:uid="{00000000-0005-0000-0000-000048210000}"/>
    <cellStyle name="Millares 3 2 6 3 3" xfId="13966" xr:uid="{00000000-0005-0000-0000-000049210000}"/>
    <cellStyle name="Millares 3 2 6 3 3 2" xfId="37150" xr:uid="{00000000-0005-0000-0000-00004A210000}"/>
    <cellStyle name="Millares 3 2 6 3 4" xfId="31840" xr:uid="{00000000-0005-0000-0000-00004B210000}"/>
    <cellStyle name="Millares 3 2 6 3 5" xfId="26525" xr:uid="{00000000-0005-0000-0000-00004C210000}"/>
    <cellStyle name="Millares 3 2 6 4" xfId="15747" xr:uid="{00000000-0005-0000-0000-00004D210000}"/>
    <cellStyle name="Millares 3 2 6 4 2" xfId="38934" xr:uid="{00000000-0005-0000-0000-00004E210000}"/>
    <cellStyle name="Millares 3 2 6 5" xfId="10438" xr:uid="{00000000-0005-0000-0000-00004F210000}"/>
    <cellStyle name="Millares 3 2 6 5 2" xfId="33619" xr:uid="{00000000-0005-0000-0000-000050210000}"/>
    <cellStyle name="Millares 3 2 6 6" xfId="21065" xr:uid="{00000000-0005-0000-0000-000051210000}"/>
    <cellStyle name="Millares 3 2 6 6 2" xfId="28309" xr:uid="{00000000-0005-0000-0000-000052210000}"/>
    <cellStyle name="Millares 3 2 6 7" xfId="22994" xr:uid="{00000000-0005-0000-0000-000053210000}"/>
    <cellStyle name="Millares 3 2 6 8" xfId="44260" xr:uid="{00000000-0005-0000-0000-000054210000}"/>
    <cellStyle name="Millares 3 2 6 9" xfId="4455" xr:uid="{00000000-0005-0000-0000-000055210000}"/>
    <cellStyle name="Millares 3 2 7" xfId="2327" xr:uid="{00000000-0005-0000-0000-000056210000}"/>
    <cellStyle name="Millares 3 2 7 2" xfId="6105" xr:uid="{00000000-0005-0000-0000-000057210000}"/>
    <cellStyle name="Millares 3 2 7 2 2" xfId="39751" xr:uid="{00000000-0005-0000-0000-000058210000}"/>
    <cellStyle name="Millares 3 2 7 3" xfId="11253" xr:uid="{00000000-0005-0000-0000-000059210000}"/>
    <cellStyle name="Millares 3 2 7 3 2" xfId="34436" xr:uid="{00000000-0005-0000-0000-00005A210000}"/>
    <cellStyle name="Millares 3 2 7 4" xfId="21905" xr:uid="{00000000-0005-0000-0000-00005B210000}"/>
    <cellStyle name="Millares 3 2 7 4 2" xfId="29126" xr:uid="{00000000-0005-0000-0000-00005C210000}"/>
    <cellStyle name="Millares 3 2 7 5" xfId="23811" xr:uid="{00000000-0005-0000-0000-00005D210000}"/>
    <cellStyle name="Millares 3 2 8" xfId="510" xr:uid="{00000000-0005-0000-0000-00005E210000}"/>
    <cellStyle name="Millares 3 2 8 2" xfId="5934" xr:uid="{00000000-0005-0000-0000-00005F210000}"/>
    <cellStyle name="Millares 3 2 8 2 2" xfId="41519" xr:uid="{00000000-0005-0000-0000-000060210000}"/>
    <cellStyle name="Millares 3 2 8 3" xfId="13020" xr:uid="{00000000-0005-0000-0000-000061210000}"/>
    <cellStyle name="Millares 3 2 8 3 2" xfId="36204" xr:uid="{00000000-0005-0000-0000-000062210000}"/>
    <cellStyle name="Millares 3 2 8 4" xfId="20119" xr:uid="{00000000-0005-0000-0000-000063210000}"/>
    <cellStyle name="Millares 3 2 8 4 2" xfId="30894" xr:uid="{00000000-0005-0000-0000-000064210000}"/>
    <cellStyle name="Millares 3 2 8 5" xfId="25579" xr:uid="{00000000-0005-0000-0000-000065210000}"/>
    <cellStyle name="Millares 3 2 8 6" xfId="43314" xr:uid="{00000000-0005-0000-0000-000066210000}"/>
    <cellStyle name="Millares 3 2 8 7" xfId="4456" xr:uid="{00000000-0005-0000-0000-000067210000}"/>
    <cellStyle name="Millares 3 2 8 8" xfId="2474" xr:uid="{00000000-0005-0000-0000-000068210000}"/>
    <cellStyle name="Millares 3 2 9" xfId="14801" xr:uid="{00000000-0005-0000-0000-000069210000}"/>
    <cellStyle name="Millares 3 2 9 2" xfId="37988" xr:uid="{00000000-0005-0000-0000-00006A210000}"/>
    <cellStyle name="Millares 3 3" xfId="720" xr:uid="{00000000-0005-0000-0000-00006B210000}"/>
    <cellStyle name="Millares 3 3 10" xfId="43521" xr:uid="{00000000-0005-0000-0000-00006C210000}"/>
    <cellStyle name="Millares 3 3 11" xfId="4457" xr:uid="{00000000-0005-0000-0000-00006D210000}"/>
    <cellStyle name="Millares 3 3 12" xfId="2681" xr:uid="{00000000-0005-0000-0000-00006E210000}"/>
    <cellStyle name="Millares 3 3 2" xfId="1136" xr:uid="{00000000-0005-0000-0000-00006F210000}"/>
    <cellStyle name="Millares 3 3 2 10" xfId="4458" xr:uid="{00000000-0005-0000-0000-000070210000}"/>
    <cellStyle name="Millares 3 3 2 11" xfId="3087" xr:uid="{00000000-0005-0000-0000-000071210000}"/>
    <cellStyle name="Millares 3 3 2 2" xfId="1951" xr:uid="{00000000-0005-0000-0000-000072210000}"/>
    <cellStyle name="Millares 3 3 2 2 10" xfId="3899" xr:uid="{00000000-0005-0000-0000-000073210000}"/>
    <cellStyle name="Millares 3 3 2 2 2" xfId="5935" xr:uid="{00000000-0005-0000-0000-000074210000}"/>
    <cellStyle name="Millares 3 3 2 2 2 2" xfId="17852" xr:uid="{00000000-0005-0000-0000-000075210000}"/>
    <cellStyle name="Millares 3 3 2 2 2 2 2" xfId="41176" xr:uid="{00000000-0005-0000-0000-000076210000}"/>
    <cellStyle name="Millares 3 3 2 2 2 3" xfId="12678" xr:uid="{00000000-0005-0000-0000-000077210000}"/>
    <cellStyle name="Millares 3 3 2 2 2 3 2" xfId="35861" xr:uid="{00000000-0005-0000-0000-000078210000}"/>
    <cellStyle name="Millares 3 3 2 2 2 4" xfId="30551" xr:uid="{00000000-0005-0000-0000-000079210000}"/>
    <cellStyle name="Millares 3 3 2 2 2 5" xfId="25236" xr:uid="{00000000-0005-0000-0000-00007A210000}"/>
    <cellStyle name="Millares 3 3 2 2 3" xfId="9142" xr:uid="{00000000-0005-0000-0000-00007B210000}"/>
    <cellStyle name="Millares 3 3 2 2 3 2" xfId="19599" xr:uid="{00000000-0005-0000-0000-00007C210000}"/>
    <cellStyle name="Millares 3 3 2 2 3 2 2" xfId="42944" xr:uid="{00000000-0005-0000-0000-00007D210000}"/>
    <cellStyle name="Millares 3 3 2 2 3 3" xfId="14445" xr:uid="{00000000-0005-0000-0000-00007E210000}"/>
    <cellStyle name="Millares 3 3 2 2 3 3 2" xfId="37629" xr:uid="{00000000-0005-0000-0000-00007F210000}"/>
    <cellStyle name="Millares 3 3 2 2 3 4" xfId="32319" xr:uid="{00000000-0005-0000-0000-000080210000}"/>
    <cellStyle name="Millares 3 3 2 2 3 5" xfId="27004" xr:uid="{00000000-0005-0000-0000-000081210000}"/>
    <cellStyle name="Millares 3 3 2 2 4" xfId="16226" xr:uid="{00000000-0005-0000-0000-000082210000}"/>
    <cellStyle name="Millares 3 3 2 2 4 2" xfId="39413" xr:uid="{00000000-0005-0000-0000-000083210000}"/>
    <cellStyle name="Millares 3 3 2 2 5" xfId="10917" xr:uid="{00000000-0005-0000-0000-000084210000}"/>
    <cellStyle name="Millares 3 3 2 2 5 2" xfId="34098" xr:uid="{00000000-0005-0000-0000-000085210000}"/>
    <cellStyle name="Millares 3 3 2 2 6" xfId="21544" xr:uid="{00000000-0005-0000-0000-000086210000}"/>
    <cellStyle name="Millares 3 3 2 2 6 2" xfId="28788" xr:uid="{00000000-0005-0000-0000-000087210000}"/>
    <cellStyle name="Millares 3 3 2 2 7" xfId="23473" xr:uid="{00000000-0005-0000-0000-000088210000}"/>
    <cellStyle name="Millares 3 3 2 2 8" xfId="44739" xr:uid="{00000000-0005-0000-0000-000089210000}"/>
    <cellStyle name="Millares 3 3 2 2 9" xfId="4459" xr:uid="{00000000-0005-0000-0000-00008A210000}"/>
    <cellStyle name="Millares 3 3 2 3" xfId="5936" xr:uid="{00000000-0005-0000-0000-00008B210000}"/>
    <cellStyle name="Millares 3 3 2 3 2" xfId="17100" xr:uid="{00000000-0005-0000-0000-00008C210000}"/>
    <cellStyle name="Millares 3 3 2 3 2 2" xfId="40364" xr:uid="{00000000-0005-0000-0000-00008D210000}"/>
    <cellStyle name="Millares 3 3 2 3 3" xfId="11866" xr:uid="{00000000-0005-0000-0000-00008E210000}"/>
    <cellStyle name="Millares 3 3 2 3 3 2" xfId="35049" xr:uid="{00000000-0005-0000-0000-00008F210000}"/>
    <cellStyle name="Millares 3 3 2 3 4" xfId="29739" xr:uid="{00000000-0005-0000-0000-000090210000}"/>
    <cellStyle name="Millares 3 3 2 3 5" xfId="24424" xr:uid="{00000000-0005-0000-0000-000091210000}"/>
    <cellStyle name="Millares 3 3 2 4" xfId="8389" xr:uid="{00000000-0005-0000-0000-000092210000}"/>
    <cellStyle name="Millares 3 3 2 4 2" xfId="18787" xr:uid="{00000000-0005-0000-0000-000093210000}"/>
    <cellStyle name="Millares 3 3 2 4 2 2" xfId="42132" xr:uid="{00000000-0005-0000-0000-000094210000}"/>
    <cellStyle name="Millares 3 3 2 4 3" xfId="13633" xr:uid="{00000000-0005-0000-0000-000095210000}"/>
    <cellStyle name="Millares 3 3 2 4 3 2" xfId="36817" xr:uid="{00000000-0005-0000-0000-000096210000}"/>
    <cellStyle name="Millares 3 3 2 4 4" xfId="31507" xr:uid="{00000000-0005-0000-0000-000097210000}"/>
    <cellStyle name="Millares 3 3 2 4 5" xfId="26192" xr:uid="{00000000-0005-0000-0000-000098210000}"/>
    <cellStyle name="Millares 3 3 2 5" xfId="15414" xr:uid="{00000000-0005-0000-0000-000099210000}"/>
    <cellStyle name="Millares 3 3 2 5 2" xfId="38601" xr:uid="{00000000-0005-0000-0000-00009A210000}"/>
    <cellStyle name="Millares 3 3 2 6" xfId="10105" xr:uid="{00000000-0005-0000-0000-00009B210000}"/>
    <cellStyle name="Millares 3 3 2 6 2" xfId="33286" xr:uid="{00000000-0005-0000-0000-00009C210000}"/>
    <cellStyle name="Millares 3 3 2 7" xfId="20732" xr:uid="{00000000-0005-0000-0000-00009D210000}"/>
    <cellStyle name="Millares 3 3 2 7 2" xfId="27976" xr:uid="{00000000-0005-0000-0000-00009E210000}"/>
    <cellStyle name="Millares 3 3 2 8" xfId="22661" xr:uid="{00000000-0005-0000-0000-00009F210000}"/>
    <cellStyle name="Millares 3 3 2 9" xfId="43927" xr:uid="{00000000-0005-0000-0000-0000A0210000}"/>
    <cellStyle name="Millares 3 3 3" xfId="1544" xr:uid="{00000000-0005-0000-0000-0000A1210000}"/>
    <cellStyle name="Millares 3 3 3 10" xfId="3493" xr:uid="{00000000-0005-0000-0000-0000A2210000}"/>
    <cellStyle name="Millares 3 3 3 2" xfId="5937" xr:uid="{00000000-0005-0000-0000-0000A3210000}"/>
    <cellStyle name="Millares 3 3 3 2 2" xfId="17470" xr:uid="{00000000-0005-0000-0000-0000A4210000}"/>
    <cellStyle name="Millares 3 3 3 2 2 2" xfId="40770" xr:uid="{00000000-0005-0000-0000-0000A5210000}"/>
    <cellStyle name="Millares 3 3 3 2 3" xfId="12272" xr:uid="{00000000-0005-0000-0000-0000A6210000}"/>
    <cellStyle name="Millares 3 3 3 2 3 2" xfId="35455" xr:uid="{00000000-0005-0000-0000-0000A7210000}"/>
    <cellStyle name="Millares 3 3 3 2 4" xfId="30145" xr:uid="{00000000-0005-0000-0000-0000A8210000}"/>
    <cellStyle name="Millares 3 3 3 2 5" xfId="24830" xr:uid="{00000000-0005-0000-0000-0000A9210000}"/>
    <cellStyle name="Millares 3 3 3 3" xfId="8759" xr:uid="{00000000-0005-0000-0000-0000AA210000}"/>
    <cellStyle name="Millares 3 3 3 3 2" xfId="19193" xr:uid="{00000000-0005-0000-0000-0000AB210000}"/>
    <cellStyle name="Millares 3 3 3 3 2 2" xfId="42538" xr:uid="{00000000-0005-0000-0000-0000AC210000}"/>
    <cellStyle name="Millares 3 3 3 3 3" xfId="14039" xr:uid="{00000000-0005-0000-0000-0000AD210000}"/>
    <cellStyle name="Millares 3 3 3 3 3 2" xfId="37223" xr:uid="{00000000-0005-0000-0000-0000AE210000}"/>
    <cellStyle name="Millares 3 3 3 3 4" xfId="31913" xr:uid="{00000000-0005-0000-0000-0000AF210000}"/>
    <cellStyle name="Millares 3 3 3 3 5" xfId="26598" xr:uid="{00000000-0005-0000-0000-0000B0210000}"/>
    <cellStyle name="Millares 3 3 3 4" xfId="15820" xr:uid="{00000000-0005-0000-0000-0000B1210000}"/>
    <cellStyle name="Millares 3 3 3 4 2" xfId="39007" xr:uid="{00000000-0005-0000-0000-0000B2210000}"/>
    <cellStyle name="Millares 3 3 3 5" xfId="10511" xr:uid="{00000000-0005-0000-0000-0000B3210000}"/>
    <cellStyle name="Millares 3 3 3 5 2" xfId="33692" xr:uid="{00000000-0005-0000-0000-0000B4210000}"/>
    <cellStyle name="Millares 3 3 3 6" xfId="21138" xr:uid="{00000000-0005-0000-0000-0000B5210000}"/>
    <cellStyle name="Millares 3 3 3 6 2" xfId="28382" xr:uid="{00000000-0005-0000-0000-0000B6210000}"/>
    <cellStyle name="Millares 3 3 3 7" xfId="23067" xr:uid="{00000000-0005-0000-0000-0000B7210000}"/>
    <cellStyle name="Millares 3 3 3 8" xfId="44333" xr:uid="{00000000-0005-0000-0000-0000B8210000}"/>
    <cellStyle name="Millares 3 3 3 9" xfId="4460" xr:uid="{00000000-0005-0000-0000-0000B9210000}"/>
    <cellStyle name="Millares 3 3 4" xfId="5938" xr:uid="{00000000-0005-0000-0000-0000BA210000}"/>
    <cellStyle name="Millares 3 3 4 2" xfId="16742" xr:uid="{00000000-0005-0000-0000-0000BB210000}"/>
    <cellStyle name="Millares 3 3 4 2 2" xfId="39958" xr:uid="{00000000-0005-0000-0000-0000BC210000}"/>
    <cellStyle name="Millares 3 3 4 3" xfId="11460" xr:uid="{00000000-0005-0000-0000-0000BD210000}"/>
    <cellStyle name="Millares 3 3 4 3 2" xfId="34643" xr:uid="{00000000-0005-0000-0000-0000BE210000}"/>
    <cellStyle name="Millares 3 3 4 4" xfId="29333" xr:uid="{00000000-0005-0000-0000-0000BF210000}"/>
    <cellStyle name="Millares 3 3 4 5" xfId="24018" xr:uid="{00000000-0005-0000-0000-0000C0210000}"/>
    <cellStyle name="Millares 3 3 5" xfId="8031" xr:uid="{00000000-0005-0000-0000-0000C1210000}"/>
    <cellStyle name="Millares 3 3 5 2" xfId="18382" xr:uid="{00000000-0005-0000-0000-0000C2210000}"/>
    <cellStyle name="Millares 3 3 5 2 2" xfId="41726" xr:uid="{00000000-0005-0000-0000-0000C3210000}"/>
    <cellStyle name="Millares 3 3 5 3" xfId="13227" xr:uid="{00000000-0005-0000-0000-0000C4210000}"/>
    <cellStyle name="Millares 3 3 5 3 2" xfId="36411" xr:uid="{00000000-0005-0000-0000-0000C5210000}"/>
    <cellStyle name="Millares 3 3 5 4" xfId="31101" xr:uid="{00000000-0005-0000-0000-0000C6210000}"/>
    <cellStyle name="Millares 3 3 5 5" xfId="25786" xr:uid="{00000000-0005-0000-0000-0000C7210000}"/>
    <cellStyle name="Millares 3 3 6" xfId="15008" xr:uid="{00000000-0005-0000-0000-0000C8210000}"/>
    <cellStyle name="Millares 3 3 6 2" xfId="38195" xr:uid="{00000000-0005-0000-0000-0000C9210000}"/>
    <cellStyle name="Millares 3 3 7" xfId="9699" xr:uid="{00000000-0005-0000-0000-0000CA210000}"/>
    <cellStyle name="Millares 3 3 7 2" xfId="32880" xr:uid="{00000000-0005-0000-0000-0000CB210000}"/>
    <cellStyle name="Millares 3 3 8" xfId="20326" xr:uid="{00000000-0005-0000-0000-0000CC210000}"/>
    <cellStyle name="Millares 3 3 8 2" xfId="27570" xr:uid="{00000000-0005-0000-0000-0000CD210000}"/>
    <cellStyle name="Millares 3 3 9" xfId="22255" xr:uid="{00000000-0005-0000-0000-0000CE210000}"/>
    <cellStyle name="Millares 3 4" xfId="857" xr:uid="{00000000-0005-0000-0000-0000CF210000}"/>
    <cellStyle name="Millares 3 4 10" xfId="43650" xr:uid="{00000000-0005-0000-0000-0000D0210000}"/>
    <cellStyle name="Millares 3 4 11" xfId="4461" xr:uid="{00000000-0005-0000-0000-0000D1210000}"/>
    <cellStyle name="Millares 3 4 12" xfId="2810" xr:uid="{00000000-0005-0000-0000-0000D2210000}"/>
    <cellStyle name="Millares 3 4 2" xfId="1265" xr:uid="{00000000-0005-0000-0000-0000D3210000}"/>
    <cellStyle name="Millares 3 4 2 10" xfId="4462" xr:uid="{00000000-0005-0000-0000-0000D4210000}"/>
    <cellStyle name="Millares 3 4 2 11" xfId="3216" xr:uid="{00000000-0005-0000-0000-0000D5210000}"/>
    <cellStyle name="Millares 3 4 2 2" xfId="2080" xr:uid="{00000000-0005-0000-0000-0000D6210000}"/>
    <cellStyle name="Millares 3 4 2 2 10" xfId="4028" xr:uid="{00000000-0005-0000-0000-0000D7210000}"/>
    <cellStyle name="Millares 3 4 2 2 2" xfId="5939" xr:uid="{00000000-0005-0000-0000-0000D8210000}"/>
    <cellStyle name="Millares 3 4 2 2 2 2" xfId="17969" xr:uid="{00000000-0005-0000-0000-0000D9210000}"/>
    <cellStyle name="Millares 3 4 2 2 2 2 2" xfId="41305" xr:uid="{00000000-0005-0000-0000-0000DA210000}"/>
    <cellStyle name="Millares 3 4 2 2 2 3" xfId="12807" xr:uid="{00000000-0005-0000-0000-0000DB210000}"/>
    <cellStyle name="Millares 3 4 2 2 2 3 2" xfId="35990" xr:uid="{00000000-0005-0000-0000-0000DC210000}"/>
    <cellStyle name="Millares 3 4 2 2 2 4" xfId="30680" xr:uid="{00000000-0005-0000-0000-0000DD210000}"/>
    <cellStyle name="Millares 3 4 2 2 2 5" xfId="25365" xr:uid="{00000000-0005-0000-0000-0000DE210000}"/>
    <cellStyle name="Millares 3 4 2 2 3" xfId="9259" xr:uid="{00000000-0005-0000-0000-0000DF210000}"/>
    <cellStyle name="Millares 3 4 2 2 3 2" xfId="19728" xr:uid="{00000000-0005-0000-0000-0000E0210000}"/>
    <cellStyle name="Millares 3 4 2 2 3 2 2" xfId="43073" xr:uid="{00000000-0005-0000-0000-0000E1210000}"/>
    <cellStyle name="Millares 3 4 2 2 3 3" xfId="14574" xr:uid="{00000000-0005-0000-0000-0000E2210000}"/>
    <cellStyle name="Millares 3 4 2 2 3 3 2" xfId="37758" xr:uid="{00000000-0005-0000-0000-0000E3210000}"/>
    <cellStyle name="Millares 3 4 2 2 3 4" xfId="32448" xr:uid="{00000000-0005-0000-0000-0000E4210000}"/>
    <cellStyle name="Millares 3 4 2 2 3 5" xfId="27133" xr:uid="{00000000-0005-0000-0000-0000E5210000}"/>
    <cellStyle name="Millares 3 4 2 2 4" xfId="16355" xr:uid="{00000000-0005-0000-0000-0000E6210000}"/>
    <cellStyle name="Millares 3 4 2 2 4 2" xfId="39542" xr:uid="{00000000-0005-0000-0000-0000E7210000}"/>
    <cellStyle name="Millares 3 4 2 2 5" xfId="11046" xr:uid="{00000000-0005-0000-0000-0000E8210000}"/>
    <cellStyle name="Millares 3 4 2 2 5 2" xfId="34227" xr:uid="{00000000-0005-0000-0000-0000E9210000}"/>
    <cellStyle name="Millares 3 4 2 2 6" xfId="21673" xr:uid="{00000000-0005-0000-0000-0000EA210000}"/>
    <cellStyle name="Millares 3 4 2 2 6 2" xfId="28917" xr:uid="{00000000-0005-0000-0000-0000EB210000}"/>
    <cellStyle name="Millares 3 4 2 2 7" xfId="23602" xr:uid="{00000000-0005-0000-0000-0000EC210000}"/>
    <cellStyle name="Millares 3 4 2 2 8" xfId="44868" xr:uid="{00000000-0005-0000-0000-0000ED210000}"/>
    <cellStyle name="Millares 3 4 2 2 9" xfId="4463" xr:uid="{00000000-0005-0000-0000-0000EE210000}"/>
    <cellStyle name="Millares 3 4 2 3" xfId="5940" xr:uid="{00000000-0005-0000-0000-0000EF210000}"/>
    <cellStyle name="Millares 3 4 2 3 2" xfId="17205" xr:uid="{00000000-0005-0000-0000-0000F0210000}"/>
    <cellStyle name="Millares 3 4 2 3 2 2" xfId="40493" xr:uid="{00000000-0005-0000-0000-0000F1210000}"/>
    <cellStyle name="Millares 3 4 2 3 3" xfId="11995" xr:uid="{00000000-0005-0000-0000-0000F2210000}"/>
    <cellStyle name="Millares 3 4 2 3 3 2" xfId="35178" xr:uid="{00000000-0005-0000-0000-0000F3210000}"/>
    <cellStyle name="Millares 3 4 2 3 4" xfId="29868" xr:uid="{00000000-0005-0000-0000-0000F4210000}"/>
    <cellStyle name="Millares 3 4 2 3 5" xfId="24553" xr:uid="{00000000-0005-0000-0000-0000F5210000}"/>
    <cellStyle name="Millares 3 4 2 4" xfId="8494" xr:uid="{00000000-0005-0000-0000-0000F6210000}"/>
    <cellStyle name="Millares 3 4 2 4 2" xfId="18916" xr:uid="{00000000-0005-0000-0000-0000F7210000}"/>
    <cellStyle name="Millares 3 4 2 4 2 2" xfId="42261" xr:uid="{00000000-0005-0000-0000-0000F8210000}"/>
    <cellStyle name="Millares 3 4 2 4 3" xfId="13762" xr:uid="{00000000-0005-0000-0000-0000F9210000}"/>
    <cellStyle name="Millares 3 4 2 4 3 2" xfId="36946" xr:uid="{00000000-0005-0000-0000-0000FA210000}"/>
    <cellStyle name="Millares 3 4 2 4 4" xfId="31636" xr:uid="{00000000-0005-0000-0000-0000FB210000}"/>
    <cellStyle name="Millares 3 4 2 4 5" xfId="26321" xr:uid="{00000000-0005-0000-0000-0000FC210000}"/>
    <cellStyle name="Millares 3 4 2 5" xfId="15543" xr:uid="{00000000-0005-0000-0000-0000FD210000}"/>
    <cellStyle name="Millares 3 4 2 5 2" xfId="38730" xr:uid="{00000000-0005-0000-0000-0000FE210000}"/>
    <cellStyle name="Millares 3 4 2 6" xfId="10234" xr:uid="{00000000-0005-0000-0000-0000FF210000}"/>
    <cellStyle name="Millares 3 4 2 6 2" xfId="33415" xr:uid="{00000000-0005-0000-0000-000000220000}"/>
    <cellStyle name="Millares 3 4 2 7" xfId="20861" xr:uid="{00000000-0005-0000-0000-000001220000}"/>
    <cellStyle name="Millares 3 4 2 7 2" xfId="28105" xr:uid="{00000000-0005-0000-0000-000002220000}"/>
    <cellStyle name="Millares 3 4 2 8" xfId="22790" xr:uid="{00000000-0005-0000-0000-000003220000}"/>
    <cellStyle name="Millares 3 4 2 9" xfId="44056" xr:uid="{00000000-0005-0000-0000-000004220000}"/>
    <cellStyle name="Millares 3 4 3" xfId="1673" xr:uid="{00000000-0005-0000-0000-000005220000}"/>
    <cellStyle name="Millares 3 4 3 10" xfId="3622" xr:uid="{00000000-0005-0000-0000-000006220000}"/>
    <cellStyle name="Millares 3 4 3 2" xfId="5941" xr:uid="{00000000-0005-0000-0000-000007220000}"/>
    <cellStyle name="Millares 3 4 3 2 2" xfId="17587" xr:uid="{00000000-0005-0000-0000-000008220000}"/>
    <cellStyle name="Millares 3 4 3 2 2 2" xfId="40899" xr:uid="{00000000-0005-0000-0000-000009220000}"/>
    <cellStyle name="Millares 3 4 3 2 3" xfId="12401" xr:uid="{00000000-0005-0000-0000-00000A220000}"/>
    <cellStyle name="Millares 3 4 3 2 3 2" xfId="35584" xr:uid="{00000000-0005-0000-0000-00000B220000}"/>
    <cellStyle name="Millares 3 4 3 2 4" xfId="30274" xr:uid="{00000000-0005-0000-0000-00000C220000}"/>
    <cellStyle name="Millares 3 4 3 2 5" xfId="24959" xr:uid="{00000000-0005-0000-0000-00000D220000}"/>
    <cellStyle name="Millares 3 4 3 3" xfId="8876" xr:uid="{00000000-0005-0000-0000-00000E220000}"/>
    <cellStyle name="Millares 3 4 3 3 2" xfId="19322" xr:uid="{00000000-0005-0000-0000-00000F220000}"/>
    <cellStyle name="Millares 3 4 3 3 2 2" xfId="42667" xr:uid="{00000000-0005-0000-0000-000010220000}"/>
    <cellStyle name="Millares 3 4 3 3 3" xfId="14168" xr:uid="{00000000-0005-0000-0000-000011220000}"/>
    <cellStyle name="Millares 3 4 3 3 3 2" xfId="37352" xr:uid="{00000000-0005-0000-0000-000012220000}"/>
    <cellStyle name="Millares 3 4 3 3 4" xfId="32042" xr:uid="{00000000-0005-0000-0000-000013220000}"/>
    <cellStyle name="Millares 3 4 3 3 5" xfId="26727" xr:uid="{00000000-0005-0000-0000-000014220000}"/>
    <cellStyle name="Millares 3 4 3 4" xfId="15949" xr:uid="{00000000-0005-0000-0000-000015220000}"/>
    <cellStyle name="Millares 3 4 3 4 2" xfId="39136" xr:uid="{00000000-0005-0000-0000-000016220000}"/>
    <cellStyle name="Millares 3 4 3 5" xfId="10640" xr:uid="{00000000-0005-0000-0000-000017220000}"/>
    <cellStyle name="Millares 3 4 3 5 2" xfId="33821" xr:uid="{00000000-0005-0000-0000-000018220000}"/>
    <cellStyle name="Millares 3 4 3 6" xfId="21267" xr:uid="{00000000-0005-0000-0000-000019220000}"/>
    <cellStyle name="Millares 3 4 3 6 2" xfId="28511" xr:uid="{00000000-0005-0000-0000-00001A220000}"/>
    <cellStyle name="Millares 3 4 3 7" xfId="23196" xr:uid="{00000000-0005-0000-0000-00001B220000}"/>
    <cellStyle name="Millares 3 4 3 8" xfId="44462" xr:uid="{00000000-0005-0000-0000-00001C220000}"/>
    <cellStyle name="Millares 3 4 3 9" xfId="4464" xr:uid="{00000000-0005-0000-0000-00001D220000}"/>
    <cellStyle name="Millares 3 4 4" xfId="5942" xr:uid="{00000000-0005-0000-0000-00001E220000}"/>
    <cellStyle name="Millares 3 4 4 2" xfId="16847" xr:uid="{00000000-0005-0000-0000-00001F220000}"/>
    <cellStyle name="Millares 3 4 4 2 2" xfId="40087" xr:uid="{00000000-0005-0000-0000-000020220000}"/>
    <cellStyle name="Millares 3 4 4 3" xfId="11589" xr:uid="{00000000-0005-0000-0000-000021220000}"/>
    <cellStyle name="Millares 3 4 4 3 2" xfId="34772" xr:uid="{00000000-0005-0000-0000-000022220000}"/>
    <cellStyle name="Millares 3 4 4 4" xfId="29462" xr:uid="{00000000-0005-0000-0000-000023220000}"/>
    <cellStyle name="Millares 3 4 4 5" xfId="24147" xr:uid="{00000000-0005-0000-0000-000024220000}"/>
    <cellStyle name="Millares 3 4 5" xfId="8136" xr:uid="{00000000-0005-0000-0000-000025220000}"/>
    <cellStyle name="Millares 3 4 5 2" xfId="18511" xr:uid="{00000000-0005-0000-0000-000026220000}"/>
    <cellStyle name="Millares 3 4 5 2 2" xfId="41855" xr:uid="{00000000-0005-0000-0000-000027220000}"/>
    <cellStyle name="Millares 3 4 5 3" xfId="13356" xr:uid="{00000000-0005-0000-0000-000028220000}"/>
    <cellStyle name="Millares 3 4 5 3 2" xfId="36540" xr:uid="{00000000-0005-0000-0000-000029220000}"/>
    <cellStyle name="Millares 3 4 5 4" xfId="31230" xr:uid="{00000000-0005-0000-0000-00002A220000}"/>
    <cellStyle name="Millares 3 4 5 5" xfId="25915" xr:uid="{00000000-0005-0000-0000-00002B220000}"/>
    <cellStyle name="Millares 3 4 6" xfId="15137" xr:uid="{00000000-0005-0000-0000-00002C220000}"/>
    <cellStyle name="Millares 3 4 6 2" xfId="38324" xr:uid="{00000000-0005-0000-0000-00002D220000}"/>
    <cellStyle name="Millares 3 4 7" xfId="9828" xr:uid="{00000000-0005-0000-0000-00002E220000}"/>
    <cellStyle name="Millares 3 4 7 2" xfId="33009" xr:uid="{00000000-0005-0000-0000-00002F220000}"/>
    <cellStyle name="Millares 3 4 8" xfId="20455" xr:uid="{00000000-0005-0000-0000-000030220000}"/>
    <cellStyle name="Millares 3 4 8 2" xfId="27699" xr:uid="{00000000-0005-0000-0000-000031220000}"/>
    <cellStyle name="Millares 3 4 9" xfId="22384" xr:uid="{00000000-0005-0000-0000-000032220000}"/>
    <cellStyle name="Millares 3 5" xfId="1001" xr:uid="{00000000-0005-0000-0000-000033220000}"/>
    <cellStyle name="Millares 3 5 10" xfId="4465" xr:uid="{00000000-0005-0000-0000-000034220000}"/>
    <cellStyle name="Millares 3 5 11" xfId="2952" xr:uid="{00000000-0005-0000-0000-000035220000}"/>
    <cellStyle name="Millares 3 5 2" xfId="1816" xr:uid="{00000000-0005-0000-0000-000036220000}"/>
    <cellStyle name="Millares 3 5 2 10" xfId="3764" xr:uid="{00000000-0005-0000-0000-000037220000}"/>
    <cellStyle name="Millares 3 5 2 2" xfId="5943" xr:uid="{00000000-0005-0000-0000-000038220000}"/>
    <cellStyle name="Millares 3 5 2 2 2" xfId="17729" xr:uid="{00000000-0005-0000-0000-000039220000}"/>
    <cellStyle name="Millares 3 5 2 2 2 2" xfId="41041" xr:uid="{00000000-0005-0000-0000-00003A220000}"/>
    <cellStyle name="Millares 3 5 2 2 3" xfId="12543" xr:uid="{00000000-0005-0000-0000-00003B220000}"/>
    <cellStyle name="Millares 3 5 2 2 3 2" xfId="35726" xr:uid="{00000000-0005-0000-0000-00003C220000}"/>
    <cellStyle name="Millares 3 5 2 2 4" xfId="30416" xr:uid="{00000000-0005-0000-0000-00003D220000}"/>
    <cellStyle name="Millares 3 5 2 2 5" xfId="25101" xr:uid="{00000000-0005-0000-0000-00003E220000}"/>
    <cellStyle name="Millares 3 5 2 3" xfId="9019" xr:uid="{00000000-0005-0000-0000-00003F220000}"/>
    <cellStyle name="Millares 3 5 2 3 2" xfId="19464" xr:uid="{00000000-0005-0000-0000-000040220000}"/>
    <cellStyle name="Millares 3 5 2 3 2 2" xfId="42809" xr:uid="{00000000-0005-0000-0000-000041220000}"/>
    <cellStyle name="Millares 3 5 2 3 3" xfId="14310" xr:uid="{00000000-0005-0000-0000-000042220000}"/>
    <cellStyle name="Millares 3 5 2 3 3 2" xfId="37494" xr:uid="{00000000-0005-0000-0000-000043220000}"/>
    <cellStyle name="Millares 3 5 2 3 4" xfId="32184" xr:uid="{00000000-0005-0000-0000-000044220000}"/>
    <cellStyle name="Millares 3 5 2 3 5" xfId="26869" xr:uid="{00000000-0005-0000-0000-000045220000}"/>
    <cellStyle name="Millares 3 5 2 4" xfId="16091" xr:uid="{00000000-0005-0000-0000-000046220000}"/>
    <cellStyle name="Millares 3 5 2 4 2" xfId="39278" xr:uid="{00000000-0005-0000-0000-000047220000}"/>
    <cellStyle name="Millares 3 5 2 5" xfId="10782" xr:uid="{00000000-0005-0000-0000-000048220000}"/>
    <cellStyle name="Millares 3 5 2 5 2" xfId="33963" xr:uid="{00000000-0005-0000-0000-000049220000}"/>
    <cellStyle name="Millares 3 5 2 6" xfId="21409" xr:uid="{00000000-0005-0000-0000-00004A220000}"/>
    <cellStyle name="Millares 3 5 2 6 2" xfId="28653" xr:uid="{00000000-0005-0000-0000-00004B220000}"/>
    <cellStyle name="Millares 3 5 2 7" xfId="23338" xr:uid="{00000000-0005-0000-0000-00004C220000}"/>
    <cellStyle name="Millares 3 5 2 8" xfId="44604" xr:uid="{00000000-0005-0000-0000-00004D220000}"/>
    <cellStyle name="Millares 3 5 2 9" xfId="4466" xr:uid="{00000000-0005-0000-0000-00004E220000}"/>
    <cellStyle name="Millares 3 5 3" xfId="5944" xr:uid="{00000000-0005-0000-0000-00004F220000}"/>
    <cellStyle name="Millares 3 5 3 2" xfId="16977" xr:uid="{00000000-0005-0000-0000-000050220000}"/>
    <cellStyle name="Millares 3 5 3 2 2" xfId="40229" xr:uid="{00000000-0005-0000-0000-000051220000}"/>
    <cellStyle name="Millares 3 5 3 3" xfId="11731" xr:uid="{00000000-0005-0000-0000-000052220000}"/>
    <cellStyle name="Millares 3 5 3 3 2" xfId="34914" xr:uid="{00000000-0005-0000-0000-000053220000}"/>
    <cellStyle name="Millares 3 5 3 4" xfId="29604" xr:uid="{00000000-0005-0000-0000-000054220000}"/>
    <cellStyle name="Millares 3 5 3 5" xfId="24289" xr:uid="{00000000-0005-0000-0000-000055220000}"/>
    <cellStyle name="Millares 3 5 4" xfId="8266" xr:uid="{00000000-0005-0000-0000-000056220000}"/>
    <cellStyle name="Millares 3 5 4 2" xfId="18652" xr:uid="{00000000-0005-0000-0000-000057220000}"/>
    <cellStyle name="Millares 3 5 4 2 2" xfId="41997" xr:uid="{00000000-0005-0000-0000-000058220000}"/>
    <cellStyle name="Millares 3 5 4 3" xfId="13498" xr:uid="{00000000-0005-0000-0000-000059220000}"/>
    <cellStyle name="Millares 3 5 4 3 2" xfId="36682" xr:uid="{00000000-0005-0000-0000-00005A220000}"/>
    <cellStyle name="Millares 3 5 4 4" xfId="31372" xr:uid="{00000000-0005-0000-0000-00005B220000}"/>
    <cellStyle name="Millares 3 5 4 5" xfId="26057" xr:uid="{00000000-0005-0000-0000-00005C220000}"/>
    <cellStyle name="Millares 3 5 5" xfId="15279" xr:uid="{00000000-0005-0000-0000-00005D220000}"/>
    <cellStyle name="Millares 3 5 5 2" xfId="38466" xr:uid="{00000000-0005-0000-0000-00005E220000}"/>
    <cellStyle name="Millares 3 5 6" xfId="9970" xr:uid="{00000000-0005-0000-0000-00005F220000}"/>
    <cellStyle name="Millares 3 5 6 2" xfId="33151" xr:uid="{00000000-0005-0000-0000-000060220000}"/>
    <cellStyle name="Millares 3 5 7" xfId="20597" xr:uid="{00000000-0005-0000-0000-000061220000}"/>
    <cellStyle name="Millares 3 5 7 2" xfId="27841" xr:uid="{00000000-0005-0000-0000-000062220000}"/>
    <cellStyle name="Millares 3 5 8" xfId="22526" xr:uid="{00000000-0005-0000-0000-000063220000}"/>
    <cellStyle name="Millares 3 5 9" xfId="43792" xr:uid="{00000000-0005-0000-0000-000064220000}"/>
    <cellStyle name="Millares 3 6" xfId="582" xr:uid="{00000000-0005-0000-0000-000065220000}"/>
    <cellStyle name="Millares 3 6 10" xfId="2546" xr:uid="{00000000-0005-0000-0000-000066220000}"/>
    <cellStyle name="Millares 3 6 2" xfId="5945" xr:uid="{00000000-0005-0000-0000-000067220000}"/>
    <cellStyle name="Millares 3 6 2 2" xfId="16619" xr:uid="{00000000-0005-0000-0000-000068220000}"/>
    <cellStyle name="Millares 3 6 2 2 2" xfId="39823" xr:uid="{00000000-0005-0000-0000-000069220000}"/>
    <cellStyle name="Millares 3 6 2 3" xfId="11325" xr:uid="{00000000-0005-0000-0000-00006A220000}"/>
    <cellStyle name="Millares 3 6 2 3 2" xfId="34508" xr:uid="{00000000-0005-0000-0000-00006B220000}"/>
    <cellStyle name="Millares 3 6 2 4" xfId="29198" xr:uid="{00000000-0005-0000-0000-00006C220000}"/>
    <cellStyle name="Millares 3 6 2 5" xfId="23883" xr:uid="{00000000-0005-0000-0000-00006D220000}"/>
    <cellStyle name="Millares 3 6 3" xfId="7908" xr:uid="{00000000-0005-0000-0000-00006E220000}"/>
    <cellStyle name="Millares 3 6 3 2" xfId="18247" xr:uid="{00000000-0005-0000-0000-00006F220000}"/>
    <cellStyle name="Millares 3 6 3 2 2" xfId="41591" xr:uid="{00000000-0005-0000-0000-000070220000}"/>
    <cellStyle name="Millares 3 6 3 3" xfId="13092" xr:uid="{00000000-0005-0000-0000-000071220000}"/>
    <cellStyle name="Millares 3 6 3 3 2" xfId="36276" xr:uid="{00000000-0005-0000-0000-000072220000}"/>
    <cellStyle name="Millares 3 6 3 4" xfId="30966" xr:uid="{00000000-0005-0000-0000-000073220000}"/>
    <cellStyle name="Millares 3 6 3 5" xfId="25651" xr:uid="{00000000-0005-0000-0000-000074220000}"/>
    <cellStyle name="Millares 3 6 4" xfId="14873" xr:uid="{00000000-0005-0000-0000-000075220000}"/>
    <cellStyle name="Millares 3 6 4 2" xfId="38060" xr:uid="{00000000-0005-0000-0000-000076220000}"/>
    <cellStyle name="Millares 3 6 5" xfId="9564" xr:uid="{00000000-0005-0000-0000-000077220000}"/>
    <cellStyle name="Millares 3 6 5 2" xfId="32745" xr:uid="{00000000-0005-0000-0000-000078220000}"/>
    <cellStyle name="Millares 3 6 6" xfId="20191" xr:uid="{00000000-0005-0000-0000-000079220000}"/>
    <cellStyle name="Millares 3 6 6 2" xfId="27435" xr:uid="{00000000-0005-0000-0000-00007A220000}"/>
    <cellStyle name="Millares 3 6 7" xfId="22120" xr:uid="{00000000-0005-0000-0000-00007B220000}"/>
    <cellStyle name="Millares 3 6 8" xfId="43386" xr:uid="{00000000-0005-0000-0000-00007C220000}"/>
    <cellStyle name="Millares 3 6 9" xfId="4467" xr:uid="{00000000-0005-0000-0000-00007D220000}"/>
    <cellStyle name="Millares 3 7" xfId="1409" xr:uid="{00000000-0005-0000-0000-00007E220000}"/>
    <cellStyle name="Millares 3 7 10" xfId="3358" xr:uid="{00000000-0005-0000-0000-00007F220000}"/>
    <cellStyle name="Millares 3 7 2" xfId="5946" xr:uid="{00000000-0005-0000-0000-000080220000}"/>
    <cellStyle name="Millares 3 7 2 2" xfId="17347" xr:uid="{00000000-0005-0000-0000-000081220000}"/>
    <cellStyle name="Millares 3 7 2 2 2" xfId="40635" xr:uid="{00000000-0005-0000-0000-000082220000}"/>
    <cellStyle name="Millares 3 7 2 3" xfId="12137" xr:uid="{00000000-0005-0000-0000-000083220000}"/>
    <cellStyle name="Millares 3 7 2 3 2" xfId="35320" xr:uid="{00000000-0005-0000-0000-000084220000}"/>
    <cellStyle name="Millares 3 7 2 4" xfId="30010" xr:uid="{00000000-0005-0000-0000-000085220000}"/>
    <cellStyle name="Millares 3 7 2 5" xfId="24695" xr:uid="{00000000-0005-0000-0000-000086220000}"/>
    <cellStyle name="Millares 3 7 3" xfId="8636" xr:uid="{00000000-0005-0000-0000-000087220000}"/>
    <cellStyle name="Millares 3 7 3 2" xfId="19058" xr:uid="{00000000-0005-0000-0000-000088220000}"/>
    <cellStyle name="Millares 3 7 3 2 2" xfId="42403" xr:uid="{00000000-0005-0000-0000-000089220000}"/>
    <cellStyle name="Millares 3 7 3 3" xfId="13904" xr:uid="{00000000-0005-0000-0000-00008A220000}"/>
    <cellStyle name="Millares 3 7 3 3 2" xfId="37088" xr:uid="{00000000-0005-0000-0000-00008B220000}"/>
    <cellStyle name="Millares 3 7 3 4" xfId="31778" xr:uid="{00000000-0005-0000-0000-00008C220000}"/>
    <cellStyle name="Millares 3 7 3 5" xfId="26463" xr:uid="{00000000-0005-0000-0000-00008D220000}"/>
    <cellStyle name="Millares 3 7 4" xfId="15685" xr:uid="{00000000-0005-0000-0000-00008E220000}"/>
    <cellStyle name="Millares 3 7 4 2" xfId="38872" xr:uid="{00000000-0005-0000-0000-00008F220000}"/>
    <cellStyle name="Millares 3 7 5" xfId="10376" xr:uid="{00000000-0005-0000-0000-000090220000}"/>
    <cellStyle name="Millares 3 7 5 2" xfId="33557" xr:uid="{00000000-0005-0000-0000-000091220000}"/>
    <cellStyle name="Millares 3 7 6" xfId="21003" xr:uid="{00000000-0005-0000-0000-000092220000}"/>
    <cellStyle name="Millares 3 7 6 2" xfId="28247" xr:uid="{00000000-0005-0000-0000-000093220000}"/>
    <cellStyle name="Millares 3 7 7" xfId="22932" xr:uid="{00000000-0005-0000-0000-000094220000}"/>
    <cellStyle name="Millares 3 7 8" xfId="44198" xr:uid="{00000000-0005-0000-0000-000095220000}"/>
    <cellStyle name="Millares 3 7 9" xfId="4468" xr:uid="{00000000-0005-0000-0000-000096220000}"/>
    <cellStyle name="Millares 3 8" xfId="402" xr:uid="{00000000-0005-0000-0000-000097220000}"/>
    <cellStyle name="Millares 3 8 2" xfId="5947" xr:uid="{00000000-0005-0000-0000-000098220000}"/>
    <cellStyle name="Millares 3 8 2 2" xfId="39689" xr:uid="{00000000-0005-0000-0000-000099220000}"/>
    <cellStyle name="Millares 3 8 3" xfId="11191" xr:uid="{00000000-0005-0000-0000-00009A220000}"/>
    <cellStyle name="Millares 3 8 3 2" xfId="34374" xr:uid="{00000000-0005-0000-0000-00009B220000}"/>
    <cellStyle name="Millares 3 8 4" xfId="20025" xr:uid="{00000000-0005-0000-0000-00009C220000}"/>
    <cellStyle name="Millares 3 8 4 2" xfId="29064" xr:uid="{00000000-0005-0000-0000-00009D220000}"/>
    <cellStyle name="Millares 3 8 5" xfId="23749" xr:uid="{00000000-0005-0000-0000-00009E220000}"/>
    <cellStyle name="Millares 3 8 6" xfId="43220" xr:uid="{00000000-0005-0000-0000-00009F220000}"/>
    <cellStyle name="Millares 3 8 7" xfId="4469" xr:uid="{00000000-0005-0000-0000-0000A0220000}"/>
    <cellStyle name="Millares 3 8 8" xfId="2380" xr:uid="{00000000-0005-0000-0000-0000A1220000}"/>
    <cellStyle name="Millares 3 9" xfId="2325" xr:uid="{00000000-0005-0000-0000-0000A2220000}"/>
    <cellStyle name="Millares 3 9 2" xfId="7787" xr:uid="{00000000-0005-0000-0000-0000A3220000}"/>
    <cellStyle name="Millares 3 9 2 2" xfId="41457" xr:uid="{00000000-0005-0000-0000-0000A4220000}"/>
    <cellStyle name="Millares 3 9 3" xfId="12958" xr:uid="{00000000-0005-0000-0000-0000A5220000}"/>
    <cellStyle name="Millares 3 9 3 2" xfId="36142" xr:uid="{00000000-0005-0000-0000-0000A6220000}"/>
    <cellStyle name="Millares 3 9 4" xfId="21903" xr:uid="{00000000-0005-0000-0000-0000A7220000}"/>
    <cellStyle name="Millares 3 9 4 2" xfId="30832" xr:uid="{00000000-0005-0000-0000-0000A8220000}"/>
    <cellStyle name="Millares 3 9 5" xfId="25517" xr:uid="{00000000-0005-0000-0000-0000A9220000}"/>
    <cellStyle name="Millares 3 9 6" xfId="44954" xr:uid="{00000000-0005-0000-0000-0000AA220000}"/>
    <cellStyle name="Millares 3 9 7" xfId="4470" xr:uid="{00000000-0005-0000-0000-0000AB220000}"/>
    <cellStyle name="Millares 3 9 8" xfId="4115" xr:uid="{00000000-0005-0000-0000-0000AC220000}"/>
    <cellStyle name="Moneda 2" xfId="65" xr:uid="{00000000-0005-0000-0000-0000AD220000}"/>
    <cellStyle name="Moneda 2 2" xfId="269" xr:uid="{00000000-0005-0000-0000-0000AE220000}"/>
    <cellStyle name="Moneda 2 2 2" xfId="2317" xr:uid="{00000000-0005-0000-0000-0000AF220000}"/>
    <cellStyle name="Moneda 2 2 3" xfId="344" xr:uid="{00000000-0005-0000-0000-0000B0220000}"/>
    <cellStyle name="Moneda 2 2 3 2" xfId="5948" xr:uid="{00000000-0005-0000-0000-0000B1220000}"/>
    <cellStyle name="Moneda 2 2 3 3" xfId="4471" xr:uid="{00000000-0005-0000-0000-0000B2220000}"/>
    <cellStyle name="Moneda 2 2 3 4" xfId="2363" xr:uid="{00000000-0005-0000-0000-0000B3220000}"/>
    <cellStyle name="Moneda 2 3" xfId="345" xr:uid="{00000000-0005-0000-0000-0000B4220000}"/>
    <cellStyle name="Moneda 2 3 2" xfId="5949" xr:uid="{00000000-0005-0000-0000-0000B5220000}"/>
    <cellStyle name="Moneda 2 4" xfId="346" xr:uid="{00000000-0005-0000-0000-0000B6220000}"/>
    <cellStyle name="Moneda 2 4 2" xfId="5950" xr:uid="{00000000-0005-0000-0000-0000B7220000}"/>
    <cellStyle name="Moneda 2 5" xfId="2173" xr:uid="{00000000-0005-0000-0000-0000B8220000}"/>
    <cellStyle name="Moneda 2 6" xfId="343" xr:uid="{00000000-0005-0000-0000-0000B9220000}"/>
    <cellStyle name="Moneda 2 6 2" xfId="43203" xr:uid="{00000000-0005-0000-0000-0000BA220000}"/>
    <cellStyle name="Moneda 2 6 3" xfId="4472" xr:uid="{00000000-0005-0000-0000-0000BB220000}"/>
    <cellStyle name="Moneda 2 6 4" xfId="2362" xr:uid="{00000000-0005-0000-0000-0000BC220000}"/>
    <cellStyle name="Moneda 6" xfId="320" xr:uid="{00000000-0005-0000-0000-0000BD220000}"/>
    <cellStyle name="Moneda 6 2" xfId="5951" xr:uid="{00000000-0005-0000-0000-0000BE220000}"/>
    <cellStyle name="Moneda0" xfId="324" xr:uid="{00000000-0005-0000-0000-0000BF220000}"/>
    <cellStyle name="Neutral" xfId="17" builtinId="28" customBuiltin="1"/>
    <cellStyle name="Neutral 2" xfId="270" xr:uid="{00000000-0005-0000-0000-0000C1220000}"/>
    <cellStyle name="Neutral 3" xfId="271" xr:uid="{00000000-0005-0000-0000-0000C2220000}"/>
    <cellStyle name="Neutral 4" xfId="272" xr:uid="{00000000-0005-0000-0000-0000C3220000}"/>
    <cellStyle name="Normal" xfId="0" builtinId="0"/>
    <cellStyle name="Normal 10" xfId="336" xr:uid="{00000000-0005-0000-0000-0000C5220000}"/>
    <cellStyle name="Normal 10 2" xfId="367" xr:uid="{00000000-0005-0000-0000-0000C6220000}"/>
    <cellStyle name="Normal 10 2 2" xfId="1347" xr:uid="{00000000-0005-0000-0000-0000C7220000}"/>
    <cellStyle name="Normal 10 2 2 10" xfId="4473" xr:uid="{00000000-0005-0000-0000-0000C8220000}"/>
    <cellStyle name="Normal 10 2 2 11" xfId="3298" xr:uid="{00000000-0005-0000-0000-0000C9220000}"/>
    <cellStyle name="Normal 10 2 2 2" xfId="2162" xr:uid="{00000000-0005-0000-0000-0000CA220000}"/>
    <cellStyle name="Normal 10 2 2 2 10" xfId="4110" xr:uid="{00000000-0005-0000-0000-0000CB220000}"/>
    <cellStyle name="Normal 10 2 2 2 2" xfId="7716" xr:uid="{00000000-0005-0000-0000-0000CC220000}"/>
    <cellStyle name="Normal 10 2 2 2 2 2" xfId="18051" xr:uid="{00000000-0005-0000-0000-0000CD220000}"/>
    <cellStyle name="Normal 10 2 2 2 2 2 2" xfId="41387" xr:uid="{00000000-0005-0000-0000-0000CE220000}"/>
    <cellStyle name="Normal 10 2 2 2 2 3" xfId="12889" xr:uid="{00000000-0005-0000-0000-0000CF220000}"/>
    <cellStyle name="Normal 10 2 2 2 2 3 2" xfId="36072" xr:uid="{00000000-0005-0000-0000-0000D0220000}"/>
    <cellStyle name="Normal 10 2 2 2 2 4" xfId="30762" xr:uid="{00000000-0005-0000-0000-0000D1220000}"/>
    <cellStyle name="Normal 10 2 2 2 2 5" xfId="25447" xr:uid="{00000000-0005-0000-0000-0000D2220000}"/>
    <cellStyle name="Normal 10 2 2 2 3" xfId="9341" xr:uid="{00000000-0005-0000-0000-0000D3220000}"/>
    <cellStyle name="Normal 10 2 2 2 3 2" xfId="19810" xr:uid="{00000000-0005-0000-0000-0000D4220000}"/>
    <cellStyle name="Normal 10 2 2 2 3 2 2" xfId="43155" xr:uid="{00000000-0005-0000-0000-0000D5220000}"/>
    <cellStyle name="Normal 10 2 2 2 3 3" xfId="14656" xr:uid="{00000000-0005-0000-0000-0000D6220000}"/>
    <cellStyle name="Normal 10 2 2 2 3 3 2" xfId="37840" xr:uid="{00000000-0005-0000-0000-0000D7220000}"/>
    <cellStyle name="Normal 10 2 2 2 3 4" xfId="32530" xr:uid="{00000000-0005-0000-0000-0000D8220000}"/>
    <cellStyle name="Normal 10 2 2 2 3 5" xfId="27215" xr:uid="{00000000-0005-0000-0000-0000D9220000}"/>
    <cellStyle name="Normal 10 2 2 2 4" xfId="16437" xr:uid="{00000000-0005-0000-0000-0000DA220000}"/>
    <cellStyle name="Normal 10 2 2 2 4 2" xfId="39624" xr:uid="{00000000-0005-0000-0000-0000DB220000}"/>
    <cellStyle name="Normal 10 2 2 2 5" xfId="11128" xr:uid="{00000000-0005-0000-0000-0000DC220000}"/>
    <cellStyle name="Normal 10 2 2 2 5 2" xfId="34309" xr:uid="{00000000-0005-0000-0000-0000DD220000}"/>
    <cellStyle name="Normal 10 2 2 2 6" xfId="21755" xr:uid="{00000000-0005-0000-0000-0000DE220000}"/>
    <cellStyle name="Normal 10 2 2 2 6 2" xfId="28999" xr:uid="{00000000-0005-0000-0000-0000DF220000}"/>
    <cellStyle name="Normal 10 2 2 2 7" xfId="23684" xr:uid="{00000000-0005-0000-0000-0000E0220000}"/>
    <cellStyle name="Normal 10 2 2 2 8" xfId="44950" xr:uid="{00000000-0005-0000-0000-0000E1220000}"/>
    <cellStyle name="Normal 10 2 2 2 9" xfId="4474" xr:uid="{00000000-0005-0000-0000-0000E2220000}"/>
    <cellStyle name="Normal 10 2 2 3" xfId="6916" xr:uid="{00000000-0005-0000-0000-0000E3220000}"/>
    <cellStyle name="Normal 10 2 2 3 2" xfId="17287" xr:uid="{00000000-0005-0000-0000-0000E4220000}"/>
    <cellStyle name="Normal 10 2 2 3 2 2" xfId="40575" xr:uid="{00000000-0005-0000-0000-0000E5220000}"/>
    <cellStyle name="Normal 10 2 2 3 3" xfId="12077" xr:uid="{00000000-0005-0000-0000-0000E6220000}"/>
    <cellStyle name="Normal 10 2 2 3 3 2" xfId="35260" xr:uid="{00000000-0005-0000-0000-0000E7220000}"/>
    <cellStyle name="Normal 10 2 2 3 4" xfId="29950" xr:uid="{00000000-0005-0000-0000-0000E8220000}"/>
    <cellStyle name="Normal 10 2 2 3 5" xfId="24635" xr:uid="{00000000-0005-0000-0000-0000E9220000}"/>
    <cellStyle name="Normal 10 2 2 4" xfId="8576" xr:uid="{00000000-0005-0000-0000-0000EA220000}"/>
    <cellStyle name="Normal 10 2 2 4 2" xfId="18998" xr:uid="{00000000-0005-0000-0000-0000EB220000}"/>
    <cellStyle name="Normal 10 2 2 4 2 2" xfId="42343" xr:uid="{00000000-0005-0000-0000-0000EC220000}"/>
    <cellStyle name="Normal 10 2 2 4 3" xfId="13844" xr:uid="{00000000-0005-0000-0000-0000ED220000}"/>
    <cellStyle name="Normal 10 2 2 4 3 2" xfId="37028" xr:uid="{00000000-0005-0000-0000-0000EE220000}"/>
    <cellStyle name="Normal 10 2 2 4 4" xfId="31718" xr:uid="{00000000-0005-0000-0000-0000EF220000}"/>
    <cellStyle name="Normal 10 2 2 4 5" xfId="26403" xr:uid="{00000000-0005-0000-0000-0000F0220000}"/>
    <cellStyle name="Normal 10 2 2 5" xfId="15625" xr:uid="{00000000-0005-0000-0000-0000F1220000}"/>
    <cellStyle name="Normal 10 2 2 5 2" xfId="38812" xr:uid="{00000000-0005-0000-0000-0000F2220000}"/>
    <cellStyle name="Normal 10 2 2 6" xfId="10316" xr:uid="{00000000-0005-0000-0000-0000F3220000}"/>
    <cellStyle name="Normal 10 2 2 6 2" xfId="33497" xr:uid="{00000000-0005-0000-0000-0000F4220000}"/>
    <cellStyle name="Normal 10 2 2 7" xfId="20943" xr:uid="{00000000-0005-0000-0000-0000F5220000}"/>
    <cellStyle name="Normal 10 2 2 7 2" xfId="28187" xr:uid="{00000000-0005-0000-0000-0000F6220000}"/>
    <cellStyle name="Normal 10 2 2 8" xfId="22872" xr:uid="{00000000-0005-0000-0000-0000F7220000}"/>
    <cellStyle name="Normal 10 2 2 9" xfId="44138" xr:uid="{00000000-0005-0000-0000-0000F8220000}"/>
    <cellStyle name="Normal 10 2 3" xfId="1755" xr:uid="{00000000-0005-0000-0000-0000F9220000}"/>
    <cellStyle name="Normal 10 2 3 10" xfId="3704" xr:uid="{00000000-0005-0000-0000-0000FA220000}"/>
    <cellStyle name="Normal 10 2 3 2" xfId="7316" xr:uid="{00000000-0005-0000-0000-0000FB220000}"/>
    <cellStyle name="Normal 10 2 3 2 2" xfId="17669" xr:uid="{00000000-0005-0000-0000-0000FC220000}"/>
    <cellStyle name="Normal 10 2 3 2 2 2" xfId="40981" xr:uid="{00000000-0005-0000-0000-0000FD220000}"/>
    <cellStyle name="Normal 10 2 3 2 3" xfId="12483" xr:uid="{00000000-0005-0000-0000-0000FE220000}"/>
    <cellStyle name="Normal 10 2 3 2 3 2" xfId="35666" xr:uid="{00000000-0005-0000-0000-0000FF220000}"/>
    <cellStyle name="Normal 10 2 3 2 4" xfId="30356" xr:uid="{00000000-0005-0000-0000-000000230000}"/>
    <cellStyle name="Normal 10 2 3 2 5" xfId="25041" xr:uid="{00000000-0005-0000-0000-000001230000}"/>
    <cellStyle name="Normal 10 2 3 3" xfId="8958" xr:uid="{00000000-0005-0000-0000-000002230000}"/>
    <cellStyle name="Normal 10 2 3 3 2" xfId="19404" xr:uid="{00000000-0005-0000-0000-000003230000}"/>
    <cellStyle name="Normal 10 2 3 3 2 2" xfId="42749" xr:uid="{00000000-0005-0000-0000-000004230000}"/>
    <cellStyle name="Normal 10 2 3 3 3" xfId="14250" xr:uid="{00000000-0005-0000-0000-000005230000}"/>
    <cellStyle name="Normal 10 2 3 3 3 2" xfId="37434" xr:uid="{00000000-0005-0000-0000-000006230000}"/>
    <cellStyle name="Normal 10 2 3 3 4" xfId="32124" xr:uid="{00000000-0005-0000-0000-000007230000}"/>
    <cellStyle name="Normal 10 2 3 3 5" xfId="26809" xr:uid="{00000000-0005-0000-0000-000008230000}"/>
    <cellStyle name="Normal 10 2 3 4" xfId="16031" xr:uid="{00000000-0005-0000-0000-000009230000}"/>
    <cellStyle name="Normal 10 2 3 4 2" xfId="39218" xr:uid="{00000000-0005-0000-0000-00000A230000}"/>
    <cellStyle name="Normal 10 2 3 5" xfId="10722" xr:uid="{00000000-0005-0000-0000-00000B230000}"/>
    <cellStyle name="Normal 10 2 3 5 2" xfId="33903" xr:uid="{00000000-0005-0000-0000-00000C230000}"/>
    <cellStyle name="Normal 10 2 3 6" xfId="21349" xr:uid="{00000000-0005-0000-0000-00000D230000}"/>
    <cellStyle name="Normal 10 2 3 6 2" xfId="28593" xr:uid="{00000000-0005-0000-0000-00000E230000}"/>
    <cellStyle name="Normal 10 2 3 7" xfId="23278" xr:uid="{00000000-0005-0000-0000-00000F230000}"/>
    <cellStyle name="Normal 10 2 3 8" xfId="44544" xr:uid="{00000000-0005-0000-0000-000010230000}"/>
    <cellStyle name="Normal 10 2 3 9" xfId="4475" xr:uid="{00000000-0005-0000-0000-000011230000}"/>
    <cellStyle name="Normal 10 2 4" xfId="939" xr:uid="{00000000-0005-0000-0000-000012230000}"/>
    <cellStyle name="Normal 10 2 4 2" xfId="16917" xr:uid="{00000000-0005-0000-0000-000013230000}"/>
    <cellStyle name="Normal 10 2 4 2 2" xfId="40169" xr:uid="{00000000-0005-0000-0000-000014230000}"/>
    <cellStyle name="Normal 10 2 4 3" xfId="11671" xr:uid="{00000000-0005-0000-0000-000015230000}"/>
    <cellStyle name="Normal 10 2 4 3 2" xfId="34854" xr:uid="{00000000-0005-0000-0000-000016230000}"/>
    <cellStyle name="Normal 10 2 4 4" xfId="20537" xr:uid="{00000000-0005-0000-0000-000017230000}"/>
    <cellStyle name="Normal 10 2 4 4 2" xfId="29544" xr:uid="{00000000-0005-0000-0000-000018230000}"/>
    <cellStyle name="Normal 10 2 4 5" xfId="24229" xr:uid="{00000000-0005-0000-0000-000019230000}"/>
    <cellStyle name="Normal 10 2 4 6" xfId="43732" xr:uid="{00000000-0005-0000-0000-00001A230000}"/>
    <cellStyle name="Normal 10 2 4 7" xfId="4476" xr:uid="{00000000-0005-0000-0000-00001B230000}"/>
    <cellStyle name="Normal 10 2 4 8" xfId="2892" xr:uid="{00000000-0005-0000-0000-00001C230000}"/>
    <cellStyle name="Normal 10 2 5" xfId="5983" xr:uid="{00000000-0005-0000-0000-00001D230000}"/>
    <cellStyle name="Normal 10 2 5 2" xfId="8206" xr:uid="{00000000-0005-0000-0000-00001E230000}"/>
    <cellStyle name="Normal 10 2 5 2 2" xfId="41937" xr:uid="{00000000-0005-0000-0000-00001F230000}"/>
    <cellStyle name="Normal 10 2 5 3" xfId="13438" xr:uid="{00000000-0005-0000-0000-000020230000}"/>
    <cellStyle name="Normal 10 2 5 3 2" xfId="36622" xr:uid="{00000000-0005-0000-0000-000021230000}"/>
    <cellStyle name="Normal 10 2 5 4" xfId="21913" xr:uid="{00000000-0005-0000-0000-000022230000}"/>
    <cellStyle name="Normal 10 2 5 4 2" xfId="31312" xr:uid="{00000000-0005-0000-0000-000023230000}"/>
    <cellStyle name="Normal 10 2 5 5" xfId="25997" xr:uid="{00000000-0005-0000-0000-000024230000}"/>
    <cellStyle name="Normal 10 2 6" xfId="15219" xr:uid="{00000000-0005-0000-0000-000025230000}"/>
    <cellStyle name="Normal 10 2 6 2" xfId="38406" xr:uid="{00000000-0005-0000-0000-000026230000}"/>
    <cellStyle name="Normal 10 2 7" xfId="9910" xr:uid="{00000000-0005-0000-0000-000027230000}"/>
    <cellStyle name="Normal 10 2 7 2" xfId="33091" xr:uid="{00000000-0005-0000-0000-000028230000}"/>
    <cellStyle name="Normal 10 2 8" xfId="20011" xr:uid="{00000000-0005-0000-0000-000029230000}"/>
    <cellStyle name="Normal 10 2 8 2" xfId="27781" xr:uid="{00000000-0005-0000-0000-00002A230000}"/>
    <cellStyle name="Normal 10 2 9" xfId="22466" xr:uid="{00000000-0005-0000-0000-00002B230000}"/>
    <cellStyle name="Normal 10 3" xfId="5976" xr:uid="{00000000-0005-0000-0000-00002C230000}"/>
    <cellStyle name="Normal 10 4" xfId="20001" xr:uid="{00000000-0005-0000-0000-00002D230000}"/>
    <cellStyle name="Normal 11" xfId="400" xr:uid="{00000000-0005-0000-0000-00002E230000}"/>
    <cellStyle name="Normal 12" xfId="394" xr:uid="{00000000-0005-0000-0000-00002F230000}"/>
    <cellStyle name="Normal 12 2" xfId="5966" xr:uid="{00000000-0005-0000-0000-000030230000}"/>
    <cellStyle name="Normal 13" xfId="407" xr:uid="{00000000-0005-0000-0000-000031230000}"/>
    <cellStyle name="Normal 14" xfId="408" xr:uid="{00000000-0005-0000-0000-000032230000}"/>
    <cellStyle name="Normal 14 10" xfId="6018" xr:uid="{00000000-0005-0000-0000-000033230000}"/>
    <cellStyle name="Normal 14 10 2" xfId="16470" xr:uid="{00000000-0005-0000-0000-000034230000}"/>
    <cellStyle name="Normal 14 10 2 2" xfId="39658" xr:uid="{00000000-0005-0000-0000-000035230000}"/>
    <cellStyle name="Normal 14 10 3" xfId="11160" xr:uid="{00000000-0005-0000-0000-000036230000}"/>
    <cellStyle name="Normal 14 10 3 2" xfId="34343" xr:uid="{00000000-0005-0000-0000-000037230000}"/>
    <cellStyle name="Normal 14 10 4" xfId="29033" xr:uid="{00000000-0005-0000-0000-000038230000}"/>
    <cellStyle name="Normal 14 10 5" xfId="23718" xr:uid="{00000000-0005-0000-0000-000039230000}"/>
    <cellStyle name="Normal 14 11" xfId="7757" xr:uid="{00000000-0005-0000-0000-00003A230000}"/>
    <cellStyle name="Normal 14 11 2" xfId="18088" xr:uid="{00000000-0005-0000-0000-00003B230000}"/>
    <cellStyle name="Normal 14 11 2 2" xfId="41426" xr:uid="{00000000-0005-0000-0000-00003C230000}"/>
    <cellStyle name="Normal 14 11 3" xfId="12927" xr:uid="{00000000-0005-0000-0000-00003D230000}"/>
    <cellStyle name="Normal 14 11 3 2" xfId="36111" xr:uid="{00000000-0005-0000-0000-00003E230000}"/>
    <cellStyle name="Normal 14 11 4" xfId="30801" xr:uid="{00000000-0005-0000-0000-00003F230000}"/>
    <cellStyle name="Normal 14 11 5" xfId="25486" xr:uid="{00000000-0005-0000-0000-000040230000}"/>
    <cellStyle name="Normal 14 12" xfId="14709" xr:uid="{00000000-0005-0000-0000-000041230000}"/>
    <cellStyle name="Normal 14 12 2" xfId="37895" xr:uid="{00000000-0005-0000-0000-000042230000}"/>
    <cellStyle name="Normal 14 13" xfId="9399" xr:uid="{00000000-0005-0000-0000-000043230000}"/>
    <cellStyle name="Normal 14 13 2" xfId="32580" xr:uid="{00000000-0005-0000-0000-000044230000}"/>
    <cellStyle name="Normal 14 14" xfId="20027" xr:uid="{00000000-0005-0000-0000-000045230000}"/>
    <cellStyle name="Normal 14 14 2" xfId="27270" xr:uid="{00000000-0005-0000-0000-000046230000}"/>
    <cellStyle name="Normal 14 15" xfId="21955" xr:uid="{00000000-0005-0000-0000-000047230000}"/>
    <cellStyle name="Normal 14 16" xfId="43222" xr:uid="{00000000-0005-0000-0000-000048230000}"/>
    <cellStyle name="Normal 14 17" xfId="4477" xr:uid="{00000000-0005-0000-0000-000049230000}"/>
    <cellStyle name="Normal 14 18" xfId="2382" xr:uid="{00000000-0005-0000-0000-00004A230000}"/>
    <cellStyle name="Normal 14 2" xfId="409" xr:uid="{00000000-0005-0000-0000-00004B230000}"/>
    <cellStyle name="Normal 14 2 10" xfId="7758" xr:uid="{00000000-0005-0000-0000-00004C230000}"/>
    <cellStyle name="Normal 14 2 10 2" xfId="18089" xr:uid="{00000000-0005-0000-0000-00004D230000}"/>
    <cellStyle name="Normal 14 2 10 2 2" xfId="41427" xr:uid="{00000000-0005-0000-0000-00004E230000}"/>
    <cellStyle name="Normal 14 2 10 3" xfId="12928" xr:uid="{00000000-0005-0000-0000-00004F230000}"/>
    <cellStyle name="Normal 14 2 10 3 2" xfId="36112" xr:uid="{00000000-0005-0000-0000-000050230000}"/>
    <cellStyle name="Normal 14 2 10 4" xfId="30802" xr:uid="{00000000-0005-0000-0000-000051230000}"/>
    <cellStyle name="Normal 14 2 10 5" xfId="25487" xr:uid="{00000000-0005-0000-0000-000052230000}"/>
    <cellStyle name="Normal 14 2 11" xfId="14710" xr:uid="{00000000-0005-0000-0000-000053230000}"/>
    <cellStyle name="Normal 14 2 11 2" xfId="37896" xr:uid="{00000000-0005-0000-0000-000054230000}"/>
    <cellStyle name="Normal 14 2 12" xfId="9400" xr:uid="{00000000-0005-0000-0000-000055230000}"/>
    <cellStyle name="Normal 14 2 12 2" xfId="32581" xr:uid="{00000000-0005-0000-0000-000056230000}"/>
    <cellStyle name="Normal 14 2 13" xfId="20028" xr:uid="{00000000-0005-0000-0000-000057230000}"/>
    <cellStyle name="Normal 14 2 13 2" xfId="27271" xr:uid="{00000000-0005-0000-0000-000058230000}"/>
    <cellStyle name="Normal 14 2 14" xfId="21956" xr:uid="{00000000-0005-0000-0000-000059230000}"/>
    <cellStyle name="Normal 14 2 15" xfId="43223" xr:uid="{00000000-0005-0000-0000-00005A230000}"/>
    <cellStyle name="Normal 14 2 16" xfId="4478" xr:uid="{00000000-0005-0000-0000-00005B230000}"/>
    <cellStyle name="Normal 14 2 17" xfId="2383" xr:uid="{00000000-0005-0000-0000-00005C230000}"/>
    <cellStyle name="Normal 14 2 2" xfId="458" xr:uid="{00000000-0005-0000-0000-00005D230000}"/>
    <cellStyle name="Normal 14 2 2 10" xfId="14747" xr:uid="{00000000-0005-0000-0000-00005E230000}"/>
    <cellStyle name="Normal 14 2 2 10 2" xfId="37934" xr:uid="{00000000-0005-0000-0000-00005F230000}"/>
    <cellStyle name="Normal 14 2 2 11" xfId="9438" xr:uid="{00000000-0005-0000-0000-000060230000}"/>
    <cellStyle name="Normal 14 2 2 11 2" xfId="32619" xr:uid="{00000000-0005-0000-0000-000061230000}"/>
    <cellStyle name="Normal 14 2 2 12" xfId="20067" xr:uid="{00000000-0005-0000-0000-000062230000}"/>
    <cellStyle name="Normal 14 2 2 12 2" xfId="27309" xr:uid="{00000000-0005-0000-0000-000063230000}"/>
    <cellStyle name="Normal 14 2 2 13" xfId="21994" xr:uid="{00000000-0005-0000-0000-000064230000}"/>
    <cellStyle name="Normal 14 2 2 14" xfId="43262" xr:uid="{00000000-0005-0000-0000-000065230000}"/>
    <cellStyle name="Normal 14 2 2 15" xfId="4479" xr:uid="{00000000-0005-0000-0000-000066230000}"/>
    <cellStyle name="Normal 14 2 2 16" xfId="2422" xr:uid="{00000000-0005-0000-0000-000067230000}"/>
    <cellStyle name="Normal 14 2 2 2" xfId="518" xr:uid="{00000000-0005-0000-0000-000068230000}"/>
    <cellStyle name="Normal 14 2 2 2 10" xfId="9500" xr:uid="{00000000-0005-0000-0000-000069230000}"/>
    <cellStyle name="Normal 14 2 2 2 10 2" xfId="32681" xr:uid="{00000000-0005-0000-0000-00006A230000}"/>
    <cellStyle name="Normal 14 2 2 2 11" xfId="20127" xr:uid="{00000000-0005-0000-0000-00006B230000}"/>
    <cellStyle name="Normal 14 2 2 2 11 2" xfId="27371" xr:uid="{00000000-0005-0000-0000-00006C230000}"/>
    <cellStyle name="Normal 14 2 2 2 12" xfId="22056" xr:uid="{00000000-0005-0000-0000-00006D230000}"/>
    <cellStyle name="Normal 14 2 2 2 13" xfId="43322" xr:uid="{00000000-0005-0000-0000-00006E230000}"/>
    <cellStyle name="Normal 14 2 2 2 14" xfId="4480" xr:uid="{00000000-0005-0000-0000-00006F230000}"/>
    <cellStyle name="Normal 14 2 2 2 15" xfId="2482" xr:uid="{00000000-0005-0000-0000-000070230000}"/>
    <cellStyle name="Normal 14 2 2 2 2" xfId="790" xr:uid="{00000000-0005-0000-0000-000071230000}"/>
    <cellStyle name="Normal 14 2 2 2 2 10" xfId="43591" xr:uid="{00000000-0005-0000-0000-000072230000}"/>
    <cellStyle name="Normal 14 2 2 2 2 11" xfId="4481" xr:uid="{00000000-0005-0000-0000-000073230000}"/>
    <cellStyle name="Normal 14 2 2 2 2 12" xfId="2751" xr:uid="{00000000-0005-0000-0000-000074230000}"/>
    <cellStyle name="Normal 14 2 2 2 2 2" xfId="1206" xr:uid="{00000000-0005-0000-0000-000075230000}"/>
    <cellStyle name="Normal 14 2 2 2 2 2 10" xfId="4482" xr:uid="{00000000-0005-0000-0000-000076230000}"/>
    <cellStyle name="Normal 14 2 2 2 2 2 11" xfId="3157" xr:uid="{00000000-0005-0000-0000-000077230000}"/>
    <cellStyle name="Normal 14 2 2 2 2 2 2" xfId="2021" xr:uid="{00000000-0005-0000-0000-000078230000}"/>
    <cellStyle name="Normal 14 2 2 2 2 2 2 10" xfId="3969" xr:uid="{00000000-0005-0000-0000-000079230000}"/>
    <cellStyle name="Normal 14 2 2 2 2 2 2 2" xfId="7577" xr:uid="{00000000-0005-0000-0000-00007A230000}"/>
    <cellStyle name="Normal 14 2 2 2 2 2 2 2 2" xfId="17922" xr:uid="{00000000-0005-0000-0000-00007B230000}"/>
    <cellStyle name="Normal 14 2 2 2 2 2 2 2 2 2" xfId="41246" xr:uid="{00000000-0005-0000-0000-00007C230000}"/>
    <cellStyle name="Normal 14 2 2 2 2 2 2 2 3" xfId="12748" xr:uid="{00000000-0005-0000-0000-00007D230000}"/>
    <cellStyle name="Normal 14 2 2 2 2 2 2 2 3 2" xfId="35931" xr:uid="{00000000-0005-0000-0000-00007E230000}"/>
    <cellStyle name="Normal 14 2 2 2 2 2 2 2 4" xfId="30621" xr:uid="{00000000-0005-0000-0000-00007F230000}"/>
    <cellStyle name="Normal 14 2 2 2 2 2 2 2 5" xfId="25306" xr:uid="{00000000-0005-0000-0000-000080230000}"/>
    <cellStyle name="Normal 14 2 2 2 2 2 2 3" xfId="9212" xr:uid="{00000000-0005-0000-0000-000081230000}"/>
    <cellStyle name="Normal 14 2 2 2 2 2 2 3 2" xfId="19669" xr:uid="{00000000-0005-0000-0000-000082230000}"/>
    <cellStyle name="Normal 14 2 2 2 2 2 2 3 2 2" xfId="43014" xr:uid="{00000000-0005-0000-0000-000083230000}"/>
    <cellStyle name="Normal 14 2 2 2 2 2 2 3 3" xfId="14515" xr:uid="{00000000-0005-0000-0000-000084230000}"/>
    <cellStyle name="Normal 14 2 2 2 2 2 2 3 3 2" xfId="37699" xr:uid="{00000000-0005-0000-0000-000085230000}"/>
    <cellStyle name="Normal 14 2 2 2 2 2 2 3 4" xfId="32389" xr:uid="{00000000-0005-0000-0000-000086230000}"/>
    <cellStyle name="Normal 14 2 2 2 2 2 2 3 5" xfId="27074" xr:uid="{00000000-0005-0000-0000-000087230000}"/>
    <cellStyle name="Normal 14 2 2 2 2 2 2 4" xfId="16296" xr:uid="{00000000-0005-0000-0000-000088230000}"/>
    <cellStyle name="Normal 14 2 2 2 2 2 2 4 2" xfId="39483" xr:uid="{00000000-0005-0000-0000-000089230000}"/>
    <cellStyle name="Normal 14 2 2 2 2 2 2 5" xfId="10987" xr:uid="{00000000-0005-0000-0000-00008A230000}"/>
    <cellStyle name="Normal 14 2 2 2 2 2 2 5 2" xfId="34168" xr:uid="{00000000-0005-0000-0000-00008B230000}"/>
    <cellStyle name="Normal 14 2 2 2 2 2 2 6" xfId="21614" xr:uid="{00000000-0005-0000-0000-00008C230000}"/>
    <cellStyle name="Normal 14 2 2 2 2 2 2 6 2" xfId="28858" xr:uid="{00000000-0005-0000-0000-00008D230000}"/>
    <cellStyle name="Normal 14 2 2 2 2 2 2 7" xfId="23543" xr:uid="{00000000-0005-0000-0000-00008E230000}"/>
    <cellStyle name="Normal 14 2 2 2 2 2 2 8" xfId="44809" xr:uid="{00000000-0005-0000-0000-00008F230000}"/>
    <cellStyle name="Normal 14 2 2 2 2 2 2 9" xfId="4483" xr:uid="{00000000-0005-0000-0000-000090230000}"/>
    <cellStyle name="Normal 14 2 2 2 2 2 3" xfId="6777" xr:uid="{00000000-0005-0000-0000-000091230000}"/>
    <cellStyle name="Normal 14 2 2 2 2 2 3 2" xfId="17158" xr:uid="{00000000-0005-0000-0000-000092230000}"/>
    <cellStyle name="Normal 14 2 2 2 2 2 3 2 2" xfId="40434" xr:uid="{00000000-0005-0000-0000-000093230000}"/>
    <cellStyle name="Normal 14 2 2 2 2 2 3 3" xfId="11936" xr:uid="{00000000-0005-0000-0000-000094230000}"/>
    <cellStyle name="Normal 14 2 2 2 2 2 3 3 2" xfId="35119" xr:uid="{00000000-0005-0000-0000-000095230000}"/>
    <cellStyle name="Normal 14 2 2 2 2 2 3 4" xfId="29809" xr:uid="{00000000-0005-0000-0000-000096230000}"/>
    <cellStyle name="Normal 14 2 2 2 2 2 3 5" xfId="24494" xr:uid="{00000000-0005-0000-0000-000097230000}"/>
    <cellStyle name="Normal 14 2 2 2 2 2 4" xfId="8447" xr:uid="{00000000-0005-0000-0000-000098230000}"/>
    <cellStyle name="Normal 14 2 2 2 2 2 4 2" xfId="18857" xr:uid="{00000000-0005-0000-0000-000099230000}"/>
    <cellStyle name="Normal 14 2 2 2 2 2 4 2 2" xfId="42202" xr:uid="{00000000-0005-0000-0000-00009A230000}"/>
    <cellStyle name="Normal 14 2 2 2 2 2 4 3" xfId="13703" xr:uid="{00000000-0005-0000-0000-00009B230000}"/>
    <cellStyle name="Normal 14 2 2 2 2 2 4 3 2" xfId="36887" xr:uid="{00000000-0005-0000-0000-00009C230000}"/>
    <cellStyle name="Normal 14 2 2 2 2 2 4 4" xfId="31577" xr:uid="{00000000-0005-0000-0000-00009D230000}"/>
    <cellStyle name="Normal 14 2 2 2 2 2 4 5" xfId="26262" xr:uid="{00000000-0005-0000-0000-00009E230000}"/>
    <cellStyle name="Normal 14 2 2 2 2 2 5" xfId="15484" xr:uid="{00000000-0005-0000-0000-00009F230000}"/>
    <cellStyle name="Normal 14 2 2 2 2 2 5 2" xfId="38671" xr:uid="{00000000-0005-0000-0000-0000A0230000}"/>
    <cellStyle name="Normal 14 2 2 2 2 2 6" xfId="10175" xr:uid="{00000000-0005-0000-0000-0000A1230000}"/>
    <cellStyle name="Normal 14 2 2 2 2 2 6 2" xfId="33356" xr:uid="{00000000-0005-0000-0000-0000A2230000}"/>
    <cellStyle name="Normal 14 2 2 2 2 2 7" xfId="20802" xr:uid="{00000000-0005-0000-0000-0000A3230000}"/>
    <cellStyle name="Normal 14 2 2 2 2 2 7 2" xfId="28046" xr:uid="{00000000-0005-0000-0000-0000A4230000}"/>
    <cellStyle name="Normal 14 2 2 2 2 2 8" xfId="22731" xr:uid="{00000000-0005-0000-0000-0000A5230000}"/>
    <cellStyle name="Normal 14 2 2 2 2 2 9" xfId="43997" xr:uid="{00000000-0005-0000-0000-0000A6230000}"/>
    <cellStyle name="Normal 14 2 2 2 2 3" xfId="1614" xr:uid="{00000000-0005-0000-0000-0000A7230000}"/>
    <cellStyle name="Normal 14 2 2 2 2 3 10" xfId="3563" xr:uid="{00000000-0005-0000-0000-0000A8230000}"/>
    <cellStyle name="Normal 14 2 2 2 2 3 2" xfId="7177" xr:uid="{00000000-0005-0000-0000-0000A9230000}"/>
    <cellStyle name="Normal 14 2 2 2 2 3 2 2" xfId="17540" xr:uid="{00000000-0005-0000-0000-0000AA230000}"/>
    <cellStyle name="Normal 14 2 2 2 2 3 2 2 2" xfId="40840" xr:uid="{00000000-0005-0000-0000-0000AB230000}"/>
    <cellStyle name="Normal 14 2 2 2 2 3 2 3" xfId="12342" xr:uid="{00000000-0005-0000-0000-0000AC230000}"/>
    <cellStyle name="Normal 14 2 2 2 2 3 2 3 2" xfId="35525" xr:uid="{00000000-0005-0000-0000-0000AD230000}"/>
    <cellStyle name="Normal 14 2 2 2 2 3 2 4" xfId="30215" xr:uid="{00000000-0005-0000-0000-0000AE230000}"/>
    <cellStyle name="Normal 14 2 2 2 2 3 2 5" xfId="24900" xr:uid="{00000000-0005-0000-0000-0000AF230000}"/>
    <cellStyle name="Normal 14 2 2 2 2 3 3" xfId="8829" xr:uid="{00000000-0005-0000-0000-0000B0230000}"/>
    <cellStyle name="Normal 14 2 2 2 2 3 3 2" xfId="19263" xr:uid="{00000000-0005-0000-0000-0000B1230000}"/>
    <cellStyle name="Normal 14 2 2 2 2 3 3 2 2" xfId="42608" xr:uid="{00000000-0005-0000-0000-0000B2230000}"/>
    <cellStyle name="Normal 14 2 2 2 2 3 3 3" xfId="14109" xr:uid="{00000000-0005-0000-0000-0000B3230000}"/>
    <cellStyle name="Normal 14 2 2 2 2 3 3 3 2" xfId="37293" xr:uid="{00000000-0005-0000-0000-0000B4230000}"/>
    <cellStyle name="Normal 14 2 2 2 2 3 3 4" xfId="31983" xr:uid="{00000000-0005-0000-0000-0000B5230000}"/>
    <cellStyle name="Normal 14 2 2 2 2 3 3 5" xfId="26668" xr:uid="{00000000-0005-0000-0000-0000B6230000}"/>
    <cellStyle name="Normal 14 2 2 2 2 3 4" xfId="15890" xr:uid="{00000000-0005-0000-0000-0000B7230000}"/>
    <cellStyle name="Normal 14 2 2 2 2 3 4 2" xfId="39077" xr:uid="{00000000-0005-0000-0000-0000B8230000}"/>
    <cellStyle name="Normal 14 2 2 2 2 3 5" xfId="10581" xr:uid="{00000000-0005-0000-0000-0000B9230000}"/>
    <cellStyle name="Normal 14 2 2 2 2 3 5 2" xfId="33762" xr:uid="{00000000-0005-0000-0000-0000BA230000}"/>
    <cellStyle name="Normal 14 2 2 2 2 3 6" xfId="21208" xr:uid="{00000000-0005-0000-0000-0000BB230000}"/>
    <cellStyle name="Normal 14 2 2 2 2 3 6 2" xfId="28452" xr:uid="{00000000-0005-0000-0000-0000BC230000}"/>
    <cellStyle name="Normal 14 2 2 2 2 3 7" xfId="23137" xr:uid="{00000000-0005-0000-0000-0000BD230000}"/>
    <cellStyle name="Normal 14 2 2 2 2 3 8" xfId="44403" xr:uid="{00000000-0005-0000-0000-0000BE230000}"/>
    <cellStyle name="Normal 14 2 2 2 2 3 9" xfId="4484" xr:uid="{00000000-0005-0000-0000-0000BF230000}"/>
    <cellStyle name="Normal 14 2 2 2 2 4" xfId="6378" xr:uid="{00000000-0005-0000-0000-0000C0230000}"/>
    <cellStyle name="Normal 14 2 2 2 2 4 2" xfId="16800" xr:uid="{00000000-0005-0000-0000-0000C1230000}"/>
    <cellStyle name="Normal 14 2 2 2 2 4 2 2" xfId="40028" xr:uid="{00000000-0005-0000-0000-0000C2230000}"/>
    <cellStyle name="Normal 14 2 2 2 2 4 3" xfId="11530" xr:uid="{00000000-0005-0000-0000-0000C3230000}"/>
    <cellStyle name="Normal 14 2 2 2 2 4 3 2" xfId="34713" xr:uid="{00000000-0005-0000-0000-0000C4230000}"/>
    <cellStyle name="Normal 14 2 2 2 2 4 4" xfId="29403" xr:uid="{00000000-0005-0000-0000-0000C5230000}"/>
    <cellStyle name="Normal 14 2 2 2 2 4 5" xfId="24088" xr:uid="{00000000-0005-0000-0000-0000C6230000}"/>
    <cellStyle name="Normal 14 2 2 2 2 5" xfId="8089" xr:uid="{00000000-0005-0000-0000-0000C7230000}"/>
    <cellStyle name="Normal 14 2 2 2 2 5 2" xfId="18452" xr:uid="{00000000-0005-0000-0000-0000C8230000}"/>
    <cellStyle name="Normal 14 2 2 2 2 5 2 2" xfId="41796" xr:uid="{00000000-0005-0000-0000-0000C9230000}"/>
    <cellStyle name="Normal 14 2 2 2 2 5 3" xfId="13297" xr:uid="{00000000-0005-0000-0000-0000CA230000}"/>
    <cellStyle name="Normal 14 2 2 2 2 5 3 2" xfId="36481" xr:uid="{00000000-0005-0000-0000-0000CB230000}"/>
    <cellStyle name="Normal 14 2 2 2 2 5 4" xfId="31171" xr:uid="{00000000-0005-0000-0000-0000CC230000}"/>
    <cellStyle name="Normal 14 2 2 2 2 5 5" xfId="25856" xr:uid="{00000000-0005-0000-0000-0000CD230000}"/>
    <cellStyle name="Normal 14 2 2 2 2 6" xfId="15078" xr:uid="{00000000-0005-0000-0000-0000CE230000}"/>
    <cellStyle name="Normal 14 2 2 2 2 6 2" xfId="38265" xr:uid="{00000000-0005-0000-0000-0000CF230000}"/>
    <cellStyle name="Normal 14 2 2 2 2 7" xfId="9769" xr:uid="{00000000-0005-0000-0000-0000D0230000}"/>
    <cellStyle name="Normal 14 2 2 2 2 7 2" xfId="32950" xr:uid="{00000000-0005-0000-0000-0000D1230000}"/>
    <cellStyle name="Normal 14 2 2 2 2 8" xfId="20396" xr:uid="{00000000-0005-0000-0000-0000D2230000}"/>
    <cellStyle name="Normal 14 2 2 2 2 8 2" xfId="27640" xr:uid="{00000000-0005-0000-0000-0000D3230000}"/>
    <cellStyle name="Normal 14 2 2 2 2 9" xfId="22325" xr:uid="{00000000-0005-0000-0000-0000D4230000}"/>
    <cellStyle name="Normal 14 2 2 2 3" xfId="927" xr:uid="{00000000-0005-0000-0000-0000D5230000}"/>
    <cellStyle name="Normal 14 2 2 2 3 10" xfId="43720" xr:uid="{00000000-0005-0000-0000-0000D6230000}"/>
    <cellStyle name="Normal 14 2 2 2 3 11" xfId="4485" xr:uid="{00000000-0005-0000-0000-0000D7230000}"/>
    <cellStyle name="Normal 14 2 2 2 3 12" xfId="2880" xr:uid="{00000000-0005-0000-0000-0000D8230000}"/>
    <cellStyle name="Normal 14 2 2 2 3 2" xfId="1335" xr:uid="{00000000-0005-0000-0000-0000D9230000}"/>
    <cellStyle name="Normal 14 2 2 2 3 2 10" xfId="4486" xr:uid="{00000000-0005-0000-0000-0000DA230000}"/>
    <cellStyle name="Normal 14 2 2 2 3 2 11" xfId="3286" xr:uid="{00000000-0005-0000-0000-0000DB230000}"/>
    <cellStyle name="Normal 14 2 2 2 3 2 2" xfId="2150" xr:uid="{00000000-0005-0000-0000-0000DC230000}"/>
    <cellStyle name="Normal 14 2 2 2 3 2 2 10" xfId="4098" xr:uid="{00000000-0005-0000-0000-0000DD230000}"/>
    <cellStyle name="Normal 14 2 2 2 3 2 2 2" xfId="7704" xr:uid="{00000000-0005-0000-0000-0000DE230000}"/>
    <cellStyle name="Normal 14 2 2 2 3 2 2 2 2" xfId="18039" xr:uid="{00000000-0005-0000-0000-0000DF230000}"/>
    <cellStyle name="Normal 14 2 2 2 3 2 2 2 2 2" xfId="41375" xr:uid="{00000000-0005-0000-0000-0000E0230000}"/>
    <cellStyle name="Normal 14 2 2 2 3 2 2 2 3" xfId="12877" xr:uid="{00000000-0005-0000-0000-0000E1230000}"/>
    <cellStyle name="Normal 14 2 2 2 3 2 2 2 3 2" xfId="36060" xr:uid="{00000000-0005-0000-0000-0000E2230000}"/>
    <cellStyle name="Normal 14 2 2 2 3 2 2 2 4" xfId="30750" xr:uid="{00000000-0005-0000-0000-0000E3230000}"/>
    <cellStyle name="Normal 14 2 2 2 3 2 2 2 5" xfId="25435" xr:uid="{00000000-0005-0000-0000-0000E4230000}"/>
    <cellStyle name="Normal 14 2 2 2 3 2 2 3" xfId="9329" xr:uid="{00000000-0005-0000-0000-0000E5230000}"/>
    <cellStyle name="Normal 14 2 2 2 3 2 2 3 2" xfId="19798" xr:uid="{00000000-0005-0000-0000-0000E6230000}"/>
    <cellStyle name="Normal 14 2 2 2 3 2 2 3 2 2" xfId="43143" xr:uid="{00000000-0005-0000-0000-0000E7230000}"/>
    <cellStyle name="Normal 14 2 2 2 3 2 2 3 3" xfId="14644" xr:uid="{00000000-0005-0000-0000-0000E8230000}"/>
    <cellStyle name="Normal 14 2 2 2 3 2 2 3 3 2" xfId="37828" xr:uid="{00000000-0005-0000-0000-0000E9230000}"/>
    <cellStyle name="Normal 14 2 2 2 3 2 2 3 4" xfId="32518" xr:uid="{00000000-0005-0000-0000-0000EA230000}"/>
    <cellStyle name="Normal 14 2 2 2 3 2 2 3 5" xfId="27203" xr:uid="{00000000-0005-0000-0000-0000EB230000}"/>
    <cellStyle name="Normal 14 2 2 2 3 2 2 4" xfId="16425" xr:uid="{00000000-0005-0000-0000-0000EC230000}"/>
    <cellStyle name="Normal 14 2 2 2 3 2 2 4 2" xfId="39612" xr:uid="{00000000-0005-0000-0000-0000ED230000}"/>
    <cellStyle name="Normal 14 2 2 2 3 2 2 5" xfId="11116" xr:uid="{00000000-0005-0000-0000-0000EE230000}"/>
    <cellStyle name="Normal 14 2 2 2 3 2 2 5 2" xfId="34297" xr:uid="{00000000-0005-0000-0000-0000EF230000}"/>
    <cellStyle name="Normal 14 2 2 2 3 2 2 6" xfId="21743" xr:uid="{00000000-0005-0000-0000-0000F0230000}"/>
    <cellStyle name="Normal 14 2 2 2 3 2 2 6 2" xfId="28987" xr:uid="{00000000-0005-0000-0000-0000F1230000}"/>
    <cellStyle name="Normal 14 2 2 2 3 2 2 7" xfId="23672" xr:uid="{00000000-0005-0000-0000-0000F2230000}"/>
    <cellStyle name="Normal 14 2 2 2 3 2 2 8" xfId="44938" xr:uid="{00000000-0005-0000-0000-0000F3230000}"/>
    <cellStyle name="Normal 14 2 2 2 3 2 2 9" xfId="4487" xr:uid="{00000000-0005-0000-0000-0000F4230000}"/>
    <cellStyle name="Normal 14 2 2 2 3 2 3" xfId="6904" xr:uid="{00000000-0005-0000-0000-0000F5230000}"/>
    <cellStyle name="Normal 14 2 2 2 3 2 3 2" xfId="17275" xr:uid="{00000000-0005-0000-0000-0000F6230000}"/>
    <cellStyle name="Normal 14 2 2 2 3 2 3 2 2" xfId="40563" xr:uid="{00000000-0005-0000-0000-0000F7230000}"/>
    <cellStyle name="Normal 14 2 2 2 3 2 3 3" xfId="12065" xr:uid="{00000000-0005-0000-0000-0000F8230000}"/>
    <cellStyle name="Normal 14 2 2 2 3 2 3 3 2" xfId="35248" xr:uid="{00000000-0005-0000-0000-0000F9230000}"/>
    <cellStyle name="Normal 14 2 2 2 3 2 3 4" xfId="29938" xr:uid="{00000000-0005-0000-0000-0000FA230000}"/>
    <cellStyle name="Normal 14 2 2 2 3 2 3 5" xfId="24623" xr:uid="{00000000-0005-0000-0000-0000FB230000}"/>
    <cellStyle name="Normal 14 2 2 2 3 2 4" xfId="8564" xr:uid="{00000000-0005-0000-0000-0000FC230000}"/>
    <cellStyle name="Normal 14 2 2 2 3 2 4 2" xfId="18986" xr:uid="{00000000-0005-0000-0000-0000FD230000}"/>
    <cellStyle name="Normal 14 2 2 2 3 2 4 2 2" xfId="42331" xr:uid="{00000000-0005-0000-0000-0000FE230000}"/>
    <cellStyle name="Normal 14 2 2 2 3 2 4 3" xfId="13832" xr:uid="{00000000-0005-0000-0000-0000FF230000}"/>
    <cellStyle name="Normal 14 2 2 2 3 2 4 3 2" xfId="37016" xr:uid="{00000000-0005-0000-0000-000000240000}"/>
    <cellStyle name="Normal 14 2 2 2 3 2 4 4" xfId="31706" xr:uid="{00000000-0005-0000-0000-000001240000}"/>
    <cellStyle name="Normal 14 2 2 2 3 2 4 5" xfId="26391" xr:uid="{00000000-0005-0000-0000-000002240000}"/>
    <cellStyle name="Normal 14 2 2 2 3 2 5" xfId="15613" xr:uid="{00000000-0005-0000-0000-000003240000}"/>
    <cellStyle name="Normal 14 2 2 2 3 2 5 2" xfId="38800" xr:uid="{00000000-0005-0000-0000-000004240000}"/>
    <cellStyle name="Normal 14 2 2 2 3 2 6" xfId="10304" xr:uid="{00000000-0005-0000-0000-000005240000}"/>
    <cellStyle name="Normal 14 2 2 2 3 2 6 2" xfId="33485" xr:uid="{00000000-0005-0000-0000-000006240000}"/>
    <cellStyle name="Normal 14 2 2 2 3 2 7" xfId="20931" xr:uid="{00000000-0005-0000-0000-000007240000}"/>
    <cellStyle name="Normal 14 2 2 2 3 2 7 2" xfId="28175" xr:uid="{00000000-0005-0000-0000-000008240000}"/>
    <cellStyle name="Normal 14 2 2 2 3 2 8" xfId="22860" xr:uid="{00000000-0005-0000-0000-000009240000}"/>
    <cellStyle name="Normal 14 2 2 2 3 2 9" xfId="44126" xr:uid="{00000000-0005-0000-0000-00000A240000}"/>
    <cellStyle name="Normal 14 2 2 2 3 3" xfId="1743" xr:uid="{00000000-0005-0000-0000-00000B240000}"/>
    <cellStyle name="Normal 14 2 2 2 3 3 10" xfId="3692" xr:uid="{00000000-0005-0000-0000-00000C240000}"/>
    <cellStyle name="Normal 14 2 2 2 3 3 2" xfId="7304" xr:uid="{00000000-0005-0000-0000-00000D240000}"/>
    <cellStyle name="Normal 14 2 2 2 3 3 2 2" xfId="17657" xr:uid="{00000000-0005-0000-0000-00000E240000}"/>
    <cellStyle name="Normal 14 2 2 2 3 3 2 2 2" xfId="40969" xr:uid="{00000000-0005-0000-0000-00000F240000}"/>
    <cellStyle name="Normal 14 2 2 2 3 3 2 3" xfId="12471" xr:uid="{00000000-0005-0000-0000-000010240000}"/>
    <cellStyle name="Normal 14 2 2 2 3 3 2 3 2" xfId="35654" xr:uid="{00000000-0005-0000-0000-000011240000}"/>
    <cellStyle name="Normal 14 2 2 2 3 3 2 4" xfId="30344" xr:uid="{00000000-0005-0000-0000-000012240000}"/>
    <cellStyle name="Normal 14 2 2 2 3 3 2 5" xfId="25029" xr:uid="{00000000-0005-0000-0000-000013240000}"/>
    <cellStyle name="Normal 14 2 2 2 3 3 3" xfId="8946" xr:uid="{00000000-0005-0000-0000-000014240000}"/>
    <cellStyle name="Normal 14 2 2 2 3 3 3 2" xfId="19392" xr:uid="{00000000-0005-0000-0000-000015240000}"/>
    <cellStyle name="Normal 14 2 2 2 3 3 3 2 2" xfId="42737" xr:uid="{00000000-0005-0000-0000-000016240000}"/>
    <cellStyle name="Normal 14 2 2 2 3 3 3 3" xfId="14238" xr:uid="{00000000-0005-0000-0000-000017240000}"/>
    <cellStyle name="Normal 14 2 2 2 3 3 3 3 2" xfId="37422" xr:uid="{00000000-0005-0000-0000-000018240000}"/>
    <cellStyle name="Normal 14 2 2 2 3 3 3 4" xfId="32112" xr:uid="{00000000-0005-0000-0000-000019240000}"/>
    <cellStyle name="Normal 14 2 2 2 3 3 3 5" xfId="26797" xr:uid="{00000000-0005-0000-0000-00001A240000}"/>
    <cellStyle name="Normal 14 2 2 2 3 3 4" xfId="16019" xr:uid="{00000000-0005-0000-0000-00001B240000}"/>
    <cellStyle name="Normal 14 2 2 2 3 3 4 2" xfId="39206" xr:uid="{00000000-0005-0000-0000-00001C240000}"/>
    <cellStyle name="Normal 14 2 2 2 3 3 5" xfId="10710" xr:uid="{00000000-0005-0000-0000-00001D240000}"/>
    <cellStyle name="Normal 14 2 2 2 3 3 5 2" xfId="33891" xr:uid="{00000000-0005-0000-0000-00001E240000}"/>
    <cellStyle name="Normal 14 2 2 2 3 3 6" xfId="21337" xr:uid="{00000000-0005-0000-0000-00001F240000}"/>
    <cellStyle name="Normal 14 2 2 2 3 3 6 2" xfId="28581" xr:uid="{00000000-0005-0000-0000-000020240000}"/>
    <cellStyle name="Normal 14 2 2 2 3 3 7" xfId="23266" xr:uid="{00000000-0005-0000-0000-000021240000}"/>
    <cellStyle name="Normal 14 2 2 2 3 3 8" xfId="44532" xr:uid="{00000000-0005-0000-0000-000022240000}"/>
    <cellStyle name="Normal 14 2 2 2 3 3 9" xfId="4488" xr:uid="{00000000-0005-0000-0000-000023240000}"/>
    <cellStyle name="Normal 14 2 2 2 3 4" xfId="6505" xr:uid="{00000000-0005-0000-0000-000024240000}"/>
    <cellStyle name="Normal 14 2 2 2 3 4 2" xfId="16905" xr:uid="{00000000-0005-0000-0000-000025240000}"/>
    <cellStyle name="Normal 14 2 2 2 3 4 2 2" xfId="40157" xr:uid="{00000000-0005-0000-0000-000026240000}"/>
    <cellStyle name="Normal 14 2 2 2 3 4 3" xfId="11659" xr:uid="{00000000-0005-0000-0000-000027240000}"/>
    <cellStyle name="Normal 14 2 2 2 3 4 3 2" xfId="34842" xr:uid="{00000000-0005-0000-0000-000028240000}"/>
    <cellStyle name="Normal 14 2 2 2 3 4 4" xfId="29532" xr:uid="{00000000-0005-0000-0000-000029240000}"/>
    <cellStyle name="Normal 14 2 2 2 3 4 5" xfId="24217" xr:uid="{00000000-0005-0000-0000-00002A240000}"/>
    <cellStyle name="Normal 14 2 2 2 3 5" xfId="8194" xr:uid="{00000000-0005-0000-0000-00002B240000}"/>
    <cellStyle name="Normal 14 2 2 2 3 5 2" xfId="18581" xr:uid="{00000000-0005-0000-0000-00002C240000}"/>
    <cellStyle name="Normal 14 2 2 2 3 5 2 2" xfId="41925" xr:uid="{00000000-0005-0000-0000-00002D240000}"/>
    <cellStyle name="Normal 14 2 2 2 3 5 3" xfId="13426" xr:uid="{00000000-0005-0000-0000-00002E240000}"/>
    <cellStyle name="Normal 14 2 2 2 3 5 3 2" xfId="36610" xr:uid="{00000000-0005-0000-0000-00002F240000}"/>
    <cellStyle name="Normal 14 2 2 2 3 5 4" xfId="31300" xr:uid="{00000000-0005-0000-0000-000030240000}"/>
    <cellStyle name="Normal 14 2 2 2 3 5 5" xfId="25985" xr:uid="{00000000-0005-0000-0000-000031240000}"/>
    <cellStyle name="Normal 14 2 2 2 3 6" xfId="15207" xr:uid="{00000000-0005-0000-0000-000032240000}"/>
    <cellStyle name="Normal 14 2 2 2 3 6 2" xfId="38394" xr:uid="{00000000-0005-0000-0000-000033240000}"/>
    <cellStyle name="Normal 14 2 2 2 3 7" xfId="9898" xr:uid="{00000000-0005-0000-0000-000034240000}"/>
    <cellStyle name="Normal 14 2 2 2 3 7 2" xfId="33079" xr:uid="{00000000-0005-0000-0000-000035240000}"/>
    <cellStyle name="Normal 14 2 2 2 3 8" xfId="20525" xr:uid="{00000000-0005-0000-0000-000036240000}"/>
    <cellStyle name="Normal 14 2 2 2 3 8 2" xfId="27769" xr:uid="{00000000-0005-0000-0000-000037240000}"/>
    <cellStyle name="Normal 14 2 2 2 3 9" xfId="22454" xr:uid="{00000000-0005-0000-0000-000038240000}"/>
    <cellStyle name="Normal 14 2 2 2 4" xfId="1071" xr:uid="{00000000-0005-0000-0000-000039240000}"/>
    <cellStyle name="Normal 14 2 2 2 4 10" xfId="4489" xr:uid="{00000000-0005-0000-0000-00003A240000}"/>
    <cellStyle name="Normal 14 2 2 2 4 11" xfId="3022" xr:uid="{00000000-0005-0000-0000-00003B240000}"/>
    <cellStyle name="Normal 14 2 2 2 4 2" xfId="1886" xr:uid="{00000000-0005-0000-0000-00003C240000}"/>
    <cellStyle name="Normal 14 2 2 2 4 2 10" xfId="3834" xr:uid="{00000000-0005-0000-0000-00003D240000}"/>
    <cellStyle name="Normal 14 2 2 2 4 2 2" xfId="7444" xr:uid="{00000000-0005-0000-0000-00003E240000}"/>
    <cellStyle name="Normal 14 2 2 2 4 2 2 2" xfId="17799" xr:uid="{00000000-0005-0000-0000-00003F240000}"/>
    <cellStyle name="Normal 14 2 2 2 4 2 2 2 2" xfId="41111" xr:uid="{00000000-0005-0000-0000-000040240000}"/>
    <cellStyle name="Normal 14 2 2 2 4 2 2 3" xfId="12613" xr:uid="{00000000-0005-0000-0000-000041240000}"/>
    <cellStyle name="Normal 14 2 2 2 4 2 2 3 2" xfId="35796" xr:uid="{00000000-0005-0000-0000-000042240000}"/>
    <cellStyle name="Normal 14 2 2 2 4 2 2 4" xfId="30486" xr:uid="{00000000-0005-0000-0000-000043240000}"/>
    <cellStyle name="Normal 14 2 2 2 4 2 2 5" xfId="25171" xr:uid="{00000000-0005-0000-0000-000044240000}"/>
    <cellStyle name="Normal 14 2 2 2 4 2 3" xfId="9089" xr:uid="{00000000-0005-0000-0000-000045240000}"/>
    <cellStyle name="Normal 14 2 2 2 4 2 3 2" xfId="19534" xr:uid="{00000000-0005-0000-0000-000046240000}"/>
    <cellStyle name="Normal 14 2 2 2 4 2 3 2 2" xfId="42879" xr:uid="{00000000-0005-0000-0000-000047240000}"/>
    <cellStyle name="Normal 14 2 2 2 4 2 3 3" xfId="14380" xr:uid="{00000000-0005-0000-0000-000048240000}"/>
    <cellStyle name="Normal 14 2 2 2 4 2 3 3 2" xfId="37564" xr:uid="{00000000-0005-0000-0000-000049240000}"/>
    <cellStyle name="Normal 14 2 2 2 4 2 3 4" xfId="32254" xr:uid="{00000000-0005-0000-0000-00004A240000}"/>
    <cellStyle name="Normal 14 2 2 2 4 2 3 5" xfId="26939" xr:uid="{00000000-0005-0000-0000-00004B240000}"/>
    <cellStyle name="Normal 14 2 2 2 4 2 4" xfId="16161" xr:uid="{00000000-0005-0000-0000-00004C240000}"/>
    <cellStyle name="Normal 14 2 2 2 4 2 4 2" xfId="39348" xr:uid="{00000000-0005-0000-0000-00004D240000}"/>
    <cellStyle name="Normal 14 2 2 2 4 2 5" xfId="10852" xr:uid="{00000000-0005-0000-0000-00004E240000}"/>
    <cellStyle name="Normal 14 2 2 2 4 2 5 2" xfId="34033" xr:uid="{00000000-0005-0000-0000-00004F240000}"/>
    <cellStyle name="Normal 14 2 2 2 4 2 6" xfId="21479" xr:uid="{00000000-0005-0000-0000-000050240000}"/>
    <cellStyle name="Normal 14 2 2 2 4 2 6 2" xfId="28723" xr:uid="{00000000-0005-0000-0000-000051240000}"/>
    <cellStyle name="Normal 14 2 2 2 4 2 7" xfId="23408" xr:uid="{00000000-0005-0000-0000-000052240000}"/>
    <cellStyle name="Normal 14 2 2 2 4 2 8" xfId="44674" xr:uid="{00000000-0005-0000-0000-000053240000}"/>
    <cellStyle name="Normal 14 2 2 2 4 2 9" xfId="4490" xr:uid="{00000000-0005-0000-0000-000054240000}"/>
    <cellStyle name="Normal 14 2 2 2 4 3" xfId="6644" xr:uid="{00000000-0005-0000-0000-000055240000}"/>
    <cellStyle name="Normal 14 2 2 2 4 3 2" xfId="17047" xr:uid="{00000000-0005-0000-0000-000056240000}"/>
    <cellStyle name="Normal 14 2 2 2 4 3 2 2" xfId="40299" xr:uid="{00000000-0005-0000-0000-000057240000}"/>
    <cellStyle name="Normal 14 2 2 2 4 3 3" xfId="11801" xr:uid="{00000000-0005-0000-0000-000058240000}"/>
    <cellStyle name="Normal 14 2 2 2 4 3 3 2" xfId="34984" xr:uid="{00000000-0005-0000-0000-000059240000}"/>
    <cellStyle name="Normal 14 2 2 2 4 3 4" xfId="29674" xr:uid="{00000000-0005-0000-0000-00005A240000}"/>
    <cellStyle name="Normal 14 2 2 2 4 3 5" xfId="24359" xr:uid="{00000000-0005-0000-0000-00005B240000}"/>
    <cellStyle name="Normal 14 2 2 2 4 4" xfId="8336" xr:uid="{00000000-0005-0000-0000-00005C240000}"/>
    <cellStyle name="Normal 14 2 2 2 4 4 2" xfId="18722" xr:uid="{00000000-0005-0000-0000-00005D240000}"/>
    <cellStyle name="Normal 14 2 2 2 4 4 2 2" xfId="42067" xr:uid="{00000000-0005-0000-0000-00005E240000}"/>
    <cellStyle name="Normal 14 2 2 2 4 4 3" xfId="13568" xr:uid="{00000000-0005-0000-0000-00005F240000}"/>
    <cellStyle name="Normal 14 2 2 2 4 4 3 2" xfId="36752" xr:uid="{00000000-0005-0000-0000-000060240000}"/>
    <cellStyle name="Normal 14 2 2 2 4 4 4" xfId="31442" xr:uid="{00000000-0005-0000-0000-000061240000}"/>
    <cellStyle name="Normal 14 2 2 2 4 4 5" xfId="26127" xr:uid="{00000000-0005-0000-0000-000062240000}"/>
    <cellStyle name="Normal 14 2 2 2 4 5" xfId="15349" xr:uid="{00000000-0005-0000-0000-000063240000}"/>
    <cellStyle name="Normal 14 2 2 2 4 5 2" xfId="38536" xr:uid="{00000000-0005-0000-0000-000064240000}"/>
    <cellStyle name="Normal 14 2 2 2 4 6" xfId="10040" xr:uid="{00000000-0005-0000-0000-000065240000}"/>
    <cellStyle name="Normal 14 2 2 2 4 6 2" xfId="33221" xr:uid="{00000000-0005-0000-0000-000066240000}"/>
    <cellStyle name="Normal 14 2 2 2 4 7" xfId="20667" xr:uid="{00000000-0005-0000-0000-000067240000}"/>
    <cellStyle name="Normal 14 2 2 2 4 7 2" xfId="27911" xr:uid="{00000000-0005-0000-0000-000068240000}"/>
    <cellStyle name="Normal 14 2 2 2 4 8" xfId="22596" xr:uid="{00000000-0005-0000-0000-000069240000}"/>
    <cellStyle name="Normal 14 2 2 2 4 9" xfId="43862" xr:uid="{00000000-0005-0000-0000-00006A240000}"/>
    <cellStyle name="Normal 14 2 2 2 5" xfId="652" xr:uid="{00000000-0005-0000-0000-00006B240000}"/>
    <cellStyle name="Normal 14 2 2 2 5 10" xfId="2616" xr:uid="{00000000-0005-0000-0000-00006C240000}"/>
    <cellStyle name="Normal 14 2 2 2 5 2" xfId="6245" xr:uid="{00000000-0005-0000-0000-00006D240000}"/>
    <cellStyle name="Normal 14 2 2 2 5 2 2" xfId="16689" xr:uid="{00000000-0005-0000-0000-00006E240000}"/>
    <cellStyle name="Normal 14 2 2 2 5 2 2 2" xfId="39893" xr:uid="{00000000-0005-0000-0000-00006F240000}"/>
    <cellStyle name="Normal 14 2 2 2 5 2 3" xfId="11395" xr:uid="{00000000-0005-0000-0000-000070240000}"/>
    <cellStyle name="Normal 14 2 2 2 5 2 3 2" xfId="34578" xr:uid="{00000000-0005-0000-0000-000071240000}"/>
    <cellStyle name="Normal 14 2 2 2 5 2 4" xfId="29268" xr:uid="{00000000-0005-0000-0000-000072240000}"/>
    <cellStyle name="Normal 14 2 2 2 5 2 5" xfId="23953" xr:uid="{00000000-0005-0000-0000-000073240000}"/>
    <cellStyle name="Normal 14 2 2 2 5 3" xfId="7978" xr:uid="{00000000-0005-0000-0000-000074240000}"/>
    <cellStyle name="Normal 14 2 2 2 5 3 2" xfId="18317" xr:uid="{00000000-0005-0000-0000-000075240000}"/>
    <cellStyle name="Normal 14 2 2 2 5 3 2 2" xfId="41661" xr:uid="{00000000-0005-0000-0000-000076240000}"/>
    <cellStyle name="Normal 14 2 2 2 5 3 3" xfId="13162" xr:uid="{00000000-0005-0000-0000-000077240000}"/>
    <cellStyle name="Normal 14 2 2 2 5 3 3 2" xfId="36346" xr:uid="{00000000-0005-0000-0000-000078240000}"/>
    <cellStyle name="Normal 14 2 2 2 5 3 4" xfId="31036" xr:uid="{00000000-0005-0000-0000-000079240000}"/>
    <cellStyle name="Normal 14 2 2 2 5 3 5" xfId="25721" xr:uid="{00000000-0005-0000-0000-00007A240000}"/>
    <cellStyle name="Normal 14 2 2 2 5 4" xfId="14943" xr:uid="{00000000-0005-0000-0000-00007B240000}"/>
    <cellStyle name="Normal 14 2 2 2 5 4 2" xfId="38130" xr:uid="{00000000-0005-0000-0000-00007C240000}"/>
    <cellStyle name="Normal 14 2 2 2 5 5" xfId="9634" xr:uid="{00000000-0005-0000-0000-00007D240000}"/>
    <cellStyle name="Normal 14 2 2 2 5 5 2" xfId="32815" xr:uid="{00000000-0005-0000-0000-00007E240000}"/>
    <cellStyle name="Normal 14 2 2 2 5 6" xfId="20261" xr:uid="{00000000-0005-0000-0000-00007F240000}"/>
    <cellStyle name="Normal 14 2 2 2 5 6 2" xfId="27505" xr:uid="{00000000-0005-0000-0000-000080240000}"/>
    <cellStyle name="Normal 14 2 2 2 5 7" xfId="22190" xr:uid="{00000000-0005-0000-0000-000081240000}"/>
    <cellStyle name="Normal 14 2 2 2 5 8" xfId="43456" xr:uid="{00000000-0005-0000-0000-000082240000}"/>
    <cellStyle name="Normal 14 2 2 2 5 9" xfId="4491" xr:uid="{00000000-0005-0000-0000-000083240000}"/>
    <cellStyle name="Normal 14 2 2 2 6" xfId="1479" xr:uid="{00000000-0005-0000-0000-000084240000}"/>
    <cellStyle name="Normal 14 2 2 2 6 10" xfId="3428" xr:uid="{00000000-0005-0000-0000-000085240000}"/>
    <cellStyle name="Normal 14 2 2 2 6 2" xfId="7044" xr:uid="{00000000-0005-0000-0000-000086240000}"/>
    <cellStyle name="Normal 14 2 2 2 6 2 2" xfId="17417" xr:uid="{00000000-0005-0000-0000-000087240000}"/>
    <cellStyle name="Normal 14 2 2 2 6 2 2 2" xfId="40705" xr:uid="{00000000-0005-0000-0000-000088240000}"/>
    <cellStyle name="Normal 14 2 2 2 6 2 3" xfId="12207" xr:uid="{00000000-0005-0000-0000-000089240000}"/>
    <cellStyle name="Normal 14 2 2 2 6 2 3 2" xfId="35390" xr:uid="{00000000-0005-0000-0000-00008A240000}"/>
    <cellStyle name="Normal 14 2 2 2 6 2 4" xfId="30080" xr:uid="{00000000-0005-0000-0000-00008B240000}"/>
    <cellStyle name="Normal 14 2 2 2 6 2 5" xfId="24765" xr:uid="{00000000-0005-0000-0000-00008C240000}"/>
    <cellStyle name="Normal 14 2 2 2 6 3" xfId="8706" xr:uid="{00000000-0005-0000-0000-00008D240000}"/>
    <cellStyle name="Normal 14 2 2 2 6 3 2" xfId="19128" xr:uid="{00000000-0005-0000-0000-00008E240000}"/>
    <cellStyle name="Normal 14 2 2 2 6 3 2 2" xfId="42473" xr:uid="{00000000-0005-0000-0000-00008F240000}"/>
    <cellStyle name="Normal 14 2 2 2 6 3 3" xfId="13974" xr:uid="{00000000-0005-0000-0000-000090240000}"/>
    <cellStyle name="Normal 14 2 2 2 6 3 3 2" xfId="37158" xr:uid="{00000000-0005-0000-0000-000091240000}"/>
    <cellStyle name="Normal 14 2 2 2 6 3 4" xfId="31848" xr:uid="{00000000-0005-0000-0000-000092240000}"/>
    <cellStyle name="Normal 14 2 2 2 6 3 5" xfId="26533" xr:uid="{00000000-0005-0000-0000-000093240000}"/>
    <cellStyle name="Normal 14 2 2 2 6 4" xfId="15755" xr:uid="{00000000-0005-0000-0000-000094240000}"/>
    <cellStyle name="Normal 14 2 2 2 6 4 2" xfId="38942" xr:uid="{00000000-0005-0000-0000-000095240000}"/>
    <cellStyle name="Normal 14 2 2 2 6 5" xfId="10446" xr:uid="{00000000-0005-0000-0000-000096240000}"/>
    <cellStyle name="Normal 14 2 2 2 6 5 2" xfId="33627" xr:uid="{00000000-0005-0000-0000-000097240000}"/>
    <cellStyle name="Normal 14 2 2 2 6 6" xfId="21073" xr:uid="{00000000-0005-0000-0000-000098240000}"/>
    <cellStyle name="Normal 14 2 2 2 6 6 2" xfId="28317" xr:uid="{00000000-0005-0000-0000-000099240000}"/>
    <cellStyle name="Normal 14 2 2 2 6 7" xfId="23002" xr:uid="{00000000-0005-0000-0000-00009A240000}"/>
    <cellStyle name="Normal 14 2 2 2 6 8" xfId="44268" xr:uid="{00000000-0005-0000-0000-00009B240000}"/>
    <cellStyle name="Normal 14 2 2 2 6 9" xfId="4492" xr:uid="{00000000-0005-0000-0000-00009C240000}"/>
    <cellStyle name="Normal 14 2 2 2 7" xfId="6113" xr:uid="{00000000-0005-0000-0000-00009D240000}"/>
    <cellStyle name="Normal 14 2 2 2 7 2" xfId="16555" xr:uid="{00000000-0005-0000-0000-00009E240000}"/>
    <cellStyle name="Normal 14 2 2 2 7 2 2" xfId="39759" xr:uid="{00000000-0005-0000-0000-00009F240000}"/>
    <cellStyle name="Normal 14 2 2 2 7 3" xfId="11261" xr:uid="{00000000-0005-0000-0000-0000A0240000}"/>
    <cellStyle name="Normal 14 2 2 2 7 3 2" xfId="34444" xr:uid="{00000000-0005-0000-0000-0000A1240000}"/>
    <cellStyle name="Normal 14 2 2 2 7 4" xfId="29134" xr:uid="{00000000-0005-0000-0000-0000A2240000}"/>
    <cellStyle name="Normal 14 2 2 2 7 5" xfId="23819" xr:uid="{00000000-0005-0000-0000-0000A3240000}"/>
    <cellStyle name="Normal 14 2 2 2 8" xfId="7844" xr:uid="{00000000-0005-0000-0000-0000A4240000}"/>
    <cellStyle name="Normal 14 2 2 2 8 2" xfId="18183" xr:uid="{00000000-0005-0000-0000-0000A5240000}"/>
    <cellStyle name="Normal 14 2 2 2 8 2 2" xfId="41527" xr:uid="{00000000-0005-0000-0000-0000A6240000}"/>
    <cellStyle name="Normal 14 2 2 2 8 3" xfId="13028" xr:uid="{00000000-0005-0000-0000-0000A7240000}"/>
    <cellStyle name="Normal 14 2 2 2 8 3 2" xfId="36212" xr:uid="{00000000-0005-0000-0000-0000A8240000}"/>
    <cellStyle name="Normal 14 2 2 2 8 4" xfId="30902" xr:uid="{00000000-0005-0000-0000-0000A9240000}"/>
    <cellStyle name="Normal 14 2 2 2 8 5" xfId="25587" xr:uid="{00000000-0005-0000-0000-0000AA240000}"/>
    <cellStyle name="Normal 14 2 2 2 9" xfId="14809" xr:uid="{00000000-0005-0000-0000-0000AB240000}"/>
    <cellStyle name="Normal 14 2 2 2 9 2" xfId="37996" xr:uid="{00000000-0005-0000-0000-0000AC240000}"/>
    <cellStyle name="Normal 14 2 2 3" xfId="728" xr:uid="{00000000-0005-0000-0000-0000AD240000}"/>
    <cellStyle name="Normal 14 2 2 3 10" xfId="43529" xr:uid="{00000000-0005-0000-0000-0000AE240000}"/>
    <cellStyle name="Normal 14 2 2 3 11" xfId="4493" xr:uid="{00000000-0005-0000-0000-0000AF240000}"/>
    <cellStyle name="Normal 14 2 2 3 12" xfId="2689" xr:uid="{00000000-0005-0000-0000-0000B0240000}"/>
    <cellStyle name="Normal 14 2 2 3 2" xfId="1144" xr:uid="{00000000-0005-0000-0000-0000B1240000}"/>
    <cellStyle name="Normal 14 2 2 3 2 10" xfId="4494" xr:uid="{00000000-0005-0000-0000-0000B2240000}"/>
    <cellStyle name="Normal 14 2 2 3 2 11" xfId="3095" xr:uid="{00000000-0005-0000-0000-0000B3240000}"/>
    <cellStyle name="Normal 14 2 2 3 2 2" xfId="1959" xr:uid="{00000000-0005-0000-0000-0000B4240000}"/>
    <cellStyle name="Normal 14 2 2 3 2 2 10" xfId="3907" xr:uid="{00000000-0005-0000-0000-0000B5240000}"/>
    <cellStyle name="Normal 14 2 2 3 2 2 2" xfId="7516" xr:uid="{00000000-0005-0000-0000-0000B6240000}"/>
    <cellStyle name="Normal 14 2 2 3 2 2 2 2" xfId="17860" xr:uid="{00000000-0005-0000-0000-0000B7240000}"/>
    <cellStyle name="Normal 14 2 2 3 2 2 2 2 2" xfId="41184" xr:uid="{00000000-0005-0000-0000-0000B8240000}"/>
    <cellStyle name="Normal 14 2 2 3 2 2 2 3" xfId="12686" xr:uid="{00000000-0005-0000-0000-0000B9240000}"/>
    <cellStyle name="Normal 14 2 2 3 2 2 2 3 2" xfId="35869" xr:uid="{00000000-0005-0000-0000-0000BA240000}"/>
    <cellStyle name="Normal 14 2 2 3 2 2 2 4" xfId="30559" xr:uid="{00000000-0005-0000-0000-0000BB240000}"/>
    <cellStyle name="Normal 14 2 2 3 2 2 2 5" xfId="25244" xr:uid="{00000000-0005-0000-0000-0000BC240000}"/>
    <cellStyle name="Normal 14 2 2 3 2 2 3" xfId="9150" xr:uid="{00000000-0005-0000-0000-0000BD240000}"/>
    <cellStyle name="Normal 14 2 2 3 2 2 3 2" xfId="19607" xr:uid="{00000000-0005-0000-0000-0000BE240000}"/>
    <cellStyle name="Normal 14 2 2 3 2 2 3 2 2" xfId="42952" xr:uid="{00000000-0005-0000-0000-0000BF240000}"/>
    <cellStyle name="Normal 14 2 2 3 2 2 3 3" xfId="14453" xr:uid="{00000000-0005-0000-0000-0000C0240000}"/>
    <cellStyle name="Normal 14 2 2 3 2 2 3 3 2" xfId="37637" xr:uid="{00000000-0005-0000-0000-0000C1240000}"/>
    <cellStyle name="Normal 14 2 2 3 2 2 3 4" xfId="32327" xr:uid="{00000000-0005-0000-0000-0000C2240000}"/>
    <cellStyle name="Normal 14 2 2 3 2 2 3 5" xfId="27012" xr:uid="{00000000-0005-0000-0000-0000C3240000}"/>
    <cellStyle name="Normal 14 2 2 3 2 2 4" xfId="16234" xr:uid="{00000000-0005-0000-0000-0000C4240000}"/>
    <cellStyle name="Normal 14 2 2 3 2 2 4 2" xfId="39421" xr:uid="{00000000-0005-0000-0000-0000C5240000}"/>
    <cellStyle name="Normal 14 2 2 3 2 2 5" xfId="10925" xr:uid="{00000000-0005-0000-0000-0000C6240000}"/>
    <cellStyle name="Normal 14 2 2 3 2 2 5 2" xfId="34106" xr:uid="{00000000-0005-0000-0000-0000C7240000}"/>
    <cellStyle name="Normal 14 2 2 3 2 2 6" xfId="21552" xr:uid="{00000000-0005-0000-0000-0000C8240000}"/>
    <cellStyle name="Normal 14 2 2 3 2 2 6 2" xfId="28796" xr:uid="{00000000-0005-0000-0000-0000C9240000}"/>
    <cellStyle name="Normal 14 2 2 3 2 2 7" xfId="23481" xr:uid="{00000000-0005-0000-0000-0000CA240000}"/>
    <cellStyle name="Normal 14 2 2 3 2 2 8" xfId="44747" xr:uid="{00000000-0005-0000-0000-0000CB240000}"/>
    <cellStyle name="Normal 14 2 2 3 2 2 9" xfId="4495" xr:uid="{00000000-0005-0000-0000-0000CC240000}"/>
    <cellStyle name="Normal 14 2 2 3 2 3" xfId="6716" xr:uid="{00000000-0005-0000-0000-0000CD240000}"/>
    <cellStyle name="Normal 14 2 2 3 2 3 2" xfId="17108" xr:uid="{00000000-0005-0000-0000-0000CE240000}"/>
    <cellStyle name="Normal 14 2 2 3 2 3 2 2" xfId="40372" xr:uid="{00000000-0005-0000-0000-0000CF240000}"/>
    <cellStyle name="Normal 14 2 2 3 2 3 3" xfId="11874" xr:uid="{00000000-0005-0000-0000-0000D0240000}"/>
    <cellStyle name="Normal 14 2 2 3 2 3 3 2" xfId="35057" xr:uid="{00000000-0005-0000-0000-0000D1240000}"/>
    <cellStyle name="Normal 14 2 2 3 2 3 4" xfId="29747" xr:uid="{00000000-0005-0000-0000-0000D2240000}"/>
    <cellStyle name="Normal 14 2 2 3 2 3 5" xfId="24432" xr:uid="{00000000-0005-0000-0000-0000D3240000}"/>
    <cellStyle name="Normal 14 2 2 3 2 4" xfId="8397" xr:uid="{00000000-0005-0000-0000-0000D4240000}"/>
    <cellStyle name="Normal 14 2 2 3 2 4 2" xfId="18795" xr:uid="{00000000-0005-0000-0000-0000D5240000}"/>
    <cellStyle name="Normal 14 2 2 3 2 4 2 2" xfId="42140" xr:uid="{00000000-0005-0000-0000-0000D6240000}"/>
    <cellStyle name="Normal 14 2 2 3 2 4 3" xfId="13641" xr:uid="{00000000-0005-0000-0000-0000D7240000}"/>
    <cellStyle name="Normal 14 2 2 3 2 4 3 2" xfId="36825" xr:uid="{00000000-0005-0000-0000-0000D8240000}"/>
    <cellStyle name="Normal 14 2 2 3 2 4 4" xfId="31515" xr:uid="{00000000-0005-0000-0000-0000D9240000}"/>
    <cellStyle name="Normal 14 2 2 3 2 4 5" xfId="26200" xr:uid="{00000000-0005-0000-0000-0000DA240000}"/>
    <cellStyle name="Normal 14 2 2 3 2 5" xfId="15422" xr:uid="{00000000-0005-0000-0000-0000DB240000}"/>
    <cellStyle name="Normal 14 2 2 3 2 5 2" xfId="38609" xr:uid="{00000000-0005-0000-0000-0000DC240000}"/>
    <cellStyle name="Normal 14 2 2 3 2 6" xfId="10113" xr:uid="{00000000-0005-0000-0000-0000DD240000}"/>
    <cellStyle name="Normal 14 2 2 3 2 6 2" xfId="33294" xr:uid="{00000000-0005-0000-0000-0000DE240000}"/>
    <cellStyle name="Normal 14 2 2 3 2 7" xfId="20740" xr:uid="{00000000-0005-0000-0000-0000DF240000}"/>
    <cellStyle name="Normal 14 2 2 3 2 7 2" xfId="27984" xr:uid="{00000000-0005-0000-0000-0000E0240000}"/>
    <cellStyle name="Normal 14 2 2 3 2 8" xfId="22669" xr:uid="{00000000-0005-0000-0000-0000E1240000}"/>
    <cellStyle name="Normal 14 2 2 3 2 9" xfId="43935" xr:uid="{00000000-0005-0000-0000-0000E2240000}"/>
    <cellStyle name="Normal 14 2 2 3 3" xfId="1552" xr:uid="{00000000-0005-0000-0000-0000E3240000}"/>
    <cellStyle name="Normal 14 2 2 3 3 10" xfId="3501" xr:uid="{00000000-0005-0000-0000-0000E4240000}"/>
    <cellStyle name="Normal 14 2 2 3 3 2" xfId="7116" xr:uid="{00000000-0005-0000-0000-0000E5240000}"/>
    <cellStyle name="Normal 14 2 2 3 3 2 2" xfId="17478" xr:uid="{00000000-0005-0000-0000-0000E6240000}"/>
    <cellStyle name="Normal 14 2 2 3 3 2 2 2" xfId="40778" xr:uid="{00000000-0005-0000-0000-0000E7240000}"/>
    <cellStyle name="Normal 14 2 2 3 3 2 3" xfId="12280" xr:uid="{00000000-0005-0000-0000-0000E8240000}"/>
    <cellStyle name="Normal 14 2 2 3 3 2 3 2" xfId="35463" xr:uid="{00000000-0005-0000-0000-0000E9240000}"/>
    <cellStyle name="Normal 14 2 2 3 3 2 4" xfId="30153" xr:uid="{00000000-0005-0000-0000-0000EA240000}"/>
    <cellStyle name="Normal 14 2 2 3 3 2 5" xfId="24838" xr:uid="{00000000-0005-0000-0000-0000EB240000}"/>
    <cellStyle name="Normal 14 2 2 3 3 3" xfId="8767" xr:uid="{00000000-0005-0000-0000-0000EC240000}"/>
    <cellStyle name="Normal 14 2 2 3 3 3 2" xfId="19201" xr:uid="{00000000-0005-0000-0000-0000ED240000}"/>
    <cellStyle name="Normal 14 2 2 3 3 3 2 2" xfId="42546" xr:uid="{00000000-0005-0000-0000-0000EE240000}"/>
    <cellStyle name="Normal 14 2 2 3 3 3 3" xfId="14047" xr:uid="{00000000-0005-0000-0000-0000EF240000}"/>
    <cellStyle name="Normal 14 2 2 3 3 3 3 2" xfId="37231" xr:uid="{00000000-0005-0000-0000-0000F0240000}"/>
    <cellStyle name="Normal 14 2 2 3 3 3 4" xfId="31921" xr:uid="{00000000-0005-0000-0000-0000F1240000}"/>
    <cellStyle name="Normal 14 2 2 3 3 3 5" xfId="26606" xr:uid="{00000000-0005-0000-0000-0000F2240000}"/>
    <cellStyle name="Normal 14 2 2 3 3 4" xfId="15828" xr:uid="{00000000-0005-0000-0000-0000F3240000}"/>
    <cellStyle name="Normal 14 2 2 3 3 4 2" xfId="39015" xr:uid="{00000000-0005-0000-0000-0000F4240000}"/>
    <cellStyle name="Normal 14 2 2 3 3 5" xfId="10519" xr:uid="{00000000-0005-0000-0000-0000F5240000}"/>
    <cellStyle name="Normal 14 2 2 3 3 5 2" xfId="33700" xr:uid="{00000000-0005-0000-0000-0000F6240000}"/>
    <cellStyle name="Normal 14 2 2 3 3 6" xfId="21146" xr:uid="{00000000-0005-0000-0000-0000F7240000}"/>
    <cellStyle name="Normal 14 2 2 3 3 6 2" xfId="28390" xr:uid="{00000000-0005-0000-0000-0000F8240000}"/>
    <cellStyle name="Normal 14 2 2 3 3 7" xfId="23075" xr:uid="{00000000-0005-0000-0000-0000F9240000}"/>
    <cellStyle name="Normal 14 2 2 3 3 8" xfId="44341" xr:uid="{00000000-0005-0000-0000-0000FA240000}"/>
    <cellStyle name="Normal 14 2 2 3 3 9" xfId="4496" xr:uid="{00000000-0005-0000-0000-0000FB240000}"/>
    <cellStyle name="Normal 14 2 2 3 4" xfId="6317" xr:uid="{00000000-0005-0000-0000-0000FC240000}"/>
    <cellStyle name="Normal 14 2 2 3 4 2" xfId="16750" xr:uid="{00000000-0005-0000-0000-0000FD240000}"/>
    <cellStyle name="Normal 14 2 2 3 4 2 2" xfId="39966" xr:uid="{00000000-0005-0000-0000-0000FE240000}"/>
    <cellStyle name="Normal 14 2 2 3 4 3" xfId="11468" xr:uid="{00000000-0005-0000-0000-0000FF240000}"/>
    <cellStyle name="Normal 14 2 2 3 4 3 2" xfId="34651" xr:uid="{00000000-0005-0000-0000-000000250000}"/>
    <cellStyle name="Normal 14 2 2 3 4 4" xfId="29341" xr:uid="{00000000-0005-0000-0000-000001250000}"/>
    <cellStyle name="Normal 14 2 2 3 4 5" xfId="24026" xr:uid="{00000000-0005-0000-0000-000002250000}"/>
    <cellStyle name="Normal 14 2 2 3 5" xfId="8039" xr:uid="{00000000-0005-0000-0000-000003250000}"/>
    <cellStyle name="Normal 14 2 2 3 5 2" xfId="18390" xr:uid="{00000000-0005-0000-0000-000004250000}"/>
    <cellStyle name="Normal 14 2 2 3 5 2 2" xfId="41734" xr:uid="{00000000-0005-0000-0000-000005250000}"/>
    <cellStyle name="Normal 14 2 2 3 5 3" xfId="13235" xr:uid="{00000000-0005-0000-0000-000006250000}"/>
    <cellStyle name="Normal 14 2 2 3 5 3 2" xfId="36419" xr:uid="{00000000-0005-0000-0000-000007250000}"/>
    <cellStyle name="Normal 14 2 2 3 5 4" xfId="31109" xr:uid="{00000000-0005-0000-0000-000008250000}"/>
    <cellStyle name="Normal 14 2 2 3 5 5" xfId="25794" xr:uid="{00000000-0005-0000-0000-000009250000}"/>
    <cellStyle name="Normal 14 2 2 3 6" xfId="15016" xr:uid="{00000000-0005-0000-0000-00000A250000}"/>
    <cellStyle name="Normal 14 2 2 3 6 2" xfId="38203" xr:uid="{00000000-0005-0000-0000-00000B250000}"/>
    <cellStyle name="Normal 14 2 2 3 7" xfId="9707" xr:uid="{00000000-0005-0000-0000-00000C250000}"/>
    <cellStyle name="Normal 14 2 2 3 7 2" xfId="32888" xr:uid="{00000000-0005-0000-0000-00000D250000}"/>
    <cellStyle name="Normal 14 2 2 3 8" xfId="20334" xr:uid="{00000000-0005-0000-0000-00000E250000}"/>
    <cellStyle name="Normal 14 2 2 3 8 2" xfId="27578" xr:uid="{00000000-0005-0000-0000-00000F250000}"/>
    <cellStyle name="Normal 14 2 2 3 9" xfId="22263" xr:uid="{00000000-0005-0000-0000-000010250000}"/>
    <cellStyle name="Normal 14 2 2 4" xfId="865" xr:uid="{00000000-0005-0000-0000-000011250000}"/>
    <cellStyle name="Normal 14 2 2 4 10" xfId="43658" xr:uid="{00000000-0005-0000-0000-000012250000}"/>
    <cellStyle name="Normal 14 2 2 4 11" xfId="4497" xr:uid="{00000000-0005-0000-0000-000013250000}"/>
    <cellStyle name="Normal 14 2 2 4 12" xfId="2818" xr:uid="{00000000-0005-0000-0000-000014250000}"/>
    <cellStyle name="Normal 14 2 2 4 2" xfId="1273" xr:uid="{00000000-0005-0000-0000-000015250000}"/>
    <cellStyle name="Normal 14 2 2 4 2 10" xfId="4498" xr:uid="{00000000-0005-0000-0000-000016250000}"/>
    <cellStyle name="Normal 14 2 2 4 2 11" xfId="3224" xr:uid="{00000000-0005-0000-0000-000017250000}"/>
    <cellStyle name="Normal 14 2 2 4 2 2" xfId="2088" xr:uid="{00000000-0005-0000-0000-000018250000}"/>
    <cellStyle name="Normal 14 2 2 4 2 2 10" xfId="4036" xr:uid="{00000000-0005-0000-0000-000019250000}"/>
    <cellStyle name="Normal 14 2 2 4 2 2 2" xfId="7643" xr:uid="{00000000-0005-0000-0000-00001A250000}"/>
    <cellStyle name="Normal 14 2 2 4 2 2 2 2" xfId="17977" xr:uid="{00000000-0005-0000-0000-00001B250000}"/>
    <cellStyle name="Normal 14 2 2 4 2 2 2 2 2" xfId="41313" xr:uid="{00000000-0005-0000-0000-00001C250000}"/>
    <cellStyle name="Normal 14 2 2 4 2 2 2 3" xfId="12815" xr:uid="{00000000-0005-0000-0000-00001D250000}"/>
    <cellStyle name="Normal 14 2 2 4 2 2 2 3 2" xfId="35998" xr:uid="{00000000-0005-0000-0000-00001E250000}"/>
    <cellStyle name="Normal 14 2 2 4 2 2 2 4" xfId="30688" xr:uid="{00000000-0005-0000-0000-00001F250000}"/>
    <cellStyle name="Normal 14 2 2 4 2 2 2 5" xfId="25373" xr:uid="{00000000-0005-0000-0000-000020250000}"/>
    <cellStyle name="Normal 14 2 2 4 2 2 3" xfId="9267" xr:uid="{00000000-0005-0000-0000-000021250000}"/>
    <cellStyle name="Normal 14 2 2 4 2 2 3 2" xfId="19736" xr:uid="{00000000-0005-0000-0000-000022250000}"/>
    <cellStyle name="Normal 14 2 2 4 2 2 3 2 2" xfId="43081" xr:uid="{00000000-0005-0000-0000-000023250000}"/>
    <cellStyle name="Normal 14 2 2 4 2 2 3 3" xfId="14582" xr:uid="{00000000-0005-0000-0000-000024250000}"/>
    <cellStyle name="Normal 14 2 2 4 2 2 3 3 2" xfId="37766" xr:uid="{00000000-0005-0000-0000-000025250000}"/>
    <cellStyle name="Normal 14 2 2 4 2 2 3 4" xfId="32456" xr:uid="{00000000-0005-0000-0000-000026250000}"/>
    <cellStyle name="Normal 14 2 2 4 2 2 3 5" xfId="27141" xr:uid="{00000000-0005-0000-0000-000027250000}"/>
    <cellStyle name="Normal 14 2 2 4 2 2 4" xfId="16363" xr:uid="{00000000-0005-0000-0000-000028250000}"/>
    <cellStyle name="Normal 14 2 2 4 2 2 4 2" xfId="39550" xr:uid="{00000000-0005-0000-0000-000029250000}"/>
    <cellStyle name="Normal 14 2 2 4 2 2 5" xfId="11054" xr:uid="{00000000-0005-0000-0000-00002A250000}"/>
    <cellStyle name="Normal 14 2 2 4 2 2 5 2" xfId="34235" xr:uid="{00000000-0005-0000-0000-00002B250000}"/>
    <cellStyle name="Normal 14 2 2 4 2 2 6" xfId="21681" xr:uid="{00000000-0005-0000-0000-00002C250000}"/>
    <cellStyle name="Normal 14 2 2 4 2 2 6 2" xfId="28925" xr:uid="{00000000-0005-0000-0000-00002D250000}"/>
    <cellStyle name="Normal 14 2 2 4 2 2 7" xfId="23610" xr:uid="{00000000-0005-0000-0000-00002E250000}"/>
    <cellStyle name="Normal 14 2 2 4 2 2 8" xfId="44876" xr:uid="{00000000-0005-0000-0000-00002F250000}"/>
    <cellStyle name="Normal 14 2 2 4 2 2 9" xfId="4499" xr:uid="{00000000-0005-0000-0000-000030250000}"/>
    <cellStyle name="Normal 14 2 2 4 2 3" xfId="6843" xr:uid="{00000000-0005-0000-0000-000031250000}"/>
    <cellStyle name="Normal 14 2 2 4 2 3 2" xfId="17213" xr:uid="{00000000-0005-0000-0000-000032250000}"/>
    <cellStyle name="Normal 14 2 2 4 2 3 2 2" xfId="40501" xr:uid="{00000000-0005-0000-0000-000033250000}"/>
    <cellStyle name="Normal 14 2 2 4 2 3 3" xfId="12003" xr:uid="{00000000-0005-0000-0000-000034250000}"/>
    <cellStyle name="Normal 14 2 2 4 2 3 3 2" xfId="35186" xr:uid="{00000000-0005-0000-0000-000035250000}"/>
    <cellStyle name="Normal 14 2 2 4 2 3 4" xfId="29876" xr:uid="{00000000-0005-0000-0000-000036250000}"/>
    <cellStyle name="Normal 14 2 2 4 2 3 5" xfId="24561" xr:uid="{00000000-0005-0000-0000-000037250000}"/>
    <cellStyle name="Normal 14 2 2 4 2 4" xfId="8502" xr:uid="{00000000-0005-0000-0000-000038250000}"/>
    <cellStyle name="Normal 14 2 2 4 2 4 2" xfId="18924" xr:uid="{00000000-0005-0000-0000-000039250000}"/>
    <cellStyle name="Normal 14 2 2 4 2 4 2 2" xfId="42269" xr:uid="{00000000-0005-0000-0000-00003A250000}"/>
    <cellStyle name="Normal 14 2 2 4 2 4 3" xfId="13770" xr:uid="{00000000-0005-0000-0000-00003B250000}"/>
    <cellStyle name="Normal 14 2 2 4 2 4 3 2" xfId="36954" xr:uid="{00000000-0005-0000-0000-00003C250000}"/>
    <cellStyle name="Normal 14 2 2 4 2 4 4" xfId="31644" xr:uid="{00000000-0005-0000-0000-00003D250000}"/>
    <cellStyle name="Normal 14 2 2 4 2 4 5" xfId="26329" xr:uid="{00000000-0005-0000-0000-00003E250000}"/>
    <cellStyle name="Normal 14 2 2 4 2 5" xfId="15551" xr:uid="{00000000-0005-0000-0000-00003F250000}"/>
    <cellStyle name="Normal 14 2 2 4 2 5 2" xfId="38738" xr:uid="{00000000-0005-0000-0000-000040250000}"/>
    <cellStyle name="Normal 14 2 2 4 2 6" xfId="10242" xr:uid="{00000000-0005-0000-0000-000041250000}"/>
    <cellStyle name="Normal 14 2 2 4 2 6 2" xfId="33423" xr:uid="{00000000-0005-0000-0000-000042250000}"/>
    <cellStyle name="Normal 14 2 2 4 2 7" xfId="20869" xr:uid="{00000000-0005-0000-0000-000043250000}"/>
    <cellStyle name="Normal 14 2 2 4 2 7 2" xfId="28113" xr:uid="{00000000-0005-0000-0000-000044250000}"/>
    <cellStyle name="Normal 14 2 2 4 2 8" xfId="22798" xr:uid="{00000000-0005-0000-0000-000045250000}"/>
    <cellStyle name="Normal 14 2 2 4 2 9" xfId="44064" xr:uid="{00000000-0005-0000-0000-000046250000}"/>
    <cellStyle name="Normal 14 2 2 4 3" xfId="1681" xr:uid="{00000000-0005-0000-0000-000047250000}"/>
    <cellStyle name="Normal 14 2 2 4 3 10" xfId="3630" xr:uid="{00000000-0005-0000-0000-000048250000}"/>
    <cellStyle name="Normal 14 2 2 4 3 2" xfId="7243" xr:uid="{00000000-0005-0000-0000-000049250000}"/>
    <cellStyle name="Normal 14 2 2 4 3 2 2" xfId="17595" xr:uid="{00000000-0005-0000-0000-00004A250000}"/>
    <cellStyle name="Normal 14 2 2 4 3 2 2 2" xfId="40907" xr:uid="{00000000-0005-0000-0000-00004B250000}"/>
    <cellStyle name="Normal 14 2 2 4 3 2 3" xfId="12409" xr:uid="{00000000-0005-0000-0000-00004C250000}"/>
    <cellStyle name="Normal 14 2 2 4 3 2 3 2" xfId="35592" xr:uid="{00000000-0005-0000-0000-00004D250000}"/>
    <cellStyle name="Normal 14 2 2 4 3 2 4" xfId="30282" xr:uid="{00000000-0005-0000-0000-00004E250000}"/>
    <cellStyle name="Normal 14 2 2 4 3 2 5" xfId="24967" xr:uid="{00000000-0005-0000-0000-00004F250000}"/>
    <cellStyle name="Normal 14 2 2 4 3 3" xfId="8884" xr:uid="{00000000-0005-0000-0000-000050250000}"/>
    <cellStyle name="Normal 14 2 2 4 3 3 2" xfId="19330" xr:uid="{00000000-0005-0000-0000-000051250000}"/>
    <cellStyle name="Normal 14 2 2 4 3 3 2 2" xfId="42675" xr:uid="{00000000-0005-0000-0000-000052250000}"/>
    <cellStyle name="Normal 14 2 2 4 3 3 3" xfId="14176" xr:uid="{00000000-0005-0000-0000-000053250000}"/>
    <cellStyle name="Normal 14 2 2 4 3 3 3 2" xfId="37360" xr:uid="{00000000-0005-0000-0000-000054250000}"/>
    <cellStyle name="Normal 14 2 2 4 3 3 4" xfId="32050" xr:uid="{00000000-0005-0000-0000-000055250000}"/>
    <cellStyle name="Normal 14 2 2 4 3 3 5" xfId="26735" xr:uid="{00000000-0005-0000-0000-000056250000}"/>
    <cellStyle name="Normal 14 2 2 4 3 4" xfId="15957" xr:uid="{00000000-0005-0000-0000-000057250000}"/>
    <cellStyle name="Normal 14 2 2 4 3 4 2" xfId="39144" xr:uid="{00000000-0005-0000-0000-000058250000}"/>
    <cellStyle name="Normal 14 2 2 4 3 5" xfId="10648" xr:uid="{00000000-0005-0000-0000-000059250000}"/>
    <cellStyle name="Normal 14 2 2 4 3 5 2" xfId="33829" xr:uid="{00000000-0005-0000-0000-00005A250000}"/>
    <cellStyle name="Normal 14 2 2 4 3 6" xfId="21275" xr:uid="{00000000-0005-0000-0000-00005B250000}"/>
    <cellStyle name="Normal 14 2 2 4 3 6 2" xfId="28519" xr:uid="{00000000-0005-0000-0000-00005C250000}"/>
    <cellStyle name="Normal 14 2 2 4 3 7" xfId="23204" xr:uid="{00000000-0005-0000-0000-00005D250000}"/>
    <cellStyle name="Normal 14 2 2 4 3 8" xfId="44470" xr:uid="{00000000-0005-0000-0000-00005E250000}"/>
    <cellStyle name="Normal 14 2 2 4 3 9" xfId="4500" xr:uid="{00000000-0005-0000-0000-00005F250000}"/>
    <cellStyle name="Normal 14 2 2 4 4" xfId="6444" xr:uid="{00000000-0005-0000-0000-000060250000}"/>
    <cellStyle name="Normal 14 2 2 4 4 2" xfId="16855" xr:uid="{00000000-0005-0000-0000-000061250000}"/>
    <cellStyle name="Normal 14 2 2 4 4 2 2" xfId="40095" xr:uid="{00000000-0005-0000-0000-000062250000}"/>
    <cellStyle name="Normal 14 2 2 4 4 3" xfId="11597" xr:uid="{00000000-0005-0000-0000-000063250000}"/>
    <cellStyle name="Normal 14 2 2 4 4 3 2" xfId="34780" xr:uid="{00000000-0005-0000-0000-000064250000}"/>
    <cellStyle name="Normal 14 2 2 4 4 4" xfId="29470" xr:uid="{00000000-0005-0000-0000-000065250000}"/>
    <cellStyle name="Normal 14 2 2 4 4 5" xfId="24155" xr:uid="{00000000-0005-0000-0000-000066250000}"/>
    <cellStyle name="Normal 14 2 2 4 5" xfId="8144" xr:uid="{00000000-0005-0000-0000-000067250000}"/>
    <cellStyle name="Normal 14 2 2 4 5 2" xfId="18519" xr:uid="{00000000-0005-0000-0000-000068250000}"/>
    <cellStyle name="Normal 14 2 2 4 5 2 2" xfId="41863" xr:uid="{00000000-0005-0000-0000-000069250000}"/>
    <cellStyle name="Normal 14 2 2 4 5 3" xfId="13364" xr:uid="{00000000-0005-0000-0000-00006A250000}"/>
    <cellStyle name="Normal 14 2 2 4 5 3 2" xfId="36548" xr:uid="{00000000-0005-0000-0000-00006B250000}"/>
    <cellStyle name="Normal 14 2 2 4 5 4" xfId="31238" xr:uid="{00000000-0005-0000-0000-00006C250000}"/>
    <cellStyle name="Normal 14 2 2 4 5 5" xfId="25923" xr:uid="{00000000-0005-0000-0000-00006D250000}"/>
    <cellStyle name="Normal 14 2 2 4 6" xfId="15145" xr:uid="{00000000-0005-0000-0000-00006E250000}"/>
    <cellStyle name="Normal 14 2 2 4 6 2" xfId="38332" xr:uid="{00000000-0005-0000-0000-00006F250000}"/>
    <cellStyle name="Normal 14 2 2 4 7" xfId="9836" xr:uid="{00000000-0005-0000-0000-000070250000}"/>
    <cellStyle name="Normal 14 2 2 4 7 2" xfId="33017" xr:uid="{00000000-0005-0000-0000-000071250000}"/>
    <cellStyle name="Normal 14 2 2 4 8" xfId="20463" xr:uid="{00000000-0005-0000-0000-000072250000}"/>
    <cellStyle name="Normal 14 2 2 4 8 2" xfId="27707" xr:uid="{00000000-0005-0000-0000-000073250000}"/>
    <cellStyle name="Normal 14 2 2 4 9" xfId="22392" xr:uid="{00000000-0005-0000-0000-000074250000}"/>
    <cellStyle name="Normal 14 2 2 5" xfId="1009" xr:uid="{00000000-0005-0000-0000-000075250000}"/>
    <cellStyle name="Normal 14 2 2 5 10" xfId="4501" xr:uid="{00000000-0005-0000-0000-000076250000}"/>
    <cellStyle name="Normal 14 2 2 5 11" xfId="2960" xr:uid="{00000000-0005-0000-0000-000077250000}"/>
    <cellStyle name="Normal 14 2 2 5 2" xfId="1824" xr:uid="{00000000-0005-0000-0000-000078250000}"/>
    <cellStyle name="Normal 14 2 2 5 2 10" xfId="3772" xr:uid="{00000000-0005-0000-0000-000079250000}"/>
    <cellStyle name="Normal 14 2 2 5 2 2" xfId="7383" xr:uid="{00000000-0005-0000-0000-00007A250000}"/>
    <cellStyle name="Normal 14 2 2 5 2 2 2" xfId="17737" xr:uid="{00000000-0005-0000-0000-00007B250000}"/>
    <cellStyle name="Normal 14 2 2 5 2 2 2 2" xfId="41049" xr:uid="{00000000-0005-0000-0000-00007C250000}"/>
    <cellStyle name="Normal 14 2 2 5 2 2 3" xfId="12551" xr:uid="{00000000-0005-0000-0000-00007D250000}"/>
    <cellStyle name="Normal 14 2 2 5 2 2 3 2" xfId="35734" xr:uid="{00000000-0005-0000-0000-00007E250000}"/>
    <cellStyle name="Normal 14 2 2 5 2 2 4" xfId="30424" xr:uid="{00000000-0005-0000-0000-00007F250000}"/>
    <cellStyle name="Normal 14 2 2 5 2 2 5" xfId="25109" xr:uid="{00000000-0005-0000-0000-000080250000}"/>
    <cellStyle name="Normal 14 2 2 5 2 3" xfId="9027" xr:uid="{00000000-0005-0000-0000-000081250000}"/>
    <cellStyle name="Normal 14 2 2 5 2 3 2" xfId="19472" xr:uid="{00000000-0005-0000-0000-000082250000}"/>
    <cellStyle name="Normal 14 2 2 5 2 3 2 2" xfId="42817" xr:uid="{00000000-0005-0000-0000-000083250000}"/>
    <cellStyle name="Normal 14 2 2 5 2 3 3" xfId="14318" xr:uid="{00000000-0005-0000-0000-000084250000}"/>
    <cellStyle name="Normal 14 2 2 5 2 3 3 2" xfId="37502" xr:uid="{00000000-0005-0000-0000-000085250000}"/>
    <cellStyle name="Normal 14 2 2 5 2 3 4" xfId="32192" xr:uid="{00000000-0005-0000-0000-000086250000}"/>
    <cellStyle name="Normal 14 2 2 5 2 3 5" xfId="26877" xr:uid="{00000000-0005-0000-0000-000087250000}"/>
    <cellStyle name="Normal 14 2 2 5 2 4" xfId="16099" xr:uid="{00000000-0005-0000-0000-000088250000}"/>
    <cellStyle name="Normal 14 2 2 5 2 4 2" xfId="39286" xr:uid="{00000000-0005-0000-0000-000089250000}"/>
    <cellStyle name="Normal 14 2 2 5 2 5" xfId="10790" xr:uid="{00000000-0005-0000-0000-00008A250000}"/>
    <cellStyle name="Normal 14 2 2 5 2 5 2" xfId="33971" xr:uid="{00000000-0005-0000-0000-00008B250000}"/>
    <cellStyle name="Normal 14 2 2 5 2 6" xfId="21417" xr:uid="{00000000-0005-0000-0000-00008C250000}"/>
    <cellStyle name="Normal 14 2 2 5 2 6 2" xfId="28661" xr:uid="{00000000-0005-0000-0000-00008D250000}"/>
    <cellStyle name="Normal 14 2 2 5 2 7" xfId="23346" xr:uid="{00000000-0005-0000-0000-00008E250000}"/>
    <cellStyle name="Normal 14 2 2 5 2 8" xfId="44612" xr:uid="{00000000-0005-0000-0000-00008F250000}"/>
    <cellStyle name="Normal 14 2 2 5 2 9" xfId="4502" xr:uid="{00000000-0005-0000-0000-000090250000}"/>
    <cellStyle name="Normal 14 2 2 5 3" xfId="6583" xr:uid="{00000000-0005-0000-0000-000091250000}"/>
    <cellStyle name="Normal 14 2 2 5 3 2" xfId="16985" xr:uid="{00000000-0005-0000-0000-000092250000}"/>
    <cellStyle name="Normal 14 2 2 5 3 2 2" xfId="40237" xr:uid="{00000000-0005-0000-0000-000093250000}"/>
    <cellStyle name="Normal 14 2 2 5 3 3" xfId="11739" xr:uid="{00000000-0005-0000-0000-000094250000}"/>
    <cellStyle name="Normal 14 2 2 5 3 3 2" xfId="34922" xr:uid="{00000000-0005-0000-0000-000095250000}"/>
    <cellStyle name="Normal 14 2 2 5 3 4" xfId="29612" xr:uid="{00000000-0005-0000-0000-000096250000}"/>
    <cellStyle name="Normal 14 2 2 5 3 5" xfId="24297" xr:uid="{00000000-0005-0000-0000-000097250000}"/>
    <cellStyle name="Normal 14 2 2 5 4" xfId="8274" xr:uid="{00000000-0005-0000-0000-000098250000}"/>
    <cellStyle name="Normal 14 2 2 5 4 2" xfId="18660" xr:uid="{00000000-0005-0000-0000-000099250000}"/>
    <cellStyle name="Normal 14 2 2 5 4 2 2" xfId="42005" xr:uid="{00000000-0005-0000-0000-00009A250000}"/>
    <cellStyle name="Normal 14 2 2 5 4 3" xfId="13506" xr:uid="{00000000-0005-0000-0000-00009B250000}"/>
    <cellStyle name="Normal 14 2 2 5 4 3 2" xfId="36690" xr:uid="{00000000-0005-0000-0000-00009C250000}"/>
    <cellStyle name="Normal 14 2 2 5 4 4" xfId="31380" xr:uid="{00000000-0005-0000-0000-00009D250000}"/>
    <cellStyle name="Normal 14 2 2 5 4 5" xfId="26065" xr:uid="{00000000-0005-0000-0000-00009E250000}"/>
    <cellStyle name="Normal 14 2 2 5 5" xfId="15287" xr:uid="{00000000-0005-0000-0000-00009F250000}"/>
    <cellStyle name="Normal 14 2 2 5 5 2" xfId="38474" xr:uid="{00000000-0005-0000-0000-0000A0250000}"/>
    <cellStyle name="Normal 14 2 2 5 6" xfId="9978" xr:uid="{00000000-0005-0000-0000-0000A1250000}"/>
    <cellStyle name="Normal 14 2 2 5 6 2" xfId="33159" xr:uid="{00000000-0005-0000-0000-0000A2250000}"/>
    <cellStyle name="Normal 14 2 2 5 7" xfId="20605" xr:uid="{00000000-0005-0000-0000-0000A3250000}"/>
    <cellStyle name="Normal 14 2 2 5 7 2" xfId="27849" xr:uid="{00000000-0005-0000-0000-0000A4250000}"/>
    <cellStyle name="Normal 14 2 2 5 8" xfId="22534" xr:uid="{00000000-0005-0000-0000-0000A5250000}"/>
    <cellStyle name="Normal 14 2 2 5 9" xfId="43800" xr:uid="{00000000-0005-0000-0000-0000A6250000}"/>
    <cellStyle name="Normal 14 2 2 6" xfId="590" xr:uid="{00000000-0005-0000-0000-0000A7250000}"/>
    <cellStyle name="Normal 14 2 2 6 10" xfId="2554" xr:uid="{00000000-0005-0000-0000-0000A8250000}"/>
    <cellStyle name="Normal 14 2 2 6 2" xfId="6184" xr:uid="{00000000-0005-0000-0000-0000A9250000}"/>
    <cellStyle name="Normal 14 2 2 6 2 2" xfId="16627" xr:uid="{00000000-0005-0000-0000-0000AA250000}"/>
    <cellStyle name="Normal 14 2 2 6 2 2 2" xfId="39831" xr:uid="{00000000-0005-0000-0000-0000AB250000}"/>
    <cellStyle name="Normal 14 2 2 6 2 3" xfId="11333" xr:uid="{00000000-0005-0000-0000-0000AC250000}"/>
    <cellStyle name="Normal 14 2 2 6 2 3 2" xfId="34516" xr:uid="{00000000-0005-0000-0000-0000AD250000}"/>
    <cellStyle name="Normal 14 2 2 6 2 4" xfId="29206" xr:uid="{00000000-0005-0000-0000-0000AE250000}"/>
    <cellStyle name="Normal 14 2 2 6 2 5" xfId="23891" xr:uid="{00000000-0005-0000-0000-0000AF250000}"/>
    <cellStyle name="Normal 14 2 2 6 3" xfId="7916" xr:uid="{00000000-0005-0000-0000-0000B0250000}"/>
    <cellStyle name="Normal 14 2 2 6 3 2" xfId="18255" xr:uid="{00000000-0005-0000-0000-0000B1250000}"/>
    <cellStyle name="Normal 14 2 2 6 3 2 2" xfId="41599" xr:uid="{00000000-0005-0000-0000-0000B2250000}"/>
    <cellStyle name="Normal 14 2 2 6 3 3" xfId="13100" xr:uid="{00000000-0005-0000-0000-0000B3250000}"/>
    <cellStyle name="Normal 14 2 2 6 3 3 2" xfId="36284" xr:uid="{00000000-0005-0000-0000-0000B4250000}"/>
    <cellStyle name="Normal 14 2 2 6 3 4" xfId="30974" xr:uid="{00000000-0005-0000-0000-0000B5250000}"/>
    <cellStyle name="Normal 14 2 2 6 3 5" xfId="25659" xr:uid="{00000000-0005-0000-0000-0000B6250000}"/>
    <cellStyle name="Normal 14 2 2 6 4" xfId="14881" xr:uid="{00000000-0005-0000-0000-0000B7250000}"/>
    <cellStyle name="Normal 14 2 2 6 4 2" xfId="38068" xr:uid="{00000000-0005-0000-0000-0000B8250000}"/>
    <cellStyle name="Normal 14 2 2 6 5" xfId="9572" xr:uid="{00000000-0005-0000-0000-0000B9250000}"/>
    <cellStyle name="Normal 14 2 2 6 5 2" xfId="32753" xr:uid="{00000000-0005-0000-0000-0000BA250000}"/>
    <cellStyle name="Normal 14 2 2 6 6" xfId="20199" xr:uid="{00000000-0005-0000-0000-0000BB250000}"/>
    <cellStyle name="Normal 14 2 2 6 6 2" xfId="27443" xr:uid="{00000000-0005-0000-0000-0000BC250000}"/>
    <cellStyle name="Normal 14 2 2 6 7" xfId="22128" xr:uid="{00000000-0005-0000-0000-0000BD250000}"/>
    <cellStyle name="Normal 14 2 2 6 8" xfId="43394" xr:uid="{00000000-0005-0000-0000-0000BE250000}"/>
    <cellStyle name="Normal 14 2 2 6 9" xfId="4503" xr:uid="{00000000-0005-0000-0000-0000BF250000}"/>
    <cellStyle name="Normal 14 2 2 7" xfId="1417" xr:uid="{00000000-0005-0000-0000-0000C0250000}"/>
    <cellStyle name="Normal 14 2 2 7 10" xfId="3366" xr:uid="{00000000-0005-0000-0000-0000C1250000}"/>
    <cellStyle name="Normal 14 2 2 7 2" xfId="6983" xr:uid="{00000000-0005-0000-0000-0000C2250000}"/>
    <cellStyle name="Normal 14 2 2 7 2 2" xfId="17355" xr:uid="{00000000-0005-0000-0000-0000C3250000}"/>
    <cellStyle name="Normal 14 2 2 7 2 2 2" xfId="40643" xr:uid="{00000000-0005-0000-0000-0000C4250000}"/>
    <cellStyle name="Normal 14 2 2 7 2 3" xfId="12145" xr:uid="{00000000-0005-0000-0000-0000C5250000}"/>
    <cellStyle name="Normal 14 2 2 7 2 3 2" xfId="35328" xr:uid="{00000000-0005-0000-0000-0000C6250000}"/>
    <cellStyle name="Normal 14 2 2 7 2 4" xfId="30018" xr:uid="{00000000-0005-0000-0000-0000C7250000}"/>
    <cellStyle name="Normal 14 2 2 7 2 5" xfId="24703" xr:uid="{00000000-0005-0000-0000-0000C8250000}"/>
    <cellStyle name="Normal 14 2 2 7 3" xfId="8644" xr:uid="{00000000-0005-0000-0000-0000C9250000}"/>
    <cellStyle name="Normal 14 2 2 7 3 2" xfId="19066" xr:uid="{00000000-0005-0000-0000-0000CA250000}"/>
    <cellStyle name="Normal 14 2 2 7 3 2 2" xfId="42411" xr:uid="{00000000-0005-0000-0000-0000CB250000}"/>
    <cellStyle name="Normal 14 2 2 7 3 3" xfId="13912" xr:uid="{00000000-0005-0000-0000-0000CC250000}"/>
    <cellStyle name="Normal 14 2 2 7 3 3 2" xfId="37096" xr:uid="{00000000-0005-0000-0000-0000CD250000}"/>
    <cellStyle name="Normal 14 2 2 7 3 4" xfId="31786" xr:uid="{00000000-0005-0000-0000-0000CE250000}"/>
    <cellStyle name="Normal 14 2 2 7 3 5" xfId="26471" xr:uid="{00000000-0005-0000-0000-0000CF250000}"/>
    <cellStyle name="Normal 14 2 2 7 4" xfId="15693" xr:uid="{00000000-0005-0000-0000-0000D0250000}"/>
    <cellStyle name="Normal 14 2 2 7 4 2" xfId="38880" xr:uid="{00000000-0005-0000-0000-0000D1250000}"/>
    <cellStyle name="Normal 14 2 2 7 5" xfId="10384" xr:uid="{00000000-0005-0000-0000-0000D2250000}"/>
    <cellStyle name="Normal 14 2 2 7 5 2" xfId="33565" xr:uid="{00000000-0005-0000-0000-0000D3250000}"/>
    <cellStyle name="Normal 14 2 2 7 6" xfId="21011" xr:uid="{00000000-0005-0000-0000-0000D4250000}"/>
    <cellStyle name="Normal 14 2 2 7 6 2" xfId="28255" xr:uid="{00000000-0005-0000-0000-0000D5250000}"/>
    <cellStyle name="Normal 14 2 2 7 7" xfId="22940" xr:uid="{00000000-0005-0000-0000-0000D6250000}"/>
    <cellStyle name="Normal 14 2 2 7 8" xfId="44206" xr:uid="{00000000-0005-0000-0000-0000D7250000}"/>
    <cellStyle name="Normal 14 2 2 7 9" xfId="4504" xr:uid="{00000000-0005-0000-0000-0000D8250000}"/>
    <cellStyle name="Normal 14 2 2 8" xfId="6051" xr:uid="{00000000-0005-0000-0000-0000D9250000}"/>
    <cellStyle name="Normal 14 2 2 8 2" xfId="16506" xr:uid="{00000000-0005-0000-0000-0000DA250000}"/>
    <cellStyle name="Normal 14 2 2 8 2 2" xfId="39697" xr:uid="{00000000-0005-0000-0000-0000DB250000}"/>
    <cellStyle name="Normal 14 2 2 8 3" xfId="11199" xr:uid="{00000000-0005-0000-0000-0000DC250000}"/>
    <cellStyle name="Normal 14 2 2 8 3 2" xfId="34382" xr:uid="{00000000-0005-0000-0000-0000DD250000}"/>
    <cellStyle name="Normal 14 2 2 8 4" xfId="29072" xr:uid="{00000000-0005-0000-0000-0000DE250000}"/>
    <cellStyle name="Normal 14 2 2 8 5" xfId="23757" xr:uid="{00000000-0005-0000-0000-0000DF250000}"/>
    <cellStyle name="Normal 14 2 2 9" xfId="7795" xr:uid="{00000000-0005-0000-0000-0000E0250000}"/>
    <cellStyle name="Normal 14 2 2 9 2" xfId="18122" xr:uid="{00000000-0005-0000-0000-0000E1250000}"/>
    <cellStyle name="Normal 14 2 2 9 2 2" xfId="41465" xr:uid="{00000000-0005-0000-0000-0000E2250000}"/>
    <cellStyle name="Normal 14 2 2 9 3" xfId="12966" xr:uid="{00000000-0005-0000-0000-0000E3250000}"/>
    <cellStyle name="Normal 14 2 2 9 3 2" xfId="36150" xr:uid="{00000000-0005-0000-0000-0000E4250000}"/>
    <cellStyle name="Normal 14 2 2 9 4" xfId="30840" xr:uid="{00000000-0005-0000-0000-0000E5250000}"/>
    <cellStyle name="Normal 14 2 2 9 5" xfId="25525" xr:uid="{00000000-0005-0000-0000-0000E6250000}"/>
    <cellStyle name="Normal 14 2 3" xfId="468" xr:uid="{00000000-0005-0000-0000-0000E7250000}"/>
    <cellStyle name="Normal 14 2 3 10" xfId="9450" xr:uid="{00000000-0005-0000-0000-0000E8250000}"/>
    <cellStyle name="Normal 14 2 3 10 2" xfId="32631" xr:uid="{00000000-0005-0000-0000-0000E9250000}"/>
    <cellStyle name="Normal 14 2 3 11" xfId="20077" xr:uid="{00000000-0005-0000-0000-0000EA250000}"/>
    <cellStyle name="Normal 14 2 3 11 2" xfId="27321" xr:uid="{00000000-0005-0000-0000-0000EB250000}"/>
    <cellStyle name="Normal 14 2 3 12" xfId="22006" xr:uid="{00000000-0005-0000-0000-0000EC250000}"/>
    <cellStyle name="Normal 14 2 3 13" xfId="43272" xr:uid="{00000000-0005-0000-0000-0000ED250000}"/>
    <cellStyle name="Normal 14 2 3 14" xfId="4505" xr:uid="{00000000-0005-0000-0000-0000EE250000}"/>
    <cellStyle name="Normal 14 2 3 15" xfId="2432" xr:uid="{00000000-0005-0000-0000-0000EF250000}"/>
    <cellStyle name="Normal 14 2 3 2" xfId="740" xr:uid="{00000000-0005-0000-0000-0000F0250000}"/>
    <cellStyle name="Normal 14 2 3 2 10" xfId="43541" xr:uid="{00000000-0005-0000-0000-0000F1250000}"/>
    <cellStyle name="Normal 14 2 3 2 11" xfId="4506" xr:uid="{00000000-0005-0000-0000-0000F2250000}"/>
    <cellStyle name="Normal 14 2 3 2 12" xfId="2701" xr:uid="{00000000-0005-0000-0000-0000F3250000}"/>
    <cellStyle name="Normal 14 2 3 2 2" xfId="1156" xr:uid="{00000000-0005-0000-0000-0000F4250000}"/>
    <cellStyle name="Normal 14 2 3 2 2 10" xfId="4507" xr:uid="{00000000-0005-0000-0000-0000F5250000}"/>
    <cellStyle name="Normal 14 2 3 2 2 11" xfId="3107" xr:uid="{00000000-0005-0000-0000-0000F6250000}"/>
    <cellStyle name="Normal 14 2 3 2 2 2" xfId="1971" xr:uid="{00000000-0005-0000-0000-0000F7250000}"/>
    <cellStyle name="Normal 14 2 3 2 2 2 10" xfId="3919" xr:uid="{00000000-0005-0000-0000-0000F8250000}"/>
    <cellStyle name="Normal 14 2 3 2 2 2 2" xfId="7528" xr:uid="{00000000-0005-0000-0000-0000F9250000}"/>
    <cellStyle name="Normal 14 2 3 2 2 2 2 2" xfId="17872" xr:uid="{00000000-0005-0000-0000-0000FA250000}"/>
    <cellStyle name="Normal 14 2 3 2 2 2 2 2 2" xfId="41196" xr:uid="{00000000-0005-0000-0000-0000FB250000}"/>
    <cellStyle name="Normal 14 2 3 2 2 2 2 3" xfId="12698" xr:uid="{00000000-0005-0000-0000-0000FC250000}"/>
    <cellStyle name="Normal 14 2 3 2 2 2 2 3 2" xfId="35881" xr:uid="{00000000-0005-0000-0000-0000FD250000}"/>
    <cellStyle name="Normal 14 2 3 2 2 2 2 4" xfId="30571" xr:uid="{00000000-0005-0000-0000-0000FE250000}"/>
    <cellStyle name="Normal 14 2 3 2 2 2 2 5" xfId="25256" xr:uid="{00000000-0005-0000-0000-0000FF250000}"/>
    <cellStyle name="Normal 14 2 3 2 2 2 3" xfId="9162" xr:uid="{00000000-0005-0000-0000-000000260000}"/>
    <cellStyle name="Normal 14 2 3 2 2 2 3 2" xfId="19619" xr:uid="{00000000-0005-0000-0000-000001260000}"/>
    <cellStyle name="Normal 14 2 3 2 2 2 3 2 2" xfId="42964" xr:uid="{00000000-0005-0000-0000-000002260000}"/>
    <cellStyle name="Normal 14 2 3 2 2 2 3 3" xfId="14465" xr:uid="{00000000-0005-0000-0000-000003260000}"/>
    <cellStyle name="Normal 14 2 3 2 2 2 3 3 2" xfId="37649" xr:uid="{00000000-0005-0000-0000-000004260000}"/>
    <cellStyle name="Normal 14 2 3 2 2 2 3 4" xfId="32339" xr:uid="{00000000-0005-0000-0000-000005260000}"/>
    <cellStyle name="Normal 14 2 3 2 2 2 3 5" xfId="27024" xr:uid="{00000000-0005-0000-0000-000006260000}"/>
    <cellStyle name="Normal 14 2 3 2 2 2 4" xfId="16246" xr:uid="{00000000-0005-0000-0000-000007260000}"/>
    <cellStyle name="Normal 14 2 3 2 2 2 4 2" xfId="39433" xr:uid="{00000000-0005-0000-0000-000008260000}"/>
    <cellStyle name="Normal 14 2 3 2 2 2 5" xfId="10937" xr:uid="{00000000-0005-0000-0000-000009260000}"/>
    <cellStyle name="Normal 14 2 3 2 2 2 5 2" xfId="34118" xr:uid="{00000000-0005-0000-0000-00000A260000}"/>
    <cellStyle name="Normal 14 2 3 2 2 2 6" xfId="21564" xr:uid="{00000000-0005-0000-0000-00000B260000}"/>
    <cellStyle name="Normal 14 2 3 2 2 2 6 2" xfId="28808" xr:uid="{00000000-0005-0000-0000-00000C260000}"/>
    <cellStyle name="Normal 14 2 3 2 2 2 7" xfId="23493" xr:uid="{00000000-0005-0000-0000-00000D260000}"/>
    <cellStyle name="Normal 14 2 3 2 2 2 8" xfId="44759" xr:uid="{00000000-0005-0000-0000-00000E260000}"/>
    <cellStyle name="Normal 14 2 3 2 2 2 9" xfId="4508" xr:uid="{00000000-0005-0000-0000-00000F260000}"/>
    <cellStyle name="Normal 14 2 3 2 2 3" xfId="6728" xr:uid="{00000000-0005-0000-0000-000010260000}"/>
    <cellStyle name="Normal 14 2 3 2 2 3 2" xfId="17120" xr:uid="{00000000-0005-0000-0000-000011260000}"/>
    <cellStyle name="Normal 14 2 3 2 2 3 2 2" xfId="40384" xr:uid="{00000000-0005-0000-0000-000012260000}"/>
    <cellStyle name="Normal 14 2 3 2 2 3 3" xfId="11886" xr:uid="{00000000-0005-0000-0000-000013260000}"/>
    <cellStyle name="Normal 14 2 3 2 2 3 3 2" xfId="35069" xr:uid="{00000000-0005-0000-0000-000014260000}"/>
    <cellStyle name="Normal 14 2 3 2 2 3 4" xfId="29759" xr:uid="{00000000-0005-0000-0000-000015260000}"/>
    <cellStyle name="Normal 14 2 3 2 2 3 5" xfId="24444" xr:uid="{00000000-0005-0000-0000-000016260000}"/>
    <cellStyle name="Normal 14 2 3 2 2 4" xfId="8409" xr:uid="{00000000-0005-0000-0000-000017260000}"/>
    <cellStyle name="Normal 14 2 3 2 2 4 2" xfId="18807" xr:uid="{00000000-0005-0000-0000-000018260000}"/>
    <cellStyle name="Normal 14 2 3 2 2 4 2 2" xfId="42152" xr:uid="{00000000-0005-0000-0000-000019260000}"/>
    <cellStyle name="Normal 14 2 3 2 2 4 3" xfId="13653" xr:uid="{00000000-0005-0000-0000-00001A260000}"/>
    <cellStyle name="Normal 14 2 3 2 2 4 3 2" xfId="36837" xr:uid="{00000000-0005-0000-0000-00001B260000}"/>
    <cellStyle name="Normal 14 2 3 2 2 4 4" xfId="31527" xr:uid="{00000000-0005-0000-0000-00001C260000}"/>
    <cellStyle name="Normal 14 2 3 2 2 4 5" xfId="26212" xr:uid="{00000000-0005-0000-0000-00001D260000}"/>
    <cellStyle name="Normal 14 2 3 2 2 5" xfId="15434" xr:uid="{00000000-0005-0000-0000-00001E260000}"/>
    <cellStyle name="Normal 14 2 3 2 2 5 2" xfId="38621" xr:uid="{00000000-0005-0000-0000-00001F260000}"/>
    <cellStyle name="Normal 14 2 3 2 2 6" xfId="10125" xr:uid="{00000000-0005-0000-0000-000020260000}"/>
    <cellStyle name="Normal 14 2 3 2 2 6 2" xfId="33306" xr:uid="{00000000-0005-0000-0000-000021260000}"/>
    <cellStyle name="Normal 14 2 3 2 2 7" xfId="20752" xr:uid="{00000000-0005-0000-0000-000022260000}"/>
    <cellStyle name="Normal 14 2 3 2 2 7 2" xfId="27996" xr:uid="{00000000-0005-0000-0000-000023260000}"/>
    <cellStyle name="Normal 14 2 3 2 2 8" xfId="22681" xr:uid="{00000000-0005-0000-0000-000024260000}"/>
    <cellStyle name="Normal 14 2 3 2 2 9" xfId="43947" xr:uid="{00000000-0005-0000-0000-000025260000}"/>
    <cellStyle name="Normal 14 2 3 2 3" xfId="1564" xr:uid="{00000000-0005-0000-0000-000026260000}"/>
    <cellStyle name="Normal 14 2 3 2 3 10" xfId="3513" xr:uid="{00000000-0005-0000-0000-000027260000}"/>
    <cellStyle name="Normal 14 2 3 2 3 2" xfId="7128" xr:uid="{00000000-0005-0000-0000-000028260000}"/>
    <cellStyle name="Normal 14 2 3 2 3 2 2" xfId="17490" xr:uid="{00000000-0005-0000-0000-000029260000}"/>
    <cellStyle name="Normal 14 2 3 2 3 2 2 2" xfId="40790" xr:uid="{00000000-0005-0000-0000-00002A260000}"/>
    <cellStyle name="Normal 14 2 3 2 3 2 3" xfId="12292" xr:uid="{00000000-0005-0000-0000-00002B260000}"/>
    <cellStyle name="Normal 14 2 3 2 3 2 3 2" xfId="35475" xr:uid="{00000000-0005-0000-0000-00002C260000}"/>
    <cellStyle name="Normal 14 2 3 2 3 2 4" xfId="30165" xr:uid="{00000000-0005-0000-0000-00002D260000}"/>
    <cellStyle name="Normal 14 2 3 2 3 2 5" xfId="24850" xr:uid="{00000000-0005-0000-0000-00002E260000}"/>
    <cellStyle name="Normal 14 2 3 2 3 3" xfId="8779" xr:uid="{00000000-0005-0000-0000-00002F260000}"/>
    <cellStyle name="Normal 14 2 3 2 3 3 2" xfId="19213" xr:uid="{00000000-0005-0000-0000-000030260000}"/>
    <cellStyle name="Normal 14 2 3 2 3 3 2 2" xfId="42558" xr:uid="{00000000-0005-0000-0000-000031260000}"/>
    <cellStyle name="Normal 14 2 3 2 3 3 3" xfId="14059" xr:uid="{00000000-0005-0000-0000-000032260000}"/>
    <cellStyle name="Normal 14 2 3 2 3 3 3 2" xfId="37243" xr:uid="{00000000-0005-0000-0000-000033260000}"/>
    <cellStyle name="Normal 14 2 3 2 3 3 4" xfId="31933" xr:uid="{00000000-0005-0000-0000-000034260000}"/>
    <cellStyle name="Normal 14 2 3 2 3 3 5" xfId="26618" xr:uid="{00000000-0005-0000-0000-000035260000}"/>
    <cellStyle name="Normal 14 2 3 2 3 4" xfId="15840" xr:uid="{00000000-0005-0000-0000-000036260000}"/>
    <cellStyle name="Normal 14 2 3 2 3 4 2" xfId="39027" xr:uid="{00000000-0005-0000-0000-000037260000}"/>
    <cellStyle name="Normal 14 2 3 2 3 5" xfId="10531" xr:uid="{00000000-0005-0000-0000-000038260000}"/>
    <cellStyle name="Normal 14 2 3 2 3 5 2" xfId="33712" xr:uid="{00000000-0005-0000-0000-000039260000}"/>
    <cellStyle name="Normal 14 2 3 2 3 6" xfId="21158" xr:uid="{00000000-0005-0000-0000-00003A260000}"/>
    <cellStyle name="Normal 14 2 3 2 3 6 2" xfId="28402" xr:uid="{00000000-0005-0000-0000-00003B260000}"/>
    <cellStyle name="Normal 14 2 3 2 3 7" xfId="23087" xr:uid="{00000000-0005-0000-0000-00003C260000}"/>
    <cellStyle name="Normal 14 2 3 2 3 8" xfId="44353" xr:uid="{00000000-0005-0000-0000-00003D260000}"/>
    <cellStyle name="Normal 14 2 3 2 3 9" xfId="4509" xr:uid="{00000000-0005-0000-0000-00003E260000}"/>
    <cellStyle name="Normal 14 2 3 2 4" xfId="6329" xr:uid="{00000000-0005-0000-0000-00003F260000}"/>
    <cellStyle name="Normal 14 2 3 2 4 2" xfId="16762" xr:uid="{00000000-0005-0000-0000-000040260000}"/>
    <cellStyle name="Normal 14 2 3 2 4 2 2" xfId="39978" xr:uid="{00000000-0005-0000-0000-000041260000}"/>
    <cellStyle name="Normal 14 2 3 2 4 3" xfId="11480" xr:uid="{00000000-0005-0000-0000-000042260000}"/>
    <cellStyle name="Normal 14 2 3 2 4 3 2" xfId="34663" xr:uid="{00000000-0005-0000-0000-000043260000}"/>
    <cellStyle name="Normal 14 2 3 2 4 4" xfId="29353" xr:uid="{00000000-0005-0000-0000-000044260000}"/>
    <cellStyle name="Normal 14 2 3 2 4 5" xfId="24038" xr:uid="{00000000-0005-0000-0000-000045260000}"/>
    <cellStyle name="Normal 14 2 3 2 5" xfId="8051" xr:uid="{00000000-0005-0000-0000-000046260000}"/>
    <cellStyle name="Normal 14 2 3 2 5 2" xfId="18402" xr:uid="{00000000-0005-0000-0000-000047260000}"/>
    <cellStyle name="Normal 14 2 3 2 5 2 2" xfId="41746" xr:uid="{00000000-0005-0000-0000-000048260000}"/>
    <cellStyle name="Normal 14 2 3 2 5 3" xfId="13247" xr:uid="{00000000-0005-0000-0000-000049260000}"/>
    <cellStyle name="Normal 14 2 3 2 5 3 2" xfId="36431" xr:uid="{00000000-0005-0000-0000-00004A260000}"/>
    <cellStyle name="Normal 14 2 3 2 5 4" xfId="31121" xr:uid="{00000000-0005-0000-0000-00004B260000}"/>
    <cellStyle name="Normal 14 2 3 2 5 5" xfId="25806" xr:uid="{00000000-0005-0000-0000-00004C260000}"/>
    <cellStyle name="Normal 14 2 3 2 6" xfId="15028" xr:uid="{00000000-0005-0000-0000-00004D260000}"/>
    <cellStyle name="Normal 14 2 3 2 6 2" xfId="38215" xr:uid="{00000000-0005-0000-0000-00004E260000}"/>
    <cellStyle name="Normal 14 2 3 2 7" xfId="9719" xr:uid="{00000000-0005-0000-0000-00004F260000}"/>
    <cellStyle name="Normal 14 2 3 2 7 2" xfId="32900" xr:uid="{00000000-0005-0000-0000-000050260000}"/>
    <cellStyle name="Normal 14 2 3 2 8" xfId="20346" xr:uid="{00000000-0005-0000-0000-000051260000}"/>
    <cellStyle name="Normal 14 2 3 2 8 2" xfId="27590" xr:uid="{00000000-0005-0000-0000-000052260000}"/>
    <cellStyle name="Normal 14 2 3 2 9" xfId="22275" xr:uid="{00000000-0005-0000-0000-000053260000}"/>
    <cellStyle name="Normal 14 2 3 3" xfId="877" xr:uid="{00000000-0005-0000-0000-000054260000}"/>
    <cellStyle name="Normal 14 2 3 3 10" xfId="43670" xr:uid="{00000000-0005-0000-0000-000055260000}"/>
    <cellStyle name="Normal 14 2 3 3 11" xfId="4510" xr:uid="{00000000-0005-0000-0000-000056260000}"/>
    <cellStyle name="Normal 14 2 3 3 12" xfId="2830" xr:uid="{00000000-0005-0000-0000-000057260000}"/>
    <cellStyle name="Normal 14 2 3 3 2" xfId="1285" xr:uid="{00000000-0005-0000-0000-000058260000}"/>
    <cellStyle name="Normal 14 2 3 3 2 10" xfId="4511" xr:uid="{00000000-0005-0000-0000-000059260000}"/>
    <cellStyle name="Normal 14 2 3 3 2 11" xfId="3236" xr:uid="{00000000-0005-0000-0000-00005A260000}"/>
    <cellStyle name="Normal 14 2 3 3 2 2" xfId="2100" xr:uid="{00000000-0005-0000-0000-00005B260000}"/>
    <cellStyle name="Normal 14 2 3 3 2 2 10" xfId="4048" xr:uid="{00000000-0005-0000-0000-00005C260000}"/>
    <cellStyle name="Normal 14 2 3 3 2 2 2" xfId="7655" xr:uid="{00000000-0005-0000-0000-00005D260000}"/>
    <cellStyle name="Normal 14 2 3 3 2 2 2 2" xfId="17989" xr:uid="{00000000-0005-0000-0000-00005E260000}"/>
    <cellStyle name="Normal 14 2 3 3 2 2 2 2 2" xfId="41325" xr:uid="{00000000-0005-0000-0000-00005F260000}"/>
    <cellStyle name="Normal 14 2 3 3 2 2 2 3" xfId="12827" xr:uid="{00000000-0005-0000-0000-000060260000}"/>
    <cellStyle name="Normal 14 2 3 3 2 2 2 3 2" xfId="36010" xr:uid="{00000000-0005-0000-0000-000061260000}"/>
    <cellStyle name="Normal 14 2 3 3 2 2 2 4" xfId="30700" xr:uid="{00000000-0005-0000-0000-000062260000}"/>
    <cellStyle name="Normal 14 2 3 3 2 2 2 5" xfId="25385" xr:uid="{00000000-0005-0000-0000-000063260000}"/>
    <cellStyle name="Normal 14 2 3 3 2 2 3" xfId="9279" xr:uid="{00000000-0005-0000-0000-000064260000}"/>
    <cellStyle name="Normal 14 2 3 3 2 2 3 2" xfId="19748" xr:uid="{00000000-0005-0000-0000-000065260000}"/>
    <cellStyle name="Normal 14 2 3 3 2 2 3 2 2" xfId="43093" xr:uid="{00000000-0005-0000-0000-000066260000}"/>
    <cellStyle name="Normal 14 2 3 3 2 2 3 3" xfId="14594" xr:uid="{00000000-0005-0000-0000-000067260000}"/>
    <cellStyle name="Normal 14 2 3 3 2 2 3 3 2" xfId="37778" xr:uid="{00000000-0005-0000-0000-000068260000}"/>
    <cellStyle name="Normal 14 2 3 3 2 2 3 4" xfId="32468" xr:uid="{00000000-0005-0000-0000-000069260000}"/>
    <cellStyle name="Normal 14 2 3 3 2 2 3 5" xfId="27153" xr:uid="{00000000-0005-0000-0000-00006A260000}"/>
    <cellStyle name="Normal 14 2 3 3 2 2 4" xfId="16375" xr:uid="{00000000-0005-0000-0000-00006B260000}"/>
    <cellStyle name="Normal 14 2 3 3 2 2 4 2" xfId="39562" xr:uid="{00000000-0005-0000-0000-00006C260000}"/>
    <cellStyle name="Normal 14 2 3 3 2 2 5" xfId="11066" xr:uid="{00000000-0005-0000-0000-00006D260000}"/>
    <cellStyle name="Normal 14 2 3 3 2 2 5 2" xfId="34247" xr:uid="{00000000-0005-0000-0000-00006E260000}"/>
    <cellStyle name="Normal 14 2 3 3 2 2 6" xfId="21693" xr:uid="{00000000-0005-0000-0000-00006F260000}"/>
    <cellStyle name="Normal 14 2 3 3 2 2 6 2" xfId="28937" xr:uid="{00000000-0005-0000-0000-000070260000}"/>
    <cellStyle name="Normal 14 2 3 3 2 2 7" xfId="23622" xr:uid="{00000000-0005-0000-0000-000071260000}"/>
    <cellStyle name="Normal 14 2 3 3 2 2 8" xfId="44888" xr:uid="{00000000-0005-0000-0000-000072260000}"/>
    <cellStyle name="Normal 14 2 3 3 2 2 9" xfId="4512" xr:uid="{00000000-0005-0000-0000-000073260000}"/>
    <cellStyle name="Normal 14 2 3 3 2 3" xfId="6855" xr:uid="{00000000-0005-0000-0000-000074260000}"/>
    <cellStyle name="Normal 14 2 3 3 2 3 2" xfId="17225" xr:uid="{00000000-0005-0000-0000-000075260000}"/>
    <cellStyle name="Normal 14 2 3 3 2 3 2 2" xfId="40513" xr:uid="{00000000-0005-0000-0000-000076260000}"/>
    <cellStyle name="Normal 14 2 3 3 2 3 3" xfId="12015" xr:uid="{00000000-0005-0000-0000-000077260000}"/>
    <cellStyle name="Normal 14 2 3 3 2 3 3 2" xfId="35198" xr:uid="{00000000-0005-0000-0000-000078260000}"/>
    <cellStyle name="Normal 14 2 3 3 2 3 4" xfId="29888" xr:uid="{00000000-0005-0000-0000-000079260000}"/>
    <cellStyle name="Normal 14 2 3 3 2 3 5" xfId="24573" xr:uid="{00000000-0005-0000-0000-00007A260000}"/>
    <cellStyle name="Normal 14 2 3 3 2 4" xfId="8514" xr:uid="{00000000-0005-0000-0000-00007B260000}"/>
    <cellStyle name="Normal 14 2 3 3 2 4 2" xfId="18936" xr:uid="{00000000-0005-0000-0000-00007C260000}"/>
    <cellStyle name="Normal 14 2 3 3 2 4 2 2" xfId="42281" xr:uid="{00000000-0005-0000-0000-00007D260000}"/>
    <cellStyle name="Normal 14 2 3 3 2 4 3" xfId="13782" xr:uid="{00000000-0005-0000-0000-00007E260000}"/>
    <cellStyle name="Normal 14 2 3 3 2 4 3 2" xfId="36966" xr:uid="{00000000-0005-0000-0000-00007F260000}"/>
    <cellStyle name="Normal 14 2 3 3 2 4 4" xfId="31656" xr:uid="{00000000-0005-0000-0000-000080260000}"/>
    <cellStyle name="Normal 14 2 3 3 2 4 5" xfId="26341" xr:uid="{00000000-0005-0000-0000-000081260000}"/>
    <cellStyle name="Normal 14 2 3 3 2 5" xfId="15563" xr:uid="{00000000-0005-0000-0000-000082260000}"/>
    <cellStyle name="Normal 14 2 3 3 2 5 2" xfId="38750" xr:uid="{00000000-0005-0000-0000-000083260000}"/>
    <cellStyle name="Normal 14 2 3 3 2 6" xfId="10254" xr:uid="{00000000-0005-0000-0000-000084260000}"/>
    <cellStyle name="Normal 14 2 3 3 2 6 2" xfId="33435" xr:uid="{00000000-0005-0000-0000-000085260000}"/>
    <cellStyle name="Normal 14 2 3 3 2 7" xfId="20881" xr:uid="{00000000-0005-0000-0000-000086260000}"/>
    <cellStyle name="Normal 14 2 3 3 2 7 2" xfId="28125" xr:uid="{00000000-0005-0000-0000-000087260000}"/>
    <cellStyle name="Normal 14 2 3 3 2 8" xfId="22810" xr:uid="{00000000-0005-0000-0000-000088260000}"/>
    <cellStyle name="Normal 14 2 3 3 2 9" xfId="44076" xr:uid="{00000000-0005-0000-0000-000089260000}"/>
    <cellStyle name="Normal 14 2 3 3 3" xfId="1693" xr:uid="{00000000-0005-0000-0000-00008A260000}"/>
    <cellStyle name="Normal 14 2 3 3 3 10" xfId="3642" xr:uid="{00000000-0005-0000-0000-00008B260000}"/>
    <cellStyle name="Normal 14 2 3 3 3 2" xfId="7255" xr:uid="{00000000-0005-0000-0000-00008C260000}"/>
    <cellStyle name="Normal 14 2 3 3 3 2 2" xfId="17607" xr:uid="{00000000-0005-0000-0000-00008D260000}"/>
    <cellStyle name="Normal 14 2 3 3 3 2 2 2" xfId="40919" xr:uid="{00000000-0005-0000-0000-00008E260000}"/>
    <cellStyle name="Normal 14 2 3 3 3 2 3" xfId="12421" xr:uid="{00000000-0005-0000-0000-00008F260000}"/>
    <cellStyle name="Normal 14 2 3 3 3 2 3 2" xfId="35604" xr:uid="{00000000-0005-0000-0000-000090260000}"/>
    <cellStyle name="Normal 14 2 3 3 3 2 4" xfId="30294" xr:uid="{00000000-0005-0000-0000-000091260000}"/>
    <cellStyle name="Normal 14 2 3 3 3 2 5" xfId="24979" xr:uid="{00000000-0005-0000-0000-000092260000}"/>
    <cellStyle name="Normal 14 2 3 3 3 3" xfId="8896" xr:uid="{00000000-0005-0000-0000-000093260000}"/>
    <cellStyle name="Normal 14 2 3 3 3 3 2" xfId="19342" xr:uid="{00000000-0005-0000-0000-000094260000}"/>
    <cellStyle name="Normal 14 2 3 3 3 3 2 2" xfId="42687" xr:uid="{00000000-0005-0000-0000-000095260000}"/>
    <cellStyle name="Normal 14 2 3 3 3 3 3" xfId="14188" xr:uid="{00000000-0005-0000-0000-000096260000}"/>
    <cellStyle name="Normal 14 2 3 3 3 3 3 2" xfId="37372" xr:uid="{00000000-0005-0000-0000-000097260000}"/>
    <cellStyle name="Normal 14 2 3 3 3 3 4" xfId="32062" xr:uid="{00000000-0005-0000-0000-000098260000}"/>
    <cellStyle name="Normal 14 2 3 3 3 3 5" xfId="26747" xr:uid="{00000000-0005-0000-0000-000099260000}"/>
    <cellStyle name="Normal 14 2 3 3 3 4" xfId="15969" xr:uid="{00000000-0005-0000-0000-00009A260000}"/>
    <cellStyle name="Normal 14 2 3 3 3 4 2" xfId="39156" xr:uid="{00000000-0005-0000-0000-00009B260000}"/>
    <cellStyle name="Normal 14 2 3 3 3 5" xfId="10660" xr:uid="{00000000-0005-0000-0000-00009C260000}"/>
    <cellStyle name="Normal 14 2 3 3 3 5 2" xfId="33841" xr:uid="{00000000-0005-0000-0000-00009D260000}"/>
    <cellStyle name="Normal 14 2 3 3 3 6" xfId="21287" xr:uid="{00000000-0005-0000-0000-00009E260000}"/>
    <cellStyle name="Normal 14 2 3 3 3 6 2" xfId="28531" xr:uid="{00000000-0005-0000-0000-00009F260000}"/>
    <cellStyle name="Normal 14 2 3 3 3 7" xfId="23216" xr:uid="{00000000-0005-0000-0000-0000A0260000}"/>
    <cellStyle name="Normal 14 2 3 3 3 8" xfId="44482" xr:uid="{00000000-0005-0000-0000-0000A1260000}"/>
    <cellStyle name="Normal 14 2 3 3 3 9" xfId="4513" xr:uid="{00000000-0005-0000-0000-0000A2260000}"/>
    <cellStyle name="Normal 14 2 3 3 4" xfId="6456" xr:uid="{00000000-0005-0000-0000-0000A3260000}"/>
    <cellStyle name="Normal 14 2 3 3 4 2" xfId="16867" xr:uid="{00000000-0005-0000-0000-0000A4260000}"/>
    <cellStyle name="Normal 14 2 3 3 4 2 2" xfId="40107" xr:uid="{00000000-0005-0000-0000-0000A5260000}"/>
    <cellStyle name="Normal 14 2 3 3 4 3" xfId="11609" xr:uid="{00000000-0005-0000-0000-0000A6260000}"/>
    <cellStyle name="Normal 14 2 3 3 4 3 2" xfId="34792" xr:uid="{00000000-0005-0000-0000-0000A7260000}"/>
    <cellStyle name="Normal 14 2 3 3 4 4" xfId="29482" xr:uid="{00000000-0005-0000-0000-0000A8260000}"/>
    <cellStyle name="Normal 14 2 3 3 4 5" xfId="24167" xr:uid="{00000000-0005-0000-0000-0000A9260000}"/>
    <cellStyle name="Normal 14 2 3 3 5" xfId="8156" xr:uid="{00000000-0005-0000-0000-0000AA260000}"/>
    <cellStyle name="Normal 14 2 3 3 5 2" xfId="18531" xr:uid="{00000000-0005-0000-0000-0000AB260000}"/>
    <cellStyle name="Normal 14 2 3 3 5 2 2" xfId="41875" xr:uid="{00000000-0005-0000-0000-0000AC260000}"/>
    <cellStyle name="Normal 14 2 3 3 5 3" xfId="13376" xr:uid="{00000000-0005-0000-0000-0000AD260000}"/>
    <cellStyle name="Normal 14 2 3 3 5 3 2" xfId="36560" xr:uid="{00000000-0005-0000-0000-0000AE260000}"/>
    <cellStyle name="Normal 14 2 3 3 5 4" xfId="31250" xr:uid="{00000000-0005-0000-0000-0000AF260000}"/>
    <cellStyle name="Normal 14 2 3 3 5 5" xfId="25935" xr:uid="{00000000-0005-0000-0000-0000B0260000}"/>
    <cellStyle name="Normal 14 2 3 3 6" xfId="15157" xr:uid="{00000000-0005-0000-0000-0000B1260000}"/>
    <cellStyle name="Normal 14 2 3 3 6 2" xfId="38344" xr:uid="{00000000-0005-0000-0000-0000B2260000}"/>
    <cellStyle name="Normal 14 2 3 3 7" xfId="9848" xr:uid="{00000000-0005-0000-0000-0000B3260000}"/>
    <cellStyle name="Normal 14 2 3 3 7 2" xfId="33029" xr:uid="{00000000-0005-0000-0000-0000B4260000}"/>
    <cellStyle name="Normal 14 2 3 3 8" xfId="20475" xr:uid="{00000000-0005-0000-0000-0000B5260000}"/>
    <cellStyle name="Normal 14 2 3 3 8 2" xfId="27719" xr:uid="{00000000-0005-0000-0000-0000B6260000}"/>
    <cellStyle name="Normal 14 2 3 3 9" xfId="22404" xr:uid="{00000000-0005-0000-0000-0000B7260000}"/>
    <cellStyle name="Normal 14 2 3 4" xfId="1021" xr:uid="{00000000-0005-0000-0000-0000B8260000}"/>
    <cellStyle name="Normal 14 2 3 4 10" xfId="4514" xr:uid="{00000000-0005-0000-0000-0000B9260000}"/>
    <cellStyle name="Normal 14 2 3 4 11" xfId="2972" xr:uid="{00000000-0005-0000-0000-0000BA260000}"/>
    <cellStyle name="Normal 14 2 3 4 2" xfId="1836" xr:uid="{00000000-0005-0000-0000-0000BB260000}"/>
    <cellStyle name="Normal 14 2 3 4 2 10" xfId="3784" xr:uid="{00000000-0005-0000-0000-0000BC260000}"/>
    <cellStyle name="Normal 14 2 3 4 2 2" xfId="7395" xr:uid="{00000000-0005-0000-0000-0000BD260000}"/>
    <cellStyle name="Normal 14 2 3 4 2 2 2" xfId="17749" xr:uid="{00000000-0005-0000-0000-0000BE260000}"/>
    <cellStyle name="Normal 14 2 3 4 2 2 2 2" xfId="41061" xr:uid="{00000000-0005-0000-0000-0000BF260000}"/>
    <cellStyle name="Normal 14 2 3 4 2 2 3" xfId="12563" xr:uid="{00000000-0005-0000-0000-0000C0260000}"/>
    <cellStyle name="Normal 14 2 3 4 2 2 3 2" xfId="35746" xr:uid="{00000000-0005-0000-0000-0000C1260000}"/>
    <cellStyle name="Normal 14 2 3 4 2 2 4" xfId="30436" xr:uid="{00000000-0005-0000-0000-0000C2260000}"/>
    <cellStyle name="Normal 14 2 3 4 2 2 5" xfId="25121" xr:uid="{00000000-0005-0000-0000-0000C3260000}"/>
    <cellStyle name="Normal 14 2 3 4 2 3" xfId="9039" xr:uid="{00000000-0005-0000-0000-0000C4260000}"/>
    <cellStyle name="Normal 14 2 3 4 2 3 2" xfId="19484" xr:uid="{00000000-0005-0000-0000-0000C5260000}"/>
    <cellStyle name="Normal 14 2 3 4 2 3 2 2" xfId="42829" xr:uid="{00000000-0005-0000-0000-0000C6260000}"/>
    <cellStyle name="Normal 14 2 3 4 2 3 3" xfId="14330" xr:uid="{00000000-0005-0000-0000-0000C7260000}"/>
    <cellStyle name="Normal 14 2 3 4 2 3 3 2" xfId="37514" xr:uid="{00000000-0005-0000-0000-0000C8260000}"/>
    <cellStyle name="Normal 14 2 3 4 2 3 4" xfId="32204" xr:uid="{00000000-0005-0000-0000-0000C9260000}"/>
    <cellStyle name="Normal 14 2 3 4 2 3 5" xfId="26889" xr:uid="{00000000-0005-0000-0000-0000CA260000}"/>
    <cellStyle name="Normal 14 2 3 4 2 4" xfId="16111" xr:uid="{00000000-0005-0000-0000-0000CB260000}"/>
    <cellStyle name="Normal 14 2 3 4 2 4 2" xfId="39298" xr:uid="{00000000-0005-0000-0000-0000CC260000}"/>
    <cellStyle name="Normal 14 2 3 4 2 5" xfId="10802" xr:uid="{00000000-0005-0000-0000-0000CD260000}"/>
    <cellStyle name="Normal 14 2 3 4 2 5 2" xfId="33983" xr:uid="{00000000-0005-0000-0000-0000CE260000}"/>
    <cellStyle name="Normal 14 2 3 4 2 6" xfId="21429" xr:uid="{00000000-0005-0000-0000-0000CF260000}"/>
    <cellStyle name="Normal 14 2 3 4 2 6 2" xfId="28673" xr:uid="{00000000-0005-0000-0000-0000D0260000}"/>
    <cellStyle name="Normal 14 2 3 4 2 7" xfId="23358" xr:uid="{00000000-0005-0000-0000-0000D1260000}"/>
    <cellStyle name="Normal 14 2 3 4 2 8" xfId="44624" xr:uid="{00000000-0005-0000-0000-0000D2260000}"/>
    <cellStyle name="Normal 14 2 3 4 2 9" xfId="4515" xr:uid="{00000000-0005-0000-0000-0000D3260000}"/>
    <cellStyle name="Normal 14 2 3 4 3" xfId="6595" xr:uid="{00000000-0005-0000-0000-0000D4260000}"/>
    <cellStyle name="Normal 14 2 3 4 3 2" xfId="16997" xr:uid="{00000000-0005-0000-0000-0000D5260000}"/>
    <cellStyle name="Normal 14 2 3 4 3 2 2" xfId="40249" xr:uid="{00000000-0005-0000-0000-0000D6260000}"/>
    <cellStyle name="Normal 14 2 3 4 3 3" xfId="11751" xr:uid="{00000000-0005-0000-0000-0000D7260000}"/>
    <cellStyle name="Normal 14 2 3 4 3 3 2" xfId="34934" xr:uid="{00000000-0005-0000-0000-0000D8260000}"/>
    <cellStyle name="Normal 14 2 3 4 3 4" xfId="29624" xr:uid="{00000000-0005-0000-0000-0000D9260000}"/>
    <cellStyle name="Normal 14 2 3 4 3 5" xfId="24309" xr:uid="{00000000-0005-0000-0000-0000DA260000}"/>
    <cellStyle name="Normal 14 2 3 4 4" xfId="8286" xr:uid="{00000000-0005-0000-0000-0000DB260000}"/>
    <cellStyle name="Normal 14 2 3 4 4 2" xfId="18672" xr:uid="{00000000-0005-0000-0000-0000DC260000}"/>
    <cellStyle name="Normal 14 2 3 4 4 2 2" xfId="42017" xr:uid="{00000000-0005-0000-0000-0000DD260000}"/>
    <cellStyle name="Normal 14 2 3 4 4 3" xfId="13518" xr:uid="{00000000-0005-0000-0000-0000DE260000}"/>
    <cellStyle name="Normal 14 2 3 4 4 3 2" xfId="36702" xr:uid="{00000000-0005-0000-0000-0000DF260000}"/>
    <cellStyle name="Normal 14 2 3 4 4 4" xfId="31392" xr:uid="{00000000-0005-0000-0000-0000E0260000}"/>
    <cellStyle name="Normal 14 2 3 4 4 5" xfId="26077" xr:uid="{00000000-0005-0000-0000-0000E1260000}"/>
    <cellStyle name="Normal 14 2 3 4 5" xfId="15299" xr:uid="{00000000-0005-0000-0000-0000E2260000}"/>
    <cellStyle name="Normal 14 2 3 4 5 2" xfId="38486" xr:uid="{00000000-0005-0000-0000-0000E3260000}"/>
    <cellStyle name="Normal 14 2 3 4 6" xfId="9990" xr:uid="{00000000-0005-0000-0000-0000E4260000}"/>
    <cellStyle name="Normal 14 2 3 4 6 2" xfId="33171" xr:uid="{00000000-0005-0000-0000-0000E5260000}"/>
    <cellStyle name="Normal 14 2 3 4 7" xfId="20617" xr:uid="{00000000-0005-0000-0000-0000E6260000}"/>
    <cellStyle name="Normal 14 2 3 4 7 2" xfId="27861" xr:uid="{00000000-0005-0000-0000-0000E7260000}"/>
    <cellStyle name="Normal 14 2 3 4 8" xfId="22546" xr:uid="{00000000-0005-0000-0000-0000E8260000}"/>
    <cellStyle name="Normal 14 2 3 4 9" xfId="43812" xr:uid="{00000000-0005-0000-0000-0000E9260000}"/>
    <cellStyle name="Normal 14 2 3 5" xfId="602" xr:uid="{00000000-0005-0000-0000-0000EA260000}"/>
    <cellStyle name="Normal 14 2 3 5 10" xfId="2566" xr:uid="{00000000-0005-0000-0000-0000EB260000}"/>
    <cellStyle name="Normal 14 2 3 5 2" xfId="6196" xr:uid="{00000000-0005-0000-0000-0000EC260000}"/>
    <cellStyle name="Normal 14 2 3 5 2 2" xfId="16639" xr:uid="{00000000-0005-0000-0000-0000ED260000}"/>
    <cellStyle name="Normal 14 2 3 5 2 2 2" xfId="39843" xr:uid="{00000000-0005-0000-0000-0000EE260000}"/>
    <cellStyle name="Normal 14 2 3 5 2 3" xfId="11345" xr:uid="{00000000-0005-0000-0000-0000EF260000}"/>
    <cellStyle name="Normal 14 2 3 5 2 3 2" xfId="34528" xr:uid="{00000000-0005-0000-0000-0000F0260000}"/>
    <cellStyle name="Normal 14 2 3 5 2 4" xfId="29218" xr:uid="{00000000-0005-0000-0000-0000F1260000}"/>
    <cellStyle name="Normal 14 2 3 5 2 5" xfId="23903" xr:uid="{00000000-0005-0000-0000-0000F2260000}"/>
    <cellStyle name="Normal 14 2 3 5 3" xfId="7928" xr:uid="{00000000-0005-0000-0000-0000F3260000}"/>
    <cellStyle name="Normal 14 2 3 5 3 2" xfId="18267" xr:uid="{00000000-0005-0000-0000-0000F4260000}"/>
    <cellStyle name="Normal 14 2 3 5 3 2 2" xfId="41611" xr:uid="{00000000-0005-0000-0000-0000F5260000}"/>
    <cellStyle name="Normal 14 2 3 5 3 3" xfId="13112" xr:uid="{00000000-0005-0000-0000-0000F6260000}"/>
    <cellStyle name="Normal 14 2 3 5 3 3 2" xfId="36296" xr:uid="{00000000-0005-0000-0000-0000F7260000}"/>
    <cellStyle name="Normal 14 2 3 5 3 4" xfId="30986" xr:uid="{00000000-0005-0000-0000-0000F8260000}"/>
    <cellStyle name="Normal 14 2 3 5 3 5" xfId="25671" xr:uid="{00000000-0005-0000-0000-0000F9260000}"/>
    <cellStyle name="Normal 14 2 3 5 4" xfId="14893" xr:uid="{00000000-0005-0000-0000-0000FA260000}"/>
    <cellStyle name="Normal 14 2 3 5 4 2" xfId="38080" xr:uid="{00000000-0005-0000-0000-0000FB260000}"/>
    <cellStyle name="Normal 14 2 3 5 5" xfId="9584" xr:uid="{00000000-0005-0000-0000-0000FC260000}"/>
    <cellStyle name="Normal 14 2 3 5 5 2" xfId="32765" xr:uid="{00000000-0005-0000-0000-0000FD260000}"/>
    <cellStyle name="Normal 14 2 3 5 6" xfId="20211" xr:uid="{00000000-0005-0000-0000-0000FE260000}"/>
    <cellStyle name="Normal 14 2 3 5 6 2" xfId="27455" xr:uid="{00000000-0005-0000-0000-0000FF260000}"/>
    <cellStyle name="Normal 14 2 3 5 7" xfId="22140" xr:uid="{00000000-0005-0000-0000-000000270000}"/>
    <cellStyle name="Normal 14 2 3 5 8" xfId="43406" xr:uid="{00000000-0005-0000-0000-000001270000}"/>
    <cellStyle name="Normal 14 2 3 5 9" xfId="4516" xr:uid="{00000000-0005-0000-0000-000002270000}"/>
    <cellStyle name="Normal 14 2 3 6" xfId="1429" xr:uid="{00000000-0005-0000-0000-000003270000}"/>
    <cellStyle name="Normal 14 2 3 6 10" xfId="3378" xr:uid="{00000000-0005-0000-0000-000004270000}"/>
    <cellStyle name="Normal 14 2 3 6 2" xfId="6995" xr:uid="{00000000-0005-0000-0000-000005270000}"/>
    <cellStyle name="Normal 14 2 3 6 2 2" xfId="17367" xr:uid="{00000000-0005-0000-0000-000006270000}"/>
    <cellStyle name="Normal 14 2 3 6 2 2 2" xfId="40655" xr:uid="{00000000-0005-0000-0000-000007270000}"/>
    <cellStyle name="Normal 14 2 3 6 2 3" xfId="12157" xr:uid="{00000000-0005-0000-0000-000008270000}"/>
    <cellStyle name="Normal 14 2 3 6 2 3 2" xfId="35340" xr:uid="{00000000-0005-0000-0000-000009270000}"/>
    <cellStyle name="Normal 14 2 3 6 2 4" xfId="30030" xr:uid="{00000000-0005-0000-0000-00000A270000}"/>
    <cellStyle name="Normal 14 2 3 6 2 5" xfId="24715" xr:uid="{00000000-0005-0000-0000-00000B270000}"/>
    <cellStyle name="Normal 14 2 3 6 3" xfId="8656" xr:uid="{00000000-0005-0000-0000-00000C270000}"/>
    <cellStyle name="Normal 14 2 3 6 3 2" xfId="19078" xr:uid="{00000000-0005-0000-0000-00000D270000}"/>
    <cellStyle name="Normal 14 2 3 6 3 2 2" xfId="42423" xr:uid="{00000000-0005-0000-0000-00000E270000}"/>
    <cellStyle name="Normal 14 2 3 6 3 3" xfId="13924" xr:uid="{00000000-0005-0000-0000-00000F270000}"/>
    <cellStyle name="Normal 14 2 3 6 3 3 2" xfId="37108" xr:uid="{00000000-0005-0000-0000-000010270000}"/>
    <cellStyle name="Normal 14 2 3 6 3 4" xfId="31798" xr:uid="{00000000-0005-0000-0000-000011270000}"/>
    <cellStyle name="Normal 14 2 3 6 3 5" xfId="26483" xr:uid="{00000000-0005-0000-0000-000012270000}"/>
    <cellStyle name="Normal 14 2 3 6 4" xfId="15705" xr:uid="{00000000-0005-0000-0000-000013270000}"/>
    <cellStyle name="Normal 14 2 3 6 4 2" xfId="38892" xr:uid="{00000000-0005-0000-0000-000014270000}"/>
    <cellStyle name="Normal 14 2 3 6 5" xfId="10396" xr:uid="{00000000-0005-0000-0000-000015270000}"/>
    <cellStyle name="Normal 14 2 3 6 5 2" xfId="33577" xr:uid="{00000000-0005-0000-0000-000016270000}"/>
    <cellStyle name="Normal 14 2 3 6 6" xfId="21023" xr:uid="{00000000-0005-0000-0000-000017270000}"/>
    <cellStyle name="Normal 14 2 3 6 6 2" xfId="28267" xr:uid="{00000000-0005-0000-0000-000018270000}"/>
    <cellStyle name="Normal 14 2 3 6 7" xfId="22952" xr:uid="{00000000-0005-0000-0000-000019270000}"/>
    <cellStyle name="Normal 14 2 3 6 8" xfId="44218" xr:uid="{00000000-0005-0000-0000-00001A270000}"/>
    <cellStyle name="Normal 14 2 3 6 9" xfId="4517" xr:uid="{00000000-0005-0000-0000-00001B270000}"/>
    <cellStyle name="Normal 14 2 3 7" xfId="6063" xr:uid="{00000000-0005-0000-0000-00001C270000}"/>
    <cellStyle name="Normal 14 2 3 7 2" xfId="16518" xr:uid="{00000000-0005-0000-0000-00001D270000}"/>
    <cellStyle name="Normal 14 2 3 7 2 2" xfId="39709" xr:uid="{00000000-0005-0000-0000-00001E270000}"/>
    <cellStyle name="Normal 14 2 3 7 3" xfId="11211" xr:uid="{00000000-0005-0000-0000-00001F270000}"/>
    <cellStyle name="Normal 14 2 3 7 3 2" xfId="34394" xr:uid="{00000000-0005-0000-0000-000020270000}"/>
    <cellStyle name="Normal 14 2 3 7 4" xfId="29084" xr:uid="{00000000-0005-0000-0000-000021270000}"/>
    <cellStyle name="Normal 14 2 3 7 5" xfId="23769" xr:uid="{00000000-0005-0000-0000-000022270000}"/>
    <cellStyle name="Normal 14 2 3 8" xfId="7807" xr:uid="{00000000-0005-0000-0000-000023270000}"/>
    <cellStyle name="Normal 14 2 3 8 2" xfId="18134" xr:uid="{00000000-0005-0000-0000-000024270000}"/>
    <cellStyle name="Normal 14 2 3 8 2 2" xfId="41477" xr:uid="{00000000-0005-0000-0000-000025270000}"/>
    <cellStyle name="Normal 14 2 3 8 3" xfId="12978" xr:uid="{00000000-0005-0000-0000-000026270000}"/>
    <cellStyle name="Normal 14 2 3 8 3 2" xfId="36162" xr:uid="{00000000-0005-0000-0000-000027270000}"/>
    <cellStyle name="Normal 14 2 3 8 4" xfId="30852" xr:uid="{00000000-0005-0000-0000-000028270000}"/>
    <cellStyle name="Normal 14 2 3 8 5" xfId="25537" xr:uid="{00000000-0005-0000-0000-000029270000}"/>
    <cellStyle name="Normal 14 2 3 9" xfId="14759" xr:uid="{00000000-0005-0000-0000-00002A270000}"/>
    <cellStyle name="Normal 14 2 3 9 2" xfId="37946" xr:uid="{00000000-0005-0000-0000-00002B270000}"/>
    <cellStyle name="Normal 14 2 4" xfId="690" xr:uid="{00000000-0005-0000-0000-00002C270000}"/>
    <cellStyle name="Normal 14 2 4 10" xfId="43491" xr:uid="{00000000-0005-0000-0000-00002D270000}"/>
    <cellStyle name="Normal 14 2 4 11" xfId="4518" xr:uid="{00000000-0005-0000-0000-00002E270000}"/>
    <cellStyle name="Normal 14 2 4 12" xfId="2651" xr:uid="{00000000-0005-0000-0000-00002F270000}"/>
    <cellStyle name="Normal 14 2 4 2" xfId="1106" xr:uid="{00000000-0005-0000-0000-000030270000}"/>
    <cellStyle name="Normal 14 2 4 2 10" xfId="4519" xr:uid="{00000000-0005-0000-0000-000031270000}"/>
    <cellStyle name="Normal 14 2 4 2 11" xfId="3057" xr:uid="{00000000-0005-0000-0000-000032270000}"/>
    <cellStyle name="Normal 14 2 4 2 2" xfId="1921" xr:uid="{00000000-0005-0000-0000-000033270000}"/>
    <cellStyle name="Normal 14 2 4 2 2 10" xfId="3869" xr:uid="{00000000-0005-0000-0000-000034270000}"/>
    <cellStyle name="Normal 14 2 4 2 2 2" xfId="7479" xr:uid="{00000000-0005-0000-0000-000035270000}"/>
    <cellStyle name="Normal 14 2 4 2 2 2 2" xfId="17822" xr:uid="{00000000-0005-0000-0000-000036270000}"/>
    <cellStyle name="Normal 14 2 4 2 2 2 2 2" xfId="41146" xr:uid="{00000000-0005-0000-0000-000037270000}"/>
    <cellStyle name="Normal 14 2 4 2 2 2 3" xfId="12648" xr:uid="{00000000-0005-0000-0000-000038270000}"/>
    <cellStyle name="Normal 14 2 4 2 2 2 3 2" xfId="35831" xr:uid="{00000000-0005-0000-0000-000039270000}"/>
    <cellStyle name="Normal 14 2 4 2 2 2 4" xfId="30521" xr:uid="{00000000-0005-0000-0000-00003A270000}"/>
    <cellStyle name="Normal 14 2 4 2 2 2 5" xfId="25206" xr:uid="{00000000-0005-0000-0000-00003B270000}"/>
    <cellStyle name="Normal 14 2 4 2 2 3" xfId="9112" xr:uid="{00000000-0005-0000-0000-00003C270000}"/>
    <cellStyle name="Normal 14 2 4 2 2 3 2" xfId="19569" xr:uid="{00000000-0005-0000-0000-00003D270000}"/>
    <cellStyle name="Normal 14 2 4 2 2 3 2 2" xfId="42914" xr:uid="{00000000-0005-0000-0000-00003E270000}"/>
    <cellStyle name="Normal 14 2 4 2 2 3 3" xfId="14415" xr:uid="{00000000-0005-0000-0000-00003F270000}"/>
    <cellStyle name="Normal 14 2 4 2 2 3 3 2" xfId="37599" xr:uid="{00000000-0005-0000-0000-000040270000}"/>
    <cellStyle name="Normal 14 2 4 2 2 3 4" xfId="32289" xr:uid="{00000000-0005-0000-0000-000041270000}"/>
    <cellStyle name="Normal 14 2 4 2 2 3 5" xfId="26974" xr:uid="{00000000-0005-0000-0000-000042270000}"/>
    <cellStyle name="Normal 14 2 4 2 2 4" xfId="16196" xr:uid="{00000000-0005-0000-0000-000043270000}"/>
    <cellStyle name="Normal 14 2 4 2 2 4 2" xfId="39383" xr:uid="{00000000-0005-0000-0000-000044270000}"/>
    <cellStyle name="Normal 14 2 4 2 2 5" xfId="10887" xr:uid="{00000000-0005-0000-0000-000045270000}"/>
    <cellStyle name="Normal 14 2 4 2 2 5 2" xfId="34068" xr:uid="{00000000-0005-0000-0000-000046270000}"/>
    <cellStyle name="Normal 14 2 4 2 2 6" xfId="21514" xr:uid="{00000000-0005-0000-0000-000047270000}"/>
    <cellStyle name="Normal 14 2 4 2 2 6 2" xfId="28758" xr:uid="{00000000-0005-0000-0000-000048270000}"/>
    <cellStyle name="Normal 14 2 4 2 2 7" xfId="23443" xr:uid="{00000000-0005-0000-0000-000049270000}"/>
    <cellStyle name="Normal 14 2 4 2 2 8" xfId="44709" xr:uid="{00000000-0005-0000-0000-00004A270000}"/>
    <cellStyle name="Normal 14 2 4 2 2 9" xfId="4520" xr:uid="{00000000-0005-0000-0000-00004B270000}"/>
    <cellStyle name="Normal 14 2 4 2 3" xfId="6679" xr:uid="{00000000-0005-0000-0000-00004C270000}"/>
    <cellStyle name="Normal 14 2 4 2 3 2" xfId="17070" xr:uid="{00000000-0005-0000-0000-00004D270000}"/>
    <cellStyle name="Normal 14 2 4 2 3 2 2" xfId="40334" xr:uid="{00000000-0005-0000-0000-00004E270000}"/>
    <cellStyle name="Normal 14 2 4 2 3 3" xfId="11836" xr:uid="{00000000-0005-0000-0000-00004F270000}"/>
    <cellStyle name="Normal 14 2 4 2 3 3 2" xfId="35019" xr:uid="{00000000-0005-0000-0000-000050270000}"/>
    <cellStyle name="Normal 14 2 4 2 3 4" xfId="29709" xr:uid="{00000000-0005-0000-0000-000051270000}"/>
    <cellStyle name="Normal 14 2 4 2 3 5" xfId="24394" xr:uid="{00000000-0005-0000-0000-000052270000}"/>
    <cellStyle name="Normal 14 2 4 2 4" xfId="8359" xr:uid="{00000000-0005-0000-0000-000053270000}"/>
    <cellStyle name="Normal 14 2 4 2 4 2" xfId="18757" xr:uid="{00000000-0005-0000-0000-000054270000}"/>
    <cellStyle name="Normal 14 2 4 2 4 2 2" xfId="42102" xr:uid="{00000000-0005-0000-0000-000055270000}"/>
    <cellStyle name="Normal 14 2 4 2 4 3" xfId="13603" xr:uid="{00000000-0005-0000-0000-000056270000}"/>
    <cellStyle name="Normal 14 2 4 2 4 3 2" xfId="36787" xr:uid="{00000000-0005-0000-0000-000057270000}"/>
    <cellStyle name="Normal 14 2 4 2 4 4" xfId="31477" xr:uid="{00000000-0005-0000-0000-000058270000}"/>
    <cellStyle name="Normal 14 2 4 2 4 5" xfId="26162" xr:uid="{00000000-0005-0000-0000-000059270000}"/>
    <cellStyle name="Normal 14 2 4 2 5" xfId="15384" xr:uid="{00000000-0005-0000-0000-00005A270000}"/>
    <cellStyle name="Normal 14 2 4 2 5 2" xfId="38571" xr:uid="{00000000-0005-0000-0000-00005B270000}"/>
    <cellStyle name="Normal 14 2 4 2 6" xfId="10075" xr:uid="{00000000-0005-0000-0000-00005C270000}"/>
    <cellStyle name="Normal 14 2 4 2 6 2" xfId="33256" xr:uid="{00000000-0005-0000-0000-00005D270000}"/>
    <cellStyle name="Normal 14 2 4 2 7" xfId="20702" xr:uid="{00000000-0005-0000-0000-00005E270000}"/>
    <cellStyle name="Normal 14 2 4 2 7 2" xfId="27946" xr:uid="{00000000-0005-0000-0000-00005F270000}"/>
    <cellStyle name="Normal 14 2 4 2 8" xfId="22631" xr:uid="{00000000-0005-0000-0000-000060270000}"/>
    <cellStyle name="Normal 14 2 4 2 9" xfId="43897" xr:uid="{00000000-0005-0000-0000-000061270000}"/>
    <cellStyle name="Normal 14 2 4 3" xfId="1514" xr:uid="{00000000-0005-0000-0000-000062270000}"/>
    <cellStyle name="Normal 14 2 4 3 10" xfId="3463" xr:uid="{00000000-0005-0000-0000-000063270000}"/>
    <cellStyle name="Normal 14 2 4 3 2" xfId="7079" xr:uid="{00000000-0005-0000-0000-000064270000}"/>
    <cellStyle name="Normal 14 2 4 3 2 2" xfId="17440" xr:uid="{00000000-0005-0000-0000-000065270000}"/>
    <cellStyle name="Normal 14 2 4 3 2 2 2" xfId="40740" xr:uid="{00000000-0005-0000-0000-000066270000}"/>
    <cellStyle name="Normal 14 2 4 3 2 3" xfId="12242" xr:uid="{00000000-0005-0000-0000-000067270000}"/>
    <cellStyle name="Normal 14 2 4 3 2 3 2" xfId="35425" xr:uid="{00000000-0005-0000-0000-000068270000}"/>
    <cellStyle name="Normal 14 2 4 3 2 4" xfId="30115" xr:uid="{00000000-0005-0000-0000-000069270000}"/>
    <cellStyle name="Normal 14 2 4 3 2 5" xfId="24800" xr:uid="{00000000-0005-0000-0000-00006A270000}"/>
    <cellStyle name="Normal 14 2 4 3 3" xfId="8729" xr:uid="{00000000-0005-0000-0000-00006B270000}"/>
    <cellStyle name="Normal 14 2 4 3 3 2" xfId="19163" xr:uid="{00000000-0005-0000-0000-00006C270000}"/>
    <cellStyle name="Normal 14 2 4 3 3 2 2" xfId="42508" xr:uid="{00000000-0005-0000-0000-00006D270000}"/>
    <cellStyle name="Normal 14 2 4 3 3 3" xfId="14009" xr:uid="{00000000-0005-0000-0000-00006E270000}"/>
    <cellStyle name="Normal 14 2 4 3 3 3 2" xfId="37193" xr:uid="{00000000-0005-0000-0000-00006F270000}"/>
    <cellStyle name="Normal 14 2 4 3 3 4" xfId="31883" xr:uid="{00000000-0005-0000-0000-000070270000}"/>
    <cellStyle name="Normal 14 2 4 3 3 5" xfId="26568" xr:uid="{00000000-0005-0000-0000-000071270000}"/>
    <cellStyle name="Normal 14 2 4 3 4" xfId="15790" xr:uid="{00000000-0005-0000-0000-000072270000}"/>
    <cellStyle name="Normal 14 2 4 3 4 2" xfId="38977" xr:uid="{00000000-0005-0000-0000-000073270000}"/>
    <cellStyle name="Normal 14 2 4 3 5" xfId="10481" xr:uid="{00000000-0005-0000-0000-000074270000}"/>
    <cellStyle name="Normal 14 2 4 3 5 2" xfId="33662" xr:uid="{00000000-0005-0000-0000-000075270000}"/>
    <cellStyle name="Normal 14 2 4 3 6" xfId="21108" xr:uid="{00000000-0005-0000-0000-000076270000}"/>
    <cellStyle name="Normal 14 2 4 3 6 2" xfId="28352" xr:uid="{00000000-0005-0000-0000-000077270000}"/>
    <cellStyle name="Normal 14 2 4 3 7" xfId="23037" xr:uid="{00000000-0005-0000-0000-000078270000}"/>
    <cellStyle name="Normal 14 2 4 3 8" xfId="44303" xr:uid="{00000000-0005-0000-0000-000079270000}"/>
    <cellStyle name="Normal 14 2 4 3 9" xfId="4521" xr:uid="{00000000-0005-0000-0000-00007A270000}"/>
    <cellStyle name="Normal 14 2 4 4" xfId="6280" xr:uid="{00000000-0005-0000-0000-00007B270000}"/>
    <cellStyle name="Normal 14 2 4 4 2" xfId="16712" xr:uid="{00000000-0005-0000-0000-00007C270000}"/>
    <cellStyle name="Normal 14 2 4 4 2 2" xfId="39928" xr:uid="{00000000-0005-0000-0000-00007D270000}"/>
    <cellStyle name="Normal 14 2 4 4 3" xfId="11430" xr:uid="{00000000-0005-0000-0000-00007E270000}"/>
    <cellStyle name="Normal 14 2 4 4 3 2" xfId="34613" xr:uid="{00000000-0005-0000-0000-00007F270000}"/>
    <cellStyle name="Normal 14 2 4 4 4" xfId="29303" xr:uid="{00000000-0005-0000-0000-000080270000}"/>
    <cellStyle name="Normal 14 2 4 4 5" xfId="23988" xr:uid="{00000000-0005-0000-0000-000081270000}"/>
    <cellStyle name="Normal 14 2 4 5" xfId="8001" xr:uid="{00000000-0005-0000-0000-000082270000}"/>
    <cellStyle name="Normal 14 2 4 5 2" xfId="18352" xr:uid="{00000000-0005-0000-0000-000083270000}"/>
    <cellStyle name="Normal 14 2 4 5 2 2" xfId="41696" xr:uid="{00000000-0005-0000-0000-000084270000}"/>
    <cellStyle name="Normal 14 2 4 5 3" xfId="13197" xr:uid="{00000000-0005-0000-0000-000085270000}"/>
    <cellStyle name="Normal 14 2 4 5 3 2" xfId="36381" xr:uid="{00000000-0005-0000-0000-000086270000}"/>
    <cellStyle name="Normal 14 2 4 5 4" xfId="31071" xr:uid="{00000000-0005-0000-0000-000087270000}"/>
    <cellStyle name="Normal 14 2 4 5 5" xfId="25756" xr:uid="{00000000-0005-0000-0000-000088270000}"/>
    <cellStyle name="Normal 14 2 4 6" xfId="14978" xr:uid="{00000000-0005-0000-0000-000089270000}"/>
    <cellStyle name="Normal 14 2 4 6 2" xfId="38165" xr:uid="{00000000-0005-0000-0000-00008A270000}"/>
    <cellStyle name="Normal 14 2 4 7" xfId="9669" xr:uid="{00000000-0005-0000-0000-00008B270000}"/>
    <cellStyle name="Normal 14 2 4 7 2" xfId="32850" xr:uid="{00000000-0005-0000-0000-00008C270000}"/>
    <cellStyle name="Normal 14 2 4 8" xfId="20296" xr:uid="{00000000-0005-0000-0000-00008D270000}"/>
    <cellStyle name="Normal 14 2 4 8 2" xfId="27540" xr:uid="{00000000-0005-0000-0000-00008E270000}"/>
    <cellStyle name="Normal 14 2 4 9" xfId="22225" xr:uid="{00000000-0005-0000-0000-00008F270000}"/>
    <cellStyle name="Normal 14 2 5" xfId="827" xr:uid="{00000000-0005-0000-0000-000090270000}"/>
    <cellStyle name="Normal 14 2 5 10" xfId="43620" xr:uid="{00000000-0005-0000-0000-000091270000}"/>
    <cellStyle name="Normal 14 2 5 11" xfId="4522" xr:uid="{00000000-0005-0000-0000-000092270000}"/>
    <cellStyle name="Normal 14 2 5 12" xfId="2780" xr:uid="{00000000-0005-0000-0000-000093270000}"/>
    <cellStyle name="Normal 14 2 5 2" xfId="1235" xr:uid="{00000000-0005-0000-0000-000094270000}"/>
    <cellStyle name="Normal 14 2 5 2 10" xfId="4523" xr:uid="{00000000-0005-0000-0000-000095270000}"/>
    <cellStyle name="Normal 14 2 5 2 11" xfId="3186" xr:uid="{00000000-0005-0000-0000-000096270000}"/>
    <cellStyle name="Normal 14 2 5 2 2" xfId="2050" xr:uid="{00000000-0005-0000-0000-000097270000}"/>
    <cellStyle name="Normal 14 2 5 2 2 10" xfId="3998" xr:uid="{00000000-0005-0000-0000-000098270000}"/>
    <cellStyle name="Normal 14 2 5 2 2 2" xfId="7606" xr:uid="{00000000-0005-0000-0000-000099270000}"/>
    <cellStyle name="Normal 14 2 5 2 2 2 2" xfId="17939" xr:uid="{00000000-0005-0000-0000-00009A270000}"/>
    <cellStyle name="Normal 14 2 5 2 2 2 2 2" xfId="41275" xr:uid="{00000000-0005-0000-0000-00009B270000}"/>
    <cellStyle name="Normal 14 2 5 2 2 2 3" xfId="12777" xr:uid="{00000000-0005-0000-0000-00009C270000}"/>
    <cellStyle name="Normal 14 2 5 2 2 2 3 2" xfId="35960" xr:uid="{00000000-0005-0000-0000-00009D270000}"/>
    <cellStyle name="Normal 14 2 5 2 2 2 4" xfId="30650" xr:uid="{00000000-0005-0000-0000-00009E270000}"/>
    <cellStyle name="Normal 14 2 5 2 2 2 5" xfId="25335" xr:uid="{00000000-0005-0000-0000-00009F270000}"/>
    <cellStyle name="Normal 14 2 5 2 2 3" xfId="9229" xr:uid="{00000000-0005-0000-0000-0000A0270000}"/>
    <cellStyle name="Normal 14 2 5 2 2 3 2" xfId="19698" xr:uid="{00000000-0005-0000-0000-0000A1270000}"/>
    <cellStyle name="Normal 14 2 5 2 2 3 2 2" xfId="43043" xr:uid="{00000000-0005-0000-0000-0000A2270000}"/>
    <cellStyle name="Normal 14 2 5 2 2 3 3" xfId="14544" xr:uid="{00000000-0005-0000-0000-0000A3270000}"/>
    <cellStyle name="Normal 14 2 5 2 2 3 3 2" xfId="37728" xr:uid="{00000000-0005-0000-0000-0000A4270000}"/>
    <cellStyle name="Normal 14 2 5 2 2 3 4" xfId="32418" xr:uid="{00000000-0005-0000-0000-0000A5270000}"/>
    <cellStyle name="Normal 14 2 5 2 2 3 5" xfId="27103" xr:uid="{00000000-0005-0000-0000-0000A6270000}"/>
    <cellStyle name="Normal 14 2 5 2 2 4" xfId="16325" xr:uid="{00000000-0005-0000-0000-0000A7270000}"/>
    <cellStyle name="Normal 14 2 5 2 2 4 2" xfId="39512" xr:uid="{00000000-0005-0000-0000-0000A8270000}"/>
    <cellStyle name="Normal 14 2 5 2 2 5" xfId="11016" xr:uid="{00000000-0005-0000-0000-0000A9270000}"/>
    <cellStyle name="Normal 14 2 5 2 2 5 2" xfId="34197" xr:uid="{00000000-0005-0000-0000-0000AA270000}"/>
    <cellStyle name="Normal 14 2 5 2 2 6" xfId="21643" xr:uid="{00000000-0005-0000-0000-0000AB270000}"/>
    <cellStyle name="Normal 14 2 5 2 2 6 2" xfId="28887" xr:uid="{00000000-0005-0000-0000-0000AC270000}"/>
    <cellStyle name="Normal 14 2 5 2 2 7" xfId="23572" xr:uid="{00000000-0005-0000-0000-0000AD270000}"/>
    <cellStyle name="Normal 14 2 5 2 2 8" xfId="44838" xr:uid="{00000000-0005-0000-0000-0000AE270000}"/>
    <cellStyle name="Normal 14 2 5 2 2 9" xfId="4524" xr:uid="{00000000-0005-0000-0000-0000AF270000}"/>
    <cellStyle name="Normal 14 2 5 2 3" xfId="6806" xr:uid="{00000000-0005-0000-0000-0000B0270000}"/>
    <cellStyle name="Normal 14 2 5 2 3 2" xfId="17175" xr:uid="{00000000-0005-0000-0000-0000B1270000}"/>
    <cellStyle name="Normal 14 2 5 2 3 2 2" xfId="40463" xr:uid="{00000000-0005-0000-0000-0000B2270000}"/>
    <cellStyle name="Normal 14 2 5 2 3 3" xfId="11965" xr:uid="{00000000-0005-0000-0000-0000B3270000}"/>
    <cellStyle name="Normal 14 2 5 2 3 3 2" xfId="35148" xr:uid="{00000000-0005-0000-0000-0000B4270000}"/>
    <cellStyle name="Normal 14 2 5 2 3 4" xfId="29838" xr:uid="{00000000-0005-0000-0000-0000B5270000}"/>
    <cellStyle name="Normal 14 2 5 2 3 5" xfId="24523" xr:uid="{00000000-0005-0000-0000-0000B6270000}"/>
    <cellStyle name="Normal 14 2 5 2 4" xfId="8464" xr:uid="{00000000-0005-0000-0000-0000B7270000}"/>
    <cellStyle name="Normal 14 2 5 2 4 2" xfId="18886" xr:uid="{00000000-0005-0000-0000-0000B8270000}"/>
    <cellStyle name="Normal 14 2 5 2 4 2 2" xfId="42231" xr:uid="{00000000-0005-0000-0000-0000B9270000}"/>
    <cellStyle name="Normal 14 2 5 2 4 3" xfId="13732" xr:uid="{00000000-0005-0000-0000-0000BA270000}"/>
    <cellStyle name="Normal 14 2 5 2 4 3 2" xfId="36916" xr:uid="{00000000-0005-0000-0000-0000BB270000}"/>
    <cellStyle name="Normal 14 2 5 2 4 4" xfId="31606" xr:uid="{00000000-0005-0000-0000-0000BC270000}"/>
    <cellStyle name="Normal 14 2 5 2 4 5" xfId="26291" xr:uid="{00000000-0005-0000-0000-0000BD270000}"/>
    <cellStyle name="Normal 14 2 5 2 5" xfId="15513" xr:uid="{00000000-0005-0000-0000-0000BE270000}"/>
    <cellStyle name="Normal 14 2 5 2 5 2" xfId="38700" xr:uid="{00000000-0005-0000-0000-0000BF270000}"/>
    <cellStyle name="Normal 14 2 5 2 6" xfId="10204" xr:uid="{00000000-0005-0000-0000-0000C0270000}"/>
    <cellStyle name="Normal 14 2 5 2 6 2" xfId="33385" xr:uid="{00000000-0005-0000-0000-0000C1270000}"/>
    <cellStyle name="Normal 14 2 5 2 7" xfId="20831" xr:uid="{00000000-0005-0000-0000-0000C2270000}"/>
    <cellStyle name="Normal 14 2 5 2 7 2" xfId="28075" xr:uid="{00000000-0005-0000-0000-0000C3270000}"/>
    <cellStyle name="Normal 14 2 5 2 8" xfId="22760" xr:uid="{00000000-0005-0000-0000-0000C4270000}"/>
    <cellStyle name="Normal 14 2 5 2 9" xfId="44026" xr:uid="{00000000-0005-0000-0000-0000C5270000}"/>
    <cellStyle name="Normal 14 2 5 3" xfId="1643" xr:uid="{00000000-0005-0000-0000-0000C6270000}"/>
    <cellStyle name="Normal 14 2 5 3 10" xfId="3592" xr:uid="{00000000-0005-0000-0000-0000C7270000}"/>
    <cellStyle name="Normal 14 2 5 3 2" xfId="7206" xr:uid="{00000000-0005-0000-0000-0000C8270000}"/>
    <cellStyle name="Normal 14 2 5 3 2 2" xfId="17557" xr:uid="{00000000-0005-0000-0000-0000C9270000}"/>
    <cellStyle name="Normal 14 2 5 3 2 2 2" xfId="40869" xr:uid="{00000000-0005-0000-0000-0000CA270000}"/>
    <cellStyle name="Normal 14 2 5 3 2 3" xfId="12371" xr:uid="{00000000-0005-0000-0000-0000CB270000}"/>
    <cellStyle name="Normal 14 2 5 3 2 3 2" xfId="35554" xr:uid="{00000000-0005-0000-0000-0000CC270000}"/>
    <cellStyle name="Normal 14 2 5 3 2 4" xfId="30244" xr:uid="{00000000-0005-0000-0000-0000CD270000}"/>
    <cellStyle name="Normal 14 2 5 3 2 5" xfId="24929" xr:uid="{00000000-0005-0000-0000-0000CE270000}"/>
    <cellStyle name="Normal 14 2 5 3 3" xfId="8846" xr:uid="{00000000-0005-0000-0000-0000CF270000}"/>
    <cellStyle name="Normal 14 2 5 3 3 2" xfId="19292" xr:uid="{00000000-0005-0000-0000-0000D0270000}"/>
    <cellStyle name="Normal 14 2 5 3 3 2 2" xfId="42637" xr:uid="{00000000-0005-0000-0000-0000D1270000}"/>
    <cellStyle name="Normal 14 2 5 3 3 3" xfId="14138" xr:uid="{00000000-0005-0000-0000-0000D2270000}"/>
    <cellStyle name="Normal 14 2 5 3 3 3 2" xfId="37322" xr:uid="{00000000-0005-0000-0000-0000D3270000}"/>
    <cellStyle name="Normal 14 2 5 3 3 4" xfId="32012" xr:uid="{00000000-0005-0000-0000-0000D4270000}"/>
    <cellStyle name="Normal 14 2 5 3 3 5" xfId="26697" xr:uid="{00000000-0005-0000-0000-0000D5270000}"/>
    <cellStyle name="Normal 14 2 5 3 4" xfId="15919" xr:uid="{00000000-0005-0000-0000-0000D6270000}"/>
    <cellStyle name="Normal 14 2 5 3 4 2" xfId="39106" xr:uid="{00000000-0005-0000-0000-0000D7270000}"/>
    <cellStyle name="Normal 14 2 5 3 5" xfId="10610" xr:uid="{00000000-0005-0000-0000-0000D8270000}"/>
    <cellStyle name="Normal 14 2 5 3 5 2" xfId="33791" xr:uid="{00000000-0005-0000-0000-0000D9270000}"/>
    <cellStyle name="Normal 14 2 5 3 6" xfId="21237" xr:uid="{00000000-0005-0000-0000-0000DA270000}"/>
    <cellStyle name="Normal 14 2 5 3 6 2" xfId="28481" xr:uid="{00000000-0005-0000-0000-0000DB270000}"/>
    <cellStyle name="Normal 14 2 5 3 7" xfId="23166" xr:uid="{00000000-0005-0000-0000-0000DC270000}"/>
    <cellStyle name="Normal 14 2 5 3 8" xfId="44432" xr:uid="{00000000-0005-0000-0000-0000DD270000}"/>
    <cellStyle name="Normal 14 2 5 3 9" xfId="4525" xr:uid="{00000000-0005-0000-0000-0000DE270000}"/>
    <cellStyle name="Normal 14 2 5 4" xfId="6407" xr:uid="{00000000-0005-0000-0000-0000DF270000}"/>
    <cellStyle name="Normal 14 2 5 4 2" xfId="16817" xr:uid="{00000000-0005-0000-0000-0000E0270000}"/>
    <cellStyle name="Normal 14 2 5 4 2 2" xfId="40057" xr:uid="{00000000-0005-0000-0000-0000E1270000}"/>
    <cellStyle name="Normal 14 2 5 4 3" xfId="11559" xr:uid="{00000000-0005-0000-0000-0000E2270000}"/>
    <cellStyle name="Normal 14 2 5 4 3 2" xfId="34742" xr:uid="{00000000-0005-0000-0000-0000E3270000}"/>
    <cellStyle name="Normal 14 2 5 4 4" xfId="29432" xr:uid="{00000000-0005-0000-0000-0000E4270000}"/>
    <cellStyle name="Normal 14 2 5 4 5" xfId="24117" xr:uid="{00000000-0005-0000-0000-0000E5270000}"/>
    <cellStyle name="Normal 14 2 5 5" xfId="8106" xr:uid="{00000000-0005-0000-0000-0000E6270000}"/>
    <cellStyle name="Normal 14 2 5 5 2" xfId="18481" xr:uid="{00000000-0005-0000-0000-0000E7270000}"/>
    <cellStyle name="Normal 14 2 5 5 2 2" xfId="41825" xr:uid="{00000000-0005-0000-0000-0000E8270000}"/>
    <cellStyle name="Normal 14 2 5 5 3" xfId="13326" xr:uid="{00000000-0005-0000-0000-0000E9270000}"/>
    <cellStyle name="Normal 14 2 5 5 3 2" xfId="36510" xr:uid="{00000000-0005-0000-0000-0000EA270000}"/>
    <cellStyle name="Normal 14 2 5 5 4" xfId="31200" xr:uid="{00000000-0005-0000-0000-0000EB270000}"/>
    <cellStyle name="Normal 14 2 5 5 5" xfId="25885" xr:uid="{00000000-0005-0000-0000-0000EC270000}"/>
    <cellStyle name="Normal 14 2 5 6" xfId="15107" xr:uid="{00000000-0005-0000-0000-0000ED270000}"/>
    <cellStyle name="Normal 14 2 5 6 2" xfId="38294" xr:uid="{00000000-0005-0000-0000-0000EE270000}"/>
    <cellStyle name="Normal 14 2 5 7" xfId="9798" xr:uid="{00000000-0005-0000-0000-0000EF270000}"/>
    <cellStyle name="Normal 14 2 5 7 2" xfId="32979" xr:uid="{00000000-0005-0000-0000-0000F0270000}"/>
    <cellStyle name="Normal 14 2 5 8" xfId="20425" xr:uid="{00000000-0005-0000-0000-0000F1270000}"/>
    <cellStyle name="Normal 14 2 5 8 2" xfId="27669" xr:uid="{00000000-0005-0000-0000-0000F2270000}"/>
    <cellStyle name="Normal 14 2 5 9" xfId="22354" xr:uid="{00000000-0005-0000-0000-0000F3270000}"/>
    <cellStyle name="Normal 14 2 6" xfId="971" xr:uid="{00000000-0005-0000-0000-0000F4270000}"/>
    <cellStyle name="Normal 14 2 6 10" xfId="4526" xr:uid="{00000000-0005-0000-0000-0000F5270000}"/>
    <cellStyle name="Normal 14 2 6 11" xfId="2922" xr:uid="{00000000-0005-0000-0000-0000F6270000}"/>
    <cellStyle name="Normal 14 2 6 2" xfId="1786" xr:uid="{00000000-0005-0000-0000-0000F7270000}"/>
    <cellStyle name="Normal 14 2 6 2 10" xfId="3734" xr:uid="{00000000-0005-0000-0000-0000F8270000}"/>
    <cellStyle name="Normal 14 2 6 2 2" xfId="7346" xr:uid="{00000000-0005-0000-0000-0000F9270000}"/>
    <cellStyle name="Normal 14 2 6 2 2 2" xfId="17699" xr:uid="{00000000-0005-0000-0000-0000FA270000}"/>
    <cellStyle name="Normal 14 2 6 2 2 2 2" xfId="41011" xr:uid="{00000000-0005-0000-0000-0000FB270000}"/>
    <cellStyle name="Normal 14 2 6 2 2 3" xfId="12513" xr:uid="{00000000-0005-0000-0000-0000FC270000}"/>
    <cellStyle name="Normal 14 2 6 2 2 3 2" xfId="35696" xr:uid="{00000000-0005-0000-0000-0000FD270000}"/>
    <cellStyle name="Normal 14 2 6 2 2 4" xfId="30386" xr:uid="{00000000-0005-0000-0000-0000FE270000}"/>
    <cellStyle name="Normal 14 2 6 2 2 5" xfId="25071" xr:uid="{00000000-0005-0000-0000-0000FF270000}"/>
    <cellStyle name="Normal 14 2 6 2 3" xfId="8989" xr:uid="{00000000-0005-0000-0000-000000280000}"/>
    <cellStyle name="Normal 14 2 6 2 3 2" xfId="19434" xr:uid="{00000000-0005-0000-0000-000001280000}"/>
    <cellStyle name="Normal 14 2 6 2 3 2 2" xfId="42779" xr:uid="{00000000-0005-0000-0000-000002280000}"/>
    <cellStyle name="Normal 14 2 6 2 3 3" xfId="14280" xr:uid="{00000000-0005-0000-0000-000003280000}"/>
    <cellStyle name="Normal 14 2 6 2 3 3 2" xfId="37464" xr:uid="{00000000-0005-0000-0000-000004280000}"/>
    <cellStyle name="Normal 14 2 6 2 3 4" xfId="32154" xr:uid="{00000000-0005-0000-0000-000005280000}"/>
    <cellStyle name="Normal 14 2 6 2 3 5" xfId="26839" xr:uid="{00000000-0005-0000-0000-000006280000}"/>
    <cellStyle name="Normal 14 2 6 2 4" xfId="16061" xr:uid="{00000000-0005-0000-0000-000007280000}"/>
    <cellStyle name="Normal 14 2 6 2 4 2" xfId="39248" xr:uid="{00000000-0005-0000-0000-000008280000}"/>
    <cellStyle name="Normal 14 2 6 2 5" xfId="10752" xr:uid="{00000000-0005-0000-0000-000009280000}"/>
    <cellStyle name="Normal 14 2 6 2 5 2" xfId="33933" xr:uid="{00000000-0005-0000-0000-00000A280000}"/>
    <cellStyle name="Normal 14 2 6 2 6" xfId="21379" xr:uid="{00000000-0005-0000-0000-00000B280000}"/>
    <cellStyle name="Normal 14 2 6 2 6 2" xfId="28623" xr:uid="{00000000-0005-0000-0000-00000C280000}"/>
    <cellStyle name="Normal 14 2 6 2 7" xfId="23308" xr:uid="{00000000-0005-0000-0000-00000D280000}"/>
    <cellStyle name="Normal 14 2 6 2 8" xfId="44574" xr:uid="{00000000-0005-0000-0000-00000E280000}"/>
    <cellStyle name="Normal 14 2 6 2 9" xfId="4527" xr:uid="{00000000-0005-0000-0000-00000F280000}"/>
    <cellStyle name="Normal 14 2 6 3" xfId="6546" xr:uid="{00000000-0005-0000-0000-000010280000}"/>
    <cellStyle name="Normal 14 2 6 3 2" xfId="16947" xr:uid="{00000000-0005-0000-0000-000011280000}"/>
    <cellStyle name="Normal 14 2 6 3 2 2" xfId="40199" xr:uid="{00000000-0005-0000-0000-000012280000}"/>
    <cellStyle name="Normal 14 2 6 3 3" xfId="11701" xr:uid="{00000000-0005-0000-0000-000013280000}"/>
    <cellStyle name="Normal 14 2 6 3 3 2" xfId="34884" xr:uid="{00000000-0005-0000-0000-000014280000}"/>
    <cellStyle name="Normal 14 2 6 3 4" xfId="29574" xr:uid="{00000000-0005-0000-0000-000015280000}"/>
    <cellStyle name="Normal 14 2 6 3 5" xfId="24259" xr:uid="{00000000-0005-0000-0000-000016280000}"/>
    <cellStyle name="Normal 14 2 6 4" xfId="8236" xr:uid="{00000000-0005-0000-0000-000017280000}"/>
    <cellStyle name="Normal 14 2 6 4 2" xfId="18622" xr:uid="{00000000-0005-0000-0000-000018280000}"/>
    <cellStyle name="Normal 14 2 6 4 2 2" xfId="41967" xr:uid="{00000000-0005-0000-0000-000019280000}"/>
    <cellStyle name="Normal 14 2 6 4 3" xfId="13468" xr:uid="{00000000-0005-0000-0000-00001A280000}"/>
    <cellStyle name="Normal 14 2 6 4 3 2" xfId="36652" xr:uid="{00000000-0005-0000-0000-00001B280000}"/>
    <cellStyle name="Normal 14 2 6 4 4" xfId="31342" xr:uid="{00000000-0005-0000-0000-00001C280000}"/>
    <cellStyle name="Normal 14 2 6 4 5" xfId="26027" xr:uid="{00000000-0005-0000-0000-00001D280000}"/>
    <cellStyle name="Normal 14 2 6 5" xfId="15249" xr:uid="{00000000-0005-0000-0000-00001E280000}"/>
    <cellStyle name="Normal 14 2 6 5 2" xfId="38436" xr:uid="{00000000-0005-0000-0000-00001F280000}"/>
    <cellStyle name="Normal 14 2 6 6" xfId="9940" xr:uid="{00000000-0005-0000-0000-000020280000}"/>
    <cellStyle name="Normal 14 2 6 6 2" xfId="33121" xr:uid="{00000000-0005-0000-0000-000021280000}"/>
    <cellStyle name="Normal 14 2 6 7" xfId="20567" xr:uid="{00000000-0005-0000-0000-000022280000}"/>
    <cellStyle name="Normal 14 2 6 7 2" xfId="27811" xr:uid="{00000000-0005-0000-0000-000023280000}"/>
    <cellStyle name="Normal 14 2 6 8" xfId="22496" xr:uid="{00000000-0005-0000-0000-000024280000}"/>
    <cellStyle name="Normal 14 2 6 9" xfId="43762" xr:uid="{00000000-0005-0000-0000-000025280000}"/>
    <cellStyle name="Normal 14 2 7" xfId="552" xr:uid="{00000000-0005-0000-0000-000026280000}"/>
    <cellStyle name="Normal 14 2 7 10" xfId="2516" xr:uid="{00000000-0005-0000-0000-000027280000}"/>
    <cellStyle name="Normal 14 2 7 2" xfId="6147" xr:uid="{00000000-0005-0000-0000-000028280000}"/>
    <cellStyle name="Normal 14 2 7 2 2" xfId="16589" xr:uid="{00000000-0005-0000-0000-000029280000}"/>
    <cellStyle name="Normal 14 2 7 2 2 2" xfId="39793" xr:uid="{00000000-0005-0000-0000-00002A280000}"/>
    <cellStyle name="Normal 14 2 7 2 3" xfId="11295" xr:uid="{00000000-0005-0000-0000-00002B280000}"/>
    <cellStyle name="Normal 14 2 7 2 3 2" xfId="34478" xr:uid="{00000000-0005-0000-0000-00002C280000}"/>
    <cellStyle name="Normal 14 2 7 2 4" xfId="29168" xr:uid="{00000000-0005-0000-0000-00002D280000}"/>
    <cellStyle name="Normal 14 2 7 2 5" xfId="23853" xr:uid="{00000000-0005-0000-0000-00002E280000}"/>
    <cellStyle name="Normal 14 2 7 3" xfId="7878" xr:uid="{00000000-0005-0000-0000-00002F280000}"/>
    <cellStyle name="Normal 14 2 7 3 2" xfId="18217" xr:uid="{00000000-0005-0000-0000-000030280000}"/>
    <cellStyle name="Normal 14 2 7 3 2 2" xfId="41561" xr:uid="{00000000-0005-0000-0000-000031280000}"/>
    <cellStyle name="Normal 14 2 7 3 3" xfId="13062" xr:uid="{00000000-0005-0000-0000-000032280000}"/>
    <cellStyle name="Normal 14 2 7 3 3 2" xfId="36246" xr:uid="{00000000-0005-0000-0000-000033280000}"/>
    <cellStyle name="Normal 14 2 7 3 4" xfId="30936" xr:uid="{00000000-0005-0000-0000-000034280000}"/>
    <cellStyle name="Normal 14 2 7 3 5" xfId="25621" xr:uid="{00000000-0005-0000-0000-000035280000}"/>
    <cellStyle name="Normal 14 2 7 4" xfId="14843" xr:uid="{00000000-0005-0000-0000-000036280000}"/>
    <cellStyle name="Normal 14 2 7 4 2" xfId="38030" xr:uid="{00000000-0005-0000-0000-000037280000}"/>
    <cellStyle name="Normal 14 2 7 5" xfId="9534" xr:uid="{00000000-0005-0000-0000-000038280000}"/>
    <cellStyle name="Normal 14 2 7 5 2" xfId="32715" xr:uid="{00000000-0005-0000-0000-000039280000}"/>
    <cellStyle name="Normal 14 2 7 6" xfId="20161" xr:uid="{00000000-0005-0000-0000-00003A280000}"/>
    <cellStyle name="Normal 14 2 7 6 2" xfId="27405" xr:uid="{00000000-0005-0000-0000-00003B280000}"/>
    <cellStyle name="Normal 14 2 7 7" xfId="22090" xr:uid="{00000000-0005-0000-0000-00003C280000}"/>
    <cellStyle name="Normal 14 2 7 8" xfId="43356" xr:uid="{00000000-0005-0000-0000-00003D280000}"/>
    <cellStyle name="Normal 14 2 7 9" xfId="4528" xr:uid="{00000000-0005-0000-0000-00003E280000}"/>
    <cellStyle name="Normal 14 2 8" xfId="1379" xr:uid="{00000000-0005-0000-0000-00003F280000}"/>
    <cellStyle name="Normal 14 2 8 10" xfId="3328" xr:uid="{00000000-0005-0000-0000-000040280000}"/>
    <cellStyle name="Normal 14 2 8 2" xfId="6946" xr:uid="{00000000-0005-0000-0000-000041280000}"/>
    <cellStyle name="Normal 14 2 8 2 2" xfId="17317" xr:uid="{00000000-0005-0000-0000-000042280000}"/>
    <cellStyle name="Normal 14 2 8 2 2 2" xfId="40605" xr:uid="{00000000-0005-0000-0000-000043280000}"/>
    <cellStyle name="Normal 14 2 8 2 3" xfId="12107" xr:uid="{00000000-0005-0000-0000-000044280000}"/>
    <cellStyle name="Normal 14 2 8 2 3 2" xfId="35290" xr:uid="{00000000-0005-0000-0000-000045280000}"/>
    <cellStyle name="Normal 14 2 8 2 4" xfId="29980" xr:uid="{00000000-0005-0000-0000-000046280000}"/>
    <cellStyle name="Normal 14 2 8 2 5" xfId="24665" xr:uid="{00000000-0005-0000-0000-000047280000}"/>
    <cellStyle name="Normal 14 2 8 3" xfId="8606" xr:uid="{00000000-0005-0000-0000-000048280000}"/>
    <cellStyle name="Normal 14 2 8 3 2" xfId="19028" xr:uid="{00000000-0005-0000-0000-000049280000}"/>
    <cellStyle name="Normal 14 2 8 3 2 2" xfId="42373" xr:uid="{00000000-0005-0000-0000-00004A280000}"/>
    <cellStyle name="Normal 14 2 8 3 3" xfId="13874" xr:uid="{00000000-0005-0000-0000-00004B280000}"/>
    <cellStyle name="Normal 14 2 8 3 3 2" xfId="37058" xr:uid="{00000000-0005-0000-0000-00004C280000}"/>
    <cellStyle name="Normal 14 2 8 3 4" xfId="31748" xr:uid="{00000000-0005-0000-0000-00004D280000}"/>
    <cellStyle name="Normal 14 2 8 3 5" xfId="26433" xr:uid="{00000000-0005-0000-0000-00004E280000}"/>
    <cellStyle name="Normal 14 2 8 4" xfId="15655" xr:uid="{00000000-0005-0000-0000-00004F280000}"/>
    <cellStyle name="Normal 14 2 8 4 2" xfId="38842" xr:uid="{00000000-0005-0000-0000-000050280000}"/>
    <cellStyle name="Normal 14 2 8 5" xfId="10346" xr:uid="{00000000-0005-0000-0000-000051280000}"/>
    <cellStyle name="Normal 14 2 8 5 2" xfId="33527" xr:uid="{00000000-0005-0000-0000-000052280000}"/>
    <cellStyle name="Normal 14 2 8 6" xfId="20973" xr:uid="{00000000-0005-0000-0000-000053280000}"/>
    <cellStyle name="Normal 14 2 8 6 2" xfId="28217" xr:uid="{00000000-0005-0000-0000-000054280000}"/>
    <cellStyle name="Normal 14 2 8 7" xfId="22902" xr:uid="{00000000-0005-0000-0000-000055280000}"/>
    <cellStyle name="Normal 14 2 8 8" xfId="44168" xr:uid="{00000000-0005-0000-0000-000056280000}"/>
    <cellStyle name="Normal 14 2 8 9" xfId="4529" xr:uid="{00000000-0005-0000-0000-000057280000}"/>
    <cellStyle name="Normal 14 2 9" xfId="6019" xr:uid="{00000000-0005-0000-0000-000058280000}"/>
    <cellStyle name="Normal 14 2 9 2" xfId="16471" xr:uid="{00000000-0005-0000-0000-000059280000}"/>
    <cellStyle name="Normal 14 2 9 2 2" xfId="39659" xr:uid="{00000000-0005-0000-0000-00005A280000}"/>
    <cellStyle name="Normal 14 2 9 3" xfId="11161" xr:uid="{00000000-0005-0000-0000-00005B280000}"/>
    <cellStyle name="Normal 14 2 9 3 2" xfId="34344" xr:uid="{00000000-0005-0000-0000-00005C280000}"/>
    <cellStyle name="Normal 14 2 9 4" xfId="29034" xr:uid="{00000000-0005-0000-0000-00005D280000}"/>
    <cellStyle name="Normal 14 2 9 5" xfId="23719" xr:uid="{00000000-0005-0000-0000-00005E280000}"/>
    <cellStyle name="Normal 14 3" xfId="457" xr:uid="{00000000-0005-0000-0000-00005F280000}"/>
    <cellStyle name="Normal 14 3 10" xfId="14746" xr:uid="{00000000-0005-0000-0000-000060280000}"/>
    <cellStyle name="Normal 14 3 10 2" xfId="37933" xr:uid="{00000000-0005-0000-0000-000061280000}"/>
    <cellStyle name="Normal 14 3 11" xfId="9437" xr:uid="{00000000-0005-0000-0000-000062280000}"/>
    <cellStyle name="Normal 14 3 11 2" xfId="32618" xr:uid="{00000000-0005-0000-0000-000063280000}"/>
    <cellStyle name="Normal 14 3 12" xfId="20066" xr:uid="{00000000-0005-0000-0000-000064280000}"/>
    <cellStyle name="Normal 14 3 12 2" xfId="27308" xr:uid="{00000000-0005-0000-0000-000065280000}"/>
    <cellStyle name="Normal 14 3 13" xfId="21993" xr:uid="{00000000-0005-0000-0000-000066280000}"/>
    <cellStyle name="Normal 14 3 14" xfId="43261" xr:uid="{00000000-0005-0000-0000-000067280000}"/>
    <cellStyle name="Normal 14 3 15" xfId="4530" xr:uid="{00000000-0005-0000-0000-000068280000}"/>
    <cellStyle name="Normal 14 3 16" xfId="2421" xr:uid="{00000000-0005-0000-0000-000069280000}"/>
    <cellStyle name="Normal 14 3 2" xfId="517" xr:uid="{00000000-0005-0000-0000-00006A280000}"/>
    <cellStyle name="Normal 14 3 2 10" xfId="9499" xr:uid="{00000000-0005-0000-0000-00006B280000}"/>
    <cellStyle name="Normal 14 3 2 10 2" xfId="32680" xr:uid="{00000000-0005-0000-0000-00006C280000}"/>
    <cellStyle name="Normal 14 3 2 11" xfId="20126" xr:uid="{00000000-0005-0000-0000-00006D280000}"/>
    <cellStyle name="Normal 14 3 2 11 2" xfId="27370" xr:uid="{00000000-0005-0000-0000-00006E280000}"/>
    <cellStyle name="Normal 14 3 2 12" xfId="22055" xr:uid="{00000000-0005-0000-0000-00006F280000}"/>
    <cellStyle name="Normal 14 3 2 13" xfId="43321" xr:uid="{00000000-0005-0000-0000-000070280000}"/>
    <cellStyle name="Normal 14 3 2 14" xfId="4531" xr:uid="{00000000-0005-0000-0000-000071280000}"/>
    <cellStyle name="Normal 14 3 2 15" xfId="2481" xr:uid="{00000000-0005-0000-0000-000072280000}"/>
    <cellStyle name="Normal 14 3 2 2" xfId="789" xr:uid="{00000000-0005-0000-0000-000073280000}"/>
    <cellStyle name="Normal 14 3 2 2 10" xfId="43590" xr:uid="{00000000-0005-0000-0000-000074280000}"/>
    <cellStyle name="Normal 14 3 2 2 11" xfId="4532" xr:uid="{00000000-0005-0000-0000-000075280000}"/>
    <cellStyle name="Normal 14 3 2 2 12" xfId="2750" xr:uid="{00000000-0005-0000-0000-000076280000}"/>
    <cellStyle name="Normal 14 3 2 2 2" xfId="1205" xr:uid="{00000000-0005-0000-0000-000077280000}"/>
    <cellStyle name="Normal 14 3 2 2 2 10" xfId="4533" xr:uid="{00000000-0005-0000-0000-000078280000}"/>
    <cellStyle name="Normal 14 3 2 2 2 11" xfId="3156" xr:uid="{00000000-0005-0000-0000-000079280000}"/>
    <cellStyle name="Normal 14 3 2 2 2 2" xfId="2020" xr:uid="{00000000-0005-0000-0000-00007A280000}"/>
    <cellStyle name="Normal 14 3 2 2 2 2 10" xfId="3968" xr:uid="{00000000-0005-0000-0000-00007B280000}"/>
    <cellStyle name="Normal 14 3 2 2 2 2 2" xfId="7576" xr:uid="{00000000-0005-0000-0000-00007C280000}"/>
    <cellStyle name="Normal 14 3 2 2 2 2 2 2" xfId="17921" xr:uid="{00000000-0005-0000-0000-00007D280000}"/>
    <cellStyle name="Normal 14 3 2 2 2 2 2 2 2" xfId="41245" xr:uid="{00000000-0005-0000-0000-00007E280000}"/>
    <cellStyle name="Normal 14 3 2 2 2 2 2 3" xfId="12747" xr:uid="{00000000-0005-0000-0000-00007F280000}"/>
    <cellStyle name="Normal 14 3 2 2 2 2 2 3 2" xfId="35930" xr:uid="{00000000-0005-0000-0000-000080280000}"/>
    <cellStyle name="Normal 14 3 2 2 2 2 2 4" xfId="30620" xr:uid="{00000000-0005-0000-0000-000081280000}"/>
    <cellStyle name="Normal 14 3 2 2 2 2 2 5" xfId="25305" xr:uid="{00000000-0005-0000-0000-000082280000}"/>
    <cellStyle name="Normal 14 3 2 2 2 2 3" xfId="9211" xr:uid="{00000000-0005-0000-0000-000083280000}"/>
    <cellStyle name="Normal 14 3 2 2 2 2 3 2" xfId="19668" xr:uid="{00000000-0005-0000-0000-000084280000}"/>
    <cellStyle name="Normal 14 3 2 2 2 2 3 2 2" xfId="43013" xr:uid="{00000000-0005-0000-0000-000085280000}"/>
    <cellStyle name="Normal 14 3 2 2 2 2 3 3" xfId="14514" xr:uid="{00000000-0005-0000-0000-000086280000}"/>
    <cellStyle name="Normal 14 3 2 2 2 2 3 3 2" xfId="37698" xr:uid="{00000000-0005-0000-0000-000087280000}"/>
    <cellStyle name="Normal 14 3 2 2 2 2 3 4" xfId="32388" xr:uid="{00000000-0005-0000-0000-000088280000}"/>
    <cellStyle name="Normal 14 3 2 2 2 2 3 5" xfId="27073" xr:uid="{00000000-0005-0000-0000-000089280000}"/>
    <cellStyle name="Normal 14 3 2 2 2 2 4" xfId="16295" xr:uid="{00000000-0005-0000-0000-00008A280000}"/>
    <cellStyle name="Normal 14 3 2 2 2 2 4 2" xfId="39482" xr:uid="{00000000-0005-0000-0000-00008B280000}"/>
    <cellStyle name="Normal 14 3 2 2 2 2 5" xfId="10986" xr:uid="{00000000-0005-0000-0000-00008C280000}"/>
    <cellStyle name="Normal 14 3 2 2 2 2 5 2" xfId="34167" xr:uid="{00000000-0005-0000-0000-00008D280000}"/>
    <cellStyle name="Normal 14 3 2 2 2 2 6" xfId="21613" xr:uid="{00000000-0005-0000-0000-00008E280000}"/>
    <cellStyle name="Normal 14 3 2 2 2 2 6 2" xfId="28857" xr:uid="{00000000-0005-0000-0000-00008F280000}"/>
    <cellStyle name="Normal 14 3 2 2 2 2 7" xfId="23542" xr:uid="{00000000-0005-0000-0000-000090280000}"/>
    <cellStyle name="Normal 14 3 2 2 2 2 8" xfId="44808" xr:uid="{00000000-0005-0000-0000-000091280000}"/>
    <cellStyle name="Normal 14 3 2 2 2 2 9" xfId="4534" xr:uid="{00000000-0005-0000-0000-000092280000}"/>
    <cellStyle name="Normal 14 3 2 2 2 3" xfId="6776" xr:uid="{00000000-0005-0000-0000-000093280000}"/>
    <cellStyle name="Normal 14 3 2 2 2 3 2" xfId="17157" xr:uid="{00000000-0005-0000-0000-000094280000}"/>
    <cellStyle name="Normal 14 3 2 2 2 3 2 2" xfId="40433" xr:uid="{00000000-0005-0000-0000-000095280000}"/>
    <cellStyle name="Normal 14 3 2 2 2 3 3" xfId="11935" xr:uid="{00000000-0005-0000-0000-000096280000}"/>
    <cellStyle name="Normal 14 3 2 2 2 3 3 2" xfId="35118" xr:uid="{00000000-0005-0000-0000-000097280000}"/>
    <cellStyle name="Normal 14 3 2 2 2 3 4" xfId="29808" xr:uid="{00000000-0005-0000-0000-000098280000}"/>
    <cellStyle name="Normal 14 3 2 2 2 3 5" xfId="24493" xr:uid="{00000000-0005-0000-0000-000099280000}"/>
    <cellStyle name="Normal 14 3 2 2 2 4" xfId="8446" xr:uid="{00000000-0005-0000-0000-00009A280000}"/>
    <cellStyle name="Normal 14 3 2 2 2 4 2" xfId="18856" xr:uid="{00000000-0005-0000-0000-00009B280000}"/>
    <cellStyle name="Normal 14 3 2 2 2 4 2 2" xfId="42201" xr:uid="{00000000-0005-0000-0000-00009C280000}"/>
    <cellStyle name="Normal 14 3 2 2 2 4 3" xfId="13702" xr:uid="{00000000-0005-0000-0000-00009D280000}"/>
    <cellStyle name="Normal 14 3 2 2 2 4 3 2" xfId="36886" xr:uid="{00000000-0005-0000-0000-00009E280000}"/>
    <cellStyle name="Normal 14 3 2 2 2 4 4" xfId="31576" xr:uid="{00000000-0005-0000-0000-00009F280000}"/>
    <cellStyle name="Normal 14 3 2 2 2 4 5" xfId="26261" xr:uid="{00000000-0005-0000-0000-0000A0280000}"/>
    <cellStyle name="Normal 14 3 2 2 2 5" xfId="15483" xr:uid="{00000000-0005-0000-0000-0000A1280000}"/>
    <cellStyle name="Normal 14 3 2 2 2 5 2" xfId="38670" xr:uid="{00000000-0005-0000-0000-0000A2280000}"/>
    <cellStyle name="Normal 14 3 2 2 2 6" xfId="10174" xr:uid="{00000000-0005-0000-0000-0000A3280000}"/>
    <cellStyle name="Normal 14 3 2 2 2 6 2" xfId="33355" xr:uid="{00000000-0005-0000-0000-0000A4280000}"/>
    <cellStyle name="Normal 14 3 2 2 2 7" xfId="20801" xr:uid="{00000000-0005-0000-0000-0000A5280000}"/>
    <cellStyle name="Normal 14 3 2 2 2 7 2" xfId="28045" xr:uid="{00000000-0005-0000-0000-0000A6280000}"/>
    <cellStyle name="Normal 14 3 2 2 2 8" xfId="22730" xr:uid="{00000000-0005-0000-0000-0000A7280000}"/>
    <cellStyle name="Normal 14 3 2 2 2 9" xfId="43996" xr:uid="{00000000-0005-0000-0000-0000A8280000}"/>
    <cellStyle name="Normal 14 3 2 2 3" xfId="1613" xr:uid="{00000000-0005-0000-0000-0000A9280000}"/>
    <cellStyle name="Normal 14 3 2 2 3 10" xfId="3562" xr:uid="{00000000-0005-0000-0000-0000AA280000}"/>
    <cellStyle name="Normal 14 3 2 2 3 2" xfId="7176" xr:uid="{00000000-0005-0000-0000-0000AB280000}"/>
    <cellStyle name="Normal 14 3 2 2 3 2 2" xfId="17539" xr:uid="{00000000-0005-0000-0000-0000AC280000}"/>
    <cellStyle name="Normal 14 3 2 2 3 2 2 2" xfId="40839" xr:uid="{00000000-0005-0000-0000-0000AD280000}"/>
    <cellStyle name="Normal 14 3 2 2 3 2 3" xfId="12341" xr:uid="{00000000-0005-0000-0000-0000AE280000}"/>
    <cellStyle name="Normal 14 3 2 2 3 2 3 2" xfId="35524" xr:uid="{00000000-0005-0000-0000-0000AF280000}"/>
    <cellStyle name="Normal 14 3 2 2 3 2 4" xfId="30214" xr:uid="{00000000-0005-0000-0000-0000B0280000}"/>
    <cellStyle name="Normal 14 3 2 2 3 2 5" xfId="24899" xr:uid="{00000000-0005-0000-0000-0000B1280000}"/>
    <cellStyle name="Normal 14 3 2 2 3 3" xfId="8828" xr:uid="{00000000-0005-0000-0000-0000B2280000}"/>
    <cellStyle name="Normal 14 3 2 2 3 3 2" xfId="19262" xr:uid="{00000000-0005-0000-0000-0000B3280000}"/>
    <cellStyle name="Normal 14 3 2 2 3 3 2 2" xfId="42607" xr:uid="{00000000-0005-0000-0000-0000B4280000}"/>
    <cellStyle name="Normal 14 3 2 2 3 3 3" xfId="14108" xr:uid="{00000000-0005-0000-0000-0000B5280000}"/>
    <cellStyle name="Normal 14 3 2 2 3 3 3 2" xfId="37292" xr:uid="{00000000-0005-0000-0000-0000B6280000}"/>
    <cellStyle name="Normal 14 3 2 2 3 3 4" xfId="31982" xr:uid="{00000000-0005-0000-0000-0000B7280000}"/>
    <cellStyle name="Normal 14 3 2 2 3 3 5" xfId="26667" xr:uid="{00000000-0005-0000-0000-0000B8280000}"/>
    <cellStyle name="Normal 14 3 2 2 3 4" xfId="15889" xr:uid="{00000000-0005-0000-0000-0000B9280000}"/>
    <cellStyle name="Normal 14 3 2 2 3 4 2" xfId="39076" xr:uid="{00000000-0005-0000-0000-0000BA280000}"/>
    <cellStyle name="Normal 14 3 2 2 3 5" xfId="10580" xr:uid="{00000000-0005-0000-0000-0000BB280000}"/>
    <cellStyle name="Normal 14 3 2 2 3 5 2" xfId="33761" xr:uid="{00000000-0005-0000-0000-0000BC280000}"/>
    <cellStyle name="Normal 14 3 2 2 3 6" xfId="21207" xr:uid="{00000000-0005-0000-0000-0000BD280000}"/>
    <cellStyle name="Normal 14 3 2 2 3 6 2" xfId="28451" xr:uid="{00000000-0005-0000-0000-0000BE280000}"/>
    <cellStyle name="Normal 14 3 2 2 3 7" xfId="23136" xr:uid="{00000000-0005-0000-0000-0000BF280000}"/>
    <cellStyle name="Normal 14 3 2 2 3 8" xfId="44402" xr:uid="{00000000-0005-0000-0000-0000C0280000}"/>
    <cellStyle name="Normal 14 3 2 2 3 9" xfId="4535" xr:uid="{00000000-0005-0000-0000-0000C1280000}"/>
    <cellStyle name="Normal 14 3 2 2 4" xfId="6377" xr:uid="{00000000-0005-0000-0000-0000C2280000}"/>
    <cellStyle name="Normal 14 3 2 2 4 2" xfId="16799" xr:uid="{00000000-0005-0000-0000-0000C3280000}"/>
    <cellStyle name="Normal 14 3 2 2 4 2 2" xfId="40027" xr:uid="{00000000-0005-0000-0000-0000C4280000}"/>
    <cellStyle name="Normal 14 3 2 2 4 3" xfId="11529" xr:uid="{00000000-0005-0000-0000-0000C5280000}"/>
    <cellStyle name="Normal 14 3 2 2 4 3 2" xfId="34712" xr:uid="{00000000-0005-0000-0000-0000C6280000}"/>
    <cellStyle name="Normal 14 3 2 2 4 4" xfId="29402" xr:uid="{00000000-0005-0000-0000-0000C7280000}"/>
    <cellStyle name="Normal 14 3 2 2 4 5" xfId="24087" xr:uid="{00000000-0005-0000-0000-0000C8280000}"/>
    <cellStyle name="Normal 14 3 2 2 5" xfId="8088" xr:uid="{00000000-0005-0000-0000-0000C9280000}"/>
    <cellStyle name="Normal 14 3 2 2 5 2" xfId="18451" xr:uid="{00000000-0005-0000-0000-0000CA280000}"/>
    <cellStyle name="Normal 14 3 2 2 5 2 2" xfId="41795" xr:uid="{00000000-0005-0000-0000-0000CB280000}"/>
    <cellStyle name="Normal 14 3 2 2 5 3" xfId="13296" xr:uid="{00000000-0005-0000-0000-0000CC280000}"/>
    <cellStyle name="Normal 14 3 2 2 5 3 2" xfId="36480" xr:uid="{00000000-0005-0000-0000-0000CD280000}"/>
    <cellStyle name="Normal 14 3 2 2 5 4" xfId="31170" xr:uid="{00000000-0005-0000-0000-0000CE280000}"/>
    <cellStyle name="Normal 14 3 2 2 5 5" xfId="25855" xr:uid="{00000000-0005-0000-0000-0000CF280000}"/>
    <cellStyle name="Normal 14 3 2 2 6" xfId="15077" xr:uid="{00000000-0005-0000-0000-0000D0280000}"/>
    <cellStyle name="Normal 14 3 2 2 6 2" xfId="38264" xr:uid="{00000000-0005-0000-0000-0000D1280000}"/>
    <cellStyle name="Normal 14 3 2 2 7" xfId="9768" xr:uid="{00000000-0005-0000-0000-0000D2280000}"/>
    <cellStyle name="Normal 14 3 2 2 7 2" xfId="32949" xr:uid="{00000000-0005-0000-0000-0000D3280000}"/>
    <cellStyle name="Normal 14 3 2 2 8" xfId="20395" xr:uid="{00000000-0005-0000-0000-0000D4280000}"/>
    <cellStyle name="Normal 14 3 2 2 8 2" xfId="27639" xr:uid="{00000000-0005-0000-0000-0000D5280000}"/>
    <cellStyle name="Normal 14 3 2 2 9" xfId="22324" xr:uid="{00000000-0005-0000-0000-0000D6280000}"/>
    <cellStyle name="Normal 14 3 2 3" xfId="926" xr:uid="{00000000-0005-0000-0000-0000D7280000}"/>
    <cellStyle name="Normal 14 3 2 3 10" xfId="43719" xr:uid="{00000000-0005-0000-0000-0000D8280000}"/>
    <cellStyle name="Normal 14 3 2 3 11" xfId="4536" xr:uid="{00000000-0005-0000-0000-0000D9280000}"/>
    <cellStyle name="Normal 14 3 2 3 12" xfId="2879" xr:uid="{00000000-0005-0000-0000-0000DA280000}"/>
    <cellStyle name="Normal 14 3 2 3 2" xfId="1334" xr:uid="{00000000-0005-0000-0000-0000DB280000}"/>
    <cellStyle name="Normal 14 3 2 3 2 10" xfId="4537" xr:uid="{00000000-0005-0000-0000-0000DC280000}"/>
    <cellStyle name="Normal 14 3 2 3 2 11" xfId="3285" xr:uid="{00000000-0005-0000-0000-0000DD280000}"/>
    <cellStyle name="Normal 14 3 2 3 2 2" xfId="2149" xr:uid="{00000000-0005-0000-0000-0000DE280000}"/>
    <cellStyle name="Normal 14 3 2 3 2 2 10" xfId="4097" xr:uid="{00000000-0005-0000-0000-0000DF280000}"/>
    <cellStyle name="Normal 14 3 2 3 2 2 2" xfId="7703" xr:uid="{00000000-0005-0000-0000-0000E0280000}"/>
    <cellStyle name="Normal 14 3 2 3 2 2 2 2" xfId="18038" xr:uid="{00000000-0005-0000-0000-0000E1280000}"/>
    <cellStyle name="Normal 14 3 2 3 2 2 2 2 2" xfId="41374" xr:uid="{00000000-0005-0000-0000-0000E2280000}"/>
    <cellStyle name="Normal 14 3 2 3 2 2 2 3" xfId="12876" xr:uid="{00000000-0005-0000-0000-0000E3280000}"/>
    <cellStyle name="Normal 14 3 2 3 2 2 2 3 2" xfId="36059" xr:uid="{00000000-0005-0000-0000-0000E4280000}"/>
    <cellStyle name="Normal 14 3 2 3 2 2 2 4" xfId="30749" xr:uid="{00000000-0005-0000-0000-0000E5280000}"/>
    <cellStyle name="Normal 14 3 2 3 2 2 2 5" xfId="25434" xr:uid="{00000000-0005-0000-0000-0000E6280000}"/>
    <cellStyle name="Normal 14 3 2 3 2 2 3" xfId="9328" xr:uid="{00000000-0005-0000-0000-0000E7280000}"/>
    <cellStyle name="Normal 14 3 2 3 2 2 3 2" xfId="19797" xr:uid="{00000000-0005-0000-0000-0000E8280000}"/>
    <cellStyle name="Normal 14 3 2 3 2 2 3 2 2" xfId="43142" xr:uid="{00000000-0005-0000-0000-0000E9280000}"/>
    <cellStyle name="Normal 14 3 2 3 2 2 3 3" xfId="14643" xr:uid="{00000000-0005-0000-0000-0000EA280000}"/>
    <cellStyle name="Normal 14 3 2 3 2 2 3 3 2" xfId="37827" xr:uid="{00000000-0005-0000-0000-0000EB280000}"/>
    <cellStyle name="Normal 14 3 2 3 2 2 3 4" xfId="32517" xr:uid="{00000000-0005-0000-0000-0000EC280000}"/>
    <cellStyle name="Normal 14 3 2 3 2 2 3 5" xfId="27202" xr:uid="{00000000-0005-0000-0000-0000ED280000}"/>
    <cellStyle name="Normal 14 3 2 3 2 2 4" xfId="16424" xr:uid="{00000000-0005-0000-0000-0000EE280000}"/>
    <cellStyle name="Normal 14 3 2 3 2 2 4 2" xfId="39611" xr:uid="{00000000-0005-0000-0000-0000EF280000}"/>
    <cellStyle name="Normal 14 3 2 3 2 2 5" xfId="11115" xr:uid="{00000000-0005-0000-0000-0000F0280000}"/>
    <cellStyle name="Normal 14 3 2 3 2 2 5 2" xfId="34296" xr:uid="{00000000-0005-0000-0000-0000F1280000}"/>
    <cellStyle name="Normal 14 3 2 3 2 2 6" xfId="21742" xr:uid="{00000000-0005-0000-0000-0000F2280000}"/>
    <cellStyle name="Normal 14 3 2 3 2 2 6 2" xfId="28986" xr:uid="{00000000-0005-0000-0000-0000F3280000}"/>
    <cellStyle name="Normal 14 3 2 3 2 2 7" xfId="23671" xr:uid="{00000000-0005-0000-0000-0000F4280000}"/>
    <cellStyle name="Normal 14 3 2 3 2 2 8" xfId="44937" xr:uid="{00000000-0005-0000-0000-0000F5280000}"/>
    <cellStyle name="Normal 14 3 2 3 2 2 9" xfId="4538" xr:uid="{00000000-0005-0000-0000-0000F6280000}"/>
    <cellStyle name="Normal 14 3 2 3 2 3" xfId="6903" xr:uid="{00000000-0005-0000-0000-0000F7280000}"/>
    <cellStyle name="Normal 14 3 2 3 2 3 2" xfId="17274" xr:uid="{00000000-0005-0000-0000-0000F8280000}"/>
    <cellStyle name="Normal 14 3 2 3 2 3 2 2" xfId="40562" xr:uid="{00000000-0005-0000-0000-0000F9280000}"/>
    <cellStyle name="Normal 14 3 2 3 2 3 3" xfId="12064" xr:uid="{00000000-0005-0000-0000-0000FA280000}"/>
    <cellStyle name="Normal 14 3 2 3 2 3 3 2" xfId="35247" xr:uid="{00000000-0005-0000-0000-0000FB280000}"/>
    <cellStyle name="Normal 14 3 2 3 2 3 4" xfId="29937" xr:uid="{00000000-0005-0000-0000-0000FC280000}"/>
    <cellStyle name="Normal 14 3 2 3 2 3 5" xfId="24622" xr:uid="{00000000-0005-0000-0000-0000FD280000}"/>
    <cellStyle name="Normal 14 3 2 3 2 4" xfId="8563" xr:uid="{00000000-0005-0000-0000-0000FE280000}"/>
    <cellStyle name="Normal 14 3 2 3 2 4 2" xfId="18985" xr:uid="{00000000-0005-0000-0000-0000FF280000}"/>
    <cellStyle name="Normal 14 3 2 3 2 4 2 2" xfId="42330" xr:uid="{00000000-0005-0000-0000-000000290000}"/>
    <cellStyle name="Normal 14 3 2 3 2 4 3" xfId="13831" xr:uid="{00000000-0005-0000-0000-000001290000}"/>
    <cellStyle name="Normal 14 3 2 3 2 4 3 2" xfId="37015" xr:uid="{00000000-0005-0000-0000-000002290000}"/>
    <cellStyle name="Normal 14 3 2 3 2 4 4" xfId="31705" xr:uid="{00000000-0005-0000-0000-000003290000}"/>
    <cellStyle name="Normal 14 3 2 3 2 4 5" xfId="26390" xr:uid="{00000000-0005-0000-0000-000004290000}"/>
    <cellStyle name="Normal 14 3 2 3 2 5" xfId="15612" xr:uid="{00000000-0005-0000-0000-000005290000}"/>
    <cellStyle name="Normal 14 3 2 3 2 5 2" xfId="38799" xr:uid="{00000000-0005-0000-0000-000006290000}"/>
    <cellStyle name="Normal 14 3 2 3 2 6" xfId="10303" xr:uid="{00000000-0005-0000-0000-000007290000}"/>
    <cellStyle name="Normal 14 3 2 3 2 6 2" xfId="33484" xr:uid="{00000000-0005-0000-0000-000008290000}"/>
    <cellStyle name="Normal 14 3 2 3 2 7" xfId="20930" xr:uid="{00000000-0005-0000-0000-000009290000}"/>
    <cellStyle name="Normal 14 3 2 3 2 7 2" xfId="28174" xr:uid="{00000000-0005-0000-0000-00000A290000}"/>
    <cellStyle name="Normal 14 3 2 3 2 8" xfId="22859" xr:uid="{00000000-0005-0000-0000-00000B290000}"/>
    <cellStyle name="Normal 14 3 2 3 2 9" xfId="44125" xr:uid="{00000000-0005-0000-0000-00000C290000}"/>
    <cellStyle name="Normal 14 3 2 3 3" xfId="1742" xr:uid="{00000000-0005-0000-0000-00000D290000}"/>
    <cellStyle name="Normal 14 3 2 3 3 10" xfId="3691" xr:uid="{00000000-0005-0000-0000-00000E290000}"/>
    <cellStyle name="Normal 14 3 2 3 3 2" xfId="7303" xr:uid="{00000000-0005-0000-0000-00000F290000}"/>
    <cellStyle name="Normal 14 3 2 3 3 2 2" xfId="17656" xr:uid="{00000000-0005-0000-0000-000010290000}"/>
    <cellStyle name="Normal 14 3 2 3 3 2 2 2" xfId="40968" xr:uid="{00000000-0005-0000-0000-000011290000}"/>
    <cellStyle name="Normal 14 3 2 3 3 2 3" xfId="12470" xr:uid="{00000000-0005-0000-0000-000012290000}"/>
    <cellStyle name="Normal 14 3 2 3 3 2 3 2" xfId="35653" xr:uid="{00000000-0005-0000-0000-000013290000}"/>
    <cellStyle name="Normal 14 3 2 3 3 2 4" xfId="30343" xr:uid="{00000000-0005-0000-0000-000014290000}"/>
    <cellStyle name="Normal 14 3 2 3 3 2 5" xfId="25028" xr:uid="{00000000-0005-0000-0000-000015290000}"/>
    <cellStyle name="Normal 14 3 2 3 3 3" xfId="8945" xr:uid="{00000000-0005-0000-0000-000016290000}"/>
    <cellStyle name="Normal 14 3 2 3 3 3 2" xfId="19391" xr:uid="{00000000-0005-0000-0000-000017290000}"/>
    <cellStyle name="Normal 14 3 2 3 3 3 2 2" xfId="42736" xr:uid="{00000000-0005-0000-0000-000018290000}"/>
    <cellStyle name="Normal 14 3 2 3 3 3 3" xfId="14237" xr:uid="{00000000-0005-0000-0000-000019290000}"/>
    <cellStyle name="Normal 14 3 2 3 3 3 3 2" xfId="37421" xr:uid="{00000000-0005-0000-0000-00001A290000}"/>
    <cellStyle name="Normal 14 3 2 3 3 3 4" xfId="32111" xr:uid="{00000000-0005-0000-0000-00001B290000}"/>
    <cellStyle name="Normal 14 3 2 3 3 3 5" xfId="26796" xr:uid="{00000000-0005-0000-0000-00001C290000}"/>
    <cellStyle name="Normal 14 3 2 3 3 4" xfId="16018" xr:uid="{00000000-0005-0000-0000-00001D290000}"/>
    <cellStyle name="Normal 14 3 2 3 3 4 2" xfId="39205" xr:uid="{00000000-0005-0000-0000-00001E290000}"/>
    <cellStyle name="Normal 14 3 2 3 3 5" xfId="10709" xr:uid="{00000000-0005-0000-0000-00001F290000}"/>
    <cellStyle name="Normal 14 3 2 3 3 5 2" xfId="33890" xr:uid="{00000000-0005-0000-0000-000020290000}"/>
    <cellStyle name="Normal 14 3 2 3 3 6" xfId="21336" xr:uid="{00000000-0005-0000-0000-000021290000}"/>
    <cellStyle name="Normal 14 3 2 3 3 6 2" xfId="28580" xr:uid="{00000000-0005-0000-0000-000022290000}"/>
    <cellStyle name="Normal 14 3 2 3 3 7" xfId="23265" xr:uid="{00000000-0005-0000-0000-000023290000}"/>
    <cellStyle name="Normal 14 3 2 3 3 8" xfId="44531" xr:uid="{00000000-0005-0000-0000-000024290000}"/>
    <cellStyle name="Normal 14 3 2 3 3 9" xfId="4539" xr:uid="{00000000-0005-0000-0000-000025290000}"/>
    <cellStyle name="Normal 14 3 2 3 4" xfId="6504" xr:uid="{00000000-0005-0000-0000-000026290000}"/>
    <cellStyle name="Normal 14 3 2 3 4 2" xfId="16904" xr:uid="{00000000-0005-0000-0000-000027290000}"/>
    <cellStyle name="Normal 14 3 2 3 4 2 2" xfId="40156" xr:uid="{00000000-0005-0000-0000-000028290000}"/>
    <cellStyle name="Normal 14 3 2 3 4 3" xfId="11658" xr:uid="{00000000-0005-0000-0000-000029290000}"/>
    <cellStyle name="Normal 14 3 2 3 4 3 2" xfId="34841" xr:uid="{00000000-0005-0000-0000-00002A290000}"/>
    <cellStyle name="Normal 14 3 2 3 4 4" xfId="29531" xr:uid="{00000000-0005-0000-0000-00002B290000}"/>
    <cellStyle name="Normal 14 3 2 3 4 5" xfId="24216" xr:uid="{00000000-0005-0000-0000-00002C290000}"/>
    <cellStyle name="Normal 14 3 2 3 5" xfId="8193" xr:uid="{00000000-0005-0000-0000-00002D290000}"/>
    <cellStyle name="Normal 14 3 2 3 5 2" xfId="18580" xr:uid="{00000000-0005-0000-0000-00002E290000}"/>
    <cellStyle name="Normal 14 3 2 3 5 2 2" xfId="41924" xr:uid="{00000000-0005-0000-0000-00002F290000}"/>
    <cellStyle name="Normal 14 3 2 3 5 3" xfId="13425" xr:uid="{00000000-0005-0000-0000-000030290000}"/>
    <cellStyle name="Normal 14 3 2 3 5 3 2" xfId="36609" xr:uid="{00000000-0005-0000-0000-000031290000}"/>
    <cellStyle name="Normal 14 3 2 3 5 4" xfId="31299" xr:uid="{00000000-0005-0000-0000-000032290000}"/>
    <cellStyle name="Normal 14 3 2 3 5 5" xfId="25984" xr:uid="{00000000-0005-0000-0000-000033290000}"/>
    <cellStyle name="Normal 14 3 2 3 6" xfId="15206" xr:uid="{00000000-0005-0000-0000-000034290000}"/>
    <cellStyle name="Normal 14 3 2 3 6 2" xfId="38393" xr:uid="{00000000-0005-0000-0000-000035290000}"/>
    <cellStyle name="Normal 14 3 2 3 7" xfId="9897" xr:uid="{00000000-0005-0000-0000-000036290000}"/>
    <cellStyle name="Normal 14 3 2 3 7 2" xfId="33078" xr:uid="{00000000-0005-0000-0000-000037290000}"/>
    <cellStyle name="Normal 14 3 2 3 8" xfId="20524" xr:uid="{00000000-0005-0000-0000-000038290000}"/>
    <cellStyle name="Normal 14 3 2 3 8 2" xfId="27768" xr:uid="{00000000-0005-0000-0000-000039290000}"/>
    <cellStyle name="Normal 14 3 2 3 9" xfId="22453" xr:uid="{00000000-0005-0000-0000-00003A290000}"/>
    <cellStyle name="Normal 14 3 2 4" xfId="1070" xr:uid="{00000000-0005-0000-0000-00003B290000}"/>
    <cellStyle name="Normal 14 3 2 4 10" xfId="4540" xr:uid="{00000000-0005-0000-0000-00003C290000}"/>
    <cellStyle name="Normal 14 3 2 4 11" xfId="3021" xr:uid="{00000000-0005-0000-0000-00003D290000}"/>
    <cellStyle name="Normal 14 3 2 4 2" xfId="1885" xr:uid="{00000000-0005-0000-0000-00003E290000}"/>
    <cellStyle name="Normal 14 3 2 4 2 10" xfId="3833" xr:uid="{00000000-0005-0000-0000-00003F290000}"/>
    <cellStyle name="Normal 14 3 2 4 2 2" xfId="7443" xr:uid="{00000000-0005-0000-0000-000040290000}"/>
    <cellStyle name="Normal 14 3 2 4 2 2 2" xfId="17798" xr:uid="{00000000-0005-0000-0000-000041290000}"/>
    <cellStyle name="Normal 14 3 2 4 2 2 2 2" xfId="41110" xr:uid="{00000000-0005-0000-0000-000042290000}"/>
    <cellStyle name="Normal 14 3 2 4 2 2 3" xfId="12612" xr:uid="{00000000-0005-0000-0000-000043290000}"/>
    <cellStyle name="Normal 14 3 2 4 2 2 3 2" xfId="35795" xr:uid="{00000000-0005-0000-0000-000044290000}"/>
    <cellStyle name="Normal 14 3 2 4 2 2 4" xfId="30485" xr:uid="{00000000-0005-0000-0000-000045290000}"/>
    <cellStyle name="Normal 14 3 2 4 2 2 5" xfId="25170" xr:uid="{00000000-0005-0000-0000-000046290000}"/>
    <cellStyle name="Normal 14 3 2 4 2 3" xfId="9088" xr:uid="{00000000-0005-0000-0000-000047290000}"/>
    <cellStyle name="Normal 14 3 2 4 2 3 2" xfId="19533" xr:uid="{00000000-0005-0000-0000-000048290000}"/>
    <cellStyle name="Normal 14 3 2 4 2 3 2 2" xfId="42878" xr:uid="{00000000-0005-0000-0000-000049290000}"/>
    <cellStyle name="Normal 14 3 2 4 2 3 3" xfId="14379" xr:uid="{00000000-0005-0000-0000-00004A290000}"/>
    <cellStyle name="Normal 14 3 2 4 2 3 3 2" xfId="37563" xr:uid="{00000000-0005-0000-0000-00004B290000}"/>
    <cellStyle name="Normal 14 3 2 4 2 3 4" xfId="32253" xr:uid="{00000000-0005-0000-0000-00004C290000}"/>
    <cellStyle name="Normal 14 3 2 4 2 3 5" xfId="26938" xr:uid="{00000000-0005-0000-0000-00004D290000}"/>
    <cellStyle name="Normal 14 3 2 4 2 4" xfId="16160" xr:uid="{00000000-0005-0000-0000-00004E290000}"/>
    <cellStyle name="Normal 14 3 2 4 2 4 2" xfId="39347" xr:uid="{00000000-0005-0000-0000-00004F290000}"/>
    <cellStyle name="Normal 14 3 2 4 2 5" xfId="10851" xr:uid="{00000000-0005-0000-0000-000050290000}"/>
    <cellStyle name="Normal 14 3 2 4 2 5 2" xfId="34032" xr:uid="{00000000-0005-0000-0000-000051290000}"/>
    <cellStyle name="Normal 14 3 2 4 2 6" xfId="21478" xr:uid="{00000000-0005-0000-0000-000052290000}"/>
    <cellStyle name="Normal 14 3 2 4 2 6 2" xfId="28722" xr:uid="{00000000-0005-0000-0000-000053290000}"/>
    <cellStyle name="Normal 14 3 2 4 2 7" xfId="23407" xr:uid="{00000000-0005-0000-0000-000054290000}"/>
    <cellStyle name="Normal 14 3 2 4 2 8" xfId="44673" xr:uid="{00000000-0005-0000-0000-000055290000}"/>
    <cellStyle name="Normal 14 3 2 4 2 9" xfId="4541" xr:uid="{00000000-0005-0000-0000-000056290000}"/>
    <cellStyle name="Normal 14 3 2 4 3" xfId="6643" xr:uid="{00000000-0005-0000-0000-000057290000}"/>
    <cellStyle name="Normal 14 3 2 4 3 2" xfId="17046" xr:uid="{00000000-0005-0000-0000-000058290000}"/>
    <cellStyle name="Normal 14 3 2 4 3 2 2" xfId="40298" xr:uid="{00000000-0005-0000-0000-000059290000}"/>
    <cellStyle name="Normal 14 3 2 4 3 3" xfId="11800" xr:uid="{00000000-0005-0000-0000-00005A290000}"/>
    <cellStyle name="Normal 14 3 2 4 3 3 2" xfId="34983" xr:uid="{00000000-0005-0000-0000-00005B290000}"/>
    <cellStyle name="Normal 14 3 2 4 3 4" xfId="29673" xr:uid="{00000000-0005-0000-0000-00005C290000}"/>
    <cellStyle name="Normal 14 3 2 4 3 5" xfId="24358" xr:uid="{00000000-0005-0000-0000-00005D290000}"/>
    <cellStyle name="Normal 14 3 2 4 4" xfId="8335" xr:uid="{00000000-0005-0000-0000-00005E290000}"/>
    <cellStyle name="Normal 14 3 2 4 4 2" xfId="18721" xr:uid="{00000000-0005-0000-0000-00005F290000}"/>
    <cellStyle name="Normal 14 3 2 4 4 2 2" xfId="42066" xr:uid="{00000000-0005-0000-0000-000060290000}"/>
    <cellStyle name="Normal 14 3 2 4 4 3" xfId="13567" xr:uid="{00000000-0005-0000-0000-000061290000}"/>
    <cellStyle name="Normal 14 3 2 4 4 3 2" xfId="36751" xr:uid="{00000000-0005-0000-0000-000062290000}"/>
    <cellStyle name="Normal 14 3 2 4 4 4" xfId="31441" xr:uid="{00000000-0005-0000-0000-000063290000}"/>
    <cellStyle name="Normal 14 3 2 4 4 5" xfId="26126" xr:uid="{00000000-0005-0000-0000-000064290000}"/>
    <cellStyle name="Normal 14 3 2 4 5" xfId="15348" xr:uid="{00000000-0005-0000-0000-000065290000}"/>
    <cellStyle name="Normal 14 3 2 4 5 2" xfId="38535" xr:uid="{00000000-0005-0000-0000-000066290000}"/>
    <cellStyle name="Normal 14 3 2 4 6" xfId="10039" xr:uid="{00000000-0005-0000-0000-000067290000}"/>
    <cellStyle name="Normal 14 3 2 4 6 2" xfId="33220" xr:uid="{00000000-0005-0000-0000-000068290000}"/>
    <cellStyle name="Normal 14 3 2 4 7" xfId="20666" xr:uid="{00000000-0005-0000-0000-000069290000}"/>
    <cellStyle name="Normal 14 3 2 4 7 2" xfId="27910" xr:uid="{00000000-0005-0000-0000-00006A290000}"/>
    <cellStyle name="Normal 14 3 2 4 8" xfId="22595" xr:uid="{00000000-0005-0000-0000-00006B290000}"/>
    <cellStyle name="Normal 14 3 2 4 9" xfId="43861" xr:uid="{00000000-0005-0000-0000-00006C290000}"/>
    <cellStyle name="Normal 14 3 2 5" xfId="651" xr:uid="{00000000-0005-0000-0000-00006D290000}"/>
    <cellStyle name="Normal 14 3 2 5 10" xfId="2615" xr:uid="{00000000-0005-0000-0000-00006E290000}"/>
    <cellStyle name="Normal 14 3 2 5 2" xfId="6244" xr:uid="{00000000-0005-0000-0000-00006F290000}"/>
    <cellStyle name="Normal 14 3 2 5 2 2" xfId="16688" xr:uid="{00000000-0005-0000-0000-000070290000}"/>
    <cellStyle name="Normal 14 3 2 5 2 2 2" xfId="39892" xr:uid="{00000000-0005-0000-0000-000071290000}"/>
    <cellStyle name="Normal 14 3 2 5 2 3" xfId="11394" xr:uid="{00000000-0005-0000-0000-000072290000}"/>
    <cellStyle name="Normal 14 3 2 5 2 3 2" xfId="34577" xr:uid="{00000000-0005-0000-0000-000073290000}"/>
    <cellStyle name="Normal 14 3 2 5 2 4" xfId="29267" xr:uid="{00000000-0005-0000-0000-000074290000}"/>
    <cellStyle name="Normal 14 3 2 5 2 5" xfId="23952" xr:uid="{00000000-0005-0000-0000-000075290000}"/>
    <cellStyle name="Normal 14 3 2 5 3" xfId="7977" xr:uid="{00000000-0005-0000-0000-000076290000}"/>
    <cellStyle name="Normal 14 3 2 5 3 2" xfId="18316" xr:uid="{00000000-0005-0000-0000-000077290000}"/>
    <cellStyle name="Normal 14 3 2 5 3 2 2" xfId="41660" xr:uid="{00000000-0005-0000-0000-000078290000}"/>
    <cellStyle name="Normal 14 3 2 5 3 3" xfId="13161" xr:uid="{00000000-0005-0000-0000-000079290000}"/>
    <cellStyle name="Normal 14 3 2 5 3 3 2" xfId="36345" xr:uid="{00000000-0005-0000-0000-00007A290000}"/>
    <cellStyle name="Normal 14 3 2 5 3 4" xfId="31035" xr:uid="{00000000-0005-0000-0000-00007B290000}"/>
    <cellStyle name="Normal 14 3 2 5 3 5" xfId="25720" xr:uid="{00000000-0005-0000-0000-00007C290000}"/>
    <cellStyle name="Normal 14 3 2 5 4" xfId="14942" xr:uid="{00000000-0005-0000-0000-00007D290000}"/>
    <cellStyle name="Normal 14 3 2 5 4 2" xfId="38129" xr:uid="{00000000-0005-0000-0000-00007E290000}"/>
    <cellStyle name="Normal 14 3 2 5 5" xfId="9633" xr:uid="{00000000-0005-0000-0000-00007F290000}"/>
    <cellStyle name="Normal 14 3 2 5 5 2" xfId="32814" xr:uid="{00000000-0005-0000-0000-000080290000}"/>
    <cellStyle name="Normal 14 3 2 5 6" xfId="20260" xr:uid="{00000000-0005-0000-0000-000081290000}"/>
    <cellStyle name="Normal 14 3 2 5 6 2" xfId="27504" xr:uid="{00000000-0005-0000-0000-000082290000}"/>
    <cellStyle name="Normal 14 3 2 5 7" xfId="22189" xr:uid="{00000000-0005-0000-0000-000083290000}"/>
    <cellStyle name="Normal 14 3 2 5 8" xfId="43455" xr:uid="{00000000-0005-0000-0000-000084290000}"/>
    <cellStyle name="Normal 14 3 2 5 9" xfId="4542" xr:uid="{00000000-0005-0000-0000-000085290000}"/>
    <cellStyle name="Normal 14 3 2 6" xfId="1478" xr:uid="{00000000-0005-0000-0000-000086290000}"/>
    <cellStyle name="Normal 14 3 2 6 10" xfId="3427" xr:uid="{00000000-0005-0000-0000-000087290000}"/>
    <cellStyle name="Normal 14 3 2 6 2" xfId="7043" xr:uid="{00000000-0005-0000-0000-000088290000}"/>
    <cellStyle name="Normal 14 3 2 6 2 2" xfId="17416" xr:uid="{00000000-0005-0000-0000-000089290000}"/>
    <cellStyle name="Normal 14 3 2 6 2 2 2" xfId="40704" xr:uid="{00000000-0005-0000-0000-00008A290000}"/>
    <cellStyle name="Normal 14 3 2 6 2 3" xfId="12206" xr:uid="{00000000-0005-0000-0000-00008B290000}"/>
    <cellStyle name="Normal 14 3 2 6 2 3 2" xfId="35389" xr:uid="{00000000-0005-0000-0000-00008C290000}"/>
    <cellStyle name="Normal 14 3 2 6 2 4" xfId="30079" xr:uid="{00000000-0005-0000-0000-00008D290000}"/>
    <cellStyle name="Normal 14 3 2 6 2 5" xfId="24764" xr:uid="{00000000-0005-0000-0000-00008E290000}"/>
    <cellStyle name="Normal 14 3 2 6 3" xfId="8705" xr:uid="{00000000-0005-0000-0000-00008F290000}"/>
    <cellStyle name="Normal 14 3 2 6 3 2" xfId="19127" xr:uid="{00000000-0005-0000-0000-000090290000}"/>
    <cellStyle name="Normal 14 3 2 6 3 2 2" xfId="42472" xr:uid="{00000000-0005-0000-0000-000091290000}"/>
    <cellStyle name="Normal 14 3 2 6 3 3" xfId="13973" xr:uid="{00000000-0005-0000-0000-000092290000}"/>
    <cellStyle name="Normal 14 3 2 6 3 3 2" xfId="37157" xr:uid="{00000000-0005-0000-0000-000093290000}"/>
    <cellStyle name="Normal 14 3 2 6 3 4" xfId="31847" xr:uid="{00000000-0005-0000-0000-000094290000}"/>
    <cellStyle name="Normal 14 3 2 6 3 5" xfId="26532" xr:uid="{00000000-0005-0000-0000-000095290000}"/>
    <cellStyle name="Normal 14 3 2 6 4" xfId="15754" xr:uid="{00000000-0005-0000-0000-000096290000}"/>
    <cellStyle name="Normal 14 3 2 6 4 2" xfId="38941" xr:uid="{00000000-0005-0000-0000-000097290000}"/>
    <cellStyle name="Normal 14 3 2 6 5" xfId="10445" xr:uid="{00000000-0005-0000-0000-000098290000}"/>
    <cellStyle name="Normal 14 3 2 6 5 2" xfId="33626" xr:uid="{00000000-0005-0000-0000-000099290000}"/>
    <cellStyle name="Normal 14 3 2 6 6" xfId="21072" xr:uid="{00000000-0005-0000-0000-00009A290000}"/>
    <cellStyle name="Normal 14 3 2 6 6 2" xfId="28316" xr:uid="{00000000-0005-0000-0000-00009B290000}"/>
    <cellStyle name="Normal 14 3 2 6 7" xfId="23001" xr:uid="{00000000-0005-0000-0000-00009C290000}"/>
    <cellStyle name="Normal 14 3 2 6 8" xfId="44267" xr:uid="{00000000-0005-0000-0000-00009D290000}"/>
    <cellStyle name="Normal 14 3 2 6 9" xfId="4543" xr:uid="{00000000-0005-0000-0000-00009E290000}"/>
    <cellStyle name="Normal 14 3 2 7" xfId="6112" xr:uid="{00000000-0005-0000-0000-00009F290000}"/>
    <cellStyle name="Normal 14 3 2 7 2" xfId="16554" xr:uid="{00000000-0005-0000-0000-0000A0290000}"/>
    <cellStyle name="Normal 14 3 2 7 2 2" xfId="39758" xr:uid="{00000000-0005-0000-0000-0000A1290000}"/>
    <cellStyle name="Normal 14 3 2 7 3" xfId="11260" xr:uid="{00000000-0005-0000-0000-0000A2290000}"/>
    <cellStyle name="Normal 14 3 2 7 3 2" xfId="34443" xr:uid="{00000000-0005-0000-0000-0000A3290000}"/>
    <cellStyle name="Normal 14 3 2 7 4" xfId="29133" xr:uid="{00000000-0005-0000-0000-0000A4290000}"/>
    <cellStyle name="Normal 14 3 2 7 5" xfId="23818" xr:uid="{00000000-0005-0000-0000-0000A5290000}"/>
    <cellStyle name="Normal 14 3 2 8" xfId="7843" xr:uid="{00000000-0005-0000-0000-0000A6290000}"/>
    <cellStyle name="Normal 14 3 2 8 2" xfId="18182" xr:uid="{00000000-0005-0000-0000-0000A7290000}"/>
    <cellStyle name="Normal 14 3 2 8 2 2" xfId="41526" xr:uid="{00000000-0005-0000-0000-0000A8290000}"/>
    <cellStyle name="Normal 14 3 2 8 3" xfId="13027" xr:uid="{00000000-0005-0000-0000-0000A9290000}"/>
    <cellStyle name="Normal 14 3 2 8 3 2" xfId="36211" xr:uid="{00000000-0005-0000-0000-0000AA290000}"/>
    <cellStyle name="Normal 14 3 2 8 4" xfId="30901" xr:uid="{00000000-0005-0000-0000-0000AB290000}"/>
    <cellStyle name="Normal 14 3 2 8 5" xfId="25586" xr:uid="{00000000-0005-0000-0000-0000AC290000}"/>
    <cellStyle name="Normal 14 3 2 9" xfId="14808" xr:uid="{00000000-0005-0000-0000-0000AD290000}"/>
    <cellStyle name="Normal 14 3 2 9 2" xfId="37995" xr:uid="{00000000-0005-0000-0000-0000AE290000}"/>
    <cellStyle name="Normal 14 3 3" xfId="727" xr:uid="{00000000-0005-0000-0000-0000AF290000}"/>
    <cellStyle name="Normal 14 3 3 10" xfId="43528" xr:uid="{00000000-0005-0000-0000-0000B0290000}"/>
    <cellStyle name="Normal 14 3 3 11" xfId="4544" xr:uid="{00000000-0005-0000-0000-0000B1290000}"/>
    <cellStyle name="Normal 14 3 3 12" xfId="2688" xr:uid="{00000000-0005-0000-0000-0000B2290000}"/>
    <cellStyle name="Normal 14 3 3 2" xfId="1143" xr:uid="{00000000-0005-0000-0000-0000B3290000}"/>
    <cellStyle name="Normal 14 3 3 2 10" xfId="4545" xr:uid="{00000000-0005-0000-0000-0000B4290000}"/>
    <cellStyle name="Normal 14 3 3 2 11" xfId="3094" xr:uid="{00000000-0005-0000-0000-0000B5290000}"/>
    <cellStyle name="Normal 14 3 3 2 2" xfId="1958" xr:uid="{00000000-0005-0000-0000-0000B6290000}"/>
    <cellStyle name="Normal 14 3 3 2 2 10" xfId="3906" xr:uid="{00000000-0005-0000-0000-0000B7290000}"/>
    <cellStyle name="Normal 14 3 3 2 2 2" xfId="7515" xr:uid="{00000000-0005-0000-0000-0000B8290000}"/>
    <cellStyle name="Normal 14 3 3 2 2 2 2" xfId="17859" xr:uid="{00000000-0005-0000-0000-0000B9290000}"/>
    <cellStyle name="Normal 14 3 3 2 2 2 2 2" xfId="41183" xr:uid="{00000000-0005-0000-0000-0000BA290000}"/>
    <cellStyle name="Normal 14 3 3 2 2 2 3" xfId="12685" xr:uid="{00000000-0005-0000-0000-0000BB290000}"/>
    <cellStyle name="Normal 14 3 3 2 2 2 3 2" xfId="35868" xr:uid="{00000000-0005-0000-0000-0000BC290000}"/>
    <cellStyle name="Normal 14 3 3 2 2 2 4" xfId="30558" xr:uid="{00000000-0005-0000-0000-0000BD290000}"/>
    <cellStyle name="Normal 14 3 3 2 2 2 5" xfId="25243" xr:uid="{00000000-0005-0000-0000-0000BE290000}"/>
    <cellStyle name="Normal 14 3 3 2 2 3" xfId="9149" xr:uid="{00000000-0005-0000-0000-0000BF290000}"/>
    <cellStyle name="Normal 14 3 3 2 2 3 2" xfId="19606" xr:uid="{00000000-0005-0000-0000-0000C0290000}"/>
    <cellStyle name="Normal 14 3 3 2 2 3 2 2" xfId="42951" xr:uid="{00000000-0005-0000-0000-0000C1290000}"/>
    <cellStyle name="Normal 14 3 3 2 2 3 3" xfId="14452" xr:uid="{00000000-0005-0000-0000-0000C2290000}"/>
    <cellStyle name="Normal 14 3 3 2 2 3 3 2" xfId="37636" xr:uid="{00000000-0005-0000-0000-0000C3290000}"/>
    <cellStyle name="Normal 14 3 3 2 2 3 4" xfId="32326" xr:uid="{00000000-0005-0000-0000-0000C4290000}"/>
    <cellStyle name="Normal 14 3 3 2 2 3 5" xfId="27011" xr:uid="{00000000-0005-0000-0000-0000C5290000}"/>
    <cellStyle name="Normal 14 3 3 2 2 4" xfId="16233" xr:uid="{00000000-0005-0000-0000-0000C6290000}"/>
    <cellStyle name="Normal 14 3 3 2 2 4 2" xfId="39420" xr:uid="{00000000-0005-0000-0000-0000C7290000}"/>
    <cellStyle name="Normal 14 3 3 2 2 5" xfId="10924" xr:uid="{00000000-0005-0000-0000-0000C8290000}"/>
    <cellStyle name="Normal 14 3 3 2 2 5 2" xfId="34105" xr:uid="{00000000-0005-0000-0000-0000C9290000}"/>
    <cellStyle name="Normal 14 3 3 2 2 6" xfId="21551" xr:uid="{00000000-0005-0000-0000-0000CA290000}"/>
    <cellStyle name="Normal 14 3 3 2 2 6 2" xfId="28795" xr:uid="{00000000-0005-0000-0000-0000CB290000}"/>
    <cellStyle name="Normal 14 3 3 2 2 7" xfId="23480" xr:uid="{00000000-0005-0000-0000-0000CC290000}"/>
    <cellStyle name="Normal 14 3 3 2 2 8" xfId="44746" xr:uid="{00000000-0005-0000-0000-0000CD290000}"/>
    <cellStyle name="Normal 14 3 3 2 2 9" xfId="4546" xr:uid="{00000000-0005-0000-0000-0000CE290000}"/>
    <cellStyle name="Normal 14 3 3 2 3" xfId="6715" xr:uid="{00000000-0005-0000-0000-0000CF290000}"/>
    <cellStyle name="Normal 14 3 3 2 3 2" xfId="17107" xr:uid="{00000000-0005-0000-0000-0000D0290000}"/>
    <cellStyle name="Normal 14 3 3 2 3 2 2" xfId="40371" xr:uid="{00000000-0005-0000-0000-0000D1290000}"/>
    <cellStyle name="Normal 14 3 3 2 3 3" xfId="11873" xr:uid="{00000000-0005-0000-0000-0000D2290000}"/>
    <cellStyle name="Normal 14 3 3 2 3 3 2" xfId="35056" xr:uid="{00000000-0005-0000-0000-0000D3290000}"/>
    <cellStyle name="Normal 14 3 3 2 3 4" xfId="29746" xr:uid="{00000000-0005-0000-0000-0000D4290000}"/>
    <cellStyle name="Normal 14 3 3 2 3 5" xfId="24431" xr:uid="{00000000-0005-0000-0000-0000D5290000}"/>
    <cellStyle name="Normal 14 3 3 2 4" xfId="8396" xr:uid="{00000000-0005-0000-0000-0000D6290000}"/>
    <cellStyle name="Normal 14 3 3 2 4 2" xfId="18794" xr:uid="{00000000-0005-0000-0000-0000D7290000}"/>
    <cellStyle name="Normal 14 3 3 2 4 2 2" xfId="42139" xr:uid="{00000000-0005-0000-0000-0000D8290000}"/>
    <cellStyle name="Normal 14 3 3 2 4 3" xfId="13640" xr:uid="{00000000-0005-0000-0000-0000D9290000}"/>
    <cellStyle name="Normal 14 3 3 2 4 3 2" xfId="36824" xr:uid="{00000000-0005-0000-0000-0000DA290000}"/>
    <cellStyle name="Normal 14 3 3 2 4 4" xfId="31514" xr:uid="{00000000-0005-0000-0000-0000DB290000}"/>
    <cellStyle name="Normal 14 3 3 2 4 5" xfId="26199" xr:uid="{00000000-0005-0000-0000-0000DC290000}"/>
    <cellStyle name="Normal 14 3 3 2 5" xfId="15421" xr:uid="{00000000-0005-0000-0000-0000DD290000}"/>
    <cellStyle name="Normal 14 3 3 2 5 2" xfId="38608" xr:uid="{00000000-0005-0000-0000-0000DE290000}"/>
    <cellStyle name="Normal 14 3 3 2 6" xfId="10112" xr:uid="{00000000-0005-0000-0000-0000DF290000}"/>
    <cellStyle name="Normal 14 3 3 2 6 2" xfId="33293" xr:uid="{00000000-0005-0000-0000-0000E0290000}"/>
    <cellStyle name="Normal 14 3 3 2 7" xfId="20739" xr:uid="{00000000-0005-0000-0000-0000E1290000}"/>
    <cellStyle name="Normal 14 3 3 2 7 2" xfId="27983" xr:uid="{00000000-0005-0000-0000-0000E2290000}"/>
    <cellStyle name="Normal 14 3 3 2 8" xfId="22668" xr:uid="{00000000-0005-0000-0000-0000E3290000}"/>
    <cellStyle name="Normal 14 3 3 2 9" xfId="43934" xr:uid="{00000000-0005-0000-0000-0000E4290000}"/>
    <cellStyle name="Normal 14 3 3 3" xfId="1551" xr:uid="{00000000-0005-0000-0000-0000E5290000}"/>
    <cellStyle name="Normal 14 3 3 3 10" xfId="3500" xr:uid="{00000000-0005-0000-0000-0000E6290000}"/>
    <cellStyle name="Normal 14 3 3 3 2" xfId="7115" xr:uid="{00000000-0005-0000-0000-0000E7290000}"/>
    <cellStyle name="Normal 14 3 3 3 2 2" xfId="17477" xr:uid="{00000000-0005-0000-0000-0000E8290000}"/>
    <cellStyle name="Normal 14 3 3 3 2 2 2" xfId="40777" xr:uid="{00000000-0005-0000-0000-0000E9290000}"/>
    <cellStyle name="Normal 14 3 3 3 2 3" xfId="12279" xr:uid="{00000000-0005-0000-0000-0000EA290000}"/>
    <cellStyle name="Normal 14 3 3 3 2 3 2" xfId="35462" xr:uid="{00000000-0005-0000-0000-0000EB290000}"/>
    <cellStyle name="Normal 14 3 3 3 2 4" xfId="30152" xr:uid="{00000000-0005-0000-0000-0000EC290000}"/>
    <cellStyle name="Normal 14 3 3 3 2 5" xfId="24837" xr:uid="{00000000-0005-0000-0000-0000ED290000}"/>
    <cellStyle name="Normal 14 3 3 3 3" xfId="8766" xr:uid="{00000000-0005-0000-0000-0000EE290000}"/>
    <cellStyle name="Normal 14 3 3 3 3 2" xfId="19200" xr:uid="{00000000-0005-0000-0000-0000EF290000}"/>
    <cellStyle name="Normal 14 3 3 3 3 2 2" xfId="42545" xr:uid="{00000000-0005-0000-0000-0000F0290000}"/>
    <cellStyle name="Normal 14 3 3 3 3 3" xfId="14046" xr:uid="{00000000-0005-0000-0000-0000F1290000}"/>
    <cellStyle name="Normal 14 3 3 3 3 3 2" xfId="37230" xr:uid="{00000000-0005-0000-0000-0000F2290000}"/>
    <cellStyle name="Normal 14 3 3 3 3 4" xfId="31920" xr:uid="{00000000-0005-0000-0000-0000F3290000}"/>
    <cellStyle name="Normal 14 3 3 3 3 5" xfId="26605" xr:uid="{00000000-0005-0000-0000-0000F4290000}"/>
    <cellStyle name="Normal 14 3 3 3 4" xfId="15827" xr:uid="{00000000-0005-0000-0000-0000F5290000}"/>
    <cellStyle name="Normal 14 3 3 3 4 2" xfId="39014" xr:uid="{00000000-0005-0000-0000-0000F6290000}"/>
    <cellStyle name="Normal 14 3 3 3 5" xfId="10518" xr:uid="{00000000-0005-0000-0000-0000F7290000}"/>
    <cellStyle name="Normal 14 3 3 3 5 2" xfId="33699" xr:uid="{00000000-0005-0000-0000-0000F8290000}"/>
    <cellStyle name="Normal 14 3 3 3 6" xfId="21145" xr:uid="{00000000-0005-0000-0000-0000F9290000}"/>
    <cellStyle name="Normal 14 3 3 3 6 2" xfId="28389" xr:uid="{00000000-0005-0000-0000-0000FA290000}"/>
    <cellStyle name="Normal 14 3 3 3 7" xfId="23074" xr:uid="{00000000-0005-0000-0000-0000FB290000}"/>
    <cellStyle name="Normal 14 3 3 3 8" xfId="44340" xr:uid="{00000000-0005-0000-0000-0000FC290000}"/>
    <cellStyle name="Normal 14 3 3 3 9" xfId="4547" xr:uid="{00000000-0005-0000-0000-0000FD290000}"/>
    <cellStyle name="Normal 14 3 3 4" xfId="6316" xr:uid="{00000000-0005-0000-0000-0000FE290000}"/>
    <cellStyle name="Normal 14 3 3 4 2" xfId="16749" xr:uid="{00000000-0005-0000-0000-0000FF290000}"/>
    <cellStyle name="Normal 14 3 3 4 2 2" xfId="39965" xr:uid="{00000000-0005-0000-0000-0000002A0000}"/>
    <cellStyle name="Normal 14 3 3 4 3" xfId="11467" xr:uid="{00000000-0005-0000-0000-0000012A0000}"/>
    <cellStyle name="Normal 14 3 3 4 3 2" xfId="34650" xr:uid="{00000000-0005-0000-0000-0000022A0000}"/>
    <cellStyle name="Normal 14 3 3 4 4" xfId="29340" xr:uid="{00000000-0005-0000-0000-0000032A0000}"/>
    <cellStyle name="Normal 14 3 3 4 5" xfId="24025" xr:uid="{00000000-0005-0000-0000-0000042A0000}"/>
    <cellStyle name="Normal 14 3 3 5" xfId="8038" xr:uid="{00000000-0005-0000-0000-0000052A0000}"/>
    <cellStyle name="Normal 14 3 3 5 2" xfId="18389" xr:uid="{00000000-0005-0000-0000-0000062A0000}"/>
    <cellStyle name="Normal 14 3 3 5 2 2" xfId="41733" xr:uid="{00000000-0005-0000-0000-0000072A0000}"/>
    <cellStyle name="Normal 14 3 3 5 3" xfId="13234" xr:uid="{00000000-0005-0000-0000-0000082A0000}"/>
    <cellStyle name="Normal 14 3 3 5 3 2" xfId="36418" xr:uid="{00000000-0005-0000-0000-0000092A0000}"/>
    <cellStyle name="Normal 14 3 3 5 4" xfId="31108" xr:uid="{00000000-0005-0000-0000-00000A2A0000}"/>
    <cellStyle name="Normal 14 3 3 5 5" xfId="25793" xr:uid="{00000000-0005-0000-0000-00000B2A0000}"/>
    <cellStyle name="Normal 14 3 3 6" xfId="15015" xr:uid="{00000000-0005-0000-0000-00000C2A0000}"/>
    <cellStyle name="Normal 14 3 3 6 2" xfId="38202" xr:uid="{00000000-0005-0000-0000-00000D2A0000}"/>
    <cellStyle name="Normal 14 3 3 7" xfId="9706" xr:uid="{00000000-0005-0000-0000-00000E2A0000}"/>
    <cellStyle name="Normal 14 3 3 7 2" xfId="32887" xr:uid="{00000000-0005-0000-0000-00000F2A0000}"/>
    <cellStyle name="Normal 14 3 3 8" xfId="20333" xr:uid="{00000000-0005-0000-0000-0000102A0000}"/>
    <cellStyle name="Normal 14 3 3 8 2" xfId="27577" xr:uid="{00000000-0005-0000-0000-0000112A0000}"/>
    <cellStyle name="Normal 14 3 3 9" xfId="22262" xr:uid="{00000000-0005-0000-0000-0000122A0000}"/>
    <cellStyle name="Normal 14 3 4" xfId="864" xr:uid="{00000000-0005-0000-0000-0000132A0000}"/>
    <cellStyle name="Normal 14 3 4 10" xfId="43657" xr:uid="{00000000-0005-0000-0000-0000142A0000}"/>
    <cellStyle name="Normal 14 3 4 11" xfId="4548" xr:uid="{00000000-0005-0000-0000-0000152A0000}"/>
    <cellStyle name="Normal 14 3 4 12" xfId="2817" xr:uid="{00000000-0005-0000-0000-0000162A0000}"/>
    <cellStyle name="Normal 14 3 4 2" xfId="1272" xr:uid="{00000000-0005-0000-0000-0000172A0000}"/>
    <cellStyle name="Normal 14 3 4 2 10" xfId="4549" xr:uid="{00000000-0005-0000-0000-0000182A0000}"/>
    <cellStyle name="Normal 14 3 4 2 11" xfId="3223" xr:uid="{00000000-0005-0000-0000-0000192A0000}"/>
    <cellStyle name="Normal 14 3 4 2 2" xfId="2087" xr:uid="{00000000-0005-0000-0000-00001A2A0000}"/>
    <cellStyle name="Normal 14 3 4 2 2 10" xfId="4035" xr:uid="{00000000-0005-0000-0000-00001B2A0000}"/>
    <cellStyle name="Normal 14 3 4 2 2 2" xfId="7642" xr:uid="{00000000-0005-0000-0000-00001C2A0000}"/>
    <cellStyle name="Normal 14 3 4 2 2 2 2" xfId="17976" xr:uid="{00000000-0005-0000-0000-00001D2A0000}"/>
    <cellStyle name="Normal 14 3 4 2 2 2 2 2" xfId="41312" xr:uid="{00000000-0005-0000-0000-00001E2A0000}"/>
    <cellStyle name="Normal 14 3 4 2 2 2 3" xfId="12814" xr:uid="{00000000-0005-0000-0000-00001F2A0000}"/>
    <cellStyle name="Normal 14 3 4 2 2 2 3 2" xfId="35997" xr:uid="{00000000-0005-0000-0000-0000202A0000}"/>
    <cellStyle name="Normal 14 3 4 2 2 2 4" xfId="30687" xr:uid="{00000000-0005-0000-0000-0000212A0000}"/>
    <cellStyle name="Normal 14 3 4 2 2 2 5" xfId="25372" xr:uid="{00000000-0005-0000-0000-0000222A0000}"/>
    <cellStyle name="Normal 14 3 4 2 2 3" xfId="9266" xr:uid="{00000000-0005-0000-0000-0000232A0000}"/>
    <cellStyle name="Normal 14 3 4 2 2 3 2" xfId="19735" xr:uid="{00000000-0005-0000-0000-0000242A0000}"/>
    <cellStyle name="Normal 14 3 4 2 2 3 2 2" xfId="43080" xr:uid="{00000000-0005-0000-0000-0000252A0000}"/>
    <cellStyle name="Normal 14 3 4 2 2 3 3" xfId="14581" xr:uid="{00000000-0005-0000-0000-0000262A0000}"/>
    <cellStyle name="Normal 14 3 4 2 2 3 3 2" xfId="37765" xr:uid="{00000000-0005-0000-0000-0000272A0000}"/>
    <cellStyle name="Normal 14 3 4 2 2 3 4" xfId="32455" xr:uid="{00000000-0005-0000-0000-0000282A0000}"/>
    <cellStyle name="Normal 14 3 4 2 2 3 5" xfId="27140" xr:uid="{00000000-0005-0000-0000-0000292A0000}"/>
    <cellStyle name="Normal 14 3 4 2 2 4" xfId="16362" xr:uid="{00000000-0005-0000-0000-00002A2A0000}"/>
    <cellStyle name="Normal 14 3 4 2 2 4 2" xfId="39549" xr:uid="{00000000-0005-0000-0000-00002B2A0000}"/>
    <cellStyle name="Normal 14 3 4 2 2 5" xfId="11053" xr:uid="{00000000-0005-0000-0000-00002C2A0000}"/>
    <cellStyle name="Normal 14 3 4 2 2 5 2" xfId="34234" xr:uid="{00000000-0005-0000-0000-00002D2A0000}"/>
    <cellStyle name="Normal 14 3 4 2 2 6" xfId="21680" xr:uid="{00000000-0005-0000-0000-00002E2A0000}"/>
    <cellStyle name="Normal 14 3 4 2 2 6 2" xfId="28924" xr:uid="{00000000-0005-0000-0000-00002F2A0000}"/>
    <cellStyle name="Normal 14 3 4 2 2 7" xfId="23609" xr:uid="{00000000-0005-0000-0000-0000302A0000}"/>
    <cellStyle name="Normal 14 3 4 2 2 8" xfId="44875" xr:uid="{00000000-0005-0000-0000-0000312A0000}"/>
    <cellStyle name="Normal 14 3 4 2 2 9" xfId="4550" xr:uid="{00000000-0005-0000-0000-0000322A0000}"/>
    <cellStyle name="Normal 14 3 4 2 3" xfId="6842" xr:uid="{00000000-0005-0000-0000-0000332A0000}"/>
    <cellStyle name="Normal 14 3 4 2 3 2" xfId="17212" xr:uid="{00000000-0005-0000-0000-0000342A0000}"/>
    <cellStyle name="Normal 14 3 4 2 3 2 2" xfId="40500" xr:uid="{00000000-0005-0000-0000-0000352A0000}"/>
    <cellStyle name="Normal 14 3 4 2 3 3" xfId="12002" xr:uid="{00000000-0005-0000-0000-0000362A0000}"/>
    <cellStyle name="Normal 14 3 4 2 3 3 2" xfId="35185" xr:uid="{00000000-0005-0000-0000-0000372A0000}"/>
    <cellStyle name="Normal 14 3 4 2 3 4" xfId="29875" xr:uid="{00000000-0005-0000-0000-0000382A0000}"/>
    <cellStyle name="Normal 14 3 4 2 3 5" xfId="24560" xr:uid="{00000000-0005-0000-0000-0000392A0000}"/>
    <cellStyle name="Normal 14 3 4 2 4" xfId="8501" xr:uid="{00000000-0005-0000-0000-00003A2A0000}"/>
    <cellStyle name="Normal 14 3 4 2 4 2" xfId="18923" xr:uid="{00000000-0005-0000-0000-00003B2A0000}"/>
    <cellStyle name="Normal 14 3 4 2 4 2 2" xfId="42268" xr:uid="{00000000-0005-0000-0000-00003C2A0000}"/>
    <cellStyle name="Normal 14 3 4 2 4 3" xfId="13769" xr:uid="{00000000-0005-0000-0000-00003D2A0000}"/>
    <cellStyle name="Normal 14 3 4 2 4 3 2" xfId="36953" xr:uid="{00000000-0005-0000-0000-00003E2A0000}"/>
    <cellStyle name="Normal 14 3 4 2 4 4" xfId="31643" xr:uid="{00000000-0005-0000-0000-00003F2A0000}"/>
    <cellStyle name="Normal 14 3 4 2 4 5" xfId="26328" xr:uid="{00000000-0005-0000-0000-0000402A0000}"/>
    <cellStyle name="Normal 14 3 4 2 5" xfId="15550" xr:uid="{00000000-0005-0000-0000-0000412A0000}"/>
    <cellStyle name="Normal 14 3 4 2 5 2" xfId="38737" xr:uid="{00000000-0005-0000-0000-0000422A0000}"/>
    <cellStyle name="Normal 14 3 4 2 6" xfId="10241" xr:uid="{00000000-0005-0000-0000-0000432A0000}"/>
    <cellStyle name="Normal 14 3 4 2 6 2" xfId="33422" xr:uid="{00000000-0005-0000-0000-0000442A0000}"/>
    <cellStyle name="Normal 14 3 4 2 7" xfId="20868" xr:uid="{00000000-0005-0000-0000-0000452A0000}"/>
    <cellStyle name="Normal 14 3 4 2 7 2" xfId="28112" xr:uid="{00000000-0005-0000-0000-0000462A0000}"/>
    <cellStyle name="Normal 14 3 4 2 8" xfId="22797" xr:uid="{00000000-0005-0000-0000-0000472A0000}"/>
    <cellStyle name="Normal 14 3 4 2 9" xfId="44063" xr:uid="{00000000-0005-0000-0000-0000482A0000}"/>
    <cellStyle name="Normal 14 3 4 3" xfId="1680" xr:uid="{00000000-0005-0000-0000-0000492A0000}"/>
    <cellStyle name="Normal 14 3 4 3 10" xfId="3629" xr:uid="{00000000-0005-0000-0000-00004A2A0000}"/>
    <cellStyle name="Normal 14 3 4 3 2" xfId="7242" xr:uid="{00000000-0005-0000-0000-00004B2A0000}"/>
    <cellStyle name="Normal 14 3 4 3 2 2" xfId="17594" xr:uid="{00000000-0005-0000-0000-00004C2A0000}"/>
    <cellStyle name="Normal 14 3 4 3 2 2 2" xfId="40906" xr:uid="{00000000-0005-0000-0000-00004D2A0000}"/>
    <cellStyle name="Normal 14 3 4 3 2 3" xfId="12408" xr:uid="{00000000-0005-0000-0000-00004E2A0000}"/>
    <cellStyle name="Normal 14 3 4 3 2 3 2" xfId="35591" xr:uid="{00000000-0005-0000-0000-00004F2A0000}"/>
    <cellStyle name="Normal 14 3 4 3 2 4" xfId="30281" xr:uid="{00000000-0005-0000-0000-0000502A0000}"/>
    <cellStyle name="Normal 14 3 4 3 2 5" xfId="24966" xr:uid="{00000000-0005-0000-0000-0000512A0000}"/>
    <cellStyle name="Normal 14 3 4 3 3" xfId="8883" xr:uid="{00000000-0005-0000-0000-0000522A0000}"/>
    <cellStyle name="Normal 14 3 4 3 3 2" xfId="19329" xr:uid="{00000000-0005-0000-0000-0000532A0000}"/>
    <cellStyle name="Normal 14 3 4 3 3 2 2" xfId="42674" xr:uid="{00000000-0005-0000-0000-0000542A0000}"/>
    <cellStyle name="Normal 14 3 4 3 3 3" xfId="14175" xr:uid="{00000000-0005-0000-0000-0000552A0000}"/>
    <cellStyle name="Normal 14 3 4 3 3 3 2" xfId="37359" xr:uid="{00000000-0005-0000-0000-0000562A0000}"/>
    <cellStyle name="Normal 14 3 4 3 3 4" xfId="32049" xr:uid="{00000000-0005-0000-0000-0000572A0000}"/>
    <cellStyle name="Normal 14 3 4 3 3 5" xfId="26734" xr:uid="{00000000-0005-0000-0000-0000582A0000}"/>
    <cellStyle name="Normal 14 3 4 3 4" xfId="15956" xr:uid="{00000000-0005-0000-0000-0000592A0000}"/>
    <cellStyle name="Normal 14 3 4 3 4 2" xfId="39143" xr:uid="{00000000-0005-0000-0000-00005A2A0000}"/>
    <cellStyle name="Normal 14 3 4 3 5" xfId="10647" xr:uid="{00000000-0005-0000-0000-00005B2A0000}"/>
    <cellStyle name="Normal 14 3 4 3 5 2" xfId="33828" xr:uid="{00000000-0005-0000-0000-00005C2A0000}"/>
    <cellStyle name="Normal 14 3 4 3 6" xfId="21274" xr:uid="{00000000-0005-0000-0000-00005D2A0000}"/>
    <cellStyle name="Normal 14 3 4 3 6 2" xfId="28518" xr:uid="{00000000-0005-0000-0000-00005E2A0000}"/>
    <cellStyle name="Normal 14 3 4 3 7" xfId="23203" xr:uid="{00000000-0005-0000-0000-00005F2A0000}"/>
    <cellStyle name="Normal 14 3 4 3 8" xfId="44469" xr:uid="{00000000-0005-0000-0000-0000602A0000}"/>
    <cellStyle name="Normal 14 3 4 3 9" xfId="4551" xr:uid="{00000000-0005-0000-0000-0000612A0000}"/>
    <cellStyle name="Normal 14 3 4 4" xfId="6443" xr:uid="{00000000-0005-0000-0000-0000622A0000}"/>
    <cellStyle name="Normal 14 3 4 4 2" xfId="16854" xr:uid="{00000000-0005-0000-0000-0000632A0000}"/>
    <cellStyle name="Normal 14 3 4 4 2 2" xfId="40094" xr:uid="{00000000-0005-0000-0000-0000642A0000}"/>
    <cellStyle name="Normal 14 3 4 4 3" xfId="11596" xr:uid="{00000000-0005-0000-0000-0000652A0000}"/>
    <cellStyle name="Normal 14 3 4 4 3 2" xfId="34779" xr:uid="{00000000-0005-0000-0000-0000662A0000}"/>
    <cellStyle name="Normal 14 3 4 4 4" xfId="29469" xr:uid="{00000000-0005-0000-0000-0000672A0000}"/>
    <cellStyle name="Normal 14 3 4 4 5" xfId="24154" xr:uid="{00000000-0005-0000-0000-0000682A0000}"/>
    <cellStyle name="Normal 14 3 4 5" xfId="8143" xr:uid="{00000000-0005-0000-0000-0000692A0000}"/>
    <cellStyle name="Normal 14 3 4 5 2" xfId="18518" xr:uid="{00000000-0005-0000-0000-00006A2A0000}"/>
    <cellStyle name="Normal 14 3 4 5 2 2" xfId="41862" xr:uid="{00000000-0005-0000-0000-00006B2A0000}"/>
    <cellStyle name="Normal 14 3 4 5 3" xfId="13363" xr:uid="{00000000-0005-0000-0000-00006C2A0000}"/>
    <cellStyle name="Normal 14 3 4 5 3 2" xfId="36547" xr:uid="{00000000-0005-0000-0000-00006D2A0000}"/>
    <cellStyle name="Normal 14 3 4 5 4" xfId="31237" xr:uid="{00000000-0005-0000-0000-00006E2A0000}"/>
    <cellStyle name="Normal 14 3 4 5 5" xfId="25922" xr:uid="{00000000-0005-0000-0000-00006F2A0000}"/>
    <cellStyle name="Normal 14 3 4 6" xfId="15144" xr:uid="{00000000-0005-0000-0000-0000702A0000}"/>
    <cellStyle name="Normal 14 3 4 6 2" xfId="38331" xr:uid="{00000000-0005-0000-0000-0000712A0000}"/>
    <cellStyle name="Normal 14 3 4 7" xfId="9835" xr:uid="{00000000-0005-0000-0000-0000722A0000}"/>
    <cellStyle name="Normal 14 3 4 7 2" xfId="33016" xr:uid="{00000000-0005-0000-0000-0000732A0000}"/>
    <cellStyle name="Normal 14 3 4 8" xfId="20462" xr:uid="{00000000-0005-0000-0000-0000742A0000}"/>
    <cellStyle name="Normal 14 3 4 8 2" xfId="27706" xr:uid="{00000000-0005-0000-0000-0000752A0000}"/>
    <cellStyle name="Normal 14 3 4 9" xfId="22391" xr:uid="{00000000-0005-0000-0000-0000762A0000}"/>
    <cellStyle name="Normal 14 3 5" xfId="1008" xr:uid="{00000000-0005-0000-0000-0000772A0000}"/>
    <cellStyle name="Normal 14 3 5 10" xfId="4552" xr:uid="{00000000-0005-0000-0000-0000782A0000}"/>
    <cellStyle name="Normal 14 3 5 11" xfId="2959" xr:uid="{00000000-0005-0000-0000-0000792A0000}"/>
    <cellStyle name="Normal 14 3 5 2" xfId="1823" xr:uid="{00000000-0005-0000-0000-00007A2A0000}"/>
    <cellStyle name="Normal 14 3 5 2 10" xfId="3771" xr:uid="{00000000-0005-0000-0000-00007B2A0000}"/>
    <cellStyle name="Normal 14 3 5 2 2" xfId="7382" xr:uid="{00000000-0005-0000-0000-00007C2A0000}"/>
    <cellStyle name="Normal 14 3 5 2 2 2" xfId="17736" xr:uid="{00000000-0005-0000-0000-00007D2A0000}"/>
    <cellStyle name="Normal 14 3 5 2 2 2 2" xfId="41048" xr:uid="{00000000-0005-0000-0000-00007E2A0000}"/>
    <cellStyle name="Normal 14 3 5 2 2 3" xfId="12550" xr:uid="{00000000-0005-0000-0000-00007F2A0000}"/>
    <cellStyle name="Normal 14 3 5 2 2 3 2" xfId="35733" xr:uid="{00000000-0005-0000-0000-0000802A0000}"/>
    <cellStyle name="Normal 14 3 5 2 2 4" xfId="30423" xr:uid="{00000000-0005-0000-0000-0000812A0000}"/>
    <cellStyle name="Normal 14 3 5 2 2 5" xfId="25108" xr:uid="{00000000-0005-0000-0000-0000822A0000}"/>
    <cellStyle name="Normal 14 3 5 2 3" xfId="9026" xr:uid="{00000000-0005-0000-0000-0000832A0000}"/>
    <cellStyle name="Normal 14 3 5 2 3 2" xfId="19471" xr:uid="{00000000-0005-0000-0000-0000842A0000}"/>
    <cellStyle name="Normal 14 3 5 2 3 2 2" xfId="42816" xr:uid="{00000000-0005-0000-0000-0000852A0000}"/>
    <cellStyle name="Normal 14 3 5 2 3 3" xfId="14317" xr:uid="{00000000-0005-0000-0000-0000862A0000}"/>
    <cellStyle name="Normal 14 3 5 2 3 3 2" xfId="37501" xr:uid="{00000000-0005-0000-0000-0000872A0000}"/>
    <cellStyle name="Normal 14 3 5 2 3 4" xfId="32191" xr:uid="{00000000-0005-0000-0000-0000882A0000}"/>
    <cellStyle name="Normal 14 3 5 2 3 5" xfId="26876" xr:uid="{00000000-0005-0000-0000-0000892A0000}"/>
    <cellStyle name="Normal 14 3 5 2 4" xfId="16098" xr:uid="{00000000-0005-0000-0000-00008A2A0000}"/>
    <cellStyle name="Normal 14 3 5 2 4 2" xfId="39285" xr:uid="{00000000-0005-0000-0000-00008B2A0000}"/>
    <cellStyle name="Normal 14 3 5 2 5" xfId="10789" xr:uid="{00000000-0005-0000-0000-00008C2A0000}"/>
    <cellStyle name="Normal 14 3 5 2 5 2" xfId="33970" xr:uid="{00000000-0005-0000-0000-00008D2A0000}"/>
    <cellStyle name="Normal 14 3 5 2 6" xfId="21416" xr:uid="{00000000-0005-0000-0000-00008E2A0000}"/>
    <cellStyle name="Normal 14 3 5 2 6 2" xfId="28660" xr:uid="{00000000-0005-0000-0000-00008F2A0000}"/>
    <cellStyle name="Normal 14 3 5 2 7" xfId="23345" xr:uid="{00000000-0005-0000-0000-0000902A0000}"/>
    <cellStyle name="Normal 14 3 5 2 8" xfId="44611" xr:uid="{00000000-0005-0000-0000-0000912A0000}"/>
    <cellStyle name="Normal 14 3 5 2 9" xfId="4553" xr:uid="{00000000-0005-0000-0000-0000922A0000}"/>
    <cellStyle name="Normal 14 3 5 3" xfId="6582" xr:uid="{00000000-0005-0000-0000-0000932A0000}"/>
    <cellStyle name="Normal 14 3 5 3 2" xfId="16984" xr:uid="{00000000-0005-0000-0000-0000942A0000}"/>
    <cellStyle name="Normal 14 3 5 3 2 2" xfId="40236" xr:uid="{00000000-0005-0000-0000-0000952A0000}"/>
    <cellStyle name="Normal 14 3 5 3 3" xfId="11738" xr:uid="{00000000-0005-0000-0000-0000962A0000}"/>
    <cellStyle name="Normal 14 3 5 3 3 2" xfId="34921" xr:uid="{00000000-0005-0000-0000-0000972A0000}"/>
    <cellStyle name="Normal 14 3 5 3 4" xfId="29611" xr:uid="{00000000-0005-0000-0000-0000982A0000}"/>
    <cellStyle name="Normal 14 3 5 3 5" xfId="24296" xr:uid="{00000000-0005-0000-0000-0000992A0000}"/>
    <cellStyle name="Normal 14 3 5 4" xfId="8273" xr:uid="{00000000-0005-0000-0000-00009A2A0000}"/>
    <cellStyle name="Normal 14 3 5 4 2" xfId="18659" xr:uid="{00000000-0005-0000-0000-00009B2A0000}"/>
    <cellStyle name="Normal 14 3 5 4 2 2" xfId="42004" xr:uid="{00000000-0005-0000-0000-00009C2A0000}"/>
    <cellStyle name="Normal 14 3 5 4 3" xfId="13505" xr:uid="{00000000-0005-0000-0000-00009D2A0000}"/>
    <cellStyle name="Normal 14 3 5 4 3 2" xfId="36689" xr:uid="{00000000-0005-0000-0000-00009E2A0000}"/>
    <cellStyle name="Normal 14 3 5 4 4" xfId="31379" xr:uid="{00000000-0005-0000-0000-00009F2A0000}"/>
    <cellStyle name="Normal 14 3 5 4 5" xfId="26064" xr:uid="{00000000-0005-0000-0000-0000A02A0000}"/>
    <cellStyle name="Normal 14 3 5 5" xfId="15286" xr:uid="{00000000-0005-0000-0000-0000A12A0000}"/>
    <cellStyle name="Normal 14 3 5 5 2" xfId="38473" xr:uid="{00000000-0005-0000-0000-0000A22A0000}"/>
    <cellStyle name="Normal 14 3 5 6" xfId="9977" xr:uid="{00000000-0005-0000-0000-0000A32A0000}"/>
    <cellStyle name="Normal 14 3 5 6 2" xfId="33158" xr:uid="{00000000-0005-0000-0000-0000A42A0000}"/>
    <cellStyle name="Normal 14 3 5 7" xfId="20604" xr:uid="{00000000-0005-0000-0000-0000A52A0000}"/>
    <cellStyle name="Normal 14 3 5 7 2" xfId="27848" xr:uid="{00000000-0005-0000-0000-0000A62A0000}"/>
    <cellStyle name="Normal 14 3 5 8" xfId="22533" xr:uid="{00000000-0005-0000-0000-0000A72A0000}"/>
    <cellStyle name="Normal 14 3 5 9" xfId="43799" xr:uid="{00000000-0005-0000-0000-0000A82A0000}"/>
    <cellStyle name="Normal 14 3 6" xfId="589" xr:uid="{00000000-0005-0000-0000-0000A92A0000}"/>
    <cellStyle name="Normal 14 3 6 10" xfId="2553" xr:uid="{00000000-0005-0000-0000-0000AA2A0000}"/>
    <cellStyle name="Normal 14 3 6 2" xfId="6183" xr:uid="{00000000-0005-0000-0000-0000AB2A0000}"/>
    <cellStyle name="Normal 14 3 6 2 2" xfId="16626" xr:uid="{00000000-0005-0000-0000-0000AC2A0000}"/>
    <cellStyle name="Normal 14 3 6 2 2 2" xfId="39830" xr:uid="{00000000-0005-0000-0000-0000AD2A0000}"/>
    <cellStyle name="Normal 14 3 6 2 3" xfId="11332" xr:uid="{00000000-0005-0000-0000-0000AE2A0000}"/>
    <cellStyle name="Normal 14 3 6 2 3 2" xfId="34515" xr:uid="{00000000-0005-0000-0000-0000AF2A0000}"/>
    <cellStyle name="Normal 14 3 6 2 4" xfId="29205" xr:uid="{00000000-0005-0000-0000-0000B02A0000}"/>
    <cellStyle name="Normal 14 3 6 2 5" xfId="23890" xr:uid="{00000000-0005-0000-0000-0000B12A0000}"/>
    <cellStyle name="Normal 14 3 6 3" xfId="7915" xr:uid="{00000000-0005-0000-0000-0000B22A0000}"/>
    <cellStyle name="Normal 14 3 6 3 2" xfId="18254" xr:uid="{00000000-0005-0000-0000-0000B32A0000}"/>
    <cellStyle name="Normal 14 3 6 3 2 2" xfId="41598" xr:uid="{00000000-0005-0000-0000-0000B42A0000}"/>
    <cellStyle name="Normal 14 3 6 3 3" xfId="13099" xr:uid="{00000000-0005-0000-0000-0000B52A0000}"/>
    <cellStyle name="Normal 14 3 6 3 3 2" xfId="36283" xr:uid="{00000000-0005-0000-0000-0000B62A0000}"/>
    <cellStyle name="Normal 14 3 6 3 4" xfId="30973" xr:uid="{00000000-0005-0000-0000-0000B72A0000}"/>
    <cellStyle name="Normal 14 3 6 3 5" xfId="25658" xr:uid="{00000000-0005-0000-0000-0000B82A0000}"/>
    <cellStyle name="Normal 14 3 6 4" xfId="14880" xr:uid="{00000000-0005-0000-0000-0000B92A0000}"/>
    <cellStyle name="Normal 14 3 6 4 2" xfId="38067" xr:uid="{00000000-0005-0000-0000-0000BA2A0000}"/>
    <cellStyle name="Normal 14 3 6 5" xfId="9571" xr:uid="{00000000-0005-0000-0000-0000BB2A0000}"/>
    <cellStyle name="Normal 14 3 6 5 2" xfId="32752" xr:uid="{00000000-0005-0000-0000-0000BC2A0000}"/>
    <cellStyle name="Normal 14 3 6 6" xfId="20198" xr:uid="{00000000-0005-0000-0000-0000BD2A0000}"/>
    <cellStyle name="Normal 14 3 6 6 2" xfId="27442" xr:uid="{00000000-0005-0000-0000-0000BE2A0000}"/>
    <cellStyle name="Normal 14 3 6 7" xfId="22127" xr:uid="{00000000-0005-0000-0000-0000BF2A0000}"/>
    <cellStyle name="Normal 14 3 6 8" xfId="43393" xr:uid="{00000000-0005-0000-0000-0000C02A0000}"/>
    <cellStyle name="Normal 14 3 6 9" xfId="4554" xr:uid="{00000000-0005-0000-0000-0000C12A0000}"/>
    <cellStyle name="Normal 14 3 7" xfId="1416" xr:uid="{00000000-0005-0000-0000-0000C22A0000}"/>
    <cellStyle name="Normal 14 3 7 10" xfId="3365" xr:uid="{00000000-0005-0000-0000-0000C32A0000}"/>
    <cellStyle name="Normal 14 3 7 2" xfId="6982" xr:uid="{00000000-0005-0000-0000-0000C42A0000}"/>
    <cellStyle name="Normal 14 3 7 2 2" xfId="17354" xr:uid="{00000000-0005-0000-0000-0000C52A0000}"/>
    <cellStyle name="Normal 14 3 7 2 2 2" xfId="40642" xr:uid="{00000000-0005-0000-0000-0000C62A0000}"/>
    <cellStyle name="Normal 14 3 7 2 3" xfId="12144" xr:uid="{00000000-0005-0000-0000-0000C72A0000}"/>
    <cellStyle name="Normal 14 3 7 2 3 2" xfId="35327" xr:uid="{00000000-0005-0000-0000-0000C82A0000}"/>
    <cellStyle name="Normal 14 3 7 2 4" xfId="30017" xr:uid="{00000000-0005-0000-0000-0000C92A0000}"/>
    <cellStyle name="Normal 14 3 7 2 5" xfId="24702" xr:uid="{00000000-0005-0000-0000-0000CA2A0000}"/>
    <cellStyle name="Normal 14 3 7 3" xfId="8643" xr:uid="{00000000-0005-0000-0000-0000CB2A0000}"/>
    <cellStyle name="Normal 14 3 7 3 2" xfId="19065" xr:uid="{00000000-0005-0000-0000-0000CC2A0000}"/>
    <cellStyle name="Normal 14 3 7 3 2 2" xfId="42410" xr:uid="{00000000-0005-0000-0000-0000CD2A0000}"/>
    <cellStyle name="Normal 14 3 7 3 3" xfId="13911" xr:uid="{00000000-0005-0000-0000-0000CE2A0000}"/>
    <cellStyle name="Normal 14 3 7 3 3 2" xfId="37095" xr:uid="{00000000-0005-0000-0000-0000CF2A0000}"/>
    <cellStyle name="Normal 14 3 7 3 4" xfId="31785" xr:uid="{00000000-0005-0000-0000-0000D02A0000}"/>
    <cellStyle name="Normal 14 3 7 3 5" xfId="26470" xr:uid="{00000000-0005-0000-0000-0000D12A0000}"/>
    <cellStyle name="Normal 14 3 7 4" xfId="15692" xr:uid="{00000000-0005-0000-0000-0000D22A0000}"/>
    <cellStyle name="Normal 14 3 7 4 2" xfId="38879" xr:uid="{00000000-0005-0000-0000-0000D32A0000}"/>
    <cellStyle name="Normal 14 3 7 5" xfId="10383" xr:uid="{00000000-0005-0000-0000-0000D42A0000}"/>
    <cellStyle name="Normal 14 3 7 5 2" xfId="33564" xr:uid="{00000000-0005-0000-0000-0000D52A0000}"/>
    <cellStyle name="Normal 14 3 7 6" xfId="21010" xr:uid="{00000000-0005-0000-0000-0000D62A0000}"/>
    <cellStyle name="Normal 14 3 7 6 2" xfId="28254" xr:uid="{00000000-0005-0000-0000-0000D72A0000}"/>
    <cellStyle name="Normal 14 3 7 7" xfId="22939" xr:uid="{00000000-0005-0000-0000-0000D82A0000}"/>
    <cellStyle name="Normal 14 3 7 8" xfId="44205" xr:uid="{00000000-0005-0000-0000-0000D92A0000}"/>
    <cellStyle name="Normal 14 3 7 9" xfId="4555" xr:uid="{00000000-0005-0000-0000-0000DA2A0000}"/>
    <cellStyle name="Normal 14 3 8" xfId="6050" xr:uid="{00000000-0005-0000-0000-0000DB2A0000}"/>
    <cellStyle name="Normal 14 3 8 2" xfId="16505" xr:uid="{00000000-0005-0000-0000-0000DC2A0000}"/>
    <cellStyle name="Normal 14 3 8 2 2" xfId="39696" xr:uid="{00000000-0005-0000-0000-0000DD2A0000}"/>
    <cellStyle name="Normal 14 3 8 3" xfId="11198" xr:uid="{00000000-0005-0000-0000-0000DE2A0000}"/>
    <cellStyle name="Normal 14 3 8 3 2" xfId="34381" xr:uid="{00000000-0005-0000-0000-0000DF2A0000}"/>
    <cellStyle name="Normal 14 3 8 4" xfId="29071" xr:uid="{00000000-0005-0000-0000-0000E02A0000}"/>
    <cellStyle name="Normal 14 3 8 5" xfId="23756" xr:uid="{00000000-0005-0000-0000-0000E12A0000}"/>
    <cellStyle name="Normal 14 3 9" xfId="7794" xr:uid="{00000000-0005-0000-0000-0000E22A0000}"/>
    <cellStyle name="Normal 14 3 9 2" xfId="18121" xr:uid="{00000000-0005-0000-0000-0000E32A0000}"/>
    <cellStyle name="Normal 14 3 9 2 2" xfId="41464" xr:uid="{00000000-0005-0000-0000-0000E42A0000}"/>
    <cellStyle name="Normal 14 3 9 3" xfId="12965" xr:uid="{00000000-0005-0000-0000-0000E52A0000}"/>
    <cellStyle name="Normal 14 3 9 3 2" xfId="36149" xr:uid="{00000000-0005-0000-0000-0000E62A0000}"/>
    <cellStyle name="Normal 14 3 9 4" xfId="30839" xr:uid="{00000000-0005-0000-0000-0000E72A0000}"/>
    <cellStyle name="Normal 14 3 9 5" xfId="25524" xr:uid="{00000000-0005-0000-0000-0000E82A0000}"/>
    <cellStyle name="Normal 14 4" xfId="467" xr:uid="{00000000-0005-0000-0000-0000E92A0000}"/>
    <cellStyle name="Normal 14 4 10" xfId="9449" xr:uid="{00000000-0005-0000-0000-0000EA2A0000}"/>
    <cellStyle name="Normal 14 4 10 2" xfId="32630" xr:uid="{00000000-0005-0000-0000-0000EB2A0000}"/>
    <cellStyle name="Normal 14 4 11" xfId="20076" xr:uid="{00000000-0005-0000-0000-0000EC2A0000}"/>
    <cellStyle name="Normal 14 4 11 2" xfId="27320" xr:uid="{00000000-0005-0000-0000-0000ED2A0000}"/>
    <cellStyle name="Normal 14 4 12" xfId="22005" xr:uid="{00000000-0005-0000-0000-0000EE2A0000}"/>
    <cellStyle name="Normal 14 4 13" xfId="43271" xr:uid="{00000000-0005-0000-0000-0000EF2A0000}"/>
    <cellStyle name="Normal 14 4 14" xfId="4556" xr:uid="{00000000-0005-0000-0000-0000F02A0000}"/>
    <cellStyle name="Normal 14 4 15" xfId="2431" xr:uid="{00000000-0005-0000-0000-0000F12A0000}"/>
    <cellStyle name="Normal 14 4 2" xfId="739" xr:uid="{00000000-0005-0000-0000-0000F22A0000}"/>
    <cellStyle name="Normal 14 4 2 10" xfId="43540" xr:uid="{00000000-0005-0000-0000-0000F32A0000}"/>
    <cellStyle name="Normal 14 4 2 11" xfId="4557" xr:uid="{00000000-0005-0000-0000-0000F42A0000}"/>
    <cellStyle name="Normal 14 4 2 12" xfId="2700" xr:uid="{00000000-0005-0000-0000-0000F52A0000}"/>
    <cellStyle name="Normal 14 4 2 2" xfId="1155" xr:uid="{00000000-0005-0000-0000-0000F62A0000}"/>
    <cellStyle name="Normal 14 4 2 2 10" xfId="4558" xr:uid="{00000000-0005-0000-0000-0000F72A0000}"/>
    <cellStyle name="Normal 14 4 2 2 11" xfId="3106" xr:uid="{00000000-0005-0000-0000-0000F82A0000}"/>
    <cellStyle name="Normal 14 4 2 2 2" xfId="1970" xr:uid="{00000000-0005-0000-0000-0000F92A0000}"/>
    <cellStyle name="Normal 14 4 2 2 2 10" xfId="3918" xr:uid="{00000000-0005-0000-0000-0000FA2A0000}"/>
    <cellStyle name="Normal 14 4 2 2 2 2" xfId="7527" xr:uid="{00000000-0005-0000-0000-0000FB2A0000}"/>
    <cellStyle name="Normal 14 4 2 2 2 2 2" xfId="17871" xr:uid="{00000000-0005-0000-0000-0000FC2A0000}"/>
    <cellStyle name="Normal 14 4 2 2 2 2 2 2" xfId="41195" xr:uid="{00000000-0005-0000-0000-0000FD2A0000}"/>
    <cellStyle name="Normal 14 4 2 2 2 2 3" xfId="12697" xr:uid="{00000000-0005-0000-0000-0000FE2A0000}"/>
    <cellStyle name="Normal 14 4 2 2 2 2 3 2" xfId="35880" xr:uid="{00000000-0005-0000-0000-0000FF2A0000}"/>
    <cellStyle name="Normal 14 4 2 2 2 2 4" xfId="30570" xr:uid="{00000000-0005-0000-0000-0000002B0000}"/>
    <cellStyle name="Normal 14 4 2 2 2 2 5" xfId="25255" xr:uid="{00000000-0005-0000-0000-0000012B0000}"/>
    <cellStyle name="Normal 14 4 2 2 2 3" xfId="9161" xr:uid="{00000000-0005-0000-0000-0000022B0000}"/>
    <cellStyle name="Normal 14 4 2 2 2 3 2" xfId="19618" xr:uid="{00000000-0005-0000-0000-0000032B0000}"/>
    <cellStyle name="Normal 14 4 2 2 2 3 2 2" xfId="42963" xr:uid="{00000000-0005-0000-0000-0000042B0000}"/>
    <cellStyle name="Normal 14 4 2 2 2 3 3" xfId="14464" xr:uid="{00000000-0005-0000-0000-0000052B0000}"/>
    <cellStyle name="Normal 14 4 2 2 2 3 3 2" xfId="37648" xr:uid="{00000000-0005-0000-0000-0000062B0000}"/>
    <cellStyle name="Normal 14 4 2 2 2 3 4" xfId="32338" xr:uid="{00000000-0005-0000-0000-0000072B0000}"/>
    <cellStyle name="Normal 14 4 2 2 2 3 5" xfId="27023" xr:uid="{00000000-0005-0000-0000-0000082B0000}"/>
    <cellStyle name="Normal 14 4 2 2 2 4" xfId="16245" xr:uid="{00000000-0005-0000-0000-0000092B0000}"/>
    <cellStyle name="Normal 14 4 2 2 2 4 2" xfId="39432" xr:uid="{00000000-0005-0000-0000-00000A2B0000}"/>
    <cellStyle name="Normal 14 4 2 2 2 5" xfId="10936" xr:uid="{00000000-0005-0000-0000-00000B2B0000}"/>
    <cellStyle name="Normal 14 4 2 2 2 5 2" xfId="34117" xr:uid="{00000000-0005-0000-0000-00000C2B0000}"/>
    <cellStyle name="Normal 14 4 2 2 2 6" xfId="21563" xr:uid="{00000000-0005-0000-0000-00000D2B0000}"/>
    <cellStyle name="Normal 14 4 2 2 2 6 2" xfId="28807" xr:uid="{00000000-0005-0000-0000-00000E2B0000}"/>
    <cellStyle name="Normal 14 4 2 2 2 7" xfId="23492" xr:uid="{00000000-0005-0000-0000-00000F2B0000}"/>
    <cellStyle name="Normal 14 4 2 2 2 8" xfId="44758" xr:uid="{00000000-0005-0000-0000-0000102B0000}"/>
    <cellStyle name="Normal 14 4 2 2 2 9" xfId="4559" xr:uid="{00000000-0005-0000-0000-0000112B0000}"/>
    <cellStyle name="Normal 14 4 2 2 3" xfId="6727" xr:uid="{00000000-0005-0000-0000-0000122B0000}"/>
    <cellStyle name="Normal 14 4 2 2 3 2" xfId="17119" xr:uid="{00000000-0005-0000-0000-0000132B0000}"/>
    <cellStyle name="Normal 14 4 2 2 3 2 2" xfId="40383" xr:uid="{00000000-0005-0000-0000-0000142B0000}"/>
    <cellStyle name="Normal 14 4 2 2 3 3" xfId="11885" xr:uid="{00000000-0005-0000-0000-0000152B0000}"/>
    <cellStyle name="Normal 14 4 2 2 3 3 2" xfId="35068" xr:uid="{00000000-0005-0000-0000-0000162B0000}"/>
    <cellStyle name="Normal 14 4 2 2 3 4" xfId="29758" xr:uid="{00000000-0005-0000-0000-0000172B0000}"/>
    <cellStyle name="Normal 14 4 2 2 3 5" xfId="24443" xr:uid="{00000000-0005-0000-0000-0000182B0000}"/>
    <cellStyle name="Normal 14 4 2 2 4" xfId="8408" xr:uid="{00000000-0005-0000-0000-0000192B0000}"/>
    <cellStyle name="Normal 14 4 2 2 4 2" xfId="18806" xr:uid="{00000000-0005-0000-0000-00001A2B0000}"/>
    <cellStyle name="Normal 14 4 2 2 4 2 2" xfId="42151" xr:uid="{00000000-0005-0000-0000-00001B2B0000}"/>
    <cellStyle name="Normal 14 4 2 2 4 3" xfId="13652" xr:uid="{00000000-0005-0000-0000-00001C2B0000}"/>
    <cellStyle name="Normal 14 4 2 2 4 3 2" xfId="36836" xr:uid="{00000000-0005-0000-0000-00001D2B0000}"/>
    <cellStyle name="Normal 14 4 2 2 4 4" xfId="31526" xr:uid="{00000000-0005-0000-0000-00001E2B0000}"/>
    <cellStyle name="Normal 14 4 2 2 4 5" xfId="26211" xr:uid="{00000000-0005-0000-0000-00001F2B0000}"/>
    <cellStyle name="Normal 14 4 2 2 5" xfId="15433" xr:uid="{00000000-0005-0000-0000-0000202B0000}"/>
    <cellStyle name="Normal 14 4 2 2 5 2" xfId="38620" xr:uid="{00000000-0005-0000-0000-0000212B0000}"/>
    <cellStyle name="Normal 14 4 2 2 6" xfId="10124" xr:uid="{00000000-0005-0000-0000-0000222B0000}"/>
    <cellStyle name="Normal 14 4 2 2 6 2" xfId="33305" xr:uid="{00000000-0005-0000-0000-0000232B0000}"/>
    <cellStyle name="Normal 14 4 2 2 7" xfId="20751" xr:uid="{00000000-0005-0000-0000-0000242B0000}"/>
    <cellStyle name="Normal 14 4 2 2 7 2" xfId="27995" xr:uid="{00000000-0005-0000-0000-0000252B0000}"/>
    <cellStyle name="Normal 14 4 2 2 8" xfId="22680" xr:uid="{00000000-0005-0000-0000-0000262B0000}"/>
    <cellStyle name="Normal 14 4 2 2 9" xfId="43946" xr:uid="{00000000-0005-0000-0000-0000272B0000}"/>
    <cellStyle name="Normal 14 4 2 3" xfId="1563" xr:uid="{00000000-0005-0000-0000-0000282B0000}"/>
    <cellStyle name="Normal 14 4 2 3 10" xfId="3512" xr:uid="{00000000-0005-0000-0000-0000292B0000}"/>
    <cellStyle name="Normal 14 4 2 3 2" xfId="7127" xr:uid="{00000000-0005-0000-0000-00002A2B0000}"/>
    <cellStyle name="Normal 14 4 2 3 2 2" xfId="17489" xr:uid="{00000000-0005-0000-0000-00002B2B0000}"/>
    <cellStyle name="Normal 14 4 2 3 2 2 2" xfId="40789" xr:uid="{00000000-0005-0000-0000-00002C2B0000}"/>
    <cellStyle name="Normal 14 4 2 3 2 3" xfId="12291" xr:uid="{00000000-0005-0000-0000-00002D2B0000}"/>
    <cellStyle name="Normal 14 4 2 3 2 3 2" xfId="35474" xr:uid="{00000000-0005-0000-0000-00002E2B0000}"/>
    <cellStyle name="Normal 14 4 2 3 2 4" xfId="30164" xr:uid="{00000000-0005-0000-0000-00002F2B0000}"/>
    <cellStyle name="Normal 14 4 2 3 2 5" xfId="24849" xr:uid="{00000000-0005-0000-0000-0000302B0000}"/>
    <cellStyle name="Normal 14 4 2 3 3" xfId="8778" xr:uid="{00000000-0005-0000-0000-0000312B0000}"/>
    <cellStyle name="Normal 14 4 2 3 3 2" xfId="19212" xr:uid="{00000000-0005-0000-0000-0000322B0000}"/>
    <cellStyle name="Normal 14 4 2 3 3 2 2" xfId="42557" xr:uid="{00000000-0005-0000-0000-0000332B0000}"/>
    <cellStyle name="Normal 14 4 2 3 3 3" xfId="14058" xr:uid="{00000000-0005-0000-0000-0000342B0000}"/>
    <cellStyle name="Normal 14 4 2 3 3 3 2" xfId="37242" xr:uid="{00000000-0005-0000-0000-0000352B0000}"/>
    <cellStyle name="Normal 14 4 2 3 3 4" xfId="31932" xr:uid="{00000000-0005-0000-0000-0000362B0000}"/>
    <cellStyle name="Normal 14 4 2 3 3 5" xfId="26617" xr:uid="{00000000-0005-0000-0000-0000372B0000}"/>
    <cellStyle name="Normal 14 4 2 3 4" xfId="15839" xr:uid="{00000000-0005-0000-0000-0000382B0000}"/>
    <cellStyle name="Normal 14 4 2 3 4 2" xfId="39026" xr:uid="{00000000-0005-0000-0000-0000392B0000}"/>
    <cellStyle name="Normal 14 4 2 3 5" xfId="10530" xr:uid="{00000000-0005-0000-0000-00003A2B0000}"/>
    <cellStyle name="Normal 14 4 2 3 5 2" xfId="33711" xr:uid="{00000000-0005-0000-0000-00003B2B0000}"/>
    <cellStyle name="Normal 14 4 2 3 6" xfId="21157" xr:uid="{00000000-0005-0000-0000-00003C2B0000}"/>
    <cellStyle name="Normal 14 4 2 3 6 2" xfId="28401" xr:uid="{00000000-0005-0000-0000-00003D2B0000}"/>
    <cellStyle name="Normal 14 4 2 3 7" xfId="23086" xr:uid="{00000000-0005-0000-0000-00003E2B0000}"/>
    <cellStyle name="Normal 14 4 2 3 8" xfId="44352" xr:uid="{00000000-0005-0000-0000-00003F2B0000}"/>
    <cellStyle name="Normal 14 4 2 3 9" xfId="4560" xr:uid="{00000000-0005-0000-0000-0000402B0000}"/>
    <cellStyle name="Normal 14 4 2 4" xfId="6328" xr:uid="{00000000-0005-0000-0000-0000412B0000}"/>
    <cellStyle name="Normal 14 4 2 4 2" xfId="16761" xr:uid="{00000000-0005-0000-0000-0000422B0000}"/>
    <cellStyle name="Normal 14 4 2 4 2 2" xfId="39977" xr:uid="{00000000-0005-0000-0000-0000432B0000}"/>
    <cellStyle name="Normal 14 4 2 4 3" xfId="11479" xr:uid="{00000000-0005-0000-0000-0000442B0000}"/>
    <cellStyle name="Normal 14 4 2 4 3 2" xfId="34662" xr:uid="{00000000-0005-0000-0000-0000452B0000}"/>
    <cellStyle name="Normal 14 4 2 4 4" xfId="29352" xr:uid="{00000000-0005-0000-0000-0000462B0000}"/>
    <cellStyle name="Normal 14 4 2 4 5" xfId="24037" xr:uid="{00000000-0005-0000-0000-0000472B0000}"/>
    <cellStyle name="Normal 14 4 2 5" xfId="8050" xr:uid="{00000000-0005-0000-0000-0000482B0000}"/>
    <cellStyle name="Normal 14 4 2 5 2" xfId="18401" xr:uid="{00000000-0005-0000-0000-0000492B0000}"/>
    <cellStyle name="Normal 14 4 2 5 2 2" xfId="41745" xr:uid="{00000000-0005-0000-0000-00004A2B0000}"/>
    <cellStyle name="Normal 14 4 2 5 3" xfId="13246" xr:uid="{00000000-0005-0000-0000-00004B2B0000}"/>
    <cellStyle name="Normal 14 4 2 5 3 2" xfId="36430" xr:uid="{00000000-0005-0000-0000-00004C2B0000}"/>
    <cellStyle name="Normal 14 4 2 5 4" xfId="31120" xr:uid="{00000000-0005-0000-0000-00004D2B0000}"/>
    <cellStyle name="Normal 14 4 2 5 5" xfId="25805" xr:uid="{00000000-0005-0000-0000-00004E2B0000}"/>
    <cellStyle name="Normal 14 4 2 6" xfId="15027" xr:uid="{00000000-0005-0000-0000-00004F2B0000}"/>
    <cellStyle name="Normal 14 4 2 6 2" xfId="38214" xr:uid="{00000000-0005-0000-0000-0000502B0000}"/>
    <cellStyle name="Normal 14 4 2 7" xfId="9718" xr:uid="{00000000-0005-0000-0000-0000512B0000}"/>
    <cellStyle name="Normal 14 4 2 7 2" xfId="32899" xr:uid="{00000000-0005-0000-0000-0000522B0000}"/>
    <cellStyle name="Normal 14 4 2 8" xfId="20345" xr:uid="{00000000-0005-0000-0000-0000532B0000}"/>
    <cellStyle name="Normal 14 4 2 8 2" xfId="27589" xr:uid="{00000000-0005-0000-0000-0000542B0000}"/>
    <cellStyle name="Normal 14 4 2 9" xfId="22274" xr:uid="{00000000-0005-0000-0000-0000552B0000}"/>
    <cellStyle name="Normal 14 4 3" xfId="876" xr:uid="{00000000-0005-0000-0000-0000562B0000}"/>
    <cellStyle name="Normal 14 4 3 10" xfId="43669" xr:uid="{00000000-0005-0000-0000-0000572B0000}"/>
    <cellStyle name="Normal 14 4 3 11" xfId="4561" xr:uid="{00000000-0005-0000-0000-0000582B0000}"/>
    <cellStyle name="Normal 14 4 3 12" xfId="2829" xr:uid="{00000000-0005-0000-0000-0000592B0000}"/>
    <cellStyle name="Normal 14 4 3 2" xfId="1284" xr:uid="{00000000-0005-0000-0000-00005A2B0000}"/>
    <cellStyle name="Normal 14 4 3 2 10" xfId="4562" xr:uid="{00000000-0005-0000-0000-00005B2B0000}"/>
    <cellStyle name="Normal 14 4 3 2 11" xfId="3235" xr:uid="{00000000-0005-0000-0000-00005C2B0000}"/>
    <cellStyle name="Normal 14 4 3 2 2" xfId="2099" xr:uid="{00000000-0005-0000-0000-00005D2B0000}"/>
    <cellStyle name="Normal 14 4 3 2 2 10" xfId="4047" xr:uid="{00000000-0005-0000-0000-00005E2B0000}"/>
    <cellStyle name="Normal 14 4 3 2 2 2" xfId="7654" xr:uid="{00000000-0005-0000-0000-00005F2B0000}"/>
    <cellStyle name="Normal 14 4 3 2 2 2 2" xfId="17988" xr:uid="{00000000-0005-0000-0000-0000602B0000}"/>
    <cellStyle name="Normal 14 4 3 2 2 2 2 2" xfId="41324" xr:uid="{00000000-0005-0000-0000-0000612B0000}"/>
    <cellStyle name="Normal 14 4 3 2 2 2 3" xfId="12826" xr:uid="{00000000-0005-0000-0000-0000622B0000}"/>
    <cellStyle name="Normal 14 4 3 2 2 2 3 2" xfId="36009" xr:uid="{00000000-0005-0000-0000-0000632B0000}"/>
    <cellStyle name="Normal 14 4 3 2 2 2 4" xfId="30699" xr:uid="{00000000-0005-0000-0000-0000642B0000}"/>
    <cellStyle name="Normal 14 4 3 2 2 2 5" xfId="25384" xr:uid="{00000000-0005-0000-0000-0000652B0000}"/>
    <cellStyle name="Normal 14 4 3 2 2 3" xfId="9278" xr:uid="{00000000-0005-0000-0000-0000662B0000}"/>
    <cellStyle name="Normal 14 4 3 2 2 3 2" xfId="19747" xr:uid="{00000000-0005-0000-0000-0000672B0000}"/>
    <cellStyle name="Normal 14 4 3 2 2 3 2 2" xfId="43092" xr:uid="{00000000-0005-0000-0000-0000682B0000}"/>
    <cellStyle name="Normal 14 4 3 2 2 3 3" xfId="14593" xr:uid="{00000000-0005-0000-0000-0000692B0000}"/>
    <cellStyle name="Normal 14 4 3 2 2 3 3 2" xfId="37777" xr:uid="{00000000-0005-0000-0000-00006A2B0000}"/>
    <cellStyle name="Normal 14 4 3 2 2 3 4" xfId="32467" xr:uid="{00000000-0005-0000-0000-00006B2B0000}"/>
    <cellStyle name="Normal 14 4 3 2 2 3 5" xfId="27152" xr:uid="{00000000-0005-0000-0000-00006C2B0000}"/>
    <cellStyle name="Normal 14 4 3 2 2 4" xfId="16374" xr:uid="{00000000-0005-0000-0000-00006D2B0000}"/>
    <cellStyle name="Normal 14 4 3 2 2 4 2" xfId="39561" xr:uid="{00000000-0005-0000-0000-00006E2B0000}"/>
    <cellStyle name="Normal 14 4 3 2 2 5" xfId="11065" xr:uid="{00000000-0005-0000-0000-00006F2B0000}"/>
    <cellStyle name="Normal 14 4 3 2 2 5 2" xfId="34246" xr:uid="{00000000-0005-0000-0000-0000702B0000}"/>
    <cellStyle name="Normal 14 4 3 2 2 6" xfId="21692" xr:uid="{00000000-0005-0000-0000-0000712B0000}"/>
    <cellStyle name="Normal 14 4 3 2 2 6 2" xfId="28936" xr:uid="{00000000-0005-0000-0000-0000722B0000}"/>
    <cellStyle name="Normal 14 4 3 2 2 7" xfId="23621" xr:uid="{00000000-0005-0000-0000-0000732B0000}"/>
    <cellStyle name="Normal 14 4 3 2 2 8" xfId="44887" xr:uid="{00000000-0005-0000-0000-0000742B0000}"/>
    <cellStyle name="Normal 14 4 3 2 2 9" xfId="4563" xr:uid="{00000000-0005-0000-0000-0000752B0000}"/>
    <cellStyle name="Normal 14 4 3 2 3" xfId="6854" xr:uid="{00000000-0005-0000-0000-0000762B0000}"/>
    <cellStyle name="Normal 14 4 3 2 3 2" xfId="17224" xr:uid="{00000000-0005-0000-0000-0000772B0000}"/>
    <cellStyle name="Normal 14 4 3 2 3 2 2" xfId="40512" xr:uid="{00000000-0005-0000-0000-0000782B0000}"/>
    <cellStyle name="Normal 14 4 3 2 3 3" xfId="12014" xr:uid="{00000000-0005-0000-0000-0000792B0000}"/>
    <cellStyle name="Normal 14 4 3 2 3 3 2" xfId="35197" xr:uid="{00000000-0005-0000-0000-00007A2B0000}"/>
    <cellStyle name="Normal 14 4 3 2 3 4" xfId="29887" xr:uid="{00000000-0005-0000-0000-00007B2B0000}"/>
    <cellStyle name="Normal 14 4 3 2 3 5" xfId="24572" xr:uid="{00000000-0005-0000-0000-00007C2B0000}"/>
    <cellStyle name="Normal 14 4 3 2 4" xfId="8513" xr:uid="{00000000-0005-0000-0000-00007D2B0000}"/>
    <cellStyle name="Normal 14 4 3 2 4 2" xfId="18935" xr:uid="{00000000-0005-0000-0000-00007E2B0000}"/>
    <cellStyle name="Normal 14 4 3 2 4 2 2" xfId="42280" xr:uid="{00000000-0005-0000-0000-00007F2B0000}"/>
    <cellStyle name="Normal 14 4 3 2 4 3" xfId="13781" xr:uid="{00000000-0005-0000-0000-0000802B0000}"/>
    <cellStyle name="Normal 14 4 3 2 4 3 2" xfId="36965" xr:uid="{00000000-0005-0000-0000-0000812B0000}"/>
    <cellStyle name="Normal 14 4 3 2 4 4" xfId="31655" xr:uid="{00000000-0005-0000-0000-0000822B0000}"/>
    <cellStyle name="Normal 14 4 3 2 4 5" xfId="26340" xr:uid="{00000000-0005-0000-0000-0000832B0000}"/>
    <cellStyle name="Normal 14 4 3 2 5" xfId="15562" xr:uid="{00000000-0005-0000-0000-0000842B0000}"/>
    <cellStyle name="Normal 14 4 3 2 5 2" xfId="38749" xr:uid="{00000000-0005-0000-0000-0000852B0000}"/>
    <cellStyle name="Normal 14 4 3 2 6" xfId="10253" xr:uid="{00000000-0005-0000-0000-0000862B0000}"/>
    <cellStyle name="Normal 14 4 3 2 6 2" xfId="33434" xr:uid="{00000000-0005-0000-0000-0000872B0000}"/>
    <cellStyle name="Normal 14 4 3 2 7" xfId="20880" xr:uid="{00000000-0005-0000-0000-0000882B0000}"/>
    <cellStyle name="Normal 14 4 3 2 7 2" xfId="28124" xr:uid="{00000000-0005-0000-0000-0000892B0000}"/>
    <cellStyle name="Normal 14 4 3 2 8" xfId="22809" xr:uid="{00000000-0005-0000-0000-00008A2B0000}"/>
    <cellStyle name="Normal 14 4 3 2 9" xfId="44075" xr:uid="{00000000-0005-0000-0000-00008B2B0000}"/>
    <cellStyle name="Normal 14 4 3 3" xfId="1692" xr:uid="{00000000-0005-0000-0000-00008C2B0000}"/>
    <cellStyle name="Normal 14 4 3 3 10" xfId="3641" xr:uid="{00000000-0005-0000-0000-00008D2B0000}"/>
    <cellStyle name="Normal 14 4 3 3 2" xfId="7254" xr:uid="{00000000-0005-0000-0000-00008E2B0000}"/>
    <cellStyle name="Normal 14 4 3 3 2 2" xfId="17606" xr:uid="{00000000-0005-0000-0000-00008F2B0000}"/>
    <cellStyle name="Normal 14 4 3 3 2 2 2" xfId="40918" xr:uid="{00000000-0005-0000-0000-0000902B0000}"/>
    <cellStyle name="Normal 14 4 3 3 2 3" xfId="12420" xr:uid="{00000000-0005-0000-0000-0000912B0000}"/>
    <cellStyle name="Normal 14 4 3 3 2 3 2" xfId="35603" xr:uid="{00000000-0005-0000-0000-0000922B0000}"/>
    <cellStyle name="Normal 14 4 3 3 2 4" xfId="30293" xr:uid="{00000000-0005-0000-0000-0000932B0000}"/>
    <cellStyle name="Normal 14 4 3 3 2 5" xfId="24978" xr:uid="{00000000-0005-0000-0000-0000942B0000}"/>
    <cellStyle name="Normal 14 4 3 3 3" xfId="8895" xr:uid="{00000000-0005-0000-0000-0000952B0000}"/>
    <cellStyle name="Normal 14 4 3 3 3 2" xfId="19341" xr:uid="{00000000-0005-0000-0000-0000962B0000}"/>
    <cellStyle name="Normal 14 4 3 3 3 2 2" xfId="42686" xr:uid="{00000000-0005-0000-0000-0000972B0000}"/>
    <cellStyle name="Normal 14 4 3 3 3 3" xfId="14187" xr:uid="{00000000-0005-0000-0000-0000982B0000}"/>
    <cellStyle name="Normal 14 4 3 3 3 3 2" xfId="37371" xr:uid="{00000000-0005-0000-0000-0000992B0000}"/>
    <cellStyle name="Normal 14 4 3 3 3 4" xfId="32061" xr:uid="{00000000-0005-0000-0000-00009A2B0000}"/>
    <cellStyle name="Normal 14 4 3 3 3 5" xfId="26746" xr:uid="{00000000-0005-0000-0000-00009B2B0000}"/>
    <cellStyle name="Normal 14 4 3 3 4" xfId="15968" xr:uid="{00000000-0005-0000-0000-00009C2B0000}"/>
    <cellStyle name="Normal 14 4 3 3 4 2" xfId="39155" xr:uid="{00000000-0005-0000-0000-00009D2B0000}"/>
    <cellStyle name="Normal 14 4 3 3 5" xfId="10659" xr:uid="{00000000-0005-0000-0000-00009E2B0000}"/>
    <cellStyle name="Normal 14 4 3 3 5 2" xfId="33840" xr:uid="{00000000-0005-0000-0000-00009F2B0000}"/>
    <cellStyle name="Normal 14 4 3 3 6" xfId="21286" xr:uid="{00000000-0005-0000-0000-0000A02B0000}"/>
    <cellStyle name="Normal 14 4 3 3 6 2" xfId="28530" xr:uid="{00000000-0005-0000-0000-0000A12B0000}"/>
    <cellStyle name="Normal 14 4 3 3 7" xfId="23215" xr:uid="{00000000-0005-0000-0000-0000A22B0000}"/>
    <cellStyle name="Normal 14 4 3 3 8" xfId="44481" xr:uid="{00000000-0005-0000-0000-0000A32B0000}"/>
    <cellStyle name="Normal 14 4 3 3 9" xfId="4564" xr:uid="{00000000-0005-0000-0000-0000A42B0000}"/>
    <cellStyle name="Normal 14 4 3 4" xfId="6455" xr:uid="{00000000-0005-0000-0000-0000A52B0000}"/>
    <cellStyle name="Normal 14 4 3 4 2" xfId="16866" xr:uid="{00000000-0005-0000-0000-0000A62B0000}"/>
    <cellStyle name="Normal 14 4 3 4 2 2" xfId="40106" xr:uid="{00000000-0005-0000-0000-0000A72B0000}"/>
    <cellStyle name="Normal 14 4 3 4 3" xfId="11608" xr:uid="{00000000-0005-0000-0000-0000A82B0000}"/>
    <cellStyle name="Normal 14 4 3 4 3 2" xfId="34791" xr:uid="{00000000-0005-0000-0000-0000A92B0000}"/>
    <cellStyle name="Normal 14 4 3 4 4" xfId="29481" xr:uid="{00000000-0005-0000-0000-0000AA2B0000}"/>
    <cellStyle name="Normal 14 4 3 4 5" xfId="24166" xr:uid="{00000000-0005-0000-0000-0000AB2B0000}"/>
    <cellStyle name="Normal 14 4 3 5" xfId="8155" xr:uid="{00000000-0005-0000-0000-0000AC2B0000}"/>
    <cellStyle name="Normal 14 4 3 5 2" xfId="18530" xr:uid="{00000000-0005-0000-0000-0000AD2B0000}"/>
    <cellStyle name="Normal 14 4 3 5 2 2" xfId="41874" xr:uid="{00000000-0005-0000-0000-0000AE2B0000}"/>
    <cellStyle name="Normal 14 4 3 5 3" xfId="13375" xr:uid="{00000000-0005-0000-0000-0000AF2B0000}"/>
    <cellStyle name="Normal 14 4 3 5 3 2" xfId="36559" xr:uid="{00000000-0005-0000-0000-0000B02B0000}"/>
    <cellStyle name="Normal 14 4 3 5 4" xfId="31249" xr:uid="{00000000-0005-0000-0000-0000B12B0000}"/>
    <cellStyle name="Normal 14 4 3 5 5" xfId="25934" xr:uid="{00000000-0005-0000-0000-0000B22B0000}"/>
    <cellStyle name="Normal 14 4 3 6" xfId="15156" xr:uid="{00000000-0005-0000-0000-0000B32B0000}"/>
    <cellStyle name="Normal 14 4 3 6 2" xfId="38343" xr:uid="{00000000-0005-0000-0000-0000B42B0000}"/>
    <cellStyle name="Normal 14 4 3 7" xfId="9847" xr:uid="{00000000-0005-0000-0000-0000B52B0000}"/>
    <cellStyle name="Normal 14 4 3 7 2" xfId="33028" xr:uid="{00000000-0005-0000-0000-0000B62B0000}"/>
    <cellStyle name="Normal 14 4 3 8" xfId="20474" xr:uid="{00000000-0005-0000-0000-0000B72B0000}"/>
    <cellStyle name="Normal 14 4 3 8 2" xfId="27718" xr:uid="{00000000-0005-0000-0000-0000B82B0000}"/>
    <cellStyle name="Normal 14 4 3 9" xfId="22403" xr:uid="{00000000-0005-0000-0000-0000B92B0000}"/>
    <cellStyle name="Normal 14 4 4" xfId="1020" xr:uid="{00000000-0005-0000-0000-0000BA2B0000}"/>
    <cellStyle name="Normal 14 4 4 10" xfId="4565" xr:uid="{00000000-0005-0000-0000-0000BB2B0000}"/>
    <cellStyle name="Normal 14 4 4 11" xfId="2971" xr:uid="{00000000-0005-0000-0000-0000BC2B0000}"/>
    <cellStyle name="Normal 14 4 4 2" xfId="1835" xr:uid="{00000000-0005-0000-0000-0000BD2B0000}"/>
    <cellStyle name="Normal 14 4 4 2 10" xfId="3783" xr:uid="{00000000-0005-0000-0000-0000BE2B0000}"/>
    <cellStyle name="Normal 14 4 4 2 2" xfId="7394" xr:uid="{00000000-0005-0000-0000-0000BF2B0000}"/>
    <cellStyle name="Normal 14 4 4 2 2 2" xfId="17748" xr:uid="{00000000-0005-0000-0000-0000C02B0000}"/>
    <cellStyle name="Normal 14 4 4 2 2 2 2" xfId="41060" xr:uid="{00000000-0005-0000-0000-0000C12B0000}"/>
    <cellStyle name="Normal 14 4 4 2 2 3" xfId="12562" xr:uid="{00000000-0005-0000-0000-0000C22B0000}"/>
    <cellStyle name="Normal 14 4 4 2 2 3 2" xfId="35745" xr:uid="{00000000-0005-0000-0000-0000C32B0000}"/>
    <cellStyle name="Normal 14 4 4 2 2 4" xfId="30435" xr:uid="{00000000-0005-0000-0000-0000C42B0000}"/>
    <cellStyle name="Normal 14 4 4 2 2 5" xfId="25120" xr:uid="{00000000-0005-0000-0000-0000C52B0000}"/>
    <cellStyle name="Normal 14 4 4 2 3" xfId="9038" xr:uid="{00000000-0005-0000-0000-0000C62B0000}"/>
    <cellStyle name="Normal 14 4 4 2 3 2" xfId="19483" xr:uid="{00000000-0005-0000-0000-0000C72B0000}"/>
    <cellStyle name="Normal 14 4 4 2 3 2 2" xfId="42828" xr:uid="{00000000-0005-0000-0000-0000C82B0000}"/>
    <cellStyle name="Normal 14 4 4 2 3 3" xfId="14329" xr:uid="{00000000-0005-0000-0000-0000C92B0000}"/>
    <cellStyle name="Normal 14 4 4 2 3 3 2" xfId="37513" xr:uid="{00000000-0005-0000-0000-0000CA2B0000}"/>
    <cellStyle name="Normal 14 4 4 2 3 4" xfId="32203" xr:uid="{00000000-0005-0000-0000-0000CB2B0000}"/>
    <cellStyle name="Normal 14 4 4 2 3 5" xfId="26888" xr:uid="{00000000-0005-0000-0000-0000CC2B0000}"/>
    <cellStyle name="Normal 14 4 4 2 4" xfId="16110" xr:uid="{00000000-0005-0000-0000-0000CD2B0000}"/>
    <cellStyle name="Normal 14 4 4 2 4 2" xfId="39297" xr:uid="{00000000-0005-0000-0000-0000CE2B0000}"/>
    <cellStyle name="Normal 14 4 4 2 5" xfId="10801" xr:uid="{00000000-0005-0000-0000-0000CF2B0000}"/>
    <cellStyle name="Normal 14 4 4 2 5 2" xfId="33982" xr:uid="{00000000-0005-0000-0000-0000D02B0000}"/>
    <cellStyle name="Normal 14 4 4 2 6" xfId="21428" xr:uid="{00000000-0005-0000-0000-0000D12B0000}"/>
    <cellStyle name="Normal 14 4 4 2 6 2" xfId="28672" xr:uid="{00000000-0005-0000-0000-0000D22B0000}"/>
    <cellStyle name="Normal 14 4 4 2 7" xfId="23357" xr:uid="{00000000-0005-0000-0000-0000D32B0000}"/>
    <cellStyle name="Normal 14 4 4 2 8" xfId="44623" xr:uid="{00000000-0005-0000-0000-0000D42B0000}"/>
    <cellStyle name="Normal 14 4 4 2 9" xfId="4566" xr:uid="{00000000-0005-0000-0000-0000D52B0000}"/>
    <cellStyle name="Normal 14 4 4 3" xfId="6594" xr:uid="{00000000-0005-0000-0000-0000D62B0000}"/>
    <cellStyle name="Normal 14 4 4 3 2" xfId="16996" xr:uid="{00000000-0005-0000-0000-0000D72B0000}"/>
    <cellStyle name="Normal 14 4 4 3 2 2" xfId="40248" xr:uid="{00000000-0005-0000-0000-0000D82B0000}"/>
    <cellStyle name="Normal 14 4 4 3 3" xfId="11750" xr:uid="{00000000-0005-0000-0000-0000D92B0000}"/>
    <cellStyle name="Normal 14 4 4 3 3 2" xfId="34933" xr:uid="{00000000-0005-0000-0000-0000DA2B0000}"/>
    <cellStyle name="Normal 14 4 4 3 4" xfId="29623" xr:uid="{00000000-0005-0000-0000-0000DB2B0000}"/>
    <cellStyle name="Normal 14 4 4 3 5" xfId="24308" xr:uid="{00000000-0005-0000-0000-0000DC2B0000}"/>
    <cellStyle name="Normal 14 4 4 4" xfId="8285" xr:uid="{00000000-0005-0000-0000-0000DD2B0000}"/>
    <cellStyle name="Normal 14 4 4 4 2" xfId="18671" xr:uid="{00000000-0005-0000-0000-0000DE2B0000}"/>
    <cellStyle name="Normal 14 4 4 4 2 2" xfId="42016" xr:uid="{00000000-0005-0000-0000-0000DF2B0000}"/>
    <cellStyle name="Normal 14 4 4 4 3" xfId="13517" xr:uid="{00000000-0005-0000-0000-0000E02B0000}"/>
    <cellStyle name="Normal 14 4 4 4 3 2" xfId="36701" xr:uid="{00000000-0005-0000-0000-0000E12B0000}"/>
    <cellStyle name="Normal 14 4 4 4 4" xfId="31391" xr:uid="{00000000-0005-0000-0000-0000E22B0000}"/>
    <cellStyle name="Normal 14 4 4 4 5" xfId="26076" xr:uid="{00000000-0005-0000-0000-0000E32B0000}"/>
    <cellStyle name="Normal 14 4 4 5" xfId="15298" xr:uid="{00000000-0005-0000-0000-0000E42B0000}"/>
    <cellStyle name="Normal 14 4 4 5 2" xfId="38485" xr:uid="{00000000-0005-0000-0000-0000E52B0000}"/>
    <cellStyle name="Normal 14 4 4 6" xfId="9989" xr:uid="{00000000-0005-0000-0000-0000E62B0000}"/>
    <cellStyle name="Normal 14 4 4 6 2" xfId="33170" xr:uid="{00000000-0005-0000-0000-0000E72B0000}"/>
    <cellStyle name="Normal 14 4 4 7" xfId="20616" xr:uid="{00000000-0005-0000-0000-0000E82B0000}"/>
    <cellStyle name="Normal 14 4 4 7 2" xfId="27860" xr:uid="{00000000-0005-0000-0000-0000E92B0000}"/>
    <cellStyle name="Normal 14 4 4 8" xfId="22545" xr:uid="{00000000-0005-0000-0000-0000EA2B0000}"/>
    <cellStyle name="Normal 14 4 4 9" xfId="43811" xr:uid="{00000000-0005-0000-0000-0000EB2B0000}"/>
    <cellStyle name="Normal 14 4 5" xfId="601" xr:uid="{00000000-0005-0000-0000-0000EC2B0000}"/>
    <cellStyle name="Normal 14 4 5 10" xfId="2565" xr:uid="{00000000-0005-0000-0000-0000ED2B0000}"/>
    <cellStyle name="Normal 14 4 5 2" xfId="6195" xr:uid="{00000000-0005-0000-0000-0000EE2B0000}"/>
    <cellStyle name="Normal 14 4 5 2 2" xfId="16638" xr:uid="{00000000-0005-0000-0000-0000EF2B0000}"/>
    <cellStyle name="Normal 14 4 5 2 2 2" xfId="39842" xr:uid="{00000000-0005-0000-0000-0000F02B0000}"/>
    <cellStyle name="Normal 14 4 5 2 3" xfId="11344" xr:uid="{00000000-0005-0000-0000-0000F12B0000}"/>
    <cellStyle name="Normal 14 4 5 2 3 2" xfId="34527" xr:uid="{00000000-0005-0000-0000-0000F22B0000}"/>
    <cellStyle name="Normal 14 4 5 2 4" xfId="29217" xr:uid="{00000000-0005-0000-0000-0000F32B0000}"/>
    <cellStyle name="Normal 14 4 5 2 5" xfId="23902" xr:uid="{00000000-0005-0000-0000-0000F42B0000}"/>
    <cellStyle name="Normal 14 4 5 3" xfId="7927" xr:uid="{00000000-0005-0000-0000-0000F52B0000}"/>
    <cellStyle name="Normal 14 4 5 3 2" xfId="18266" xr:uid="{00000000-0005-0000-0000-0000F62B0000}"/>
    <cellStyle name="Normal 14 4 5 3 2 2" xfId="41610" xr:uid="{00000000-0005-0000-0000-0000F72B0000}"/>
    <cellStyle name="Normal 14 4 5 3 3" xfId="13111" xr:uid="{00000000-0005-0000-0000-0000F82B0000}"/>
    <cellStyle name="Normal 14 4 5 3 3 2" xfId="36295" xr:uid="{00000000-0005-0000-0000-0000F92B0000}"/>
    <cellStyle name="Normal 14 4 5 3 4" xfId="30985" xr:uid="{00000000-0005-0000-0000-0000FA2B0000}"/>
    <cellStyle name="Normal 14 4 5 3 5" xfId="25670" xr:uid="{00000000-0005-0000-0000-0000FB2B0000}"/>
    <cellStyle name="Normal 14 4 5 4" xfId="14892" xr:uid="{00000000-0005-0000-0000-0000FC2B0000}"/>
    <cellStyle name="Normal 14 4 5 4 2" xfId="38079" xr:uid="{00000000-0005-0000-0000-0000FD2B0000}"/>
    <cellStyle name="Normal 14 4 5 5" xfId="9583" xr:uid="{00000000-0005-0000-0000-0000FE2B0000}"/>
    <cellStyle name="Normal 14 4 5 5 2" xfId="32764" xr:uid="{00000000-0005-0000-0000-0000FF2B0000}"/>
    <cellStyle name="Normal 14 4 5 6" xfId="20210" xr:uid="{00000000-0005-0000-0000-0000002C0000}"/>
    <cellStyle name="Normal 14 4 5 6 2" xfId="27454" xr:uid="{00000000-0005-0000-0000-0000012C0000}"/>
    <cellStyle name="Normal 14 4 5 7" xfId="22139" xr:uid="{00000000-0005-0000-0000-0000022C0000}"/>
    <cellStyle name="Normal 14 4 5 8" xfId="43405" xr:uid="{00000000-0005-0000-0000-0000032C0000}"/>
    <cellStyle name="Normal 14 4 5 9" xfId="4567" xr:uid="{00000000-0005-0000-0000-0000042C0000}"/>
    <cellStyle name="Normal 14 4 6" xfId="1428" xr:uid="{00000000-0005-0000-0000-0000052C0000}"/>
    <cellStyle name="Normal 14 4 6 10" xfId="3377" xr:uid="{00000000-0005-0000-0000-0000062C0000}"/>
    <cellStyle name="Normal 14 4 6 2" xfId="6994" xr:uid="{00000000-0005-0000-0000-0000072C0000}"/>
    <cellStyle name="Normal 14 4 6 2 2" xfId="17366" xr:uid="{00000000-0005-0000-0000-0000082C0000}"/>
    <cellStyle name="Normal 14 4 6 2 2 2" xfId="40654" xr:uid="{00000000-0005-0000-0000-0000092C0000}"/>
    <cellStyle name="Normal 14 4 6 2 3" xfId="12156" xr:uid="{00000000-0005-0000-0000-00000A2C0000}"/>
    <cellStyle name="Normal 14 4 6 2 3 2" xfId="35339" xr:uid="{00000000-0005-0000-0000-00000B2C0000}"/>
    <cellStyle name="Normal 14 4 6 2 4" xfId="30029" xr:uid="{00000000-0005-0000-0000-00000C2C0000}"/>
    <cellStyle name="Normal 14 4 6 2 5" xfId="24714" xr:uid="{00000000-0005-0000-0000-00000D2C0000}"/>
    <cellStyle name="Normal 14 4 6 3" xfId="8655" xr:uid="{00000000-0005-0000-0000-00000E2C0000}"/>
    <cellStyle name="Normal 14 4 6 3 2" xfId="19077" xr:uid="{00000000-0005-0000-0000-00000F2C0000}"/>
    <cellStyle name="Normal 14 4 6 3 2 2" xfId="42422" xr:uid="{00000000-0005-0000-0000-0000102C0000}"/>
    <cellStyle name="Normal 14 4 6 3 3" xfId="13923" xr:uid="{00000000-0005-0000-0000-0000112C0000}"/>
    <cellStyle name="Normal 14 4 6 3 3 2" xfId="37107" xr:uid="{00000000-0005-0000-0000-0000122C0000}"/>
    <cellStyle name="Normal 14 4 6 3 4" xfId="31797" xr:uid="{00000000-0005-0000-0000-0000132C0000}"/>
    <cellStyle name="Normal 14 4 6 3 5" xfId="26482" xr:uid="{00000000-0005-0000-0000-0000142C0000}"/>
    <cellStyle name="Normal 14 4 6 4" xfId="15704" xr:uid="{00000000-0005-0000-0000-0000152C0000}"/>
    <cellStyle name="Normal 14 4 6 4 2" xfId="38891" xr:uid="{00000000-0005-0000-0000-0000162C0000}"/>
    <cellStyle name="Normal 14 4 6 5" xfId="10395" xr:uid="{00000000-0005-0000-0000-0000172C0000}"/>
    <cellStyle name="Normal 14 4 6 5 2" xfId="33576" xr:uid="{00000000-0005-0000-0000-0000182C0000}"/>
    <cellStyle name="Normal 14 4 6 6" xfId="21022" xr:uid="{00000000-0005-0000-0000-0000192C0000}"/>
    <cellStyle name="Normal 14 4 6 6 2" xfId="28266" xr:uid="{00000000-0005-0000-0000-00001A2C0000}"/>
    <cellStyle name="Normal 14 4 6 7" xfId="22951" xr:uid="{00000000-0005-0000-0000-00001B2C0000}"/>
    <cellStyle name="Normal 14 4 6 8" xfId="44217" xr:uid="{00000000-0005-0000-0000-00001C2C0000}"/>
    <cellStyle name="Normal 14 4 6 9" xfId="4568" xr:uid="{00000000-0005-0000-0000-00001D2C0000}"/>
    <cellStyle name="Normal 14 4 7" xfId="6062" xr:uid="{00000000-0005-0000-0000-00001E2C0000}"/>
    <cellStyle name="Normal 14 4 7 2" xfId="16517" xr:uid="{00000000-0005-0000-0000-00001F2C0000}"/>
    <cellStyle name="Normal 14 4 7 2 2" xfId="39708" xr:uid="{00000000-0005-0000-0000-0000202C0000}"/>
    <cellStyle name="Normal 14 4 7 3" xfId="11210" xr:uid="{00000000-0005-0000-0000-0000212C0000}"/>
    <cellStyle name="Normal 14 4 7 3 2" xfId="34393" xr:uid="{00000000-0005-0000-0000-0000222C0000}"/>
    <cellStyle name="Normal 14 4 7 4" xfId="29083" xr:uid="{00000000-0005-0000-0000-0000232C0000}"/>
    <cellStyle name="Normal 14 4 7 5" xfId="23768" xr:uid="{00000000-0005-0000-0000-0000242C0000}"/>
    <cellStyle name="Normal 14 4 8" xfId="7806" xr:uid="{00000000-0005-0000-0000-0000252C0000}"/>
    <cellStyle name="Normal 14 4 8 2" xfId="18133" xr:uid="{00000000-0005-0000-0000-0000262C0000}"/>
    <cellStyle name="Normal 14 4 8 2 2" xfId="41476" xr:uid="{00000000-0005-0000-0000-0000272C0000}"/>
    <cellStyle name="Normal 14 4 8 3" xfId="12977" xr:uid="{00000000-0005-0000-0000-0000282C0000}"/>
    <cellStyle name="Normal 14 4 8 3 2" xfId="36161" xr:uid="{00000000-0005-0000-0000-0000292C0000}"/>
    <cellStyle name="Normal 14 4 8 4" xfId="30851" xr:uid="{00000000-0005-0000-0000-00002A2C0000}"/>
    <cellStyle name="Normal 14 4 8 5" xfId="25536" xr:uid="{00000000-0005-0000-0000-00002B2C0000}"/>
    <cellStyle name="Normal 14 4 9" xfId="14758" xr:uid="{00000000-0005-0000-0000-00002C2C0000}"/>
    <cellStyle name="Normal 14 4 9 2" xfId="37945" xr:uid="{00000000-0005-0000-0000-00002D2C0000}"/>
    <cellStyle name="Normal 14 5" xfId="689" xr:uid="{00000000-0005-0000-0000-00002E2C0000}"/>
    <cellStyle name="Normal 14 5 10" xfId="43490" xr:uid="{00000000-0005-0000-0000-00002F2C0000}"/>
    <cellStyle name="Normal 14 5 11" xfId="4569" xr:uid="{00000000-0005-0000-0000-0000302C0000}"/>
    <cellStyle name="Normal 14 5 12" xfId="2650" xr:uid="{00000000-0005-0000-0000-0000312C0000}"/>
    <cellStyle name="Normal 14 5 2" xfId="1105" xr:uid="{00000000-0005-0000-0000-0000322C0000}"/>
    <cellStyle name="Normal 14 5 2 10" xfId="4570" xr:uid="{00000000-0005-0000-0000-0000332C0000}"/>
    <cellStyle name="Normal 14 5 2 11" xfId="3056" xr:uid="{00000000-0005-0000-0000-0000342C0000}"/>
    <cellStyle name="Normal 14 5 2 2" xfId="1920" xr:uid="{00000000-0005-0000-0000-0000352C0000}"/>
    <cellStyle name="Normal 14 5 2 2 10" xfId="3868" xr:uid="{00000000-0005-0000-0000-0000362C0000}"/>
    <cellStyle name="Normal 14 5 2 2 2" xfId="7478" xr:uid="{00000000-0005-0000-0000-0000372C0000}"/>
    <cellStyle name="Normal 14 5 2 2 2 2" xfId="17821" xr:uid="{00000000-0005-0000-0000-0000382C0000}"/>
    <cellStyle name="Normal 14 5 2 2 2 2 2" xfId="41145" xr:uid="{00000000-0005-0000-0000-0000392C0000}"/>
    <cellStyle name="Normal 14 5 2 2 2 3" xfId="12647" xr:uid="{00000000-0005-0000-0000-00003A2C0000}"/>
    <cellStyle name="Normal 14 5 2 2 2 3 2" xfId="35830" xr:uid="{00000000-0005-0000-0000-00003B2C0000}"/>
    <cellStyle name="Normal 14 5 2 2 2 4" xfId="30520" xr:uid="{00000000-0005-0000-0000-00003C2C0000}"/>
    <cellStyle name="Normal 14 5 2 2 2 5" xfId="25205" xr:uid="{00000000-0005-0000-0000-00003D2C0000}"/>
    <cellStyle name="Normal 14 5 2 2 3" xfId="9111" xr:uid="{00000000-0005-0000-0000-00003E2C0000}"/>
    <cellStyle name="Normal 14 5 2 2 3 2" xfId="19568" xr:uid="{00000000-0005-0000-0000-00003F2C0000}"/>
    <cellStyle name="Normal 14 5 2 2 3 2 2" xfId="42913" xr:uid="{00000000-0005-0000-0000-0000402C0000}"/>
    <cellStyle name="Normal 14 5 2 2 3 3" xfId="14414" xr:uid="{00000000-0005-0000-0000-0000412C0000}"/>
    <cellStyle name="Normal 14 5 2 2 3 3 2" xfId="37598" xr:uid="{00000000-0005-0000-0000-0000422C0000}"/>
    <cellStyle name="Normal 14 5 2 2 3 4" xfId="32288" xr:uid="{00000000-0005-0000-0000-0000432C0000}"/>
    <cellStyle name="Normal 14 5 2 2 3 5" xfId="26973" xr:uid="{00000000-0005-0000-0000-0000442C0000}"/>
    <cellStyle name="Normal 14 5 2 2 4" xfId="16195" xr:uid="{00000000-0005-0000-0000-0000452C0000}"/>
    <cellStyle name="Normal 14 5 2 2 4 2" xfId="39382" xr:uid="{00000000-0005-0000-0000-0000462C0000}"/>
    <cellStyle name="Normal 14 5 2 2 5" xfId="10886" xr:uid="{00000000-0005-0000-0000-0000472C0000}"/>
    <cellStyle name="Normal 14 5 2 2 5 2" xfId="34067" xr:uid="{00000000-0005-0000-0000-0000482C0000}"/>
    <cellStyle name="Normal 14 5 2 2 6" xfId="21513" xr:uid="{00000000-0005-0000-0000-0000492C0000}"/>
    <cellStyle name="Normal 14 5 2 2 6 2" xfId="28757" xr:uid="{00000000-0005-0000-0000-00004A2C0000}"/>
    <cellStyle name="Normal 14 5 2 2 7" xfId="23442" xr:uid="{00000000-0005-0000-0000-00004B2C0000}"/>
    <cellStyle name="Normal 14 5 2 2 8" xfId="44708" xr:uid="{00000000-0005-0000-0000-00004C2C0000}"/>
    <cellStyle name="Normal 14 5 2 2 9" xfId="4571" xr:uid="{00000000-0005-0000-0000-00004D2C0000}"/>
    <cellStyle name="Normal 14 5 2 3" xfId="6678" xr:uid="{00000000-0005-0000-0000-00004E2C0000}"/>
    <cellStyle name="Normal 14 5 2 3 2" xfId="17069" xr:uid="{00000000-0005-0000-0000-00004F2C0000}"/>
    <cellStyle name="Normal 14 5 2 3 2 2" xfId="40333" xr:uid="{00000000-0005-0000-0000-0000502C0000}"/>
    <cellStyle name="Normal 14 5 2 3 3" xfId="11835" xr:uid="{00000000-0005-0000-0000-0000512C0000}"/>
    <cellStyle name="Normal 14 5 2 3 3 2" xfId="35018" xr:uid="{00000000-0005-0000-0000-0000522C0000}"/>
    <cellStyle name="Normal 14 5 2 3 4" xfId="29708" xr:uid="{00000000-0005-0000-0000-0000532C0000}"/>
    <cellStyle name="Normal 14 5 2 3 5" xfId="24393" xr:uid="{00000000-0005-0000-0000-0000542C0000}"/>
    <cellStyle name="Normal 14 5 2 4" xfId="8358" xr:uid="{00000000-0005-0000-0000-0000552C0000}"/>
    <cellStyle name="Normal 14 5 2 4 2" xfId="18756" xr:uid="{00000000-0005-0000-0000-0000562C0000}"/>
    <cellStyle name="Normal 14 5 2 4 2 2" xfId="42101" xr:uid="{00000000-0005-0000-0000-0000572C0000}"/>
    <cellStyle name="Normal 14 5 2 4 3" xfId="13602" xr:uid="{00000000-0005-0000-0000-0000582C0000}"/>
    <cellStyle name="Normal 14 5 2 4 3 2" xfId="36786" xr:uid="{00000000-0005-0000-0000-0000592C0000}"/>
    <cellStyle name="Normal 14 5 2 4 4" xfId="31476" xr:uid="{00000000-0005-0000-0000-00005A2C0000}"/>
    <cellStyle name="Normal 14 5 2 4 5" xfId="26161" xr:uid="{00000000-0005-0000-0000-00005B2C0000}"/>
    <cellStyle name="Normal 14 5 2 5" xfId="15383" xr:uid="{00000000-0005-0000-0000-00005C2C0000}"/>
    <cellStyle name="Normal 14 5 2 5 2" xfId="38570" xr:uid="{00000000-0005-0000-0000-00005D2C0000}"/>
    <cellStyle name="Normal 14 5 2 6" xfId="10074" xr:uid="{00000000-0005-0000-0000-00005E2C0000}"/>
    <cellStyle name="Normal 14 5 2 6 2" xfId="33255" xr:uid="{00000000-0005-0000-0000-00005F2C0000}"/>
    <cellStyle name="Normal 14 5 2 7" xfId="20701" xr:uid="{00000000-0005-0000-0000-0000602C0000}"/>
    <cellStyle name="Normal 14 5 2 7 2" xfId="27945" xr:uid="{00000000-0005-0000-0000-0000612C0000}"/>
    <cellStyle name="Normal 14 5 2 8" xfId="22630" xr:uid="{00000000-0005-0000-0000-0000622C0000}"/>
    <cellStyle name="Normal 14 5 2 9" xfId="43896" xr:uid="{00000000-0005-0000-0000-0000632C0000}"/>
    <cellStyle name="Normal 14 5 3" xfId="1513" xr:uid="{00000000-0005-0000-0000-0000642C0000}"/>
    <cellStyle name="Normal 14 5 3 10" xfId="3462" xr:uid="{00000000-0005-0000-0000-0000652C0000}"/>
    <cellStyle name="Normal 14 5 3 2" xfId="7078" xr:uid="{00000000-0005-0000-0000-0000662C0000}"/>
    <cellStyle name="Normal 14 5 3 2 2" xfId="17439" xr:uid="{00000000-0005-0000-0000-0000672C0000}"/>
    <cellStyle name="Normal 14 5 3 2 2 2" xfId="40739" xr:uid="{00000000-0005-0000-0000-0000682C0000}"/>
    <cellStyle name="Normal 14 5 3 2 3" xfId="12241" xr:uid="{00000000-0005-0000-0000-0000692C0000}"/>
    <cellStyle name="Normal 14 5 3 2 3 2" xfId="35424" xr:uid="{00000000-0005-0000-0000-00006A2C0000}"/>
    <cellStyle name="Normal 14 5 3 2 4" xfId="30114" xr:uid="{00000000-0005-0000-0000-00006B2C0000}"/>
    <cellStyle name="Normal 14 5 3 2 5" xfId="24799" xr:uid="{00000000-0005-0000-0000-00006C2C0000}"/>
    <cellStyle name="Normal 14 5 3 3" xfId="8728" xr:uid="{00000000-0005-0000-0000-00006D2C0000}"/>
    <cellStyle name="Normal 14 5 3 3 2" xfId="19162" xr:uid="{00000000-0005-0000-0000-00006E2C0000}"/>
    <cellStyle name="Normal 14 5 3 3 2 2" xfId="42507" xr:uid="{00000000-0005-0000-0000-00006F2C0000}"/>
    <cellStyle name="Normal 14 5 3 3 3" xfId="14008" xr:uid="{00000000-0005-0000-0000-0000702C0000}"/>
    <cellStyle name="Normal 14 5 3 3 3 2" xfId="37192" xr:uid="{00000000-0005-0000-0000-0000712C0000}"/>
    <cellStyle name="Normal 14 5 3 3 4" xfId="31882" xr:uid="{00000000-0005-0000-0000-0000722C0000}"/>
    <cellStyle name="Normal 14 5 3 3 5" xfId="26567" xr:uid="{00000000-0005-0000-0000-0000732C0000}"/>
    <cellStyle name="Normal 14 5 3 4" xfId="15789" xr:uid="{00000000-0005-0000-0000-0000742C0000}"/>
    <cellStyle name="Normal 14 5 3 4 2" xfId="38976" xr:uid="{00000000-0005-0000-0000-0000752C0000}"/>
    <cellStyle name="Normal 14 5 3 5" xfId="10480" xr:uid="{00000000-0005-0000-0000-0000762C0000}"/>
    <cellStyle name="Normal 14 5 3 5 2" xfId="33661" xr:uid="{00000000-0005-0000-0000-0000772C0000}"/>
    <cellStyle name="Normal 14 5 3 6" xfId="21107" xr:uid="{00000000-0005-0000-0000-0000782C0000}"/>
    <cellStyle name="Normal 14 5 3 6 2" xfId="28351" xr:uid="{00000000-0005-0000-0000-0000792C0000}"/>
    <cellStyle name="Normal 14 5 3 7" xfId="23036" xr:uid="{00000000-0005-0000-0000-00007A2C0000}"/>
    <cellStyle name="Normal 14 5 3 8" xfId="44302" xr:uid="{00000000-0005-0000-0000-00007B2C0000}"/>
    <cellStyle name="Normal 14 5 3 9" xfId="4572" xr:uid="{00000000-0005-0000-0000-00007C2C0000}"/>
    <cellStyle name="Normal 14 5 4" xfId="6279" xr:uid="{00000000-0005-0000-0000-00007D2C0000}"/>
    <cellStyle name="Normal 14 5 4 2" xfId="16711" xr:uid="{00000000-0005-0000-0000-00007E2C0000}"/>
    <cellStyle name="Normal 14 5 4 2 2" xfId="39927" xr:uid="{00000000-0005-0000-0000-00007F2C0000}"/>
    <cellStyle name="Normal 14 5 4 3" xfId="11429" xr:uid="{00000000-0005-0000-0000-0000802C0000}"/>
    <cellStyle name="Normal 14 5 4 3 2" xfId="34612" xr:uid="{00000000-0005-0000-0000-0000812C0000}"/>
    <cellStyle name="Normal 14 5 4 4" xfId="29302" xr:uid="{00000000-0005-0000-0000-0000822C0000}"/>
    <cellStyle name="Normal 14 5 4 5" xfId="23987" xr:uid="{00000000-0005-0000-0000-0000832C0000}"/>
    <cellStyle name="Normal 14 5 5" xfId="8000" xr:uid="{00000000-0005-0000-0000-0000842C0000}"/>
    <cellStyle name="Normal 14 5 5 2" xfId="18351" xr:uid="{00000000-0005-0000-0000-0000852C0000}"/>
    <cellStyle name="Normal 14 5 5 2 2" xfId="41695" xr:uid="{00000000-0005-0000-0000-0000862C0000}"/>
    <cellStyle name="Normal 14 5 5 3" xfId="13196" xr:uid="{00000000-0005-0000-0000-0000872C0000}"/>
    <cellStyle name="Normal 14 5 5 3 2" xfId="36380" xr:uid="{00000000-0005-0000-0000-0000882C0000}"/>
    <cellStyle name="Normal 14 5 5 4" xfId="31070" xr:uid="{00000000-0005-0000-0000-0000892C0000}"/>
    <cellStyle name="Normal 14 5 5 5" xfId="25755" xr:uid="{00000000-0005-0000-0000-00008A2C0000}"/>
    <cellStyle name="Normal 14 5 6" xfId="14977" xr:uid="{00000000-0005-0000-0000-00008B2C0000}"/>
    <cellStyle name="Normal 14 5 6 2" xfId="38164" xr:uid="{00000000-0005-0000-0000-00008C2C0000}"/>
    <cellStyle name="Normal 14 5 7" xfId="9668" xr:uid="{00000000-0005-0000-0000-00008D2C0000}"/>
    <cellStyle name="Normal 14 5 7 2" xfId="32849" xr:uid="{00000000-0005-0000-0000-00008E2C0000}"/>
    <cellStyle name="Normal 14 5 8" xfId="20295" xr:uid="{00000000-0005-0000-0000-00008F2C0000}"/>
    <cellStyle name="Normal 14 5 8 2" xfId="27539" xr:uid="{00000000-0005-0000-0000-0000902C0000}"/>
    <cellStyle name="Normal 14 5 9" xfId="22224" xr:uid="{00000000-0005-0000-0000-0000912C0000}"/>
    <cellStyle name="Normal 14 6" xfId="826" xr:uid="{00000000-0005-0000-0000-0000922C0000}"/>
    <cellStyle name="Normal 14 6 10" xfId="43619" xr:uid="{00000000-0005-0000-0000-0000932C0000}"/>
    <cellStyle name="Normal 14 6 11" xfId="4573" xr:uid="{00000000-0005-0000-0000-0000942C0000}"/>
    <cellStyle name="Normal 14 6 12" xfId="2779" xr:uid="{00000000-0005-0000-0000-0000952C0000}"/>
    <cellStyle name="Normal 14 6 2" xfId="1234" xr:uid="{00000000-0005-0000-0000-0000962C0000}"/>
    <cellStyle name="Normal 14 6 2 10" xfId="4574" xr:uid="{00000000-0005-0000-0000-0000972C0000}"/>
    <cellStyle name="Normal 14 6 2 11" xfId="3185" xr:uid="{00000000-0005-0000-0000-0000982C0000}"/>
    <cellStyle name="Normal 14 6 2 2" xfId="2049" xr:uid="{00000000-0005-0000-0000-0000992C0000}"/>
    <cellStyle name="Normal 14 6 2 2 10" xfId="3997" xr:uid="{00000000-0005-0000-0000-00009A2C0000}"/>
    <cellStyle name="Normal 14 6 2 2 2" xfId="7605" xr:uid="{00000000-0005-0000-0000-00009B2C0000}"/>
    <cellStyle name="Normal 14 6 2 2 2 2" xfId="17938" xr:uid="{00000000-0005-0000-0000-00009C2C0000}"/>
    <cellStyle name="Normal 14 6 2 2 2 2 2" xfId="41274" xr:uid="{00000000-0005-0000-0000-00009D2C0000}"/>
    <cellStyle name="Normal 14 6 2 2 2 3" xfId="12776" xr:uid="{00000000-0005-0000-0000-00009E2C0000}"/>
    <cellStyle name="Normal 14 6 2 2 2 3 2" xfId="35959" xr:uid="{00000000-0005-0000-0000-00009F2C0000}"/>
    <cellStyle name="Normal 14 6 2 2 2 4" xfId="30649" xr:uid="{00000000-0005-0000-0000-0000A02C0000}"/>
    <cellStyle name="Normal 14 6 2 2 2 5" xfId="25334" xr:uid="{00000000-0005-0000-0000-0000A12C0000}"/>
    <cellStyle name="Normal 14 6 2 2 3" xfId="9228" xr:uid="{00000000-0005-0000-0000-0000A22C0000}"/>
    <cellStyle name="Normal 14 6 2 2 3 2" xfId="19697" xr:uid="{00000000-0005-0000-0000-0000A32C0000}"/>
    <cellStyle name="Normal 14 6 2 2 3 2 2" xfId="43042" xr:uid="{00000000-0005-0000-0000-0000A42C0000}"/>
    <cellStyle name="Normal 14 6 2 2 3 3" xfId="14543" xr:uid="{00000000-0005-0000-0000-0000A52C0000}"/>
    <cellStyle name="Normal 14 6 2 2 3 3 2" xfId="37727" xr:uid="{00000000-0005-0000-0000-0000A62C0000}"/>
    <cellStyle name="Normal 14 6 2 2 3 4" xfId="32417" xr:uid="{00000000-0005-0000-0000-0000A72C0000}"/>
    <cellStyle name="Normal 14 6 2 2 3 5" xfId="27102" xr:uid="{00000000-0005-0000-0000-0000A82C0000}"/>
    <cellStyle name="Normal 14 6 2 2 4" xfId="16324" xr:uid="{00000000-0005-0000-0000-0000A92C0000}"/>
    <cellStyle name="Normal 14 6 2 2 4 2" xfId="39511" xr:uid="{00000000-0005-0000-0000-0000AA2C0000}"/>
    <cellStyle name="Normal 14 6 2 2 5" xfId="11015" xr:uid="{00000000-0005-0000-0000-0000AB2C0000}"/>
    <cellStyle name="Normal 14 6 2 2 5 2" xfId="34196" xr:uid="{00000000-0005-0000-0000-0000AC2C0000}"/>
    <cellStyle name="Normal 14 6 2 2 6" xfId="21642" xr:uid="{00000000-0005-0000-0000-0000AD2C0000}"/>
    <cellStyle name="Normal 14 6 2 2 6 2" xfId="28886" xr:uid="{00000000-0005-0000-0000-0000AE2C0000}"/>
    <cellStyle name="Normal 14 6 2 2 7" xfId="23571" xr:uid="{00000000-0005-0000-0000-0000AF2C0000}"/>
    <cellStyle name="Normal 14 6 2 2 8" xfId="44837" xr:uid="{00000000-0005-0000-0000-0000B02C0000}"/>
    <cellStyle name="Normal 14 6 2 2 9" xfId="4575" xr:uid="{00000000-0005-0000-0000-0000B12C0000}"/>
    <cellStyle name="Normal 14 6 2 3" xfId="6805" xr:uid="{00000000-0005-0000-0000-0000B22C0000}"/>
    <cellStyle name="Normal 14 6 2 3 2" xfId="17174" xr:uid="{00000000-0005-0000-0000-0000B32C0000}"/>
    <cellStyle name="Normal 14 6 2 3 2 2" xfId="40462" xr:uid="{00000000-0005-0000-0000-0000B42C0000}"/>
    <cellStyle name="Normal 14 6 2 3 3" xfId="11964" xr:uid="{00000000-0005-0000-0000-0000B52C0000}"/>
    <cellStyle name="Normal 14 6 2 3 3 2" xfId="35147" xr:uid="{00000000-0005-0000-0000-0000B62C0000}"/>
    <cellStyle name="Normal 14 6 2 3 4" xfId="29837" xr:uid="{00000000-0005-0000-0000-0000B72C0000}"/>
    <cellStyle name="Normal 14 6 2 3 5" xfId="24522" xr:uid="{00000000-0005-0000-0000-0000B82C0000}"/>
    <cellStyle name="Normal 14 6 2 4" xfId="8463" xr:uid="{00000000-0005-0000-0000-0000B92C0000}"/>
    <cellStyle name="Normal 14 6 2 4 2" xfId="18885" xr:uid="{00000000-0005-0000-0000-0000BA2C0000}"/>
    <cellStyle name="Normal 14 6 2 4 2 2" xfId="42230" xr:uid="{00000000-0005-0000-0000-0000BB2C0000}"/>
    <cellStyle name="Normal 14 6 2 4 3" xfId="13731" xr:uid="{00000000-0005-0000-0000-0000BC2C0000}"/>
    <cellStyle name="Normal 14 6 2 4 3 2" xfId="36915" xr:uid="{00000000-0005-0000-0000-0000BD2C0000}"/>
    <cellStyle name="Normal 14 6 2 4 4" xfId="31605" xr:uid="{00000000-0005-0000-0000-0000BE2C0000}"/>
    <cellStyle name="Normal 14 6 2 4 5" xfId="26290" xr:uid="{00000000-0005-0000-0000-0000BF2C0000}"/>
    <cellStyle name="Normal 14 6 2 5" xfId="15512" xr:uid="{00000000-0005-0000-0000-0000C02C0000}"/>
    <cellStyle name="Normal 14 6 2 5 2" xfId="38699" xr:uid="{00000000-0005-0000-0000-0000C12C0000}"/>
    <cellStyle name="Normal 14 6 2 6" xfId="10203" xr:uid="{00000000-0005-0000-0000-0000C22C0000}"/>
    <cellStyle name="Normal 14 6 2 6 2" xfId="33384" xr:uid="{00000000-0005-0000-0000-0000C32C0000}"/>
    <cellStyle name="Normal 14 6 2 7" xfId="20830" xr:uid="{00000000-0005-0000-0000-0000C42C0000}"/>
    <cellStyle name="Normal 14 6 2 7 2" xfId="28074" xr:uid="{00000000-0005-0000-0000-0000C52C0000}"/>
    <cellStyle name="Normal 14 6 2 8" xfId="22759" xr:uid="{00000000-0005-0000-0000-0000C62C0000}"/>
    <cellStyle name="Normal 14 6 2 9" xfId="44025" xr:uid="{00000000-0005-0000-0000-0000C72C0000}"/>
    <cellStyle name="Normal 14 6 3" xfId="1642" xr:uid="{00000000-0005-0000-0000-0000C82C0000}"/>
    <cellStyle name="Normal 14 6 3 10" xfId="3591" xr:uid="{00000000-0005-0000-0000-0000C92C0000}"/>
    <cellStyle name="Normal 14 6 3 2" xfId="7205" xr:uid="{00000000-0005-0000-0000-0000CA2C0000}"/>
    <cellStyle name="Normal 14 6 3 2 2" xfId="17556" xr:uid="{00000000-0005-0000-0000-0000CB2C0000}"/>
    <cellStyle name="Normal 14 6 3 2 2 2" xfId="40868" xr:uid="{00000000-0005-0000-0000-0000CC2C0000}"/>
    <cellStyle name="Normal 14 6 3 2 3" xfId="12370" xr:uid="{00000000-0005-0000-0000-0000CD2C0000}"/>
    <cellStyle name="Normal 14 6 3 2 3 2" xfId="35553" xr:uid="{00000000-0005-0000-0000-0000CE2C0000}"/>
    <cellStyle name="Normal 14 6 3 2 4" xfId="30243" xr:uid="{00000000-0005-0000-0000-0000CF2C0000}"/>
    <cellStyle name="Normal 14 6 3 2 5" xfId="24928" xr:uid="{00000000-0005-0000-0000-0000D02C0000}"/>
    <cellStyle name="Normal 14 6 3 3" xfId="8845" xr:uid="{00000000-0005-0000-0000-0000D12C0000}"/>
    <cellStyle name="Normal 14 6 3 3 2" xfId="19291" xr:uid="{00000000-0005-0000-0000-0000D22C0000}"/>
    <cellStyle name="Normal 14 6 3 3 2 2" xfId="42636" xr:uid="{00000000-0005-0000-0000-0000D32C0000}"/>
    <cellStyle name="Normal 14 6 3 3 3" xfId="14137" xr:uid="{00000000-0005-0000-0000-0000D42C0000}"/>
    <cellStyle name="Normal 14 6 3 3 3 2" xfId="37321" xr:uid="{00000000-0005-0000-0000-0000D52C0000}"/>
    <cellStyle name="Normal 14 6 3 3 4" xfId="32011" xr:uid="{00000000-0005-0000-0000-0000D62C0000}"/>
    <cellStyle name="Normal 14 6 3 3 5" xfId="26696" xr:uid="{00000000-0005-0000-0000-0000D72C0000}"/>
    <cellStyle name="Normal 14 6 3 4" xfId="15918" xr:uid="{00000000-0005-0000-0000-0000D82C0000}"/>
    <cellStyle name="Normal 14 6 3 4 2" xfId="39105" xr:uid="{00000000-0005-0000-0000-0000D92C0000}"/>
    <cellStyle name="Normal 14 6 3 5" xfId="10609" xr:uid="{00000000-0005-0000-0000-0000DA2C0000}"/>
    <cellStyle name="Normal 14 6 3 5 2" xfId="33790" xr:uid="{00000000-0005-0000-0000-0000DB2C0000}"/>
    <cellStyle name="Normal 14 6 3 6" xfId="21236" xr:uid="{00000000-0005-0000-0000-0000DC2C0000}"/>
    <cellStyle name="Normal 14 6 3 6 2" xfId="28480" xr:uid="{00000000-0005-0000-0000-0000DD2C0000}"/>
    <cellStyle name="Normal 14 6 3 7" xfId="23165" xr:uid="{00000000-0005-0000-0000-0000DE2C0000}"/>
    <cellStyle name="Normal 14 6 3 8" xfId="44431" xr:uid="{00000000-0005-0000-0000-0000DF2C0000}"/>
    <cellStyle name="Normal 14 6 3 9" xfId="4576" xr:uid="{00000000-0005-0000-0000-0000E02C0000}"/>
    <cellStyle name="Normal 14 6 4" xfId="6406" xr:uid="{00000000-0005-0000-0000-0000E12C0000}"/>
    <cellStyle name="Normal 14 6 4 2" xfId="16816" xr:uid="{00000000-0005-0000-0000-0000E22C0000}"/>
    <cellStyle name="Normal 14 6 4 2 2" xfId="40056" xr:uid="{00000000-0005-0000-0000-0000E32C0000}"/>
    <cellStyle name="Normal 14 6 4 3" xfId="11558" xr:uid="{00000000-0005-0000-0000-0000E42C0000}"/>
    <cellStyle name="Normal 14 6 4 3 2" xfId="34741" xr:uid="{00000000-0005-0000-0000-0000E52C0000}"/>
    <cellStyle name="Normal 14 6 4 4" xfId="29431" xr:uid="{00000000-0005-0000-0000-0000E62C0000}"/>
    <cellStyle name="Normal 14 6 4 5" xfId="24116" xr:uid="{00000000-0005-0000-0000-0000E72C0000}"/>
    <cellStyle name="Normal 14 6 5" xfId="8105" xr:uid="{00000000-0005-0000-0000-0000E82C0000}"/>
    <cellStyle name="Normal 14 6 5 2" xfId="18480" xr:uid="{00000000-0005-0000-0000-0000E92C0000}"/>
    <cellStyle name="Normal 14 6 5 2 2" xfId="41824" xr:uid="{00000000-0005-0000-0000-0000EA2C0000}"/>
    <cellStyle name="Normal 14 6 5 3" xfId="13325" xr:uid="{00000000-0005-0000-0000-0000EB2C0000}"/>
    <cellStyle name="Normal 14 6 5 3 2" xfId="36509" xr:uid="{00000000-0005-0000-0000-0000EC2C0000}"/>
    <cellStyle name="Normal 14 6 5 4" xfId="31199" xr:uid="{00000000-0005-0000-0000-0000ED2C0000}"/>
    <cellStyle name="Normal 14 6 5 5" xfId="25884" xr:uid="{00000000-0005-0000-0000-0000EE2C0000}"/>
    <cellStyle name="Normal 14 6 6" xfId="15106" xr:uid="{00000000-0005-0000-0000-0000EF2C0000}"/>
    <cellStyle name="Normal 14 6 6 2" xfId="38293" xr:uid="{00000000-0005-0000-0000-0000F02C0000}"/>
    <cellStyle name="Normal 14 6 7" xfId="9797" xr:uid="{00000000-0005-0000-0000-0000F12C0000}"/>
    <cellStyle name="Normal 14 6 7 2" xfId="32978" xr:uid="{00000000-0005-0000-0000-0000F22C0000}"/>
    <cellStyle name="Normal 14 6 8" xfId="20424" xr:uid="{00000000-0005-0000-0000-0000F32C0000}"/>
    <cellStyle name="Normal 14 6 8 2" xfId="27668" xr:uid="{00000000-0005-0000-0000-0000F42C0000}"/>
    <cellStyle name="Normal 14 6 9" xfId="22353" xr:uid="{00000000-0005-0000-0000-0000F52C0000}"/>
    <cellStyle name="Normal 14 7" xfId="970" xr:uid="{00000000-0005-0000-0000-0000F62C0000}"/>
    <cellStyle name="Normal 14 7 10" xfId="4577" xr:uid="{00000000-0005-0000-0000-0000F72C0000}"/>
    <cellStyle name="Normal 14 7 11" xfId="2921" xr:uid="{00000000-0005-0000-0000-0000F82C0000}"/>
    <cellStyle name="Normal 14 7 2" xfId="1785" xr:uid="{00000000-0005-0000-0000-0000F92C0000}"/>
    <cellStyle name="Normal 14 7 2 10" xfId="3733" xr:uid="{00000000-0005-0000-0000-0000FA2C0000}"/>
    <cellStyle name="Normal 14 7 2 2" xfId="7345" xr:uid="{00000000-0005-0000-0000-0000FB2C0000}"/>
    <cellStyle name="Normal 14 7 2 2 2" xfId="17698" xr:uid="{00000000-0005-0000-0000-0000FC2C0000}"/>
    <cellStyle name="Normal 14 7 2 2 2 2" xfId="41010" xr:uid="{00000000-0005-0000-0000-0000FD2C0000}"/>
    <cellStyle name="Normal 14 7 2 2 3" xfId="12512" xr:uid="{00000000-0005-0000-0000-0000FE2C0000}"/>
    <cellStyle name="Normal 14 7 2 2 3 2" xfId="35695" xr:uid="{00000000-0005-0000-0000-0000FF2C0000}"/>
    <cellStyle name="Normal 14 7 2 2 4" xfId="30385" xr:uid="{00000000-0005-0000-0000-0000002D0000}"/>
    <cellStyle name="Normal 14 7 2 2 5" xfId="25070" xr:uid="{00000000-0005-0000-0000-0000012D0000}"/>
    <cellStyle name="Normal 14 7 2 3" xfId="8988" xr:uid="{00000000-0005-0000-0000-0000022D0000}"/>
    <cellStyle name="Normal 14 7 2 3 2" xfId="19433" xr:uid="{00000000-0005-0000-0000-0000032D0000}"/>
    <cellStyle name="Normal 14 7 2 3 2 2" xfId="42778" xr:uid="{00000000-0005-0000-0000-0000042D0000}"/>
    <cellStyle name="Normal 14 7 2 3 3" xfId="14279" xr:uid="{00000000-0005-0000-0000-0000052D0000}"/>
    <cellStyle name="Normal 14 7 2 3 3 2" xfId="37463" xr:uid="{00000000-0005-0000-0000-0000062D0000}"/>
    <cellStyle name="Normal 14 7 2 3 4" xfId="32153" xr:uid="{00000000-0005-0000-0000-0000072D0000}"/>
    <cellStyle name="Normal 14 7 2 3 5" xfId="26838" xr:uid="{00000000-0005-0000-0000-0000082D0000}"/>
    <cellStyle name="Normal 14 7 2 4" xfId="16060" xr:uid="{00000000-0005-0000-0000-0000092D0000}"/>
    <cellStyle name="Normal 14 7 2 4 2" xfId="39247" xr:uid="{00000000-0005-0000-0000-00000A2D0000}"/>
    <cellStyle name="Normal 14 7 2 5" xfId="10751" xr:uid="{00000000-0005-0000-0000-00000B2D0000}"/>
    <cellStyle name="Normal 14 7 2 5 2" xfId="33932" xr:uid="{00000000-0005-0000-0000-00000C2D0000}"/>
    <cellStyle name="Normal 14 7 2 6" xfId="21378" xr:uid="{00000000-0005-0000-0000-00000D2D0000}"/>
    <cellStyle name="Normal 14 7 2 6 2" xfId="28622" xr:uid="{00000000-0005-0000-0000-00000E2D0000}"/>
    <cellStyle name="Normal 14 7 2 7" xfId="23307" xr:uid="{00000000-0005-0000-0000-00000F2D0000}"/>
    <cellStyle name="Normal 14 7 2 8" xfId="44573" xr:uid="{00000000-0005-0000-0000-0000102D0000}"/>
    <cellStyle name="Normal 14 7 2 9" xfId="4578" xr:uid="{00000000-0005-0000-0000-0000112D0000}"/>
    <cellStyle name="Normal 14 7 3" xfId="6545" xr:uid="{00000000-0005-0000-0000-0000122D0000}"/>
    <cellStyle name="Normal 14 7 3 2" xfId="16946" xr:uid="{00000000-0005-0000-0000-0000132D0000}"/>
    <cellStyle name="Normal 14 7 3 2 2" xfId="40198" xr:uid="{00000000-0005-0000-0000-0000142D0000}"/>
    <cellStyle name="Normal 14 7 3 3" xfId="11700" xr:uid="{00000000-0005-0000-0000-0000152D0000}"/>
    <cellStyle name="Normal 14 7 3 3 2" xfId="34883" xr:uid="{00000000-0005-0000-0000-0000162D0000}"/>
    <cellStyle name="Normal 14 7 3 4" xfId="29573" xr:uid="{00000000-0005-0000-0000-0000172D0000}"/>
    <cellStyle name="Normal 14 7 3 5" xfId="24258" xr:uid="{00000000-0005-0000-0000-0000182D0000}"/>
    <cellStyle name="Normal 14 7 4" xfId="8235" xr:uid="{00000000-0005-0000-0000-0000192D0000}"/>
    <cellStyle name="Normal 14 7 4 2" xfId="18621" xr:uid="{00000000-0005-0000-0000-00001A2D0000}"/>
    <cellStyle name="Normal 14 7 4 2 2" xfId="41966" xr:uid="{00000000-0005-0000-0000-00001B2D0000}"/>
    <cellStyle name="Normal 14 7 4 3" xfId="13467" xr:uid="{00000000-0005-0000-0000-00001C2D0000}"/>
    <cellStyle name="Normal 14 7 4 3 2" xfId="36651" xr:uid="{00000000-0005-0000-0000-00001D2D0000}"/>
    <cellStyle name="Normal 14 7 4 4" xfId="31341" xr:uid="{00000000-0005-0000-0000-00001E2D0000}"/>
    <cellStyle name="Normal 14 7 4 5" xfId="26026" xr:uid="{00000000-0005-0000-0000-00001F2D0000}"/>
    <cellStyle name="Normal 14 7 5" xfId="15248" xr:uid="{00000000-0005-0000-0000-0000202D0000}"/>
    <cellStyle name="Normal 14 7 5 2" xfId="38435" xr:uid="{00000000-0005-0000-0000-0000212D0000}"/>
    <cellStyle name="Normal 14 7 6" xfId="9939" xr:uid="{00000000-0005-0000-0000-0000222D0000}"/>
    <cellStyle name="Normal 14 7 6 2" xfId="33120" xr:uid="{00000000-0005-0000-0000-0000232D0000}"/>
    <cellStyle name="Normal 14 7 7" xfId="20566" xr:uid="{00000000-0005-0000-0000-0000242D0000}"/>
    <cellStyle name="Normal 14 7 7 2" xfId="27810" xr:uid="{00000000-0005-0000-0000-0000252D0000}"/>
    <cellStyle name="Normal 14 7 8" xfId="22495" xr:uid="{00000000-0005-0000-0000-0000262D0000}"/>
    <cellStyle name="Normal 14 7 9" xfId="43761" xr:uid="{00000000-0005-0000-0000-0000272D0000}"/>
    <cellStyle name="Normal 14 8" xfId="551" xr:uid="{00000000-0005-0000-0000-0000282D0000}"/>
    <cellStyle name="Normal 14 8 10" xfId="2515" xr:uid="{00000000-0005-0000-0000-0000292D0000}"/>
    <cellStyle name="Normal 14 8 2" xfId="6146" xr:uid="{00000000-0005-0000-0000-00002A2D0000}"/>
    <cellStyle name="Normal 14 8 2 2" xfId="16588" xr:uid="{00000000-0005-0000-0000-00002B2D0000}"/>
    <cellStyle name="Normal 14 8 2 2 2" xfId="39792" xr:uid="{00000000-0005-0000-0000-00002C2D0000}"/>
    <cellStyle name="Normal 14 8 2 3" xfId="11294" xr:uid="{00000000-0005-0000-0000-00002D2D0000}"/>
    <cellStyle name="Normal 14 8 2 3 2" xfId="34477" xr:uid="{00000000-0005-0000-0000-00002E2D0000}"/>
    <cellStyle name="Normal 14 8 2 4" xfId="29167" xr:uid="{00000000-0005-0000-0000-00002F2D0000}"/>
    <cellStyle name="Normal 14 8 2 5" xfId="23852" xr:uid="{00000000-0005-0000-0000-0000302D0000}"/>
    <cellStyle name="Normal 14 8 3" xfId="7877" xr:uid="{00000000-0005-0000-0000-0000312D0000}"/>
    <cellStyle name="Normal 14 8 3 2" xfId="18216" xr:uid="{00000000-0005-0000-0000-0000322D0000}"/>
    <cellStyle name="Normal 14 8 3 2 2" xfId="41560" xr:uid="{00000000-0005-0000-0000-0000332D0000}"/>
    <cellStyle name="Normal 14 8 3 3" xfId="13061" xr:uid="{00000000-0005-0000-0000-0000342D0000}"/>
    <cellStyle name="Normal 14 8 3 3 2" xfId="36245" xr:uid="{00000000-0005-0000-0000-0000352D0000}"/>
    <cellStyle name="Normal 14 8 3 4" xfId="30935" xr:uid="{00000000-0005-0000-0000-0000362D0000}"/>
    <cellStyle name="Normal 14 8 3 5" xfId="25620" xr:uid="{00000000-0005-0000-0000-0000372D0000}"/>
    <cellStyle name="Normal 14 8 4" xfId="14842" xr:uid="{00000000-0005-0000-0000-0000382D0000}"/>
    <cellStyle name="Normal 14 8 4 2" xfId="38029" xr:uid="{00000000-0005-0000-0000-0000392D0000}"/>
    <cellStyle name="Normal 14 8 5" xfId="9533" xr:uid="{00000000-0005-0000-0000-00003A2D0000}"/>
    <cellStyle name="Normal 14 8 5 2" xfId="32714" xr:uid="{00000000-0005-0000-0000-00003B2D0000}"/>
    <cellStyle name="Normal 14 8 6" xfId="20160" xr:uid="{00000000-0005-0000-0000-00003C2D0000}"/>
    <cellStyle name="Normal 14 8 6 2" xfId="27404" xr:uid="{00000000-0005-0000-0000-00003D2D0000}"/>
    <cellStyle name="Normal 14 8 7" xfId="22089" xr:uid="{00000000-0005-0000-0000-00003E2D0000}"/>
    <cellStyle name="Normal 14 8 8" xfId="43355" xr:uid="{00000000-0005-0000-0000-00003F2D0000}"/>
    <cellStyle name="Normal 14 8 9" xfId="4579" xr:uid="{00000000-0005-0000-0000-0000402D0000}"/>
    <cellStyle name="Normal 14 9" xfId="1378" xr:uid="{00000000-0005-0000-0000-0000412D0000}"/>
    <cellStyle name="Normal 14 9 10" xfId="3327" xr:uid="{00000000-0005-0000-0000-0000422D0000}"/>
    <cellStyle name="Normal 14 9 2" xfId="6945" xr:uid="{00000000-0005-0000-0000-0000432D0000}"/>
    <cellStyle name="Normal 14 9 2 2" xfId="17316" xr:uid="{00000000-0005-0000-0000-0000442D0000}"/>
    <cellStyle name="Normal 14 9 2 2 2" xfId="40604" xr:uid="{00000000-0005-0000-0000-0000452D0000}"/>
    <cellStyle name="Normal 14 9 2 3" xfId="12106" xr:uid="{00000000-0005-0000-0000-0000462D0000}"/>
    <cellStyle name="Normal 14 9 2 3 2" xfId="35289" xr:uid="{00000000-0005-0000-0000-0000472D0000}"/>
    <cellStyle name="Normal 14 9 2 4" xfId="29979" xr:uid="{00000000-0005-0000-0000-0000482D0000}"/>
    <cellStyle name="Normal 14 9 2 5" xfId="24664" xr:uid="{00000000-0005-0000-0000-0000492D0000}"/>
    <cellStyle name="Normal 14 9 3" xfId="8605" xr:uid="{00000000-0005-0000-0000-00004A2D0000}"/>
    <cellStyle name="Normal 14 9 3 2" xfId="19027" xr:uid="{00000000-0005-0000-0000-00004B2D0000}"/>
    <cellStyle name="Normal 14 9 3 2 2" xfId="42372" xr:uid="{00000000-0005-0000-0000-00004C2D0000}"/>
    <cellStyle name="Normal 14 9 3 3" xfId="13873" xr:uid="{00000000-0005-0000-0000-00004D2D0000}"/>
    <cellStyle name="Normal 14 9 3 3 2" xfId="37057" xr:uid="{00000000-0005-0000-0000-00004E2D0000}"/>
    <cellStyle name="Normal 14 9 3 4" xfId="31747" xr:uid="{00000000-0005-0000-0000-00004F2D0000}"/>
    <cellStyle name="Normal 14 9 3 5" xfId="26432" xr:uid="{00000000-0005-0000-0000-0000502D0000}"/>
    <cellStyle name="Normal 14 9 4" xfId="15654" xr:uid="{00000000-0005-0000-0000-0000512D0000}"/>
    <cellStyle name="Normal 14 9 4 2" xfId="38841" xr:uid="{00000000-0005-0000-0000-0000522D0000}"/>
    <cellStyle name="Normal 14 9 5" xfId="10345" xr:uid="{00000000-0005-0000-0000-0000532D0000}"/>
    <cellStyle name="Normal 14 9 5 2" xfId="33526" xr:uid="{00000000-0005-0000-0000-0000542D0000}"/>
    <cellStyle name="Normal 14 9 6" xfId="20972" xr:uid="{00000000-0005-0000-0000-0000552D0000}"/>
    <cellStyle name="Normal 14 9 6 2" xfId="28216" xr:uid="{00000000-0005-0000-0000-0000562D0000}"/>
    <cellStyle name="Normal 14 9 7" xfId="22901" xr:uid="{00000000-0005-0000-0000-0000572D0000}"/>
    <cellStyle name="Normal 14 9 8" xfId="44167" xr:uid="{00000000-0005-0000-0000-0000582D0000}"/>
    <cellStyle name="Normal 14 9 9" xfId="4580" xr:uid="{00000000-0005-0000-0000-0000592D0000}"/>
    <cellStyle name="Normal 15" xfId="439" xr:uid="{00000000-0005-0000-0000-00005A2D0000}"/>
    <cellStyle name="Normal 15 10" xfId="14727" xr:uid="{00000000-0005-0000-0000-00005B2D0000}"/>
    <cellStyle name="Normal 15 10 2" xfId="37914" xr:uid="{00000000-0005-0000-0000-00005C2D0000}"/>
    <cellStyle name="Normal 15 11" xfId="9418" xr:uid="{00000000-0005-0000-0000-00005D2D0000}"/>
    <cellStyle name="Normal 15 11 2" xfId="32599" xr:uid="{00000000-0005-0000-0000-00005E2D0000}"/>
    <cellStyle name="Normal 15 12" xfId="20049" xr:uid="{00000000-0005-0000-0000-00005F2D0000}"/>
    <cellStyle name="Normal 15 12 2" xfId="27289" xr:uid="{00000000-0005-0000-0000-0000602D0000}"/>
    <cellStyle name="Normal 15 13" xfId="21974" xr:uid="{00000000-0005-0000-0000-0000612D0000}"/>
    <cellStyle name="Normal 15 14" xfId="43244" xr:uid="{00000000-0005-0000-0000-0000622D0000}"/>
    <cellStyle name="Normal 15 15" xfId="4581" xr:uid="{00000000-0005-0000-0000-0000632D0000}"/>
    <cellStyle name="Normal 15 16" xfId="2404" xr:uid="{00000000-0005-0000-0000-0000642D0000}"/>
    <cellStyle name="Normal 15 2" xfId="498" xr:uid="{00000000-0005-0000-0000-0000652D0000}"/>
    <cellStyle name="Normal 15 2 10" xfId="9480" xr:uid="{00000000-0005-0000-0000-0000662D0000}"/>
    <cellStyle name="Normal 15 2 10 2" xfId="32661" xr:uid="{00000000-0005-0000-0000-0000672D0000}"/>
    <cellStyle name="Normal 15 2 11" xfId="20107" xr:uid="{00000000-0005-0000-0000-0000682D0000}"/>
    <cellStyle name="Normal 15 2 11 2" xfId="27351" xr:uid="{00000000-0005-0000-0000-0000692D0000}"/>
    <cellStyle name="Normal 15 2 12" xfId="22036" xr:uid="{00000000-0005-0000-0000-00006A2D0000}"/>
    <cellStyle name="Normal 15 2 13" xfId="43302" xr:uid="{00000000-0005-0000-0000-00006B2D0000}"/>
    <cellStyle name="Normal 15 2 14" xfId="4582" xr:uid="{00000000-0005-0000-0000-00006C2D0000}"/>
    <cellStyle name="Normal 15 2 15" xfId="2462" xr:uid="{00000000-0005-0000-0000-00006D2D0000}"/>
    <cellStyle name="Normal 15 2 2" xfId="770" xr:uid="{00000000-0005-0000-0000-00006E2D0000}"/>
    <cellStyle name="Normal 15 2 2 10" xfId="43571" xr:uid="{00000000-0005-0000-0000-00006F2D0000}"/>
    <cellStyle name="Normal 15 2 2 11" xfId="4583" xr:uid="{00000000-0005-0000-0000-0000702D0000}"/>
    <cellStyle name="Normal 15 2 2 12" xfId="2731" xr:uid="{00000000-0005-0000-0000-0000712D0000}"/>
    <cellStyle name="Normal 15 2 2 2" xfId="1186" xr:uid="{00000000-0005-0000-0000-0000722D0000}"/>
    <cellStyle name="Normal 15 2 2 2 10" xfId="4584" xr:uid="{00000000-0005-0000-0000-0000732D0000}"/>
    <cellStyle name="Normal 15 2 2 2 11" xfId="3137" xr:uid="{00000000-0005-0000-0000-0000742D0000}"/>
    <cellStyle name="Normal 15 2 2 2 2" xfId="2001" xr:uid="{00000000-0005-0000-0000-0000752D0000}"/>
    <cellStyle name="Normal 15 2 2 2 2 10" xfId="3949" xr:uid="{00000000-0005-0000-0000-0000762D0000}"/>
    <cellStyle name="Normal 15 2 2 2 2 2" xfId="7558" xr:uid="{00000000-0005-0000-0000-0000772D0000}"/>
    <cellStyle name="Normal 15 2 2 2 2 2 2" xfId="17902" xr:uid="{00000000-0005-0000-0000-0000782D0000}"/>
    <cellStyle name="Normal 15 2 2 2 2 2 2 2" xfId="41226" xr:uid="{00000000-0005-0000-0000-0000792D0000}"/>
    <cellStyle name="Normal 15 2 2 2 2 2 3" xfId="12728" xr:uid="{00000000-0005-0000-0000-00007A2D0000}"/>
    <cellStyle name="Normal 15 2 2 2 2 2 3 2" xfId="35911" xr:uid="{00000000-0005-0000-0000-00007B2D0000}"/>
    <cellStyle name="Normal 15 2 2 2 2 2 4" xfId="30601" xr:uid="{00000000-0005-0000-0000-00007C2D0000}"/>
    <cellStyle name="Normal 15 2 2 2 2 2 5" xfId="25286" xr:uid="{00000000-0005-0000-0000-00007D2D0000}"/>
    <cellStyle name="Normal 15 2 2 2 2 3" xfId="9192" xr:uid="{00000000-0005-0000-0000-00007E2D0000}"/>
    <cellStyle name="Normal 15 2 2 2 2 3 2" xfId="19649" xr:uid="{00000000-0005-0000-0000-00007F2D0000}"/>
    <cellStyle name="Normal 15 2 2 2 2 3 2 2" xfId="42994" xr:uid="{00000000-0005-0000-0000-0000802D0000}"/>
    <cellStyle name="Normal 15 2 2 2 2 3 3" xfId="14495" xr:uid="{00000000-0005-0000-0000-0000812D0000}"/>
    <cellStyle name="Normal 15 2 2 2 2 3 3 2" xfId="37679" xr:uid="{00000000-0005-0000-0000-0000822D0000}"/>
    <cellStyle name="Normal 15 2 2 2 2 3 4" xfId="32369" xr:uid="{00000000-0005-0000-0000-0000832D0000}"/>
    <cellStyle name="Normal 15 2 2 2 2 3 5" xfId="27054" xr:uid="{00000000-0005-0000-0000-0000842D0000}"/>
    <cellStyle name="Normal 15 2 2 2 2 4" xfId="16276" xr:uid="{00000000-0005-0000-0000-0000852D0000}"/>
    <cellStyle name="Normal 15 2 2 2 2 4 2" xfId="39463" xr:uid="{00000000-0005-0000-0000-0000862D0000}"/>
    <cellStyle name="Normal 15 2 2 2 2 5" xfId="10967" xr:uid="{00000000-0005-0000-0000-0000872D0000}"/>
    <cellStyle name="Normal 15 2 2 2 2 5 2" xfId="34148" xr:uid="{00000000-0005-0000-0000-0000882D0000}"/>
    <cellStyle name="Normal 15 2 2 2 2 6" xfId="21594" xr:uid="{00000000-0005-0000-0000-0000892D0000}"/>
    <cellStyle name="Normal 15 2 2 2 2 6 2" xfId="28838" xr:uid="{00000000-0005-0000-0000-00008A2D0000}"/>
    <cellStyle name="Normal 15 2 2 2 2 7" xfId="23523" xr:uid="{00000000-0005-0000-0000-00008B2D0000}"/>
    <cellStyle name="Normal 15 2 2 2 2 8" xfId="44789" xr:uid="{00000000-0005-0000-0000-00008C2D0000}"/>
    <cellStyle name="Normal 15 2 2 2 2 9" xfId="4585" xr:uid="{00000000-0005-0000-0000-00008D2D0000}"/>
    <cellStyle name="Normal 15 2 2 2 3" xfId="6758" xr:uid="{00000000-0005-0000-0000-00008E2D0000}"/>
    <cellStyle name="Normal 15 2 2 2 3 2" xfId="17138" xr:uid="{00000000-0005-0000-0000-00008F2D0000}"/>
    <cellStyle name="Normal 15 2 2 2 3 2 2" xfId="40414" xr:uid="{00000000-0005-0000-0000-0000902D0000}"/>
    <cellStyle name="Normal 15 2 2 2 3 3" xfId="11916" xr:uid="{00000000-0005-0000-0000-0000912D0000}"/>
    <cellStyle name="Normal 15 2 2 2 3 3 2" xfId="35099" xr:uid="{00000000-0005-0000-0000-0000922D0000}"/>
    <cellStyle name="Normal 15 2 2 2 3 4" xfId="29789" xr:uid="{00000000-0005-0000-0000-0000932D0000}"/>
    <cellStyle name="Normal 15 2 2 2 3 5" xfId="24474" xr:uid="{00000000-0005-0000-0000-0000942D0000}"/>
    <cellStyle name="Normal 15 2 2 2 4" xfId="8427" xr:uid="{00000000-0005-0000-0000-0000952D0000}"/>
    <cellStyle name="Normal 15 2 2 2 4 2" xfId="18837" xr:uid="{00000000-0005-0000-0000-0000962D0000}"/>
    <cellStyle name="Normal 15 2 2 2 4 2 2" xfId="42182" xr:uid="{00000000-0005-0000-0000-0000972D0000}"/>
    <cellStyle name="Normal 15 2 2 2 4 3" xfId="13683" xr:uid="{00000000-0005-0000-0000-0000982D0000}"/>
    <cellStyle name="Normal 15 2 2 2 4 3 2" xfId="36867" xr:uid="{00000000-0005-0000-0000-0000992D0000}"/>
    <cellStyle name="Normal 15 2 2 2 4 4" xfId="31557" xr:uid="{00000000-0005-0000-0000-00009A2D0000}"/>
    <cellStyle name="Normal 15 2 2 2 4 5" xfId="26242" xr:uid="{00000000-0005-0000-0000-00009B2D0000}"/>
    <cellStyle name="Normal 15 2 2 2 5" xfId="15464" xr:uid="{00000000-0005-0000-0000-00009C2D0000}"/>
    <cellStyle name="Normal 15 2 2 2 5 2" xfId="38651" xr:uid="{00000000-0005-0000-0000-00009D2D0000}"/>
    <cellStyle name="Normal 15 2 2 2 6" xfId="10155" xr:uid="{00000000-0005-0000-0000-00009E2D0000}"/>
    <cellStyle name="Normal 15 2 2 2 6 2" xfId="33336" xr:uid="{00000000-0005-0000-0000-00009F2D0000}"/>
    <cellStyle name="Normal 15 2 2 2 7" xfId="20782" xr:uid="{00000000-0005-0000-0000-0000A02D0000}"/>
    <cellStyle name="Normal 15 2 2 2 7 2" xfId="28026" xr:uid="{00000000-0005-0000-0000-0000A12D0000}"/>
    <cellStyle name="Normal 15 2 2 2 8" xfId="22711" xr:uid="{00000000-0005-0000-0000-0000A22D0000}"/>
    <cellStyle name="Normal 15 2 2 2 9" xfId="43977" xr:uid="{00000000-0005-0000-0000-0000A32D0000}"/>
    <cellStyle name="Normal 15 2 2 3" xfId="1594" xr:uid="{00000000-0005-0000-0000-0000A42D0000}"/>
    <cellStyle name="Normal 15 2 2 3 10" xfId="3543" xr:uid="{00000000-0005-0000-0000-0000A52D0000}"/>
    <cellStyle name="Normal 15 2 2 3 2" xfId="7158" xr:uid="{00000000-0005-0000-0000-0000A62D0000}"/>
    <cellStyle name="Normal 15 2 2 3 2 2" xfId="17520" xr:uid="{00000000-0005-0000-0000-0000A72D0000}"/>
    <cellStyle name="Normal 15 2 2 3 2 2 2" xfId="40820" xr:uid="{00000000-0005-0000-0000-0000A82D0000}"/>
    <cellStyle name="Normal 15 2 2 3 2 3" xfId="12322" xr:uid="{00000000-0005-0000-0000-0000A92D0000}"/>
    <cellStyle name="Normal 15 2 2 3 2 3 2" xfId="35505" xr:uid="{00000000-0005-0000-0000-0000AA2D0000}"/>
    <cellStyle name="Normal 15 2 2 3 2 4" xfId="30195" xr:uid="{00000000-0005-0000-0000-0000AB2D0000}"/>
    <cellStyle name="Normal 15 2 2 3 2 5" xfId="24880" xr:uid="{00000000-0005-0000-0000-0000AC2D0000}"/>
    <cellStyle name="Normal 15 2 2 3 3" xfId="8809" xr:uid="{00000000-0005-0000-0000-0000AD2D0000}"/>
    <cellStyle name="Normal 15 2 2 3 3 2" xfId="19243" xr:uid="{00000000-0005-0000-0000-0000AE2D0000}"/>
    <cellStyle name="Normal 15 2 2 3 3 2 2" xfId="42588" xr:uid="{00000000-0005-0000-0000-0000AF2D0000}"/>
    <cellStyle name="Normal 15 2 2 3 3 3" xfId="14089" xr:uid="{00000000-0005-0000-0000-0000B02D0000}"/>
    <cellStyle name="Normal 15 2 2 3 3 3 2" xfId="37273" xr:uid="{00000000-0005-0000-0000-0000B12D0000}"/>
    <cellStyle name="Normal 15 2 2 3 3 4" xfId="31963" xr:uid="{00000000-0005-0000-0000-0000B22D0000}"/>
    <cellStyle name="Normal 15 2 2 3 3 5" xfId="26648" xr:uid="{00000000-0005-0000-0000-0000B32D0000}"/>
    <cellStyle name="Normal 15 2 2 3 4" xfId="15870" xr:uid="{00000000-0005-0000-0000-0000B42D0000}"/>
    <cellStyle name="Normal 15 2 2 3 4 2" xfId="39057" xr:uid="{00000000-0005-0000-0000-0000B52D0000}"/>
    <cellStyle name="Normal 15 2 2 3 5" xfId="10561" xr:uid="{00000000-0005-0000-0000-0000B62D0000}"/>
    <cellStyle name="Normal 15 2 2 3 5 2" xfId="33742" xr:uid="{00000000-0005-0000-0000-0000B72D0000}"/>
    <cellStyle name="Normal 15 2 2 3 6" xfId="21188" xr:uid="{00000000-0005-0000-0000-0000B82D0000}"/>
    <cellStyle name="Normal 15 2 2 3 6 2" xfId="28432" xr:uid="{00000000-0005-0000-0000-0000B92D0000}"/>
    <cellStyle name="Normal 15 2 2 3 7" xfId="23117" xr:uid="{00000000-0005-0000-0000-0000BA2D0000}"/>
    <cellStyle name="Normal 15 2 2 3 8" xfId="44383" xr:uid="{00000000-0005-0000-0000-0000BB2D0000}"/>
    <cellStyle name="Normal 15 2 2 3 9" xfId="4586" xr:uid="{00000000-0005-0000-0000-0000BC2D0000}"/>
    <cellStyle name="Normal 15 2 2 4" xfId="6359" xr:uid="{00000000-0005-0000-0000-0000BD2D0000}"/>
    <cellStyle name="Normal 15 2 2 4 2" xfId="16780" xr:uid="{00000000-0005-0000-0000-0000BE2D0000}"/>
    <cellStyle name="Normal 15 2 2 4 2 2" xfId="40008" xr:uid="{00000000-0005-0000-0000-0000BF2D0000}"/>
    <cellStyle name="Normal 15 2 2 4 3" xfId="11510" xr:uid="{00000000-0005-0000-0000-0000C02D0000}"/>
    <cellStyle name="Normal 15 2 2 4 3 2" xfId="34693" xr:uid="{00000000-0005-0000-0000-0000C12D0000}"/>
    <cellStyle name="Normal 15 2 2 4 4" xfId="29383" xr:uid="{00000000-0005-0000-0000-0000C22D0000}"/>
    <cellStyle name="Normal 15 2 2 4 5" xfId="24068" xr:uid="{00000000-0005-0000-0000-0000C32D0000}"/>
    <cellStyle name="Normal 15 2 2 5" xfId="8069" xr:uid="{00000000-0005-0000-0000-0000C42D0000}"/>
    <cellStyle name="Normal 15 2 2 5 2" xfId="18432" xr:uid="{00000000-0005-0000-0000-0000C52D0000}"/>
    <cellStyle name="Normal 15 2 2 5 2 2" xfId="41776" xr:uid="{00000000-0005-0000-0000-0000C62D0000}"/>
    <cellStyle name="Normal 15 2 2 5 3" xfId="13277" xr:uid="{00000000-0005-0000-0000-0000C72D0000}"/>
    <cellStyle name="Normal 15 2 2 5 3 2" xfId="36461" xr:uid="{00000000-0005-0000-0000-0000C82D0000}"/>
    <cellStyle name="Normal 15 2 2 5 4" xfId="31151" xr:uid="{00000000-0005-0000-0000-0000C92D0000}"/>
    <cellStyle name="Normal 15 2 2 5 5" xfId="25836" xr:uid="{00000000-0005-0000-0000-0000CA2D0000}"/>
    <cellStyle name="Normal 15 2 2 6" xfId="15058" xr:uid="{00000000-0005-0000-0000-0000CB2D0000}"/>
    <cellStyle name="Normal 15 2 2 6 2" xfId="38245" xr:uid="{00000000-0005-0000-0000-0000CC2D0000}"/>
    <cellStyle name="Normal 15 2 2 7" xfId="9749" xr:uid="{00000000-0005-0000-0000-0000CD2D0000}"/>
    <cellStyle name="Normal 15 2 2 7 2" xfId="32930" xr:uid="{00000000-0005-0000-0000-0000CE2D0000}"/>
    <cellStyle name="Normal 15 2 2 8" xfId="20376" xr:uid="{00000000-0005-0000-0000-0000CF2D0000}"/>
    <cellStyle name="Normal 15 2 2 8 2" xfId="27620" xr:uid="{00000000-0005-0000-0000-0000D02D0000}"/>
    <cellStyle name="Normal 15 2 2 9" xfId="22305" xr:uid="{00000000-0005-0000-0000-0000D12D0000}"/>
    <cellStyle name="Normal 15 2 3" xfId="907" xr:uid="{00000000-0005-0000-0000-0000D22D0000}"/>
    <cellStyle name="Normal 15 2 3 10" xfId="43700" xr:uid="{00000000-0005-0000-0000-0000D32D0000}"/>
    <cellStyle name="Normal 15 2 3 11" xfId="4587" xr:uid="{00000000-0005-0000-0000-0000D42D0000}"/>
    <cellStyle name="Normal 15 2 3 12" xfId="2860" xr:uid="{00000000-0005-0000-0000-0000D52D0000}"/>
    <cellStyle name="Normal 15 2 3 2" xfId="1315" xr:uid="{00000000-0005-0000-0000-0000D62D0000}"/>
    <cellStyle name="Normal 15 2 3 2 10" xfId="4588" xr:uid="{00000000-0005-0000-0000-0000D72D0000}"/>
    <cellStyle name="Normal 15 2 3 2 11" xfId="3266" xr:uid="{00000000-0005-0000-0000-0000D82D0000}"/>
    <cellStyle name="Normal 15 2 3 2 2" xfId="2130" xr:uid="{00000000-0005-0000-0000-0000D92D0000}"/>
    <cellStyle name="Normal 15 2 3 2 2 10" xfId="4078" xr:uid="{00000000-0005-0000-0000-0000DA2D0000}"/>
    <cellStyle name="Normal 15 2 3 2 2 2" xfId="7685" xr:uid="{00000000-0005-0000-0000-0000DB2D0000}"/>
    <cellStyle name="Normal 15 2 3 2 2 2 2" xfId="18019" xr:uid="{00000000-0005-0000-0000-0000DC2D0000}"/>
    <cellStyle name="Normal 15 2 3 2 2 2 2 2" xfId="41355" xr:uid="{00000000-0005-0000-0000-0000DD2D0000}"/>
    <cellStyle name="Normal 15 2 3 2 2 2 3" xfId="12857" xr:uid="{00000000-0005-0000-0000-0000DE2D0000}"/>
    <cellStyle name="Normal 15 2 3 2 2 2 3 2" xfId="36040" xr:uid="{00000000-0005-0000-0000-0000DF2D0000}"/>
    <cellStyle name="Normal 15 2 3 2 2 2 4" xfId="30730" xr:uid="{00000000-0005-0000-0000-0000E02D0000}"/>
    <cellStyle name="Normal 15 2 3 2 2 2 5" xfId="25415" xr:uid="{00000000-0005-0000-0000-0000E12D0000}"/>
    <cellStyle name="Normal 15 2 3 2 2 3" xfId="9309" xr:uid="{00000000-0005-0000-0000-0000E22D0000}"/>
    <cellStyle name="Normal 15 2 3 2 2 3 2" xfId="19778" xr:uid="{00000000-0005-0000-0000-0000E32D0000}"/>
    <cellStyle name="Normal 15 2 3 2 2 3 2 2" xfId="43123" xr:uid="{00000000-0005-0000-0000-0000E42D0000}"/>
    <cellStyle name="Normal 15 2 3 2 2 3 3" xfId="14624" xr:uid="{00000000-0005-0000-0000-0000E52D0000}"/>
    <cellStyle name="Normal 15 2 3 2 2 3 3 2" xfId="37808" xr:uid="{00000000-0005-0000-0000-0000E62D0000}"/>
    <cellStyle name="Normal 15 2 3 2 2 3 4" xfId="32498" xr:uid="{00000000-0005-0000-0000-0000E72D0000}"/>
    <cellStyle name="Normal 15 2 3 2 2 3 5" xfId="27183" xr:uid="{00000000-0005-0000-0000-0000E82D0000}"/>
    <cellStyle name="Normal 15 2 3 2 2 4" xfId="16405" xr:uid="{00000000-0005-0000-0000-0000E92D0000}"/>
    <cellStyle name="Normal 15 2 3 2 2 4 2" xfId="39592" xr:uid="{00000000-0005-0000-0000-0000EA2D0000}"/>
    <cellStyle name="Normal 15 2 3 2 2 5" xfId="11096" xr:uid="{00000000-0005-0000-0000-0000EB2D0000}"/>
    <cellStyle name="Normal 15 2 3 2 2 5 2" xfId="34277" xr:uid="{00000000-0005-0000-0000-0000EC2D0000}"/>
    <cellStyle name="Normal 15 2 3 2 2 6" xfId="21723" xr:uid="{00000000-0005-0000-0000-0000ED2D0000}"/>
    <cellStyle name="Normal 15 2 3 2 2 6 2" xfId="28967" xr:uid="{00000000-0005-0000-0000-0000EE2D0000}"/>
    <cellStyle name="Normal 15 2 3 2 2 7" xfId="23652" xr:uid="{00000000-0005-0000-0000-0000EF2D0000}"/>
    <cellStyle name="Normal 15 2 3 2 2 8" xfId="44918" xr:uid="{00000000-0005-0000-0000-0000F02D0000}"/>
    <cellStyle name="Normal 15 2 3 2 2 9" xfId="4589" xr:uid="{00000000-0005-0000-0000-0000F12D0000}"/>
    <cellStyle name="Normal 15 2 3 2 3" xfId="6885" xr:uid="{00000000-0005-0000-0000-0000F22D0000}"/>
    <cellStyle name="Normal 15 2 3 2 3 2" xfId="17255" xr:uid="{00000000-0005-0000-0000-0000F32D0000}"/>
    <cellStyle name="Normal 15 2 3 2 3 2 2" xfId="40543" xr:uid="{00000000-0005-0000-0000-0000F42D0000}"/>
    <cellStyle name="Normal 15 2 3 2 3 3" xfId="12045" xr:uid="{00000000-0005-0000-0000-0000F52D0000}"/>
    <cellStyle name="Normal 15 2 3 2 3 3 2" xfId="35228" xr:uid="{00000000-0005-0000-0000-0000F62D0000}"/>
    <cellStyle name="Normal 15 2 3 2 3 4" xfId="29918" xr:uid="{00000000-0005-0000-0000-0000F72D0000}"/>
    <cellStyle name="Normal 15 2 3 2 3 5" xfId="24603" xr:uid="{00000000-0005-0000-0000-0000F82D0000}"/>
    <cellStyle name="Normal 15 2 3 2 4" xfId="8544" xr:uid="{00000000-0005-0000-0000-0000F92D0000}"/>
    <cellStyle name="Normal 15 2 3 2 4 2" xfId="18966" xr:uid="{00000000-0005-0000-0000-0000FA2D0000}"/>
    <cellStyle name="Normal 15 2 3 2 4 2 2" xfId="42311" xr:uid="{00000000-0005-0000-0000-0000FB2D0000}"/>
    <cellStyle name="Normal 15 2 3 2 4 3" xfId="13812" xr:uid="{00000000-0005-0000-0000-0000FC2D0000}"/>
    <cellStyle name="Normal 15 2 3 2 4 3 2" xfId="36996" xr:uid="{00000000-0005-0000-0000-0000FD2D0000}"/>
    <cellStyle name="Normal 15 2 3 2 4 4" xfId="31686" xr:uid="{00000000-0005-0000-0000-0000FE2D0000}"/>
    <cellStyle name="Normal 15 2 3 2 4 5" xfId="26371" xr:uid="{00000000-0005-0000-0000-0000FF2D0000}"/>
    <cellStyle name="Normal 15 2 3 2 5" xfId="15593" xr:uid="{00000000-0005-0000-0000-0000002E0000}"/>
    <cellStyle name="Normal 15 2 3 2 5 2" xfId="38780" xr:uid="{00000000-0005-0000-0000-0000012E0000}"/>
    <cellStyle name="Normal 15 2 3 2 6" xfId="10284" xr:uid="{00000000-0005-0000-0000-0000022E0000}"/>
    <cellStyle name="Normal 15 2 3 2 6 2" xfId="33465" xr:uid="{00000000-0005-0000-0000-0000032E0000}"/>
    <cellStyle name="Normal 15 2 3 2 7" xfId="20911" xr:uid="{00000000-0005-0000-0000-0000042E0000}"/>
    <cellStyle name="Normal 15 2 3 2 7 2" xfId="28155" xr:uid="{00000000-0005-0000-0000-0000052E0000}"/>
    <cellStyle name="Normal 15 2 3 2 8" xfId="22840" xr:uid="{00000000-0005-0000-0000-0000062E0000}"/>
    <cellStyle name="Normal 15 2 3 2 9" xfId="44106" xr:uid="{00000000-0005-0000-0000-0000072E0000}"/>
    <cellStyle name="Normal 15 2 3 3" xfId="1723" xr:uid="{00000000-0005-0000-0000-0000082E0000}"/>
    <cellStyle name="Normal 15 2 3 3 10" xfId="3672" xr:uid="{00000000-0005-0000-0000-0000092E0000}"/>
    <cellStyle name="Normal 15 2 3 3 2" xfId="7285" xr:uid="{00000000-0005-0000-0000-00000A2E0000}"/>
    <cellStyle name="Normal 15 2 3 3 2 2" xfId="17637" xr:uid="{00000000-0005-0000-0000-00000B2E0000}"/>
    <cellStyle name="Normal 15 2 3 3 2 2 2" xfId="40949" xr:uid="{00000000-0005-0000-0000-00000C2E0000}"/>
    <cellStyle name="Normal 15 2 3 3 2 3" xfId="12451" xr:uid="{00000000-0005-0000-0000-00000D2E0000}"/>
    <cellStyle name="Normal 15 2 3 3 2 3 2" xfId="35634" xr:uid="{00000000-0005-0000-0000-00000E2E0000}"/>
    <cellStyle name="Normal 15 2 3 3 2 4" xfId="30324" xr:uid="{00000000-0005-0000-0000-00000F2E0000}"/>
    <cellStyle name="Normal 15 2 3 3 2 5" xfId="25009" xr:uid="{00000000-0005-0000-0000-0000102E0000}"/>
    <cellStyle name="Normal 15 2 3 3 3" xfId="8926" xr:uid="{00000000-0005-0000-0000-0000112E0000}"/>
    <cellStyle name="Normal 15 2 3 3 3 2" xfId="19372" xr:uid="{00000000-0005-0000-0000-0000122E0000}"/>
    <cellStyle name="Normal 15 2 3 3 3 2 2" xfId="42717" xr:uid="{00000000-0005-0000-0000-0000132E0000}"/>
    <cellStyle name="Normal 15 2 3 3 3 3" xfId="14218" xr:uid="{00000000-0005-0000-0000-0000142E0000}"/>
    <cellStyle name="Normal 15 2 3 3 3 3 2" xfId="37402" xr:uid="{00000000-0005-0000-0000-0000152E0000}"/>
    <cellStyle name="Normal 15 2 3 3 3 4" xfId="32092" xr:uid="{00000000-0005-0000-0000-0000162E0000}"/>
    <cellStyle name="Normal 15 2 3 3 3 5" xfId="26777" xr:uid="{00000000-0005-0000-0000-0000172E0000}"/>
    <cellStyle name="Normal 15 2 3 3 4" xfId="15999" xr:uid="{00000000-0005-0000-0000-0000182E0000}"/>
    <cellStyle name="Normal 15 2 3 3 4 2" xfId="39186" xr:uid="{00000000-0005-0000-0000-0000192E0000}"/>
    <cellStyle name="Normal 15 2 3 3 5" xfId="10690" xr:uid="{00000000-0005-0000-0000-00001A2E0000}"/>
    <cellStyle name="Normal 15 2 3 3 5 2" xfId="33871" xr:uid="{00000000-0005-0000-0000-00001B2E0000}"/>
    <cellStyle name="Normal 15 2 3 3 6" xfId="21317" xr:uid="{00000000-0005-0000-0000-00001C2E0000}"/>
    <cellStyle name="Normal 15 2 3 3 6 2" xfId="28561" xr:uid="{00000000-0005-0000-0000-00001D2E0000}"/>
    <cellStyle name="Normal 15 2 3 3 7" xfId="23246" xr:uid="{00000000-0005-0000-0000-00001E2E0000}"/>
    <cellStyle name="Normal 15 2 3 3 8" xfId="44512" xr:uid="{00000000-0005-0000-0000-00001F2E0000}"/>
    <cellStyle name="Normal 15 2 3 3 9" xfId="4590" xr:uid="{00000000-0005-0000-0000-0000202E0000}"/>
    <cellStyle name="Normal 15 2 3 4" xfId="6486" xr:uid="{00000000-0005-0000-0000-0000212E0000}"/>
    <cellStyle name="Normal 15 2 3 4 2" xfId="16885" xr:uid="{00000000-0005-0000-0000-0000222E0000}"/>
    <cellStyle name="Normal 15 2 3 4 2 2" xfId="40137" xr:uid="{00000000-0005-0000-0000-0000232E0000}"/>
    <cellStyle name="Normal 15 2 3 4 3" xfId="11639" xr:uid="{00000000-0005-0000-0000-0000242E0000}"/>
    <cellStyle name="Normal 15 2 3 4 3 2" xfId="34822" xr:uid="{00000000-0005-0000-0000-0000252E0000}"/>
    <cellStyle name="Normal 15 2 3 4 4" xfId="29512" xr:uid="{00000000-0005-0000-0000-0000262E0000}"/>
    <cellStyle name="Normal 15 2 3 4 5" xfId="24197" xr:uid="{00000000-0005-0000-0000-0000272E0000}"/>
    <cellStyle name="Normal 15 2 3 5" xfId="8174" xr:uid="{00000000-0005-0000-0000-0000282E0000}"/>
    <cellStyle name="Normal 15 2 3 5 2" xfId="18561" xr:uid="{00000000-0005-0000-0000-0000292E0000}"/>
    <cellStyle name="Normal 15 2 3 5 2 2" xfId="41905" xr:uid="{00000000-0005-0000-0000-00002A2E0000}"/>
    <cellStyle name="Normal 15 2 3 5 3" xfId="13406" xr:uid="{00000000-0005-0000-0000-00002B2E0000}"/>
    <cellStyle name="Normal 15 2 3 5 3 2" xfId="36590" xr:uid="{00000000-0005-0000-0000-00002C2E0000}"/>
    <cellStyle name="Normal 15 2 3 5 4" xfId="31280" xr:uid="{00000000-0005-0000-0000-00002D2E0000}"/>
    <cellStyle name="Normal 15 2 3 5 5" xfId="25965" xr:uid="{00000000-0005-0000-0000-00002E2E0000}"/>
    <cellStyle name="Normal 15 2 3 6" xfId="15187" xr:uid="{00000000-0005-0000-0000-00002F2E0000}"/>
    <cellStyle name="Normal 15 2 3 6 2" xfId="38374" xr:uid="{00000000-0005-0000-0000-0000302E0000}"/>
    <cellStyle name="Normal 15 2 3 7" xfId="9878" xr:uid="{00000000-0005-0000-0000-0000312E0000}"/>
    <cellStyle name="Normal 15 2 3 7 2" xfId="33059" xr:uid="{00000000-0005-0000-0000-0000322E0000}"/>
    <cellStyle name="Normal 15 2 3 8" xfId="20505" xr:uid="{00000000-0005-0000-0000-0000332E0000}"/>
    <cellStyle name="Normal 15 2 3 8 2" xfId="27749" xr:uid="{00000000-0005-0000-0000-0000342E0000}"/>
    <cellStyle name="Normal 15 2 3 9" xfId="22434" xr:uid="{00000000-0005-0000-0000-0000352E0000}"/>
    <cellStyle name="Normal 15 2 4" xfId="1051" xr:uid="{00000000-0005-0000-0000-0000362E0000}"/>
    <cellStyle name="Normal 15 2 4 10" xfId="4591" xr:uid="{00000000-0005-0000-0000-0000372E0000}"/>
    <cellStyle name="Normal 15 2 4 11" xfId="3002" xr:uid="{00000000-0005-0000-0000-0000382E0000}"/>
    <cellStyle name="Normal 15 2 4 2" xfId="1866" xr:uid="{00000000-0005-0000-0000-0000392E0000}"/>
    <cellStyle name="Normal 15 2 4 2 10" xfId="3814" xr:uid="{00000000-0005-0000-0000-00003A2E0000}"/>
    <cellStyle name="Normal 15 2 4 2 2" xfId="7425" xr:uid="{00000000-0005-0000-0000-00003B2E0000}"/>
    <cellStyle name="Normal 15 2 4 2 2 2" xfId="17779" xr:uid="{00000000-0005-0000-0000-00003C2E0000}"/>
    <cellStyle name="Normal 15 2 4 2 2 2 2" xfId="41091" xr:uid="{00000000-0005-0000-0000-00003D2E0000}"/>
    <cellStyle name="Normal 15 2 4 2 2 3" xfId="12593" xr:uid="{00000000-0005-0000-0000-00003E2E0000}"/>
    <cellStyle name="Normal 15 2 4 2 2 3 2" xfId="35776" xr:uid="{00000000-0005-0000-0000-00003F2E0000}"/>
    <cellStyle name="Normal 15 2 4 2 2 4" xfId="30466" xr:uid="{00000000-0005-0000-0000-0000402E0000}"/>
    <cellStyle name="Normal 15 2 4 2 2 5" xfId="25151" xr:uid="{00000000-0005-0000-0000-0000412E0000}"/>
    <cellStyle name="Normal 15 2 4 2 3" xfId="9069" xr:uid="{00000000-0005-0000-0000-0000422E0000}"/>
    <cellStyle name="Normal 15 2 4 2 3 2" xfId="19514" xr:uid="{00000000-0005-0000-0000-0000432E0000}"/>
    <cellStyle name="Normal 15 2 4 2 3 2 2" xfId="42859" xr:uid="{00000000-0005-0000-0000-0000442E0000}"/>
    <cellStyle name="Normal 15 2 4 2 3 3" xfId="14360" xr:uid="{00000000-0005-0000-0000-0000452E0000}"/>
    <cellStyle name="Normal 15 2 4 2 3 3 2" xfId="37544" xr:uid="{00000000-0005-0000-0000-0000462E0000}"/>
    <cellStyle name="Normal 15 2 4 2 3 4" xfId="32234" xr:uid="{00000000-0005-0000-0000-0000472E0000}"/>
    <cellStyle name="Normal 15 2 4 2 3 5" xfId="26919" xr:uid="{00000000-0005-0000-0000-0000482E0000}"/>
    <cellStyle name="Normal 15 2 4 2 4" xfId="16141" xr:uid="{00000000-0005-0000-0000-0000492E0000}"/>
    <cellStyle name="Normal 15 2 4 2 4 2" xfId="39328" xr:uid="{00000000-0005-0000-0000-00004A2E0000}"/>
    <cellStyle name="Normal 15 2 4 2 5" xfId="10832" xr:uid="{00000000-0005-0000-0000-00004B2E0000}"/>
    <cellStyle name="Normal 15 2 4 2 5 2" xfId="34013" xr:uid="{00000000-0005-0000-0000-00004C2E0000}"/>
    <cellStyle name="Normal 15 2 4 2 6" xfId="21459" xr:uid="{00000000-0005-0000-0000-00004D2E0000}"/>
    <cellStyle name="Normal 15 2 4 2 6 2" xfId="28703" xr:uid="{00000000-0005-0000-0000-00004E2E0000}"/>
    <cellStyle name="Normal 15 2 4 2 7" xfId="23388" xr:uid="{00000000-0005-0000-0000-00004F2E0000}"/>
    <cellStyle name="Normal 15 2 4 2 8" xfId="44654" xr:uid="{00000000-0005-0000-0000-0000502E0000}"/>
    <cellStyle name="Normal 15 2 4 2 9" xfId="4592" xr:uid="{00000000-0005-0000-0000-0000512E0000}"/>
    <cellStyle name="Normal 15 2 4 3" xfId="6625" xr:uid="{00000000-0005-0000-0000-0000522E0000}"/>
    <cellStyle name="Normal 15 2 4 3 2" xfId="17027" xr:uid="{00000000-0005-0000-0000-0000532E0000}"/>
    <cellStyle name="Normal 15 2 4 3 2 2" xfId="40279" xr:uid="{00000000-0005-0000-0000-0000542E0000}"/>
    <cellStyle name="Normal 15 2 4 3 3" xfId="11781" xr:uid="{00000000-0005-0000-0000-0000552E0000}"/>
    <cellStyle name="Normal 15 2 4 3 3 2" xfId="34964" xr:uid="{00000000-0005-0000-0000-0000562E0000}"/>
    <cellStyle name="Normal 15 2 4 3 4" xfId="29654" xr:uid="{00000000-0005-0000-0000-0000572E0000}"/>
    <cellStyle name="Normal 15 2 4 3 5" xfId="24339" xr:uid="{00000000-0005-0000-0000-0000582E0000}"/>
    <cellStyle name="Normal 15 2 4 4" xfId="8316" xr:uid="{00000000-0005-0000-0000-0000592E0000}"/>
    <cellStyle name="Normal 15 2 4 4 2" xfId="18702" xr:uid="{00000000-0005-0000-0000-00005A2E0000}"/>
    <cellStyle name="Normal 15 2 4 4 2 2" xfId="42047" xr:uid="{00000000-0005-0000-0000-00005B2E0000}"/>
    <cellStyle name="Normal 15 2 4 4 3" xfId="13548" xr:uid="{00000000-0005-0000-0000-00005C2E0000}"/>
    <cellStyle name="Normal 15 2 4 4 3 2" xfId="36732" xr:uid="{00000000-0005-0000-0000-00005D2E0000}"/>
    <cellStyle name="Normal 15 2 4 4 4" xfId="31422" xr:uid="{00000000-0005-0000-0000-00005E2E0000}"/>
    <cellStyle name="Normal 15 2 4 4 5" xfId="26107" xr:uid="{00000000-0005-0000-0000-00005F2E0000}"/>
    <cellStyle name="Normal 15 2 4 5" xfId="15329" xr:uid="{00000000-0005-0000-0000-0000602E0000}"/>
    <cellStyle name="Normal 15 2 4 5 2" xfId="38516" xr:uid="{00000000-0005-0000-0000-0000612E0000}"/>
    <cellStyle name="Normal 15 2 4 6" xfId="10020" xr:uid="{00000000-0005-0000-0000-0000622E0000}"/>
    <cellStyle name="Normal 15 2 4 6 2" xfId="33201" xr:uid="{00000000-0005-0000-0000-0000632E0000}"/>
    <cellStyle name="Normal 15 2 4 7" xfId="20647" xr:uid="{00000000-0005-0000-0000-0000642E0000}"/>
    <cellStyle name="Normal 15 2 4 7 2" xfId="27891" xr:uid="{00000000-0005-0000-0000-0000652E0000}"/>
    <cellStyle name="Normal 15 2 4 8" xfId="22576" xr:uid="{00000000-0005-0000-0000-0000662E0000}"/>
    <cellStyle name="Normal 15 2 4 9" xfId="43842" xr:uid="{00000000-0005-0000-0000-0000672E0000}"/>
    <cellStyle name="Normal 15 2 5" xfId="632" xr:uid="{00000000-0005-0000-0000-0000682E0000}"/>
    <cellStyle name="Normal 15 2 5 10" xfId="2596" xr:uid="{00000000-0005-0000-0000-0000692E0000}"/>
    <cellStyle name="Normal 15 2 5 2" xfId="6226" xr:uid="{00000000-0005-0000-0000-00006A2E0000}"/>
    <cellStyle name="Normal 15 2 5 2 2" xfId="16669" xr:uid="{00000000-0005-0000-0000-00006B2E0000}"/>
    <cellStyle name="Normal 15 2 5 2 2 2" xfId="39873" xr:uid="{00000000-0005-0000-0000-00006C2E0000}"/>
    <cellStyle name="Normal 15 2 5 2 3" xfId="11375" xr:uid="{00000000-0005-0000-0000-00006D2E0000}"/>
    <cellStyle name="Normal 15 2 5 2 3 2" xfId="34558" xr:uid="{00000000-0005-0000-0000-00006E2E0000}"/>
    <cellStyle name="Normal 15 2 5 2 4" xfId="29248" xr:uid="{00000000-0005-0000-0000-00006F2E0000}"/>
    <cellStyle name="Normal 15 2 5 2 5" xfId="23933" xr:uid="{00000000-0005-0000-0000-0000702E0000}"/>
    <cellStyle name="Normal 15 2 5 3" xfId="7958" xr:uid="{00000000-0005-0000-0000-0000712E0000}"/>
    <cellStyle name="Normal 15 2 5 3 2" xfId="18297" xr:uid="{00000000-0005-0000-0000-0000722E0000}"/>
    <cellStyle name="Normal 15 2 5 3 2 2" xfId="41641" xr:uid="{00000000-0005-0000-0000-0000732E0000}"/>
    <cellStyle name="Normal 15 2 5 3 3" xfId="13142" xr:uid="{00000000-0005-0000-0000-0000742E0000}"/>
    <cellStyle name="Normal 15 2 5 3 3 2" xfId="36326" xr:uid="{00000000-0005-0000-0000-0000752E0000}"/>
    <cellStyle name="Normal 15 2 5 3 4" xfId="31016" xr:uid="{00000000-0005-0000-0000-0000762E0000}"/>
    <cellStyle name="Normal 15 2 5 3 5" xfId="25701" xr:uid="{00000000-0005-0000-0000-0000772E0000}"/>
    <cellStyle name="Normal 15 2 5 4" xfId="14923" xr:uid="{00000000-0005-0000-0000-0000782E0000}"/>
    <cellStyle name="Normal 15 2 5 4 2" xfId="38110" xr:uid="{00000000-0005-0000-0000-0000792E0000}"/>
    <cellStyle name="Normal 15 2 5 5" xfId="9614" xr:uid="{00000000-0005-0000-0000-00007A2E0000}"/>
    <cellStyle name="Normal 15 2 5 5 2" xfId="32795" xr:uid="{00000000-0005-0000-0000-00007B2E0000}"/>
    <cellStyle name="Normal 15 2 5 6" xfId="20241" xr:uid="{00000000-0005-0000-0000-00007C2E0000}"/>
    <cellStyle name="Normal 15 2 5 6 2" xfId="27485" xr:uid="{00000000-0005-0000-0000-00007D2E0000}"/>
    <cellStyle name="Normal 15 2 5 7" xfId="22170" xr:uid="{00000000-0005-0000-0000-00007E2E0000}"/>
    <cellStyle name="Normal 15 2 5 8" xfId="43436" xr:uid="{00000000-0005-0000-0000-00007F2E0000}"/>
    <cellStyle name="Normal 15 2 5 9" xfId="4593" xr:uid="{00000000-0005-0000-0000-0000802E0000}"/>
    <cellStyle name="Normal 15 2 6" xfId="1459" xr:uid="{00000000-0005-0000-0000-0000812E0000}"/>
    <cellStyle name="Normal 15 2 6 10" xfId="3408" xr:uid="{00000000-0005-0000-0000-0000822E0000}"/>
    <cellStyle name="Normal 15 2 6 2" xfId="7025" xr:uid="{00000000-0005-0000-0000-0000832E0000}"/>
    <cellStyle name="Normal 15 2 6 2 2" xfId="17397" xr:uid="{00000000-0005-0000-0000-0000842E0000}"/>
    <cellStyle name="Normal 15 2 6 2 2 2" xfId="40685" xr:uid="{00000000-0005-0000-0000-0000852E0000}"/>
    <cellStyle name="Normal 15 2 6 2 3" xfId="12187" xr:uid="{00000000-0005-0000-0000-0000862E0000}"/>
    <cellStyle name="Normal 15 2 6 2 3 2" xfId="35370" xr:uid="{00000000-0005-0000-0000-0000872E0000}"/>
    <cellStyle name="Normal 15 2 6 2 4" xfId="30060" xr:uid="{00000000-0005-0000-0000-0000882E0000}"/>
    <cellStyle name="Normal 15 2 6 2 5" xfId="24745" xr:uid="{00000000-0005-0000-0000-0000892E0000}"/>
    <cellStyle name="Normal 15 2 6 3" xfId="8686" xr:uid="{00000000-0005-0000-0000-00008A2E0000}"/>
    <cellStyle name="Normal 15 2 6 3 2" xfId="19108" xr:uid="{00000000-0005-0000-0000-00008B2E0000}"/>
    <cellStyle name="Normal 15 2 6 3 2 2" xfId="42453" xr:uid="{00000000-0005-0000-0000-00008C2E0000}"/>
    <cellStyle name="Normal 15 2 6 3 3" xfId="13954" xr:uid="{00000000-0005-0000-0000-00008D2E0000}"/>
    <cellStyle name="Normal 15 2 6 3 3 2" xfId="37138" xr:uid="{00000000-0005-0000-0000-00008E2E0000}"/>
    <cellStyle name="Normal 15 2 6 3 4" xfId="31828" xr:uid="{00000000-0005-0000-0000-00008F2E0000}"/>
    <cellStyle name="Normal 15 2 6 3 5" xfId="26513" xr:uid="{00000000-0005-0000-0000-0000902E0000}"/>
    <cellStyle name="Normal 15 2 6 4" xfId="15735" xr:uid="{00000000-0005-0000-0000-0000912E0000}"/>
    <cellStyle name="Normal 15 2 6 4 2" xfId="38922" xr:uid="{00000000-0005-0000-0000-0000922E0000}"/>
    <cellStyle name="Normal 15 2 6 5" xfId="10426" xr:uid="{00000000-0005-0000-0000-0000932E0000}"/>
    <cellStyle name="Normal 15 2 6 5 2" xfId="33607" xr:uid="{00000000-0005-0000-0000-0000942E0000}"/>
    <cellStyle name="Normal 15 2 6 6" xfId="21053" xr:uid="{00000000-0005-0000-0000-0000952E0000}"/>
    <cellStyle name="Normal 15 2 6 6 2" xfId="28297" xr:uid="{00000000-0005-0000-0000-0000962E0000}"/>
    <cellStyle name="Normal 15 2 6 7" xfId="22982" xr:uid="{00000000-0005-0000-0000-0000972E0000}"/>
    <cellStyle name="Normal 15 2 6 8" xfId="44248" xr:uid="{00000000-0005-0000-0000-0000982E0000}"/>
    <cellStyle name="Normal 15 2 6 9" xfId="4594" xr:uid="{00000000-0005-0000-0000-0000992E0000}"/>
    <cellStyle name="Normal 15 2 7" xfId="6093" xr:uid="{00000000-0005-0000-0000-00009A2E0000}"/>
    <cellStyle name="Normal 15 2 7 2" xfId="16536" xr:uid="{00000000-0005-0000-0000-00009B2E0000}"/>
    <cellStyle name="Normal 15 2 7 2 2" xfId="39739" xr:uid="{00000000-0005-0000-0000-00009C2E0000}"/>
    <cellStyle name="Normal 15 2 7 3" xfId="11241" xr:uid="{00000000-0005-0000-0000-00009D2E0000}"/>
    <cellStyle name="Normal 15 2 7 3 2" xfId="34424" xr:uid="{00000000-0005-0000-0000-00009E2E0000}"/>
    <cellStyle name="Normal 15 2 7 4" xfId="29114" xr:uid="{00000000-0005-0000-0000-00009F2E0000}"/>
    <cellStyle name="Normal 15 2 7 5" xfId="23799" xr:uid="{00000000-0005-0000-0000-0000A02E0000}"/>
    <cellStyle name="Normal 15 2 8" xfId="7825" xr:uid="{00000000-0005-0000-0000-0000A12E0000}"/>
    <cellStyle name="Normal 15 2 8 2" xfId="18164" xr:uid="{00000000-0005-0000-0000-0000A22E0000}"/>
    <cellStyle name="Normal 15 2 8 2 2" xfId="41507" xr:uid="{00000000-0005-0000-0000-0000A32E0000}"/>
    <cellStyle name="Normal 15 2 8 3" xfId="13008" xr:uid="{00000000-0005-0000-0000-0000A42E0000}"/>
    <cellStyle name="Normal 15 2 8 3 2" xfId="36192" xr:uid="{00000000-0005-0000-0000-0000A52E0000}"/>
    <cellStyle name="Normal 15 2 8 4" xfId="30882" xr:uid="{00000000-0005-0000-0000-0000A62E0000}"/>
    <cellStyle name="Normal 15 2 8 5" xfId="25567" xr:uid="{00000000-0005-0000-0000-0000A72E0000}"/>
    <cellStyle name="Normal 15 2 9" xfId="14789" xr:uid="{00000000-0005-0000-0000-0000A82E0000}"/>
    <cellStyle name="Normal 15 2 9 2" xfId="37976" xr:uid="{00000000-0005-0000-0000-0000A92E0000}"/>
    <cellStyle name="Normal 15 3" xfId="708" xr:uid="{00000000-0005-0000-0000-0000AA2E0000}"/>
    <cellStyle name="Normal 15 3 10" xfId="43509" xr:uid="{00000000-0005-0000-0000-0000AB2E0000}"/>
    <cellStyle name="Normal 15 3 11" xfId="4595" xr:uid="{00000000-0005-0000-0000-0000AC2E0000}"/>
    <cellStyle name="Normal 15 3 12" xfId="2669" xr:uid="{00000000-0005-0000-0000-0000AD2E0000}"/>
    <cellStyle name="Normal 15 3 2" xfId="1124" xr:uid="{00000000-0005-0000-0000-0000AE2E0000}"/>
    <cellStyle name="Normal 15 3 2 10" xfId="4596" xr:uid="{00000000-0005-0000-0000-0000AF2E0000}"/>
    <cellStyle name="Normal 15 3 2 11" xfId="3075" xr:uid="{00000000-0005-0000-0000-0000B02E0000}"/>
    <cellStyle name="Normal 15 3 2 2" xfId="1939" xr:uid="{00000000-0005-0000-0000-0000B12E0000}"/>
    <cellStyle name="Normal 15 3 2 2 10" xfId="3887" xr:uid="{00000000-0005-0000-0000-0000B22E0000}"/>
    <cellStyle name="Normal 15 3 2 2 2" xfId="7497" xr:uid="{00000000-0005-0000-0000-0000B32E0000}"/>
    <cellStyle name="Normal 15 3 2 2 2 2" xfId="17840" xr:uid="{00000000-0005-0000-0000-0000B42E0000}"/>
    <cellStyle name="Normal 15 3 2 2 2 2 2" xfId="41164" xr:uid="{00000000-0005-0000-0000-0000B52E0000}"/>
    <cellStyle name="Normal 15 3 2 2 2 3" xfId="12666" xr:uid="{00000000-0005-0000-0000-0000B62E0000}"/>
    <cellStyle name="Normal 15 3 2 2 2 3 2" xfId="35849" xr:uid="{00000000-0005-0000-0000-0000B72E0000}"/>
    <cellStyle name="Normal 15 3 2 2 2 4" xfId="30539" xr:uid="{00000000-0005-0000-0000-0000B82E0000}"/>
    <cellStyle name="Normal 15 3 2 2 2 5" xfId="25224" xr:uid="{00000000-0005-0000-0000-0000B92E0000}"/>
    <cellStyle name="Normal 15 3 2 2 3" xfId="9130" xr:uid="{00000000-0005-0000-0000-0000BA2E0000}"/>
    <cellStyle name="Normal 15 3 2 2 3 2" xfId="19587" xr:uid="{00000000-0005-0000-0000-0000BB2E0000}"/>
    <cellStyle name="Normal 15 3 2 2 3 2 2" xfId="42932" xr:uid="{00000000-0005-0000-0000-0000BC2E0000}"/>
    <cellStyle name="Normal 15 3 2 2 3 3" xfId="14433" xr:uid="{00000000-0005-0000-0000-0000BD2E0000}"/>
    <cellStyle name="Normal 15 3 2 2 3 3 2" xfId="37617" xr:uid="{00000000-0005-0000-0000-0000BE2E0000}"/>
    <cellStyle name="Normal 15 3 2 2 3 4" xfId="32307" xr:uid="{00000000-0005-0000-0000-0000BF2E0000}"/>
    <cellStyle name="Normal 15 3 2 2 3 5" xfId="26992" xr:uid="{00000000-0005-0000-0000-0000C02E0000}"/>
    <cellStyle name="Normal 15 3 2 2 4" xfId="16214" xr:uid="{00000000-0005-0000-0000-0000C12E0000}"/>
    <cellStyle name="Normal 15 3 2 2 4 2" xfId="39401" xr:uid="{00000000-0005-0000-0000-0000C22E0000}"/>
    <cellStyle name="Normal 15 3 2 2 5" xfId="10905" xr:uid="{00000000-0005-0000-0000-0000C32E0000}"/>
    <cellStyle name="Normal 15 3 2 2 5 2" xfId="34086" xr:uid="{00000000-0005-0000-0000-0000C42E0000}"/>
    <cellStyle name="Normal 15 3 2 2 6" xfId="21532" xr:uid="{00000000-0005-0000-0000-0000C52E0000}"/>
    <cellStyle name="Normal 15 3 2 2 6 2" xfId="28776" xr:uid="{00000000-0005-0000-0000-0000C62E0000}"/>
    <cellStyle name="Normal 15 3 2 2 7" xfId="23461" xr:uid="{00000000-0005-0000-0000-0000C72E0000}"/>
    <cellStyle name="Normal 15 3 2 2 8" xfId="44727" xr:uid="{00000000-0005-0000-0000-0000C82E0000}"/>
    <cellStyle name="Normal 15 3 2 2 9" xfId="4597" xr:uid="{00000000-0005-0000-0000-0000C92E0000}"/>
    <cellStyle name="Normal 15 3 2 3" xfId="6697" xr:uid="{00000000-0005-0000-0000-0000CA2E0000}"/>
    <cellStyle name="Normal 15 3 2 3 2" xfId="17088" xr:uid="{00000000-0005-0000-0000-0000CB2E0000}"/>
    <cellStyle name="Normal 15 3 2 3 2 2" xfId="40352" xr:uid="{00000000-0005-0000-0000-0000CC2E0000}"/>
    <cellStyle name="Normal 15 3 2 3 3" xfId="11854" xr:uid="{00000000-0005-0000-0000-0000CD2E0000}"/>
    <cellStyle name="Normal 15 3 2 3 3 2" xfId="35037" xr:uid="{00000000-0005-0000-0000-0000CE2E0000}"/>
    <cellStyle name="Normal 15 3 2 3 4" xfId="29727" xr:uid="{00000000-0005-0000-0000-0000CF2E0000}"/>
    <cellStyle name="Normal 15 3 2 3 5" xfId="24412" xr:uid="{00000000-0005-0000-0000-0000D02E0000}"/>
    <cellStyle name="Normal 15 3 2 4" xfId="8377" xr:uid="{00000000-0005-0000-0000-0000D12E0000}"/>
    <cellStyle name="Normal 15 3 2 4 2" xfId="18775" xr:uid="{00000000-0005-0000-0000-0000D22E0000}"/>
    <cellStyle name="Normal 15 3 2 4 2 2" xfId="42120" xr:uid="{00000000-0005-0000-0000-0000D32E0000}"/>
    <cellStyle name="Normal 15 3 2 4 3" xfId="13621" xr:uid="{00000000-0005-0000-0000-0000D42E0000}"/>
    <cellStyle name="Normal 15 3 2 4 3 2" xfId="36805" xr:uid="{00000000-0005-0000-0000-0000D52E0000}"/>
    <cellStyle name="Normal 15 3 2 4 4" xfId="31495" xr:uid="{00000000-0005-0000-0000-0000D62E0000}"/>
    <cellStyle name="Normal 15 3 2 4 5" xfId="26180" xr:uid="{00000000-0005-0000-0000-0000D72E0000}"/>
    <cellStyle name="Normal 15 3 2 5" xfId="15402" xr:uid="{00000000-0005-0000-0000-0000D82E0000}"/>
    <cellStyle name="Normal 15 3 2 5 2" xfId="38589" xr:uid="{00000000-0005-0000-0000-0000D92E0000}"/>
    <cellStyle name="Normal 15 3 2 6" xfId="10093" xr:uid="{00000000-0005-0000-0000-0000DA2E0000}"/>
    <cellStyle name="Normal 15 3 2 6 2" xfId="33274" xr:uid="{00000000-0005-0000-0000-0000DB2E0000}"/>
    <cellStyle name="Normal 15 3 2 7" xfId="20720" xr:uid="{00000000-0005-0000-0000-0000DC2E0000}"/>
    <cellStyle name="Normal 15 3 2 7 2" xfId="27964" xr:uid="{00000000-0005-0000-0000-0000DD2E0000}"/>
    <cellStyle name="Normal 15 3 2 8" xfId="22649" xr:uid="{00000000-0005-0000-0000-0000DE2E0000}"/>
    <cellStyle name="Normal 15 3 2 9" xfId="43915" xr:uid="{00000000-0005-0000-0000-0000DF2E0000}"/>
    <cellStyle name="Normal 15 3 3" xfId="1532" xr:uid="{00000000-0005-0000-0000-0000E02E0000}"/>
    <cellStyle name="Normal 15 3 3 10" xfId="3481" xr:uid="{00000000-0005-0000-0000-0000E12E0000}"/>
    <cellStyle name="Normal 15 3 3 2" xfId="7097" xr:uid="{00000000-0005-0000-0000-0000E22E0000}"/>
    <cellStyle name="Normal 15 3 3 2 2" xfId="17458" xr:uid="{00000000-0005-0000-0000-0000E32E0000}"/>
    <cellStyle name="Normal 15 3 3 2 2 2" xfId="40758" xr:uid="{00000000-0005-0000-0000-0000E42E0000}"/>
    <cellStyle name="Normal 15 3 3 2 3" xfId="12260" xr:uid="{00000000-0005-0000-0000-0000E52E0000}"/>
    <cellStyle name="Normal 15 3 3 2 3 2" xfId="35443" xr:uid="{00000000-0005-0000-0000-0000E62E0000}"/>
    <cellStyle name="Normal 15 3 3 2 4" xfId="30133" xr:uid="{00000000-0005-0000-0000-0000E72E0000}"/>
    <cellStyle name="Normal 15 3 3 2 5" xfId="24818" xr:uid="{00000000-0005-0000-0000-0000E82E0000}"/>
    <cellStyle name="Normal 15 3 3 3" xfId="8747" xr:uid="{00000000-0005-0000-0000-0000E92E0000}"/>
    <cellStyle name="Normal 15 3 3 3 2" xfId="19181" xr:uid="{00000000-0005-0000-0000-0000EA2E0000}"/>
    <cellStyle name="Normal 15 3 3 3 2 2" xfId="42526" xr:uid="{00000000-0005-0000-0000-0000EB2E0000}"/>
    <cellStyle name="Normal 15 3 3 3 3" xfId="14027" xr:uid="{00000000-0005-0000-0000-0000EC2E0000}"/>
    <cellStyle name="Normal 15 3 3 3 3 2" xfId="37211" xr:uid="{00000000-0005-0000-0000-0000ED2E0000}"/>
    <cellStyle name="Normal 15 3 3 3 4" xfId="31901" xr:uid="{00000000-0005-0000-0000-0000EE2E0000}"/>
    <cellStyle name="Normal 15 3 3 3 5" xfId="26586" xr:uid="{00000000-0005-0000-0000-0000EF2E0000}"/>
    <cellStyle name="Normal 15 3 3 4" xfId="15808" xr:uid="{00000000-0005-0000-0000-0000F02E0000}"/>
    <cellStyle name="Normal 15 3 3 4 2" xfId="38995" xr:uid="{00000000-0005-0000-0000-0000F12E0000}"/>
    <cellStyle name="Normal 15 3 3 5" xfId="10499" xr:uid="{00000000-0005-0000-0000-0000F22E0000}"/>
    <cellStyle name="Normal 15 3 3 5 2" xfId="33680" xr:uid="{00000000-0005-0000-0000-0000F32E0000}"/>
    <cellStyle name="Normal 15 3 3 6" xfId="21126" xr:uid="{00000000-0005-0000-0000-0000F42E0000}"/>
    <cellStyle name="Normal 15 3 3 6 2" xfId="28370" xr:uid="{00000000-0005-0000-0000-0000F52E0000}"/>
    <cellStyle name="Normal 15 3 3 7" xfId="23055" xr:uid="{00000000-0005-0000-0000-0000F62E0000}"/>
    <cellStyle name="Normal 15 3 3 8" xfId="44321" xr:uid="{00000000-0005-0000-0000-0000F72E0000}"/>
    <cellStyle name="Normal 15 3 3 9" xfId="4598" xr:uid="{00000000-0005-0000-0000-0000F82E0000}"/>
    <cellStyle name="Normal 15 3 4" xfId="6298" xr:uid="{00000000-0005-0000-0000-0000F92E0000}"/>
    <cellStyle name="Normal 15 3 4 2" xfId="16730" xr:uid="{00000000-0005-0000-0000-0000FA2E0000}"/>
    <cellStyle name="Normal 15 3 4 2 2" xfId="39946" xr:uid="{00000000-0005-0000-0000-0000FB2E0000}"/>
    <cellStyle name="Normal 15 3 4 3" xfId="11448" xr:uid="{00000000-0005-0000-0000-0000FC2E0000}"/>
    <cellStyle name="Normal 15 3 4 3 2" xfId="34631" xr:uid="{00000000-0005-0000-0000-0000FD2E0000}"/>
    <cellStyle name="Normal 15 3 4 4" xfId="29321" xr:uid="{00000000-0005-0000-0000-0000FE2E0000}"/>
    <cellStyle name="Normal 15 3 4 5" xfId="24006" xr:uid="{00000000-0005-0000-0000-0000FF2E0000}"/>
    <cellStyle name="Normal 15 3 5" xfId="8019" xr:uid="{00000000-0005-0000-0000-0000002F0000}"/>
    <cellStyle name="Normal 15 3 5 2" xfId="18370" xr:uid="{00000000-0005-0000-0000-0000012F0000}"/>
    <cellStyle name="Normal 15 3 5 2 2" xfId="41714" xr:uid="{00000000-0005-0000-0000-0000022F0000}"/>
    <cellStyle name="Normal 15 3 5 3" xfId="13215" xr:uid="{00000000-0005-0000-0000-0000032F0000}"/>
    <cellStyle name="Normal 15 3 5 3 2" xfId="36399" xr:uid="{00000000-0005-0000-0000-0000042F0000}"/>
    <cellStyle name="Normal 15 3 5 4" xfId="31089" xr:uid="{00000000-0005-0000-0000-0000052F0000}"/>
    <cellStyle name="Normal 15 3 5 5" xfId="25774" xr:uid="{00000000-0005-0000-0000-0000062F0000}"/>
    <cellStyle name="Normal 15 3 6" xfId="14996" xr:uid="{00000000-0005-0000-0000-0000072F0000}"/>
    <cellStyle name="Normal 15 3 6 2" xfId="38183" xr:uid="{00000000-0005-0000-0000-0000082F0000}"/>
    <cellStyle name="Normal 15 3 7" xfId="9687" xr:uid="{00000000-0005-0000-0000-0000092F0000}"/>
    <cellStyle name="Normal 15 3 7 2" xfId="32868" xr:uid="{00000000-0005-0000-0000-00000A2F0000}"/>
    <cellStyle name="Normal 15 3 8" xfId="20314" xr:uid="{00000000-0005-0000-0000-00000B2F0000}"/>
    <cellStyle name="Normal 15 3 8 2" xfId="27558" xr:uid="{00000000-0005-0000-0000-00000C2F0000}"/>
    <cellStyle name="Normal 15 3 9" xfId="22243" xr:uid="{00000000-0005-0000-0000-00000D2F0000}"/>
    <cellStyle name="Normal 15 4" xfId="845" xr:uid="{00000000-0005-0000-0000-00000E2F0000}"/>
    <cellStyle name="Normal 15 4 10" xfId="43638" xr:uid="{00000000-0005-0000-0000-00000F2F0000}"/>
    <cellStyle name="Normal 15 4 11" xfId="4599" xr:uid="{00000000-0005-0000-0000-0000102F0000}"/>
    <cellStyle name="Normal 15 4 12" xfId="2798" xr:uid="{00000000-0005-0000-0000-0000112F0000}"/>
    <cellStyle name="Normal 15 4 2" xfId="1253" xr:uid="{00000000-0005-0000-0000-0000122F0000}"/>
    <cellStyle name="Normal 15 4 2 10" xfId="4600" xr:uid="{00000000-0005-0000-0000-0000132F0000}"/>
    <cellStyle name="Normal 15 4 2 11" xfId="3204" xr:uid="{00000000-0005-0000-0000-0000142F0000}"/>
    <cellStyle name="Normal 15 4 2 2" xfId="2068" xr:uid="{00000000-0005-0000-0000-0000152F0000}"/>
    <cellStyle name="Normal 15 4 2 2 10" xfId="4016" xr:uid="{00000000-0005-0000-0000-0000162F0000}"/>
    <cellStyle name="Normal 15 4 2 2 2" xfId="7624" xr:uid="{00000000-0005-0000-0000-0000172F0000}"/>
    <cellStyle name="Normal 15 4 2 2 2 2" xfId="17957" xr:uid="{00000000-0005-0000-0000-0000182F0000}"/>
    <cellStyle name="Normal 15 4 2 2 2 2 2" xfId="41293" xr:uid="{00000000-0005-0000-0000-0000192F0000}"/>
    <cellStyle name="Normal 15 4 2 2 2 3" xfId="12795" xr:uid="{00000000-0005-0000-0000-00001A2F0000}"/>
    <cellStyle name="Normal 15 4 2 2 2 3 2" xfId="35978" xr:uid="{00000000-0005-0000-0000-00001B2F0000}"/>
    <cellStyle name="Normal 15 4 2 2 2 4" xfId="30668" xr:uid="{00000000-0005-0000-0000-00001C2F0000}"/>
    <cellStyle name="Normal 15 4 2 2 2 5" xfId="25353" xr:uid="{00000000-0005-0000-0000-00001D2F0000}"/>
    <cellStyle name="Normal 15 4 2 2 3" xfId="9247" xr:uid="{00000000-0005-0000-0000-00001E2F0000}"/>
    <cellStyle name="Normal 15 4 2 2 3 2" xfId="19716" xr:uid="{00000000-0005-0000-0000-00001F2F0000}"/>
    <cellStyle name="Normal 15 4 2 2 3 2 2" xfId="43061" xr:uid="{00000000-0005-0000-0000-0000202F0000}"/>
    <cellStyle name="Normal 15 4 2 2 3 3" xfId="14562" xr:uid="{00000000-0005-0000-0000-0000212F0000}"/>
    <cellStyle name="Normal 15 4 2 2 3 3 2" xfId="37746" xr:uid="{00000000-0005-0000-0000-0000222F0000}"/>
    <cellStyle name="Normal 15 4 2 2 3 4" xfId="32436" xr:uid="{00000000-0005-0000-0000-0000232F0000}"/>
    <cellStyle name="Normal 15 4 2 2 3 5" xfId="27121" xr:uid="{00000000-0005-0000-0000-0000242F0000}"/>
    <cellStyle name="Normal 15 4 2 2 4" xfId="16343" xr:uid="{00000000-0005-0000-0000-0000252F0000}"/>
    <cellStyle name="Normal 15 4 2 2 4 2" xfId="39530" xr:uid="{00000000-0005-0000-0000-0000262F0000}"/>
    <cellStyle name="Normal 15 4 2 2 5" xfId="11034" xr:uid="{00000000-0005-0000-0000-0000272F0000}"/>
    <cellStyle name="Normal 15 4 2 2 5 2" xfId="34215" xr:uid="{00000000-0005-0000-0000-0000282F0000}"/>
    <cellStyle name="Normal 15 4 2 2 6" xfId="21661" xr:uid="{00000000-0005-0000-0000-0000292F0000}"/>
    <cellStyle name="Normal 15 4 2 2 6 2" xfId="28905" xr:uid="{00000000-0005-0000-0000-00002A2F0000}"/>
    <cellStyle name="Normal 15 4 2 2 7" xfId="23590" xr:uid="{00000000-0005-0000-0000-00002B2F0000}"/>
    <cellStyle name="Normal 15 4 2 2 8" xfId="44856" xr:uid="{00000000-0005-0000-0000-00002C2F0000}"/>
    <cellStyle name="Normal 15 4 2 2 9" xfId="4601" xr:uid="{00000000-0005-0000-0000-00002D2F0000}"/>
    <cellStyle name="Normal 15 4 2 3" xfId="6824" xr:uid="{00000000-0005-0000-0000-00002E2F0000}"/>
    <cellStyle name="Normal 15 4 2 3 2" xfId="17193" xr:uid="{00000000-0005-0000-0000-00002F2F0000}"/>
    <cellStyle name="Normal 15 4 2 3 2 2" xfId="40481" xr:uid="{00000000-0005-0000-0000-0000302F0000}"/>
    <cellStyle name="Normal 15 4 2 3 3" xfId="11983" xr:uid="{00000000-0005-0000-0000-0000312F0000}"/>
    <cellStyle name="Normal 15 4 2 3 3 2" xfId="35166" xr:uid="{00000000-0005-0000-0000-0000322F0000}"/>
    <cellStyle name="Normal 15 4 2 3 4" xfId="29856" xr:uid="{00000000-0005-0000-0000-0000332F0000}"/>
    <cellStyle name="Normal 15 4 2 3 5" xfId="24541" xr:uid="{00000000-0005-0000-0000-0000342F0000}"/>
    <cellStyle name="Normal 15 4 2 4" xfId="8482" xr:uid="{00000000-0005-0000-0000-0000352F0000}"/>
    <cellStyle name="Normal 15 4 2 4 2" xfId="18904" xr:uid="{00000000-0005-0000-0000-0000362F0000}"/>
    <cellStyle name="Normal 15 4 2 4 2 2" xfId="42249" xr:uid="{00000000-0005-0000-0000-0000372F0000}"/>
    <cellStyle name="Normal 15 4 2 4 3" xfId="13750" xr:uid="{00000000-0005-0000-0000-0000382F0000}"/>
    <cellStyle name="Normal 15 4 2 4 3 2" xfId="36934" xr:uid="{00000000-0005-0000-0000-0000392F0000}"/>
    <cellStyle name="Normal 15 4 2 4 4" xfId="31624" xr:uid="{00000000-0005-0000-0000-00003A2F0000}"/>
    <cellStyle name="Normal 15 4 2 4 5" xfId="26309" xr:uid="{00000000-0005-0000-0000-00003B2F0000}"/>
    <cellStyle name="Normal 15 4 2 5" xfId="15531" xr:uid="{00000000-0005-0000-0000-00003C2F0000}"/>
    <cellStyle name="Normal 15 4 2 5 2" xfId="38718" xr:uid="{00000000-0005-0000-0000-00003D2F0000}"/>
    <cellStyle name="Normal 15 4 2 6" xfId="10222" xr:uid="{00000000-0005-0000-0000-00003E2F0000}"/>
    <cellStyle name="Normal 15 4 2 6 2" xfId="33403" xr:uid="{00000000-0005-0000-0000-00003F2F0000}"/>
    <cellStyle name="Normal 15 4 2 7" xfId="20849" xr:uid="{00000000-0005-0000-0000-0000402F0000}"/>
    <cellStyle name="Normal 15 4 2 7 2" xfId="28093" xr:uid="{00000000-0005-0000-0000-0000412F0000}"/>
    <cellStyle name="Normal 15 4 2 8" xfId="22778" xr:uid="{00000000-0005-0000-0000-0000422F0000}"/>
    <cellStyle name="Normal 15 4 2 9" xfId="44044" xr:uid="{00000000-0005-0000-0000-0000432F0000}"/>
    <cellStyle name="Normal 15 4 3" xfId="1661" xr:uid="{00000000-0005-0000-0000-0000442F0000}"/>
    <cellStyle name="Normal 15 4 3 10" xfId="3610" xr:uid="{00000000-0005-0000-0000-0000452F0000}"/>
    <cellStyle name="Normal 15 4 3 2" xfId="7224" xr:uid="{00000000-0005-0000-0000-0000462F0000}"/>
    <cellStyle name="Normal 15 4 3 2 2" xfId="17575" xr:uid="{00000000-0005-0000-0000-0000472F0000}"/>
    <cellStyle name="Normal 15 4 3 2 2 2" xfId="40887" xr:uid="{00000000-0005-0000-0000-0000482F0000}"/>
    <cellStyle name="Normal 15 4 3 2 3" xfId="12389" xr:uid="{00000000-0005-0000-0000-0000492F0000}"/>
    <cellStyle name="Normal 15 4 3 2 3 2" xfId="35572" xr:uid="{00000000-0005-0000-0000-00004A2F0000}"/>
    <cellStyle name="Normal 15 4 3 2 4" xfId="30262" xr:uid="{00000000-0005-0000-0000-00004B2F0000}"/>
    <cellStyle name="Normal 15 4 3 2 5" xfId="24947" xr:uid="{00000000-0005-0000-0000-00004C2F0000}"/>
    <cellStyle name="Normal 15 4 3 3" xfId="8864" xr:uid="{00000000-0005-0000-0000-00004D2F0000}"/>
    <cellStyle name="Normal 15 4 3 3 2" xfId="19310" xr:uid="{00000000-0005-0000-0000-00004E2F0000}"/>
    <cellStyle name="Normal 15 4 3 3 2 2" xfId="42655" xr:uid="{00000000-0005-0000-0000-00004F2F0000}"/>
    <cellStyle name="Normal 15 4 3 3 3" xfId="14156" xr:uid="{00000000-0005-0000-0000-0000502F0000}"/>
    <cellStyle name="Normal 15 4 3 3 3 2" xfId="37340" xr:uid="{00000000-0005-0000-0000-0000512F0000}"/>
    <cellStyle name="Normal 15 4 3 3 4" xfId="32030" xr:uid="{00000000-0005-0000-0000-0000522F0000}"/>
    <cellStyle name="Normal 15 4 3 3 5" xfId="26715" xr:uid="{00000000-0005-0000-0000-0000532F0000}"/>
    <cellStyle name="Normal 15 4 3 4" xfId="15937" xr:uid="{00000000-0005-0000-0000-0000542F0000}"/>
    <cellStyle name="Normal 15 4 3 4 2" xfId="39124" xr:uid="{00000000-0005-0000-0000-0000552F0000}"/>
    <cellStyle name="Normal 15 4 3 5" xfId="10628" xr:uid="{00000000-0005-0000-0000-0000562F0000}"/>
    <cellStyle name="Normal 15 4 3 5 2" xfId="33809" xr:uid="{00000000-0005-0000-0000-0000572F0000}"/>
    <cellStyle name="Normal 15 4 3 6" xfId="21255" xr:uid="{00000000-0005-0000-0000-0000582F0000}"/>
    <cellStyle name="Normal 15 4 3 6 2" xfId="28499" xr:uid="{00000000-0005-0000-0000-0000592F0000}"/>
    <cellStyle name="Normal 15 4 3 7" xfId="23184" xr:uid="{00000000-0005-0000-0000-00005A2F0000}"/>
    <cellStyle name="Normal 15 4 3 8" xfId="44450" xr:uid="{00000000-0005-0000-0000-00005B2F0000}"/>
    <cellStyle name="Normal 15 4 3 9" xfId="4602" xr:uid="{00000000-0005-0000-0000-00005C2F0000}"/>
    <cellStyle name="Normal 15 4 4" xfId="6425" xr:uid="{00000000-0005-0000-0000-00005D2F0000}"/>
    <cellStyle name="Normal 15 4 4 2" xfId="16835" xr:uid="{00000000-0005-0000-0000-00005E2F0000}"/>
    <cellStyle name="Normal 15 4 4 2 2" xfId="40075" xr:uid="{00000000-0005-0000-0000-00005F2F0000}"/>
    <cellStyle name="Normal 15 4 4 3" xfId="11577" xr:uid="{00000000-0005-0000-0000-0000602F0000}"/>
    <cellStyle name="Normal 15 4 4 3 2" xfId="34760" xr:uid="{00000000-0005-0000-0000-0000612F0000}"/>
    <cellStyle name="Normal 15 4 4 4" xfId="29450" xr:uid="{00000000-0005-0000-0000-0000622F0000}"/>
    <cellStyle name="Normal 15 4 4 5" xfId="24135" xr:uid="{00000000-0005-0000-0000-0000632F0000}"/>
    <cellStyle name="Normal 15 4 5" xfId="8124" xr:uid="{00000000-0005-0000-0000-0000642F0000}"/>
    <cellStyle name="Normal 15 4 5 2" xfId="18499" xr:uid="{00000000-0005-0000-0000-0000652F0000}"/>
    <cellStyle name="Normal 15 4 5 2 2" xfId="41843" xr:uid="{00000000-0005-0000-0000-0000662F0000}"/>
    <cellStyle name="Normal 15 4 5 3" xfId="13344" xr:uid="{00000000-0005-0000-0000-0000672F0000}"/>
    <cellStyle name="Normal 15 4 5 3 2" xfId="36528" xr:uid="{00000000-0005-0000-0000-0000682F0000}"/>
    <cellStyle name="Normal 15 4 5 4" xfId="31218" xr:uid="{00000000-0005-0000-0000-0000692F0000}"/>
    <cellStyle name="Normal 15 4 5 5" xfId="25903" xr:uid="{00000000-0005-0000-0000-00006A2F0000}"/>
    <cellStyle name="Normal 15 4 6" xfId="15125" xr:uid="{00000000-0005-0000-0000-00006B2F0000}"/>
    <cellStyle name="Normal 15 4 6 2" xfId="38312" xr:uid="{00000000-0005-0000-0000-00006C2F0000}"/>
    <cellStyle name="Normal 15 4 7" xfId="9816" xr:uid="{00000000-0005-0000-0000-00006D2F0000}"/>
    <cellStyle name="Normal 15 4 7 2" xfId="32997" xr:uid="{00000000-0005-0000-0000-00006E2F0000}"/>
    <cellStyle name="Normal 15 4 8" xfId="20443" xr:uid="{00000000-0005-0000-0000-00006F2F0000}"/>
    <cellStyle name="Normal 15 4 8 2" xfId="27687" xr:uid="{00000000-0005-0000-0000-0000702F0000}"/>
    <cellStyle name="Normal 15 4 9" xfId="22372" xr:uid="{00000000-0005-0000-0000-0000712F0000}"/>
    <cellStyle name="Normal 15 5" xfId="989" xr:uid="{00000000-0005-0000-0000-0000722F0000}"/>
    <cellStyle name="Normal 15 5 10" xfId="4603" xr:uid="{00000000-0005-0000-0000-0000732F0000}"/>
    <cellStyle name="Normal 15 5 11" xfId="2940" xr:uid="{00000000-0005-0000-0000-0000742F0000}"/>
    <cellStyle name="Normal 15 5 2" xfId="1804" xr:uid="{00000000-0005-0000-0000-0000752F0000}"/>
    <cellStyle name="Normal 15 5 2 10" xfId="3752" xr:uid="{00000000-0005-0000-0000-0000762F0000}"/>
    <cellStyle name="Normal 15 5 2 2" xfId="7364" xr:uid="{00000000-0005-0000-0000-0000772F0000}"/>
    <cellStyle name="Normal 15 5 2 2 2" xfId="17717" xr:uid="{00000000-0005-0000-0000-0000782F0000}"/>
    <cellStyle name="Normal 15 5 2 2 2 2" xfId="41029" xr:uid="{00000000-0005-0000-0000-0000792F0000}"/>
    <cellStyle name="Normal 15 5 2 2 3" xfId="12531" xr:uid="{00000000-0005-0000-0000-00007A2F0000}"/>
    <cellStyle name="Normal 15 5 2 2 3 2" xfId="35714" xr:uid="{00000000-0005-0000-0000-00007B2F0000}"/>
    <cellStyle name="Normal 15 5 2 2 4" xfId="30404" xr:uid="{00000000-0005-0000-0000-00007C2F0000}"/>
    <cellStyle name="Normal 15 5 2 2 5" xfId="25089" xr:uid="{00000000-0005-0000-0000-00007D2F0000}"/>
    <cellStyle name="Normal 15 5 2 3" xfId="9007" xr:uid="{00000000-0005-0000-0000-00007E2F0000}"/>
    <cellStyle name="Normal 15 5 2 3 2" xfId="19452" xr:uid="{00000000-0005-0000-0000-00007F2F0000}"/>
    <cellStyle name="Normal 15 5 2 3 2 2" xfId="42797" xr:uid="{00000000-0005-0000-0000-0000802F0000}"/>
    <cellStyle name="Normal 15 5 2 3 3" xfId="14298" xr:uid="{00000000-0005-0000-0000-0000812F0000}"/>
    <cellStyle name="Normal 15 5 2 3 3 2" xfId="37482" xr:uid="{00000000-0005-0000-0000-0000822F0000}"/>
    <cellStyle name="Normal 15 5 2 3 4" xfId="32172" xr:uid="{00000000-0005-0000-0000-0000832F0000}"/>
    <cellStyle name="Normal 15 5 2 3 5" xfId="26857" xr:uid="{00000000-0005-0000-0000-0000842F0000}"/>
    <cellStyle name="Normal 15 5 2 4" xfId="16079" xr:uid="{00000000-0005-0000-0000-0000852F0000}"/>
    <cellStyle name="Normal 15 5 2 4 2" xfId="39266" xr:uid="{00000000-0005-0000-0000-0000862F0000}"/>
    <cellStyle name="Normal 15 5 2 5" xfId="10770" xr:uid="{00000000-0005-0000-0000-0000872F0000}"/>
    <cellStyle name="Normal 15 5 2 5 2" xfId="33951" xr:uid="{00000000-0005-0000-0000-0000882F0000}"/>
    <cellStyle name="Normal 15 5 2 6" xfId="21397" xr:uid="{00000000-0005-0000-0000-0000892F0000}"/>
    <cellStyle name="Normal 15 5 2 6 2" xfId="28641" xr:uid="{00000000-0005-0000-0000-00008A2F0000}"/>
    <cellStyle name="Normal 15 5 2 7" xfId="23326" xr:uid="{00000000-0005-0000-0000-00008B2F0000}"/>
    <cellStyle name="Normal 15 5 2 8" xfId="44592" xr:uid="{00000000-0005-0000-0000-00008C2F0000}"/>
    <cellStyle name="Normal 15 5 2 9" xfId="4604" xr:uid="{00000000-0005-0000-0000-00008D2F0000}"/>
    <cellStyle name="Normal 15 5 3" xfId="6564" xr:uid="{00000000-0005-0000-0000-00008E2F0000}"/>
    <cellStyle name="Normal 15 5 3 2" xfId="16965" xr:uid="{00000000-0005-0000-0000-00008F2F0000}"/>
    <cellStyle name="Normal 15 5 3 2 2" xfId="40217" xr:uid="{00000000-0005-0000-0000-0000902F0000}"/>
    <cellStyle name="Normal 15 5 3 3" xfId="11719" xr:uid="{00000000-0005-0000-0000-0000912F0000}"/>
    <cellStyle name="Normal 15 5 3 3 2" xfId="34902" xr:uid="{00000000-0005-0000-0000-0000922F0000}"/>
    <cellStyle name="Normal 15 5 3 4" xfId="29592" xr:uid="{00000000-0005-0000-0000-0000932F0000}"/>
    <cellStyle name="Normal 15 5 3 5" xfId="24277" xr:uid="{00000000-0005-0000-0000-0000942F0000}"/>
    <cellStyle name="Normal 15 5 4" xfId="8254" xr:uid="{00000000-0005-0000-0000-0000952F0000}"/>
    <cellStyle name="Normal 15 5 4 2" xfId="18640" xr:uid="{00000000-0005-0000-0000-0000962F0000}"/>
    <cellStyle name="Normal 15 5 4 2 2" xfId="41985" xr:uid="{00000000-0005-0000-0000-0000972F0000}"/>
    <cellStyle name="Normal 15 5 4 3" xfId="13486" xr:uid="{00000000-0005-0000-0000-0000982F0000}"/>
    <cellStyle name="Normal 15 5 4 3 2" xfId="36670" xr:uid="{00000000-0005-0000-0000-0000992F0000}"/>
    <cellStyle name="Normal 15 5 4 4" xfId="31360" xr:uid="{00000000-0005-0000-0000-00009A2F0000}"/>
    <cellStyle name="Normal 15 5 4 5" xfId="26045" xr:uid="{00000000-0005-0000-0000-00009B2F0000}"/>
    <cellStyle name="Normal 15 5 5" xfId="15267" xr:uid="{00000000-0005-0000-0000-00009C2F0000}"/>
    <cellStyle name="Normal 15 5 5 2" xfId="38454" xr:uid="{00000000-0005-0000-0000-00009D2F0000}"/>
    <cellStyle name="Normal 15 5 6" xfId="9958" xr:uid="{00000000-0005-0000-0000-00009E2F0000}"/>
    <cellStyle name="Normal 15 5 6 2" xfId="33139" xr:uid="{00000000-0005-0000-0000-00009F2F0000}"/>
    <cellStyle name="Normal 15 5 7" xfId="20585" xr:uid="{00000000-0005-0000-0000-0000A02F0000}"/>
    <cellStyle name="Normal 15 5 7 2" xfId="27829" xr:uid="{00000000-0005-0000-0000-0000A12F0000}"/>
    <cellStyle name="Normal 15 5 8" xfId="22514" xr:uid="{00000000-0005-0000-0000-0000A22F0000}"/>
    <cellStyle name="Normal 15 5 9" xfId="43780" xr:uid="{00000000-0005-0000-0000-0000A32F0000}"/>
    <cellStyle name="Normal 15 6" xfId="570" xr:uid="{00000000-0005-0000-0000-0000A42F0000}"/>
    <cellStyle name="Normal 15 6 10" xfId="2534" xr:uid="{00000000-0005-0000-0000-0000A52F0000}"/>
    <cellStyle name="Normal 15 6 2" xfId="6165" xr:uid="{00000000-0005-0000-0000-0000A62F0000}"/>
    <cellStyle name="Normal 15 6 2 2" xfId="16607" xr:uid="{00000000-0005-0000-0000-0000A72F0000}"/>
    <cellStyle name="Normal 15 6 2 2 2" xfId="39811" xr:uid="{00000000-0005-0000-0000-0000A82F0000}"/>
    <cellStyle name="Normal 15 6 2 3" xfId="11313" xr:uid="{00000000-0005-0000-0000-0000A92F0000}"/>
    <cellStyle name="Normal 15 6 2 3 2" xfId="34496" xr:uid="{00000000-0005-0000-0000-0000AA2F0000}"/>
    <cellStyle name="Normal 15 6 2 4" xfId="29186" xr:uid="{00000000-0005-0000-0000-0000AB2F0000}"/>
    <cellStyle name="Normal 15 6 2 5" xfId="23871" xr:uid="{00000000-0005-0000-0000-0000AC2F0000}"/>
    <cellStyle name="Normal 15 6 3" xfId="7896" xr:uid="{00000000-0005-0000-0000-0000AD2F0000}"/>
    <cellStyle name="Normal 15 6 3 2" xfId="18235" xr:uid="{00000000-0005-0000-0000-0000AE2F0000}"/>
    <cellStyle name="Normal 15 6 3 2 2" xfId="41579" xr:uid="{00000000-0005-0000-0000-0000AF2F0000}"/>
    <cellStyle name="Normal 15 6 3 3" xfId="13080" xr:uid="{00000000-0005-0000-0000-0000B02F0000}"/>
    <cellStyle name="Normal 15 6 3 3 2" xfId="36264" xr:uid="{00000000-0005-0000-0000-0000B12F0000}"/>
    <cellStyle name="Normal 15 6 3 4" xfId="30954" xr:uid="{00000000-0005-0000-0000-0000B22F0000}"/>
    <cellStyle name="Normal 15 6 3 5" xfId="25639" xr:uid="{00000000-0005-0000-0000-0000B32F0000}"/>
    <cellStyle name="Normal 15 6 4" xfId="14861" xr:uid="{00000000-0005-0000-0000-0000B42F0000}"/>
    <cellStyle name="Normal 15 6 4 2" xfId="38048" xr:uid="{00000000-0005-0000-0000-0000B52F0000}"/>
    <cellStyle name="Normal 15 6 5" xfId="9552" xr:uid="{00000000-0005-0000-0000-0000B62F0000}"/>
    <cellStyle name="Normal 15 6 5 2" xfId="32733" xr:uid="{00000000-0005-0000-0000-0000B72F0000}"/>
    <cellStyle name="Normal 15 6 6" xfId="20179" xr:uid="{00000000-0005-0000-0000-0000B82F0000}"/>
    <cellStyle name="Normal 15 6 6 2" xfId="27423" xr:uid="{00000000-0005-0000-0000-0000B92F0000}"/>
    <cellStyle name="Normal 15 6 7" xfId="22108" xr:uid="{00000000-0005-0000-0000-0000BA2F0000}"/>
    <cellStyle name="Normal 15 6 8" xfId="43374" xr:uid="{00000000-0005-0000-0000-0000BB2F0000}"/>
    <cellStyle name="Normal 15 6 9" xfId="4605" xr:uid="{00000000-0005-0000-0000-0000BC2F0000}"/>
    <cellStyle name="Normal 15 7" xfId="1397" xr:uid="{00000000-0005-0000-0000-0000BD2F0000}"/>
    <cellStyle name="Normal 15 7 10" xfId="3346" xr:uid="{00000000-0005-0000-0000-0000BE2F0000}"/>
    <cellStyle name="Normal 15 7 2" xfId="6964" xr:uid="{00000000-0005-0000-0000-0000BF2F0000}"/>
    <cellStyle name="Normal 15 7 2 2" xfId="17335" xr:uid="{00000000-0005-0000-0000-0000C02F0000}"/>
    <cellStyle name="Normal 15 7 2 2 2" xfId="40623" xr:uid="{00000000-0005-0000-0000-0000C12F0000}"/>
    <cellStyle name="Normal 15 7 2 3" xfId="12125" xr:uid="{00000000-0005-0000-0000-0000C22F0000}"/>
    <cellStyle name="Normal 15 7 2 3 2" xfId="35308" xr:uid="{00000000-0005-0000-0000-0000C32F0000}"/>
    <cellStyle name="Normal 15 7 2 4" xfId="29998" xr:uid="{00000000-0005-0000-0000-0000C42F0000}"/>
    <cellStyle name="Normal 15 7 2 5" xfId="24683" xr:uid="{00000000-0005-0000-0000-0000C52F0000}"/>
    <cellStyle name="Normal 15 7 3" xfId="8624" xr:uid="{00000000-0005-0000-0000-0000C62F0000}"/>
    <cellStyle name="Normal 15 7 3 2" xfId="19046" xr:uid="{00000000-0005-0000-0000-0000C72F0000}"/>
    <cellStyle name="Normal 15 7 3 2 2" xfId="42391" xr:uid="{00000000-0005-0000-0000-0000C82F0000}"/>
    <cellStyle name="Normal 15 7 3 3" xfId="13892" xr:uid="{00000000-0005-0000-0000-0000C92F0000}"/>
    <cellStyle name="Normal 15 7 3 3 2" xfId="37076" xr:uid="{00000000-0005-0000-0000-0000CA2F0000}"/>
    <cellStyle name="Normal 15 7 3 4" xfId="31766" xr:uid="{00000000-0005-0000-0000-0000CB2F0000}"/>
    <cellStyle name="Normal 15 7 3 5" xfId="26451" xr:uid="{00000000-0005-0000-0000-0000CC2F0000}"/>
    <cellStyle name="Normal 15 7 4" xfId="15673" xr:uid="{00000000-0005-0000-0000-0000CD2F0000}"/>
    <cellStyle name="Normal 15 7 4 2" xfId="38860" xr:uid="{00000000-0005-0000-0000-0000CE2F0000}"/>
    <cellStyle name="Normal 15 7 5" xfId="10364" xr:uid="{00000000-0005-0000-0000-0000CF2F0000}"/>
    <cellStyle name="Normal 15 7 5 2" xfId="33545" xr:uid="{00000000-0005-0000-0000-0000D02F0000}"/>
    <cellStyle name="Normal 15 7 6" xfId="20991" xr:uid="{00000000-0005-0000-0000-0000D12F0000}"/>
    <cellStyle name="Normal 15 7 6 2" xfId="28235" xr:uid="{00000000-0005-0000-0000-0000D22F0000}"/>
    <cellStyle name="Normal 15 7 7" xfId="22920" xr:uid="{00000000-0005-0000-0000-0000D32F0000}"/>
    <cellStyle name="Normal 15 7 8" xfId="44186" xr:uid="{00000000-0005-0000-0000-0000D42F0000}"/>
    <cellStyle name="Normal 15 7 9" xfId="4606" xr:uid="{00000000-0005-0000-0000-0000D52F0000}"/>
    <cellStyle name="Normal 15 8" xfId="6033" xr:uid="{00000000-0005-0000-0000-0000D62F0000}"/>
    <cellStyle name="Normal 15 8 2" xfId="16487" xr:uid="{00000000-0005-0000-0000-0000D72F0000}"/>
    <cellStyle name="Normal 15 8 2 2" xfId="39677" xr:uid="{00000000-0005-0000-0000-0000D82F0000}"/>
    <cellStyle name="Normal 15 8 3" xfId="11179" xr:uid="{00000000-0005-0000-0000-0000D92F0000}"/>
    <cellStyle name="Normal 15 8 3 2" xfId="34362" xr:uid="{00000000-0005-0000-0000-0000DA2F0000}"/>
    <cellStyle name="Normal 15 8 4" xfId="29052" xr:uid="{00000000-0005-0000-0000-0000DB2F0000}"/>
    <cellStyle name="Normal 15 8 5" xfId="23737" xr:uid="{00000000-0005-0000-0000-0000DC2F0000}"/>
    <cellStyle name="Normal 15 9" xfId="7775" xr:uid="{00000000-0005-0000-0000-0000DD2F0000}"/>
    <cellStyle name="Normal 15 9 2" xfId="18104" xr:uid="{00000000-0005-0000-0000-0000DE2F0000}"/>
    <cellStyle name="Normal 15 9 2 2" xfId="41445" xr:uid="{00000000-0005-0000-0000-0000DF2F0000}"/>
    <cellStyle name="Normal 15 9 3" xfId="12946" xr:uid="{00000000-0005-0000-0000-0000E02F0000}"/>
    <cellStyle name="Normal 15 9 3 2" xfId="36130" xr:uid="{00000000-0005-0000-0000-0000E12F0000}"/>
    <cellStyle name="Normal 15 9 4" xfId="30820" xr:uid="{00000000-0005-0000-0000-0000E22F0000}"/>
    <cellStyle name="Normal 15 9 5" xfId="25505" xr:uid="{00000000-0005-0000-0000-0000E32F0000}"/>
    <cellStyle name="Normal 16" xfId="797" xr:uid="{00000000-0005-0000-0000-0000E42F0000}"/>
    <cellStyle name="Normal 16 2" xfId="798" xr:uid="{00000000-0005-0000-0000-0000E52F0000}"/>
    <cellStyle name="Normal 16 3" xfId="1348" xr:uid="{00000000-0005-0000-0000-0000E62F0000}"/>
    <cellStyle name="Normal 17" xfId="658" xr:uid="{00000000-0005-0000-0000-0000E72F0000}"/>
    <cellStyle name="Normal 17 10" xfId="43462" xr:uid="{00000000-0005-0000-0000-0000E82F0000}"/>
    <cellStyle name="Normal 17 11" xfId="4607" xr:uid="{00000000-0005-0000-0000-0000E92F0000}"/>
    <cellStyle name="Normal 17 12" xfId="2622" xr:uid="{00000000-0005-0000-0000-0000EA2F0000}"/>
    <cellStyle name="Normal 17 2" xfId="1077" xr:uid="{00000000-0005-0000-0000-0000EB2F0000}"/>
    <cellStyle name="Normal 17 2 10" xfId="4608" xr:uid="{00000000-0005-0000-0000-0000EC2F0000}"/>
    <cellStyle name="Normal 17 2 11" xfId="3028" xr:uid="{00000000-0005-0000-0000-0000ED2F0000}"/>
    <cellStyle name="Normal 17 2 2" xfId="1892" xr:uid="{00000000-0005-0000-0000-0000EE2F0000}"/>
    <cellStyle name="Normal 17 2 2 10" xfId="3840" xr:uid="{00000000-0005-0000-0000-0000EF2F0000}"/>
    <cellStyle name="Normal 17 2 2 2" xfId="7450" xr:uid="{00000000-0005-0000-0000-0000F02F0000}"/>
    <cellStyle name="Normal 17 2 2 2 2" xfId="17805" xr:uid="{00000000-0005-0000-0000-0000F12F0000}"/>
    <cellStyle name="Normal 17 2 2 2 2 2" xfId="41117" xr:uid="{00000000-0005-0000-0000-0000F22F0000}"/>
    <cellStyle name="Normal 17 2 2 2 3" xfId="12619" xr:uid="{00000000-0005-0000-0000-0000F32F0000}"/>
    <cellStyle name="Normal 17 2 2 2 3 2" xfId="35802" xr:uid="{00000000-0005-0000-0000-0000F42F0000}"/>
    <cellStyle name="Normal 17 2 2 2 4" xfId="30492" xr:uid="{00000000-0005-0000-0000-0000F52F0000}"/>
    <cellStyle name="Normal 17 2 2 2 5" xfId="25177" xr:uid="{00000000-0005-0000-0000-0000F62F0000}"/>
    <cellStyle name="Normal 17 2 2 3" xfId="9095" xr:uid="{00000000-0005-0000-0000-0000F72F0000}"/>
    <cellStyle name="Normal 17 2 2 3 2" xfId="19540" xr:uid="{00000000-0005-0000-0000-0000F82F0000}"/>
    <cellStyle name="Normal 17 2 2 3 2 2" xfId="42885" xr:uid="{00000000-0005-0000-0000-0000F92F0000}"/>
    <cellStyle name="Normal 17 2 2 3 3" xfId="14386" xr:uid="{00000000-0005-0000-0000-0000FA2F0000}"/>
    <cellStyle name="Normal 17 2 2 3 3 2" xfId="37570" xr:uid="{00000000-0005-0000-0000-0000FB2F0000}"/>
    <cellStyle name="Normal 17 2 2 3 4" xfId="32260" xr:uid="{00000000-0005-0000-0000-0000FC2F0000}"/>
    <cellStyle name="Normal 17 2 2 3 5" xfId="26945" xr:uid="{00000000-0005-0000-0000-0000FD2F0000}"/>
    <cellStyle name="Normal 17 2 2 4" xfId="16167" xr:uid="{00000000-0005-0000-0000-0000FE2F0000}"/>
    <cellStyle name="Normal 17 2 2 4 2" xfId="39354" xr:uid="{00000000-0005-0000-0000-0000FF2F0000}"/>
    <cellStyle name="Normal 17 2 2 5" xfId="10858" xr:uid="{00000000-0005-0000-0000-000000300000}"/>
    <cellStyle name="Normal 17 2 2 5 2" xfId="34039" xr:uid="{00000000-0005-0000-0000-000001300000}"/>
    <cellStyle name="Normal 17 2 2 6" xfId="21485" xr:uid="{00000000-0005-0000-0000-000002300000}"/>
    <cellStyle name="Normal 17 2 2 6 2" xfId="28729" xr:uid="{00000000-0005-0000-0000-000003300000}"/>
    <cellStyle name="Normal 17 2 2 7" xfId="23414" xr:uid="{00000000-0005-0000-0000-000004300000}"/>
    <cellStyle name="Normal 17 2 2 8" xfId="44680" xr:uid="{00000000-0005-0000-0000-000005300000}"/>
    <cellStyle name="Normal 17 2 2 9" xfId="4609" xr:uid="{00000000-0005-0000-0000-000006300000}"/>
    <cellStyle name="Normal 17 2 3" xfId="6650" xr:uid="{00000000-0005-0000-0000-000007300000}"/>
    <cellStyle name="Normal 17 2 3 2" xfId="17053" xr:uid="{00000000-0005-0000-0000-000008300000}"/>
    <cellStyle name="Normal 17 2 3 2 2" xfId="40305" xr:uid="{00000000-0005-0000-0000-000009300000}"/>
    <cellStyle name="Normal 17 2 3 3" xfId="11807" xr:uid="{00000000-0005-0000-0000-00000A300000}"/>
    <cellStyle name="Normal 17 2 3 3 2" xfId="34990" xr:uid="{00000000-0005-0000-0000-00000B300000}"/>
    <cellStyle name="Normal 17 2 3 4" xfId="29680" xr:uid="{00000000-0005-0000-0000-00000C300000}"/>
    <cellStyle name="Normal 17 2 3 5" xfId="24365" xr:uid="{00000000-0005-0000-0000-00000D300000}"/>
    <cellStyle name="Normal 17 2 4" xfId="8342" xr:uid="{00000000-0005-0000-0000-00000E300000}"/>
    <cellStyle name="Normal 17 2 4 2" xfId="18728" xr:uid="{00000000-0005-0000-0000-00000F300000}"/>
    <cellStyle name="Normal 17 2 4 2 2" xfId="42073" xr:uid="{00000000-0005-0000-0000-000010300000}"/>
    <cellStyle name="Normal 17 2 4 3" xfId="13574" xr:uid="{00000000-0005-0000-0000-000011300000}"/>
    <cellStyle name="Normal 17 2 4 3 2" xfId="36758" xr:uid="{00000000-0005-0000-0000-000012300000}"/>
    <cellStyle name="Normal 17 2 4 4" xfId="31448" xr:uid="{00000000-0005-0000-0000-000013300000}"/>
    <cellStyle name="Normal 17 2 4 5" xfId="26133" xr:uid="{00000000-0005-0000-0000-000014300000}"/>
    <cellStyle name="Normal 17 2 5" xfId="15355" xr:uid="{00000000-0005-0000-0000-000015300000}"/>
    <cellStyle name="Normal 17 2 5 2" xfId="38542" xr:uid="{00000000-0005-0000-0000-000016300000}"/>
    <cellStyle name="Normal 17 2 6" xfId="10046" xr:uid="{00000000-0005-0000-0000-000017300000}"/>
    <cellStyle name="Normal 17 2 6 2" xfId="33227" xr:uid="{00000000-0005-0000-0000-000018300000}"/>
    <cellStyle name="Normal 17 2 7" xfId="20673" xr:uid="{00000000-0005-0000-0000-000019300000}"/>
    <cellStyle name="Normal 17 2 7 2" xfId="27917" xr:uid="{00000000-0005-0000-0000-00001A300000}"/>
    <cellStyle name="Normal 17 2 8" xfId="22602" xr:uid="{00000000-0005-0000-0000-00001B300000}"/>
    <cellStyle name="Normal 17 2 9" xfId="43868" xr:uid="{00000000-0005-0000-0000-00001C300000}"/>
    <cellStyle name="Normal 17 3" xfId="1485" xr:uid="{00000000-0005-0000-0000-00001D300000}"/>
    <cellStyle name="Normal 17 3 10" xfId="3434" xr:uid="{00000000-0005-0000-0000-00001E300000}"/>
    <cellStyle name="Normal 17 3 2" xfId="7050" xr:uid="{00000000-0005-0000-0000-00001F300000}"/>
    <cellStyle name="Normal 17 3 2 2" xfId="17423" xr:uid="{00000000-0005-0000-0000-000020300000}"/>
    <cellStyle name="Normal 17 3 2 2 2" xfId="40711" xr:uid="{00000000-0005-0000-0000-000021300000}"/>
    <cellStyle name="Normal 17 3 2 3" xfId="12213" xr:uid="{00000000-0005-0000-0000-000022300000}"/>
    <cellStyle name="Normal 17 3 2 3 2" xfId="35396" xr:uid="{00000000-0005-0000-0000-000023300000}"/>
    <cellStyle name="Normal 17 3 2 4" xfId="30086" xr:uid="{00000000-0005-0000-0000-000024300000}"/>
    <cellStyle name="Normal 17 3 2 5" xfId="24771" xr:uid="{00000000-0005-0000-0000-000025300000}"/>
    <cellStyle name="Normal 17 3 3" xfId="8712" xr:uid="{00000000-0005-0000-0000-000026300000}"/>
    <cellStyle name="Normal 17 3 3 2" xfId="19134" xr:uid="{00000000-0005-0000-0000-000027300000}"/>
    <cellStyle name="Normal 17 3 3 2 2" xfId="42479" xr:uid="{00000000-0005-0000-0000-000028300000}"/>
    <cellStyle name="Normal 17 3 3 3" xfId="13980" xr:uid="{00000000-0005-0000-0000-000029300000}"/>
    <cellStyle name="Normal 17 3 3 3 2" xfId="37164" xr:uid="{00000000-0005-0000-0000-00002A300000}"/>
    <cellStyle name="Normal 17 3 3 4" xfId="31854" xr:uid="{00000000-0005-0000-0000-00002B300000}"/>
    <cellStyle name="Normal 17 3 3 5" xfId="26539" xr:uid="{00000000-0005-0000-0000-00002C300000}"/>
    <cellStyle name="Normal 17 3 4" xfId="15761" xr:uid="{00000000-0005-0000-0000-00002D300000}"/>
    <cellStyle name="Normal 17 3 4 2" xfId="38948" xr:uid="{00000000-0005-0000-0000-00002E300000}"/>
    <cellStyle name="Normal 17 3 5" xfId="10452" xr:uid="{00000000-0005-0000-0000-00002F300000}"/>
    <cellStyle name="Normal 17 3 5 2" xfId="33633" xr:uid="{00000000-0005-0000-0000-000030300000}"/>
    <cellStyle name="Normal 17 3 6" xfId="21079" xr:uid="{00000000-0005-0000-0000-000031300000}"/>
    <cellStyle name="Normal 17 3 6 2" xfId="28323" xr:uid="{00000000-0005-0000-0000-000032300000}"/>
    <cellStyle name="Normal 17 3 7" xfId="23008" xr:uid="{00000000-0005-0000-0000-000033300000}"/>
    <cellStyle name="Normal 17 3 8" xfId="44274" xr:uid="{00000000-0005-0000-0000-000034300000}"/>
    <cellStyle name="Normal 17 3 9" xfId="4610" xr:uid="{00000000-0005-0000-0000-000035300000}"/>
    <cellStyle name="Normal 17 4" xfId="6251" xr:uid="{00000000-0005-0000-0000-000036300000}"/>
    <cellStyle name="Normal 17 4 2" xfId="16695" xr:uid="{00000000-0005-0000-0000-000037300000}"/>
    <cellStyle name="Normal 17 4 2 2" xfId="39899" xr:uid="{00000000-0005-0000-0000-000038300000}"/>
    <cellStyle name="Normal 17 4 3" xfId="11401" xr:uid="{00000000-0005-0000-0000-000039300000}"/>
    <cellStyle name="Normal 17 4 3 2" xfId="34584" xr:uid="{00000000-0005-0000-0000-00003A300000}"/>
    <cellStyle name="Normal 17 4 4" xfId="29274" xr:uid="{00000000-0005-0000-0000-00003B300000}"/>
    <cellStyle name="Normal 17 4 5" xfId="23959" xr:uid="{00000000-0005-0000-0000-00003C300000}"/>
    <cellStyle name="Normal 17 5" xfId="7984" xr:uid="{00000000-0005-0000-0000-00003D300000}"/>
    <cellStyle name="Normal 17 5 2" xfId="18323" xr:uid="{00000000-0005-0000-0000-00003E300000}"/>
    <cellStyle name="Normal 17 5 2 2" xfId="41667" xr:uid="{00000000-0005-0000-0000-00003F300000}"/>
    <cellStyle name="Normal 17 5 3" xfId="13168" xr:uid="{00000000-0005-0000-0000-000040300000}"/>
    <cellStyle name="Normal 17 5 3 2" xfId="36352" xr:uid="{00000000-0005-0000-0000-000041300000}"/>
    <cellStyle name="Normal 17 5 4" xfId="31042" xr:uid="{00000000-0005-0000-0000-000042300000}"/>
    <cellStyle name="Normal 17 5 5" xfId="25727" xr:uid="{00000000-0005-0000-0000-000043300000}"/>
    <cellStyle name="Normal 17 6" xfId="14949" xr:uid="{00000000-0005-0000-0000-000044300000}"/>
    <cellStyle name="Normal 17 6 2" xfId="38136" xr:uid="{00000000-0005-0000-0000-000045300000}"/>
    <cellStyle name="Normal 17 7" xfId="9640" xr:uid="{00000000-0005-0000-0000-000046300000}"/>
    <cellStyle name="Normal 17 7 2" xfId="32821" xr:uid="{00000000-0005-0000-0000-000047300000}"/>
    <cellStyle name="Normal 17 8" xfId="20267" xr:uid="{00000000-0005-0000-0000-000048300000}"/>
    <cellStyle name="Normal 17 8 2" xfId="27511" xr:uid="{00000000-0005-0000-0000-000049300000}"/>
    <cellStyle name="Normal 17 9" xfId="22196" xr:uid="{00000000-0005-0000-0000-00004A300000}"/>
    <cellStyle name="Normal 18" xfId="953" xr:uid="{00000000-0005-0000-0000-00004B300000}"/>
    <cellStyle name="Normal 18 2" xfId="1769" xr:uid="{00000000-0005-0000-0000-00004C300000}"/>
    <cellStyle name="Normal 18 2 2" xfId="8972" xr:uid="{00000000-0005-0000-0000-00004D300000}"/>
    <cellStyle name="Normal 19" xfId="940" xr:uid="{00000000-0005-0000-0000-00004E300000}"/>
    <cellStyle name="Normal 19 10" xfId="4611" xr:uid="{00000000-0005-0000-0000-00004F300000}"/>
    <cellStyle name="Normal 19 11" xfId="2893" xr:uid="{00000000-0005-0000-0000-000050300000}"/>
    <cellStyle name="Normal 19 2" xfId="1756" xr:uid="{00000000-0005-0000-0000-000051300000}"/>
    <cellStyle name="Normal 19 2 10" xfId="3705" xr:uid="{00000000-0005-0000-0000-000052300000}"/>
    <cellStyle name="Normal 19 2 2" xfId="7317" xr:uid="{00000000-0005-0000-0000-000053300000}"/>
    <cellStyle name="Normal 19 2 2 2" xfId="17670" xr:uid="{00000000-0005-0000-0000-000054300000}"/>
    <cellStyle name="Normal 19 2 2 2 2" xfId="40982" xr:uid="{00000000-0005-0000-0000-000055300000}"/>
    <cellStyle name="Normal 19 2 2 3" xfId="12484" xr:uid="{00000000-0005-0000-0000-000056300000}"/>
    <cellStyle name="Normal 19 2 2 3 2" xfId="35667" xr:uid="{00000000-0005-0000-0000-000057300000}"/>
    <cellStyle name="Normal 19 2 2 4" xfId="30357" xr:uid="{00000000-0005-0000-0000-000058300000}"/>
    <cellStyle name="Normal 19 2 2 5" xfId="25042" xr:uid="{00000000-0005-0000-0000-000059300000}"/>
    <cellStyle name="Normal 19 2 3" xfId="8959" xr:uid="{00000000-0005-0000-0000-00005A300000}"/>
    <cellStyle name="Normal 19 2 3 2" xfId="19405" xr:uid="{00000000-0005-0000-0000-00005B300000}"/>
    <cellStyle name="Normal 19 2 3 2 2" xfId="42750" xr:uid="{00000000-0005-0000-0000-00005C300000}"/>
    <cellStyle name="Normal 19 2 3 3" xfId="14251" xr:uid="{00000000-0005-0000-0000-00005D300000}"/>
    <cellStyle name="Normal 19 2 3 3 2" xfId="37435" xr:uid="{00000000-0005-0000-0000-00005E300000}"/>
    <cellStyle name="Normal 19 2 3 4" xfId="32125" xr:uid="{00000000-0005-0000-0000-00005F300000}"/>
    <cellStyle name="Normal 19 2 3 5" xfId="26810" xr:uid="{00000000-0005-0000-0000-000060300000}"/>
    <cellStyle name="Normal 19 2 4" xfId="16032" xr:uid="{00000000-0005-0000-0000-000061300000}"/>
    <cellStyle name="Normal 19 2 4 2" xfId="39219" xr:uid="{00000000-0005-0000-0000-000062300000}"/>
    <cellStyle name="Normal 19 2 5" xfId="10723" xr:uid="{00000000-0005-0000-0000-000063300000}"/>
    <cellStyle name="Normal 19 2 5 2" xfId="33904" xr:uid="{00000000-0005-0000-0000-000064300000}"/>
    <cellStyle name="Normal 19 2 6" xfId="21350" xr:uid="{00000000-0005-0000-0000-000065300000}"/>
    <cellStyle name="Normal 19 2 6 2" xfId="28594" xr:uid="{00000000-0005-0000-0000-000066300000}"/>
    <cellStyle name="Normal 19 2 7" xfId="23279" xr:uid="{00000000-0005-0000-0000-000067300000}"/>
    <cellStyle name="Normal 19 2 8" xfId="44545" xr:uid="{00000000-0005-0000-0000-000068300000}"/>
    <cellStyle name="Normal 19 2 9" xfId="4612" xr:uid="{00000000-0005-0000-0000-000069300000}"/>
    <cellStyle name="Normal 19 3" xfId="6517" xr:uid="{00000000-0005-0000-0000-00006A300000}"/>
    <cellStyle name="Normal 19 3 2" xfId="16918" xr:uid="{00000000-0005-0000-0000-00006B300000}"/>
    <cellStyle name="Normal 19 3 2 2" xfId="40170" xr:uid="{00000000-0005-0000-0000-00006C300000}"/>
    <cellStyle name="Normal 19 3 3" xfId="11672" xr:uid="{00000000-0005-0000-0000-00006D300000}"/>
    <cellStyle name="Normal 19 3 3 2" xfId="34855" xr:uid="{00000000-0005-0000-0000-00006E300000}"/>
    <cellStyle name="Normal 19 3 4" xfId="29545" xr:uid="{00000000-0005-0000-0000-00006F300000}"/>
    <cellStyle name="Normal 19 3 5" xfId="24230" xr:uid="{00000000-0005-0000-0000-000070300000}"/>
    <cellStyle name="Normal 19 4" xfId="8207" xr:uid="{00000000-0005-0000-0000-000071300000}"/>
    <cellStyle name="Normal 19 4 2" xfId="18593" xr:uid="{00000000-0005-0000-0000-000072300000}"/>
    <cellStyle name="Normal 19 4 2 2" xfId="41938" xr:uid="{00000000-0005-0000-0000-000073300000}"/>
    <cellStyle name="Normal 19 4 3" xfId="13439" xr:uid="{00000000-0005-0000-0000-000074300000}"/>
    <cellStyle name="Normal 19 4 3 2" xfId="36623" xr:uid="{00000000-0005-0000-0000-000075300000}"/>
    <cellStyle name="Normal 19 4 4" xfId="31313" xr:uid="{00000000-0005-0000-0000-000076300000}"/>
    <cellStyle name="Normal 19 4 5" xfId="25998" xr:uid="{00000000-0005-0000-0000-000077300000}"/>
    <cellStyle name="Normal 19 5" xfId="15220" xr:uid="{00000000-0005-0000-0000-000078300000}"/>
    <cellStyle name="Normal 19 5 2" xfId="38407" xr:uid="{00000000-0005-0000-0000-000079300000}"/>
    <cellStyle name="Normal 19 6" xfId="9911" xr:uid="{00000000-0005-0000-0000-00007A300000}"/>
    <cellStyle name="Normal 19 6 2" xfId="33092" xr:uid="{00000000-0005-0000-0000-00007B300000}"/>
    <cellStyle name="Normal 19 7" xfId="20538" xr:uid="{00000000-0005-0000-0000-00007C300000}"/>
    <cellStyle name="Normal 19 7 2" xfId="27782" xr:uid="{00000000-0005-0000-0000-00007D300000}"/>
    <cellStyle name="Normal 19 8" xfId="22467" xr:uid="{00000000-0005-0000-0000-00007E300000}"/>
    <cellStyle name="Normal 19 9" xfId="43733" xr:uid="{00000000-0005-0000-0000-00007F300000}"/>
    <cellStyle name="Normal 2" xfId="1" xr:uid="{00000000-0005-0000-0000-000080300000}"/>
    <cellStyle name="Normal 2 2" xfId="2" xr:uid="{00000000-0005-0000-0000-000081300000}"/>
    <cellStyle name="Normal 2 2 2" xfId="3" xr:uid="{00000000-0005-0000-0000-000082300000}"/>
    <cellStyle name="Normal 2 2 2 2" xfId="397" xr:uid="{00000000-0005-0000-0000-000083300000}"/>
    <cellStyle name="Normal 2 2 2 3" xfId="2329" xr:uid="{00000000-0005-0000-0000-000084300000}"/>
    <cellStyle name="Normal 2 2 2 4" xfId="332" xr:uid="{00000000-0005-0000-0000-000085300000}"/>
    <cellStyle name="Normal 2 2 2 5" xfId="326" xr:uid="{00000000-0005-0000-0000-000086300000}"/>
    <cellStyle name="Normal 2 2 3" xfId="347" xr:uid="{00000000-0005-0000-0000-000087300000}"/>
    <cellStyle name="Normal 2 2 4" xfId="348" xr:uid="{00000000-0005-0000-0000-000088300000}"/>
    <cellStyle name="Normal 2 2 5" xfId="4135" xr:uid="{00000000-0005-0000-0000-000089300000}"/>
    <cellStyle name="Normal 2 2 6" xfId="4132" xr:uid="{00000000-0005-0000-0000-00008A300000}"/>
    <cellStyle name="Normal 2 3" xfId="59" xr:uid="{00000000-0005-0000-0000-00008B300000}"/>
    <cellStyle name="Normal 2 4" xfId="64" xr:uid="{00000000-0005-0000-0000-00008C300000}"/>
    <cellStyle name="Normal 2 4 2" xfId="2172" xr:uid="{00000000-0005-0000-0000-00008D300000}"/>
    <cellStyle name="Normal 2 4 3" xfId="349" xr:uid="{00000000-0005-0000-0000-00008E300000}"/>
    <cellStyle name="Normal 2 5" xfId="325" xr:uid="{00000000-0005-0000-0000-00008F300000}"/>
    <cellStyle name="Normal 2 5 2" xfId="2328" xr:uid="{00000000-0005-0000-0000-000090300000}"/>
    <cellStyle name="Normal 2 5 3" xfId="350" xr:uid="{00000000-0005-0000-0000-000091300000}"/>
    <cellStyle name="Normal 2 6" xfId="4134" xr:uid="{00000000-0005-0000-0000-000092300000}"/>
    <cellStyle name="Normal 20" xfId="50" xr:uid="{00000000-0005-0000-0000-000093300000}"/>
    <cellStyle name="Normal 20 10" xfId="5910" xr:uid="{00000000-0005-0000-0000-000094300000}"/>
    <cellStyle name="Normal 20 11" xfId="2349" xr:uid="{00000000-0005-0000-0000-000095300000}"/>
    <cellStyle name="Normal 20 2" xfId="5911" xr:uid="{00000000-0005-0000-0000-000096300000}"/>
    <cellStyle name="Normal 20 2 2" xfId="21914" xr:uid="{00000000-0005-0000-0000-000097300000}"/>
    <cellStyle name="Normal 20 2 3" xfId="43162" xr:uid="{00000000-0005-0000-0000-000098300000}"/>
    <cellStyle name="Normal 20 2 4" xfId="19817" xr:uid="{00000000-0005-0000-0000-000099300000}"/>
    <cellStyle name="Normal 20 3" xfId="9350" xr:uid="{00000000-0005-0000-0000-00009A300000}"/>
    <cellStyle name="Normal 20 3 2" xfId="21907" xr:uid="{00000000-0005-0000-0000-00009B300000}"/>
    <cellStyle name="Normal 20 3 3" xfId="37847" xr:uid="{00000000-0005-0000-0000-00009C300000}"/>
    <cellStyle name="Normal 20 4" xfId="21906" xr:uid="{00000000-0005-0000-0000-00009D300000}"/>
    <cellStyle name="Normal 20 4 2" xfId="32537" xr:uid="{00000000-0005-0000-0000-00009E300000}"/>
    <cellStyle name="Normal 20 5" xfId="27222" xr:uid="{00000000-0005-0000-0000-00009F300000}"/>
    <cellStyle name="Normal 20 6" xfId="43188" xr:uid="{00000000-0005-0000-0000-0000A0300000}"/>
    <cellStyle name="Normal 20 7" xfId="5973" xr:uid="{00000000-0005-0000-0000-0000A1300000}"/>
    <cellStyle name="Normal 20 8" xfId="5958" xr:uid="{00000000-0005-0000-0000-0000A2300000}"/>
    <cellStyle name="Normal 20 9" xfId="5955" xr:uid="{00000000-0005-0000-0000-0000A3300000}"/>
    <cellStyle name="Normal 21" xfId="4119" xr:uid="{00000000-0005-0000-0000-0000A4300000}"/>
    <cellStyle name="Normal 21 2" xfId="5962" xr:uid="{00000000-0005-0000-0000-0000A5300000}"/>
    <cellStyle name="Normal 21 3" xfId="43183" xr:uid="{00000000-0005-0000-0000-0000A6300000}"/>
    <cellStyle name="Normal 21 4" xfId="19823" xr:uid="{00000000-0005-0000-0000-0000A7300000}"/>
    <cellStyle name="Normal 21 5" xfId="5908" xr:uid="{00000000-0005-0000-0000-0000A8300000}"/>
    <cellStyle name="Normal 22" xfId="5952" xr:uid="{00000000-0005-0000-0000-0000A9300000}"/>
    <cellStyle name="Normal 22 2" xfId="5971" xr:uid="{00000000-0005-0000-0000-0000AA300000}"/>
    <cellStyle name="Normal 22 3" xfId="44957" xr:uid="{00000000-0005-0000-0000-0000AB300000}"/>
    <cellStyle name="Normal 22 4" xfId="19824" xr:uid="{00000000-0005-0000-0000-0000AC300000}"/>
    <cellStyle name="Normal 22 5" xfId="5961" xr:uid="{00000000-0005-0000-0000-0000AD300000}"/>
    <cellStyle name="Normal 23" xfId="5969" xr:uid="{00000000-0005-0000-0000-0000AE300000}"/>
    <cellStyle name="Normal 24" xfId="43168" xr:uid="{00000000-0005-0000-0000-0000AF300000}"/>
    <cellStyle name="Normal 25" xfId="9352" xr:uid="{00000000-0005-0000-0000-0000B0300000}"/>
    <cellStyle name="Normal 26" xfId="44961" xr:uid="{00000000-0005-0000-0000-0000B1300000}"/>
    <cellStyle name="Normal 27" xfId="44962" xr:uid="{00000000-0005-0000-0000-0000B2300000}"/>
    <cellStyle name="Normal 28" xfId="4118" xr:uid="{00000000-0005-0000-0000-0000B3300000}"/>
    <cellStyle name="Normal 29" xfId="44963" xr:uid="{00000000-0005-0000-0000-0000B4300000}"/>
    <cellStyle name="Normal 3" xfId="4" xr:uid="{00000000-0005-0000-0000-0000B5300000}"/>
    <cellStyle name="Normal 3 2" xfId="67" xr:uid="{00000000-0005-0000-0000-0000B6300000}"/>
    <cellStyle name="Normal 3 2 2" xfId="273" xr:uid="{00000000-0005-0000-0000-0000B7300000}"/>
    <cellStyle name="Normal 3 2 2 2" xfId="405" xr:uid="{00000000-0005-0000-0000-0000B8300000}"/>
    <cellStyle name="Normal 3 2 2 3" xfId="420" xr:uid="{00000000-0005-0000-0000-0000B9300000}"/>
    <cellStyle name="Normal 3 2 2 4" xfId="802" xr:uid="{00000000-0005-0000-0000-0000BA300000}"/>
    <cellStyle name="Normal 3 2 2 5" xfId="390" xr:uid="{00000000-0005-0000-0000-0000BB300000}"/>
    <cellStyle name="Normal 3 2 2 6" xfId="352" xr:uid="{00000000-0005-0000-0000-0000BC300000}"/>
    <cellStyle name="Normal 3 2 3" xfId="386" xr:uid="{00000000-0005-0000-0000-0000BD300000}"/>
    <cellStyle name="Normal 3 2 4" xfId="372" xr:uid="{00000000-0005-0000-0000-0000BE300000}"/>
    <cellStyle name="Normal 3 2 5" xfId="371" xr:uid="{00000000-0005-0000-0000-0000BF300000}"/>
    <cellStyle name="Normal 3 2 6" xfId="351" xr:uid="{00000000-0005-0000-0000-0000C0300000}"/>
    <cellStyle name="Normal 3 2 6 2" xfId="43204" xr:uid="{00000000-0005-0000-0000-0000C1300000}"/>
    <cellStyle name="Normal 3 2 6 3" xfId="4614" xr:uid="{00000000-0005-0000-0000-0000C2300000}"/>
    <cellStyle name="Normal 3 2 6 4" xfId="2364" xr:uid="{00000000-0005-0000-0000-0000C3300000}"/>
    <cellStyle name="Normal 3 3" xfId="62" xr:uid="{00000000-0005-0000-0000-0000C4300000}"/>
    <cellStyle name="Normal 3 3 2" xfId="391" xr:uid="{00000000-0005-0000-0000-0000C5300000}"/>
    <cellStyle name="Normal 3 3 2 2" xfId="406" xr:uid="{00000000-0005-0000-0000-0000C6300000}"/>
    <cellStyle name="Normal 3 3 2 3" xfId="421" xr:uid="{00000000-0005-0000-0000-0000C7300000}"/>
    <cellStyle name="Normal 3 3 2 4" xfId="801" xr:uid="{00000000-0005-0000-0000-0000C8300000}"/>
    <cellStyle name="Normal 3 3 3" xfId="385" xr:uid="{00000000-0005-0000-0000-0000C9300000}"/>
    <cellStyle name="Normal 3 3 4" xfId="2171" xr:uid="{00000000-0005-0000-0000-0000CA300000}"/>
    <cellStyle name="Normal 3 3 5" xfId="353" xr:uid="{00000000-0005-0000-0000-0000CB300000}"/>
    <cellStyle name="Normal 3 3 6" xfId="19843" xr:uid="{00000000-0005-0000-0000-0000CC300000}"/>
    <cellStyle name="Normal 3 4" xfId="327" xr:uid="{00000000-0005-0000-0000-0000CD300000}"/>
    <cellStyle name="Normal 3 4 2" xfId="389" xr:uid="{00000000-0005-0000-0000-0000CE300000}"/>
    <cellStyle name="Normal 3 4 3" xfId="2330" xr:uid="{00000000-0005-0000-0000-0000CF300000}"/>
    <cellStyle name="Normal 3 4 3 2" xfId="44955" xr:uid="{00000000-0005-0000-0000-0000D0300000}"/>
    <cellStyle name="Normal 3 4 3 3" xfId="4616" xr:uid="{00000000-0005-0000-0000-0000D1300000}"/>
    <cellStyle name="Normal 3 4 3 4" xfId="4116" xr:uid="{00000000-0005-0000-0000-0000D2300000}"/>
    <cellStyle name="Normal 3 4 4" xfId="354" xr:uid="{00000000-0005-0000-0000-0000D3300000}"/>
    <cellStyle name="Normal 3 4 5" xfId="19997" xr:uid="{00000000-0005-0000-0000-0000D4300000}"/>
    <cellStyle name="Normal 3 4 6" xfId="43199" xr:uid="{00000000-0005-0000-0000-0000D5300000}"/>
    <cellStyle name="Normal 3 4 7" xfId="4615" xr:uid="{00000000-0005-0000-0000-0000D6300000}"/>
    <cellStyle name="Normal 3 4 8" xfId="2358" xr:uid="{00000000-0005-0000-0000-0000D7300000}"/>
    <cellStyle name="Normal 3 5" xfId="355" xr:uid="{00000000-0005-0000-0000-0000D8300000}"/>
    <cellStyle name="Normal 3 6" xfId="356" xr:uid="{00000000-0005-0000-0000-0000D9300000}"/>
    <cellStyle name="Normal 3 6 2" xfId="803" xr:uid="{00000000-0005-0000-0000-0000DA300000}"/>
    <cellStyle name="Normal 3 6 3" xfId="800" xr:uid="{00000000-0005-0000-0000-0000DB300000}"/>
    <cellStyle name="Normal 3 6 4" xfId="675" xr:uid="{00000000-0005-0000-0000-0000DC300000}"/>
    <cellStyle name="Normal 3 7" xfId="337" xr:uid="{00000000-0005-0000-0000-0000DD300000}"/>
    <cellStyle name="Normal 3 7 2" xfId="1349" xr:uid="{00000000-0005-0000-0000-0000DE300000}"/>
    <cellStyle name="Normal 3 7 2 10" xfId="4617" xr:uid="{00000000-0005-0000-0000-0000DF300000}"/>
    <cellStyle name="Normal 3 7 2 11" xfId="3299" xr:uid="{00000000-0005-0000-0000-0000E0300000}"/>
    <cellStyle name="Normal 3 7 2 2" xfId="2163" xr:uid="{00000000-0005-0000-0000-0000E1300000}"/>
    <cellStyle name="Normal 3 7 2 2 10" xfId="4111" xr:uid="{00000000-0005-0000-0000-0000E2300000}"/>
    <cellStyle name="Normal 3 7 2 2 2" xfId="7717" xr:uid="{00000000-0005-0000-0000-0000E3300000}"/>
    <cellStyle name="Normal 3 7 2 2 2 2" xfId="18052" xr:uid="{00000000-0005-0000-0000-0000E4300000}"/>
    <cellStyle name="Normal 3 7 2 2 2 2 2" xfId="41388" xr:uid="{00000000-0005-0000-0000-0000E5300000}"/>
    <cellStyle name="Normal 3 7 2 2 2 3" xfId="12890" xr:uid="{00000000-0005-0000-0000-0000E6300000}"/>
    <cellStyle name="Normal 3 7 2 2 2 3 2" xfId="36073" xr:uid="{00000000-0005-0000-0000-0000E7300000}"/>
    <cellStyle name="Normal 3 7 2 2 2 4" xfId="30763" xr:uid="{00000000-0005-0000-0000-0000E8300000}"/>
    <cellStyle name="Normal 3 7 2 2 2 5" xfId="25448" xr:uid="{00000000-0005-0000-0000-0000E9300000}"/>
    <cellStyle name="Normal 3 7 2 2 3" xfId="9342" xr:uid="{00000000-0005-0000-0000-0000EA300000}"/>
    <cellStyle name="Normal 3 7 2 2 3 2" xfId="19811" xr:uid="{00000000-0005-0000-0000-0000EB300000}"/>
    <cellStyle name="Normal 3 7 2 2 3 2 2" xfId="43156" xr:uid="{00000000-0005-0000-0000-0000EC300000}"/>
    <cellStyle name="Normal 3 7 2 2 3 3" xfId="14657" xr:uid="{00000000-0005-0000-0000-0000ED300000}"/>
    <cellStyle name="Normal 3 7 2 2 3 3 2" xfId="37841" xr:uid="{00000000-0005-0000-0000-0000EE300000}"/>
    <cellStyle name="Normal 3 7 2 2 3 4" xfId="32531" xr:uid="{00000000-0005-0000-0000-0000EF300000}"/>
    <cellStyle name="Normal 3 7 2 2 3 5" xfId="27216" xr:uid="{00000000-0005-0000-0000-0000F0300000}"/>
    <cellStyle name="Normal 3 7 2 2 4" xfId="16438" xr:uid="{00000000-0005-0000-0000-0000F1300000}"/>
    <cellStyle name="Normal 3 7 2 2 4 2" xfId="39625" xr:uid="{00000000-0005-0000-0000-0000F2300000}"/>
    <cellStyle name="Normal 3 7 2 2 5" xfId="11129" xr:uid="{00000000-0005-0000-0000-0000F3300000}"/>
    <cellStyle name="Normal 3 7 2 2 5 2" xfId="34310" xr:uid="{00000000-0005-0000-0000-0000F4300000}"/>
    <cellStyle name="Normal 3 7 2 2 6" xfId="21756" xr:uid="{00000000-0005-0000-0000-0000F5300000}"/>
    <cellStyle name="Normal 3 7 2 2 6 2" xfId="29000" xr:uid="{00000000-0005-0000-0000-0000F6300000}"/>
    <cellStyle name="Normal 3 7 2 2 7" xfId="23685" xr:uid="{00000000-0005-0000-0000-0000F7300000}"/>
    <cellStyle name="Normal 3 7 2 2 8" xfId="44951" xr:uid="{00000000-0005-0000-0000-0000F8300000}"/>
    <cellStyle name="Normal 3 7 2 2 9" xfId="4618" xr:uid="{00000000-0005-0000-0000-0000F9300000}"/>
    <cellStyle name="Normal 3 7 2 3" xfId="6917" xr:uid="{00000000-0005-0000-0000-0000FA300000}"/>
    <cellStyle name="Normal 3 7 2 3 2" xfId="17288" xr:uid="{00000000-0005-0000-0000-0000FB300000}"/>
    <cellStyle name="Normal 3 7 2 3 2 2" xfId="40576" xr:uid="{00000000-0005-0000-0000-0000FC300000}"/>
    <cellStyle name="Normal 3 7 2 3 3" xfId="12078" xr:uid="{00000000-0005-0000-0000-0000FD300000}"/>
    <cellStyle name="Normal 3 7 2 3 3 2" xfId="35261" xr:uid="{00000000-0005-0000-0000-0000FE300000}"/>
    <cellStyle name="Normal 3 7 2 3 4" xfId="29951" xr:uid="{00000000-0005-0000-0000-0000FF300000}"/>
    <cellStyle name="Normal 3 7 2 3 5" xfId="24636" xr:uid="{00000000-0005-0000-0000-000000310000}"/>
    <cellStyle name="Normal 3 7 2 4" xfId="8577" xr:uid="{00000000-0005-0000-0000-000001310000}"/>
    <cellStyle name="Normal 3 7 2 4 2" xfId="18999" xr:uid="{00000000-0005-0000-0000-000002310000}"/>
    <cellStyle name="Normal 3 7 2 4 2 2" xfId="42344" xr:uid="{00000000-0005-0000-0000-000003310000}"/>
    <cellStyle name="Normal 3 7 2 4 3" xfId="13845" xr:uid="{00000000-0005-0000-0000-000004310000}"/>
    <cellStyle name="Normal 3 7 2 4 3 2" xfId="37029" xr:uid="{00000000-0005-0000-0000-000005310000}"/>
    <cellStyle name="Normal 3 7 2 4 4" xfId="31719" xr:uid="{00000000-0005-0000-0000-000006310000}"/>
    <cellStyle name="Normal 3 7 2 4 5" xfId="26404" xr:uid="{00000000-0005-0000-0000-000007310000}"/>
    <cellStyle name="Normal 3 7 2 5" xfId="15626" xr:uid="{00000000-0005-0000-0000-000008310000}"/>
    <cellStyle name="Normal 3 7 2 5 2" xfId="38813" xr:uid="{00000000-0005-0000-0000-000009310000}"/>
    <cellStyle name="Normal 3 7 2 6" xfId="10317" xr:uid="{00000000-0005-0000-0000-00000A310000}"/>
    <cellStyle name="Normal 3 7 2 6 2" xfId="33498" xr:uid="{00000000-0005-0000-0000-00000B310000}"/>
    <cellStyle name="Normal 3 7 2 7" xfId="20944" xr:uid="{00000000-0005-0000-0000-00000C310000}"/>
    <cellStyle name="Normal 3 7 2 7 2" xfId="28188" xr:uid="{00000000-0005-0000-0000-00000D310000}"/>
    <cellStyle name="Normal 3 7 2 8" xfId="22873" xr:uid="{00000000-0005-0000-0000-00000E310000}"/>
    <cellStyle name="Normal 3 7 2 9" xfId="44139" xr:uid="{00000000-0005-0000-0000-00000F310000}"/>
    <cellStyle name="Normal 3 7 3" xfId="672" xr:uid="{00000000-0005-0000-0000-000010310000}"/>
    <cellStyle name="Normal 3 7 4" xfId="369" xr:uid="{00000000-0005-0000-0000-000011310000}"/>
    <cellStyle name="Normal 3 8" xfId="4619" xr:uid="{00000000-0005-0000-0000-000012310000}"/>
    <cellStyle name="Normal 3 8 2" xfId="9348" xr:uid="{00000000-0005-0000-0000-000013310000}"/>
    <cellStyle name="Normal 3 8 3" xfId="5972" xr:uid="{00000000-0005-0000-0000-000014310000}"/>
    <cellStyle name="Normal 3 9" xfId="4613" xr:uid="{00000000-0005-0000-0000-000015310000}"/>
    <cellStyle name="Normal 4" xfId="5" xr:uid="{00000000-0005-0000-0000-000016310000}"/>
    <cellStyle name="Normal 4 10" xfId="804" xr:uid="{00000000-0005-0000-0000-000017310000}"/>
    <cellStyle name="Normal 4 10 10" xfId="43597" xr:uid="{00000000-0005-0000-0000-000018310000}"/>
    <cellStyle name="Normal 4 10 11" xfId="4620" xr:uid="{00000000-0005-0000-0000-000019310000}"/>
    <cellStyle name="Normal 4 10 12" xfId="2757" xr:uid="{00000000-0005-0000-0000-00001A310000}"/>
    <cellStyle name="Normal 4 10 2" xfId="1212" xr:uid="{00000000-0005-0000-0000-00001B310000}"/>
    <cellStyle name="Normal 4 10 2 10" xfId="4621" xr:uid="{00000000-0005-0000-0000-00001C310000}"/>
    <cellStyle name="Normal 4 10 2 11" xfId="3163" xr:uid="{00000000-0005-0000-0000-00001D310000}"/>
    <cellStyle name="Normal 4 10 2 2" xfId="2027" xr:uid="{00000000-0005-0000-0000-00001E310000}"/>
    <cellStyle name="Normal 4 10 2 2 10" xfId="3975" xr:uid="{00000000-0005-0000-0000-00001F310000}"/>
    <cellStyle name="Normal 4 10 2 2 2" xfId="7583" xr:uid="{00000000-0005-0000-0000-000020310000}"/>
    <cellStyle name="Normal 4 10 2 2 2 2" xfId="17928" xr:uid="{00000000-0005-0000-0000-000021310000}"/>
    <cellStyle name="Normal 4 10 2 2 2 2 2" xfId="41252" xr:uid="{00000000-0005-0000-0000-000022310000}"/>
    <cellStyle name="Normal 4 10 2 2 2 3" xfId="12754" xr:uid="{00000000-0005-0000-0000-000023310000}"/>
    <cellStyle name="Normal 4 10 2 2 2 3 2" xfId="35937" xr:uid="{00000000-0005-0000-0000-000024310000}"/>
    <cellStyle name="Normal 4 10 2 2 2 4" xfId="30627" xr:uid="{00000000-0005-0000-0000-000025310000}"/>
    <cellStyle name="Normal 4 10 2 2 2 5" xfId="25312" xr:uid="{00000000-0005-0000-0000-000026310000}"/>
    <cellStyle name="Normal 4 10 2 2 3" xfId="9218" xr:uid="{00000000-0005-0000-0000-000027310000}"/>
    <cellStyle name="Normal 4 10 2 2 3 2" xfId="19675" xr:uid="{00000000-0005-0000-0000-000028310000}"/>
    <cellStyle name="Normal 4 10 2 2 3 2 2" xfId="43020" xr:uid="{00000000-0005-0000-0000-000029310000}"/>
    <cellStyle name="Normal 4 10 2 2 3 3" xfId="14521" xr:uid="{00000000-0005-0000-0000-00002A310000}"/>
    <cellStyle name="Normal 4 10 2 2 3 3 2" xfId="37705" xr:uid="{00000000-0005-0000-0000-00002B310000}"/>
    <cellStyle name="Normal 4 10 2 2 3 4" xfId="32395" xr:uid="{00000000-0005-0000-0000-00002C310000}"/>
    <cellStyle name="Normal 4 10 2 2 3 5" xfId="27080" xr:uid="{00000000-0005-0000-0000-00002D310000}"/>
    <cellStyle name="Normal 4 10 2 2 4" xfId="16302" xr:uid="{00000000-0005-0000-0000-00002E310000}"/>
    <cellStyle name="Normal 4 10 2 2 4 2" xfId="39489" xr:uid="{00000000-0005-0000-0000-00002F310000}"/>
    <cellStyle name="Normal 4 10 2 2 5" xfId="10993" xr:uid="{00000000-0005-0000-0000-000030310000}"/>
    <cellStyle name="Normal 4 10 2 2 5 2" xfId="34174" xr:uid="{00000000-0005-0000-0000-000031310000}"/>
    <cellStyle name="Normal 4 10 2 2 6" xfId="21620" xr:uid="{00000000-0005-0000-0000-000032310000}"/>
    <cellStyle name="Normal 4 10 2 2 6 2" xfId="28864" xr:uid="{00000000-0005-0000-0000-000033310000}"/>
    <cellStyle name="Normal 4 10 2 2 7" xfId="23549" xr:uid="{00000000-0005-0000-0000-000034310000}"/>
    <cellStyle name="Normal 4 10 2 2 8" xfId="44815" xr:uid="{00000000-0005-0000-0000-000035310000}"/>
    <cellStyle name="Normal 4 10 2 2 9" xfId="4622" xr:uid="{00000000-0005-0000-0000-000036310000}"/>
    <cellStyle name="Normal 4 10 2 3" xfId="6783" xr:uid="{00000000-0005-0000-0000-000037310000}"/>
    <cellStyle name="Normal 4 10 2 3 2" xfId="17164" xr:uid="{00000000-0005-0000-0000-000038310000}"/>
    <cellStyle name="Normal 4 10 2 3 2 2" xfId="40440" xr:uid="{00000000-0005-0000-0000-000039310000}"/>
    <cellStyle name="Normal 4 10 2 3 3" xfId="11942" xr:uid="{00000000-0005-0000-0000-00003A310000}"/>
    <cellStyle name="Normal 4 10 2 3 3 2" xfId="35125" xr:uid="{00000000-0005-0000-0000-00003B310000}"/>
    <cellStyle name="Normal 4 10 2 3 4" xfId="29815" xr:uid="{00000000-0005-0000-0000-00003C310000}"/>
    <cellStyle name="Normal 4 10 2 3 5" xfId="24500" xr:uid="{00000000-0005-0000-0000-00003D310000}"/>
    <cellStyle name="Normal 4 10 2 4" xfId="8453" xr:uid="{00000000-0005-0000-0000-00003E310000}"/>
    <cellStyle name="Normal 4 10 2 4 2" xfId="18863" xr:uid="{00000000-0005-0000-0000-00003F310000}"/>
    <cellStyle name="Normal 4 10 2 4 2 2" xfId="42208" xr:uid="{00000000-0005-0000-0000-000040310000}"/>
    <cellStyle name="Normal 4 10 2 4 3" xfId="13709" xr:uid="{00000000-0005-0000-0000-000041310000}"/>
    <cellStyle name="Normal 4 10 2 4 3 2" xfId="36893" xr:uid="{00000000-0005-0000-0000-000042310000}"/>
    <cellStyle name="Normal 4 10 2 4 4" xfId="31583" xr:uid="{00000000-0005-0000-0000-000043310000}"/>
    <cellStyle name="Normal 4 10 2 4 5" xfId="26268" xr:uid="{00000000-0005-0000-0000-000044310000}"/>
    <cellStyle name="Normal 4 10 2 5" xfId="15490" xr:uid="{00000000-0005-0000-0000-000045310000}"/>
    <cellStyle name="Normal 4 10 2 5 2" xfId="38677" xr:uid="{00000000-0005-0000-0000-000046310000}"/>
    <cellStyle name="Normal 4 10 2 6" xfId="10181" xr:uid="{00000000-0005-0000-0000-000047310000}"/>
    <cellStyle name="Normal 4 10 2 6 2" xfId="33362" xr:uid="{00000000-0005-0000-0000-000048310000}"/>
    <cellStyle name="Normal 4 10 2 7" xfId="20808" xr:uid="{00000000-0005-0000-0000-000049310000}"/>
    <cellStyle name="Normal 4 10 2 7 2" xfId="28052" xr:uid="{00000000-0005-0000-0000-00004A310000}"/>
    <cellStyle name="Normal 4 10 2 8" xfId="22737" xr:uid="{00000000-0005-0000-0000-00004B310000}"/>
    <cellStyle name="Normal 4 10 2 9" xfId="44003" xr:uid="{00000000-0005-0000-0000-00004C310000}"/>
    <cellStyle name="Normal 4 10 3" xfId="1620" xr:uid="{00000000-0005-0000-0000-00004D310000}"/>
    <cellStyle name="Normal 4 10 3 10" xfId="3569" xr:uid="{00000000-0005-0000-0000-00004E310000}"/>
    <cellStyle name="Normal 4 10 3 2" xfId="7183" xr:uid="{00000000-0005-0000-0000-00004F310000}"/>
    <cellStyle name="Normal 4 10 3 2 2" xfId="17546" xr:uid="{00000000-0005-0000-0000-000050310000}"/>
    <cellStyle name="Normal 4 10 3 2 2 2" xfId="40846" xr:uid="{00000000-0005-0000-0000-000051310000}"/>
    <cellStyle name="Normal 4 10 3 2 3" xfId="12348" xr:uid="{00000000-0005-0000-0000-000052310000}"/>
    <cellStyle name="Normal 4 10 3 2 3 2" xfId="35531" xr:uid="{00000000-0005-0000-0000-000053310000}"/>
    <cellStyle name="Normal 4 10 3 2 4" xfId="30221" xr:uid="{00000000-0005-0000-0000-000054310000}"/>
    <cellStyle name="Normal 4 10 3 2 5" xfId="24906" xr:uid="{00000000-0005-0000-0000-000055310000}"/>
    <cellStyle name="Normal 4 10 3 3" xfId="8835" xr:uid="{00000000-0005-0000-0000-000056310000}"/>
    <cellStyle name="Normal 4 10 3 3 2" xfId="19269" xr:uid="{00000000-0005-0000-0000-000057310000}"/>
    <cellStyle name="Normal 4 10 3 3 2 2" xfId="42614" xr:uid="{00000000-0005-0000-0000-000058310000}"/>
    <cellStyle name="Normal 4 10 3 3 3" xfId="14115" xr:uid="{00000000-0005-0000-0000-000059310000}"/>
    <cellStyle name="Normal 4 10 3 3 3 2" xfId="37299" xr:uid="{00000000-0005-0000-0000-00005A310000}"/>
    <cellStyle name="Normal 4 10 3 3 4" xfId="31989" xr:uid="{00000000-0005-0000-0000-00005B310000}"/>
    <cellStyle name="Normal 4 10 3 3 5" xfId="26674" xr:uid="{00000000-0005-0000-0000-00005C310000}"/>
    <cellStyle name="Normal 4 10 3 4" xfId="15896" xr:uid="{00000000-0005-0000-0000-00005D310000}"/>
    <cellStyle name="Normal 4 10 3 4 2" xfId="39083" xr:uid="{00000000-0005-0000-0000-00005E310000}"/>
    <cellStyle name="Normal 4 10 3 5" xfId="10587" xr:uid="{00000000-0005-0000-0000-00005F310000}"/>
    <cellStyle name="Normal 4 10 3 5 2" xfId="33768" xr:uid="{00000000-0005-0000-0000-000060310000}"/>
    <cellStyle name="Normal 4 10 3 6" xfId="21214" xr:uid="{00000000-0005-0000-0000-000061310000}"/>
    <cellStyle name="Normal 4 10 3 6 2" xfId="28458" xr:uid="{00000000-0005-0000-0000-000062310000}"/>
    <cellStyle name="Normal 4 10 3 7" xfId="23143" xr:uid="{00000000-0005-0000-0000-000063310000}"/>
    <cellStyle name="Normal 4 10 3 8" xfId="44409" xr:uid="{00000000-0005-0000-0000-000064310000}"/>
    <cellStyle name="Normal 4 10 3 9" xfId="4623" xr:uid="{00000000-0005-0000-0000-000065310000}"/>
    <cellStyle name="Normal 4 10 4" xfId="6384" xr:uid="{00000000-0005-0000-0000-000066310000}"/>
    <cellStyle name="Normal 4 10 4 2" xfId="16806" xr:uid="{00000000-0005-0000-0000-000067310000}"/>
    <cellStyle name="Normal 4 10 4 2 2" xfId="40034" xr:uid="{00000000-0005-0000-0000-000068310000}"/>
    <cellStyle name="Normal 4 10 4 3" xfId="11536" xr:uid="{00000000-0005-0000-0000-000069310000}"/>
    <cellStyle name="Normal 4 10 4 3 2" xfId="34719" xr:uid="{00000000-0005-0000-0000-00006A310000}"/>
    <cellStyle name="Normal 4 10 4 4" xfId="29409" xr:uid="{00000000-0005-0000-0000-00006B310000}"/>
    <cellStyle name="Normal 4 10 4 5" xfId="24094" xr:uid="{00000000-0005-0000-0000-00006C310000}"/>
    <cellStyle name="Normal 4 10 5" xfId="8095" xr:uid="{00000000-0005-0000-0000-00006D310000}"/>
    <cellStyle name="Normal 4 10 5 2" xfId="18458" xr:uid="{00000000-0005-0000-0000-00006E310000}"/>
    <cellStyle name="Normal 4 10 5 2 2" xfId="41802" xr:uid="{00000000-0005-0000-0000-00006F310000}"/>
    <cellStyle name="Normal 4 10 5 3" xfId="13303" xr:uid="{00000000-0005-0000-0000-000070310000}"/>
    <cellStyle name="Normal 4 10 5 3 2" xfId="36487" xr:uid="{00000000-0005-0000-0000-000071310000}"/>
    <cellStyle name="Normal 4 10 5 4" xfId="31177" xr:uid="{00000000-0005-0000-0000-000072310000}"/>
    <cellStyle name="Normal 4 10 5 5" xfId="25862" xr:uid="{00000000-0005-0000-0000-000073310000}"/>
    <cellStyle name="Normal 4 10 6" xfId="15084" xr:uid="{00000000-0005-0000-0000-000074310000}"/>
    <cellStyle name="Normal 4 10 6 2" xfId="38271" xr:uid="{00000000-0005-0000-0000-000075310000}"/>
    <cellStyle name="Normal 4 10 7" xfId="9775" xr:uid="{00000000-0005-0000-0000-000076310000}"/>
    <cellStyle name="Normal 4 10 7 2" xfId="32956" xr:uid="{00000000-0005-0000-0000-000077310000}"/>
    <cellStyle name="Normal 4 10 8" xfId="20402" xr:uid="{00000000-0005-0000-0000-000078310000}"/>
    <cellStyle name="Normal 4 10 8 2" xfId="27646" xr:uid="{00000000-0005-0000-0000-000079310000}"/>
    <cellStyle name="Normal 4 10 9" xfId="22331" xr:uid="{00000000-0005-0000-0000-00007A310000}"/>
    <cellStyle name="Normal 4 11" xfId="933" xr:uid="{00000000-0005-0000-0000-00007B310000}"/>
    <cellStyle name="Normal 4 11 10" xfId="43726" xr:uid="{00000000-0005-0000-0000-00007C310000}"/>
    <cellStyle name="Normal 4 11 11" xfId="4624" xr:uid="{00000000-0005-0000-0000-00007D310000}"/>
    <cellStyle name="Normal 4 11 12" xfId="2886" xr:uid="{00000000-0005-0000-0000-00007E310000}"/>
    <cellStyle name="Normal 4 11 2" xfId="1341" xr:uid="{00000000-0005-0000-0000-00007F310000}"/>
    <cellStyle name="Normal 4 11 2 10" xfId="4625" xr:uid="{00000000-0005-0000-0000-000080310000}"/>
    <cellStyle name="Normal 4 11 2 11" xfId="3292" xr:uid="{00000000-0005-0000-0000-000081310000}"/>
    <cellStyle name="Normal 4 11 2 2" xfId="2156" xr:uid="{00000000-0005-0000-0000-000082310000}"/>
    <cellStyle name="Normal 4 11 2 2 10" xfId="4104" xr:uid="{00000000-0005-0000-0000-000083310000}"/>
    <cellStyle name="Normal 4 11 2 2 2" xfId="7710" xr:uid="{00000000-0005-0000-0000-000084310000}"/>
    <cellStyle name="Normal 4 11 2 2 2 2" xfId="18045" xr:uid="{00000000-0005-0000-0000-000085310000}"/>
    <cellStyle name="Normal 4 11 2 2 2 2 2" xfId="41381" xr:uid="{00000000-0005-0000-0000-000086310000}"/>
    <cellStyle name="Normal 4 11 2 2 2 3" xfId="12883" xr:uid="{00000000-0005-0000-0000-000087310000}"/>
    <cellStyle name="Normal 4 11 2 2 2 3 2" xfId="36066" xr:uid="{00000000-0005-0000-0000-000088310000}"/>
    <cellStyle name="Normal 4 11 2 2 2 4" xfId="30756" xr:uid="{00000000-0005-0000-0000-000089310000}"/>
    <cellStyle name="Normal 4 11 2 2 2 5" xfId="25441" xr:uid="{00000000-0005-0000-0000-00008A310000}"/>
    <cellStyle name="Normal 4 11 2 2 3" xfId="9335" xr:uid="{00000000-0005-0000-0000-00008B310000}"/>
    <cellStyle name="Normal 4 11 2 2 3 2" xfId="19804" xr:uid="{00000000-0005-0000-0000-00008C310000}"/>
    <cellStyle name="Normal 4 11 2 2 3 2 2" xfId="43149" xr:uid="{00000000-0005-0000-0000-00008D310000}"/>
    <cellStyle name="Normal 4 11 2 2 3 3" xfId="14650" xr:uid="{00000000-0005-0000-0000-00008E310000}"/>
    <cellStyle name="Normal 4 11 2 2 3 3 2" xfId="37834" xr:uid="{00000000-0005-0000-0000-00008F310000}"/>
    <cellStyle name="Normal 4 11 2 2 3 4" xfId="32524" xr:uid="{00000000-0005-0000-0000-000090310000}"/>
    <cellStyle name="Normal 4 11 2 2 3 5" xfId="27209" xr:uid="{00000000-0005-0000-0000-000091310000}"/>
    <cellStyle name="Normal 4 11 2 2 4" xfId="16431" xr:uid="{00000000-0005-0000-0000-000092310000}"/>
    <cellStyle name="Normal 4 11 2 2 4 2" xfId="39618" xr:uid="{00000000-0005-0000-0000-000093310000}"/>
    <cellStyle name="Normal 4 11 2 2 5" xfId="11122" xr:uid="{00000000-0005-0000-0000-000094310000}"/>
    <cellStyle name="Normal 4 11 2 2 5 2" xfId="34303" xr:uid="{00000000-0005-0000-0000-000095310000}"/>
    <cellStyle name="Normal 4 11 2 2 6" xfId="21749" xr:uid="{00000000-0005-0000-0000-000096310000}"/>
    <cellStyle name="Normal 4 11 2 2 6 2" xfId="28993" xr:uid="{00000000-0005-0000-0000-000097310000}"/>
    <cellStyle name="Normal 4 11 2 2 7" xfId="23678" xr:uid="{00000000-0005-0000-0000-000098310000}"/>
    <cellStyle name="Normal 4 11 2 2 8" xfId="44944" xr:uid="{00000000-0005-0000-0000-000099310000}"/>
    <cellStyle name="Normal 4 11 2 2 9" xfId="4626" xr:uid="{00000000-0005-0000-0000-00009A310000}"/>
    <cellStyle name="Normal 4 11 2 3" xfId="6910" xr:uid="{00000000-0005-0000-0000-00009B310000}"/>
    <cellStyle name="Normal 4 11 2 3 2" xfId="17281" xr:uid="{00000000-0005-0000-0000-00009C310000}"/>
    <cellStyle name="Normal 4 11 2 3 2 2" xfId="40569" xr:uid="{00000000-0005-0000-0000-00009D310000}"/>
    <cellStyle name="Normal 4 11 2 3 3" xfId="12071" xr:uid="{00000000-0005-0000-0000-00009E310000}"/>
    <cellStyle name="Normal 4 11 2 3 3 2" xfId="35254" xr:uid="{00000000-0005-0000-0000-00009F310000}"/>
    <cellStyle name="Normal 4 11 2 3 4" xfId="29944" xr:uid="{00000000-0005-0000-0000-0000A0310000}"/>
    <cellStyle name="Normal 4 11 2 3 5" xfId="24629" xr:uid="{00000000-0005-0000-0000-0000A1310000}"/>
    <cellStyle name="Normal 4 11 2 4" xfId="8570" xr:uid="{00000000-0005-0000-0000-0000A2310000}"/>
    <cellStyle name="Normal 4 11 2 4 2" xfId="18992" xr:uid="{00000000-0005-0000-0000-0000A3310000}"/>
    <cellStyle name="Normal 4 11 2 4 2 2" xfId="42337" xr:uid="{00000000-0005-0000-0000-0000A4310000}"/>
    <cellStyle name="Normal 4 11 2 4 3" xfId="13838" xr:uid="{00000000-0005-0000-0000-0000A5310000}"/>
    <cellStyle name="Normal 4 11 2 4 3 2" xfId="37022" xr:uid="{00000000-0005-0000-0000-0000A6310000}"/>
    <cellStyle name="Normal 4 11 2 4 4" xfId="31712" xr:uid="{00000000-0005-0000-0000-0000A7310000}"/>
    <cellStyle name="Normal 4 11 2 4 5" xfId="26397" xr:uid="{00000000-0005-0000-0000-0000A8310000}"/>
    <cellStyle name="Normal 4 11 2 5" xfId="15619" xr:uid="{00000000-0005-0000-0000-0000A9310000}"/>
    <cellStyle name="Normal 4 11 2 5 2" xfId="38806" xr:uid="{00000000-0005-0000-0000-0000AA310000}"/>
    <cellStyle name="Normal 4 11 2 6" xfId="10310" xr:uid="{00000000-0005-0000-0000-0000AB310000}"/>
    <cellStyle name="Normal 4 11 2 6 2" xfId="33491" xr:uid="{00000000-0005-0000-0000-0000AC310000}"/>
    <cellStyle name="Normal 4 11 2 7" xfId="20937" xr:uid="{00000000-0005-0000-0000-0000AD310000}"/>
    <cellStyle name="Normal 4 11 2 7 2" xfId="28181" xr:uid="{00000000-0005-0000-0000-0000AE310000}"/>
    <cellStyle name="Normal 4 11 2 8" xfId="22866" xr:uid="{00000000-0005-0000-0000-0000AF310000}"/>
    <cellStyle name="Normal 4 11 2 9" xfId="44132" xr:uid="{00000000-0005-0000-0000-0000B0310000}"/>
    <cellStyle name="Normal 4 11 3" xfId="1749" xr:uid="{00000000-0005-0000-0000-0000B1310000}"/>
    <cellStyle name="Normal 4 11 3 10" xfId="3698" xr:uid="{00000000-0005-0000-0000-0000B2310000}"/>
    <cellStyle name="Normal 4 11 3 2" xfId="7310" xr:uid="{00000000-0005-0000-0000-0000B3310000}"/>
    <cellStyle name="Normal 4 11 3 2 2" xfId="17663" xr:uid="{00000000-0005-0000-0000-0000B4310000}"/>
    <cellStyle name="Normal 4 11 3 2 2 2" xfId="40975" xr:uid="{00000000-0005-0000-0000-0000B5310000}"/>
    <cellStyle name="Normal 4 11 3 2 3" xfId="12477" xr:uid="{00000000-0005-0000-0000-0000B6310000}"/>
    <cellStyle name="Normal 4 11 3 2 3 2" xfId="35660" xr:uid="{00000000-0005-0000-0000-0000B7310000}"/>
    <cellStyle name="Normal 4 11 3 2 4" xfId="30350" xr:uid="{00000000-0005-0000-0000-0000B8310000}"/>
    <cellStyle name="Normal 4 11 3 2 5" xfId="25035" xr:uid="{00000000-0005-0000-0000-0000B9310000}"/>
    <cellStyle name="Normal 4 11 3 3" xfId="8952" xr:uid="{00000000-0005-0000-0000-0000BA310000}"/>
    <cellStyle name="Normal 4 11 3 3 2" xfId="19398" xr:uid="{00000000-0005-0000-0000-0000BB310000}"/>
    <cellStyle name="Normal 4 11 3 3 2 2" xfId="42743" xr:uid="{00000000-0005-0000-0000-0000BC310000}"/>
    <cellStyle name="Normal 4 11 3 3 3" xfId="14244" xr:uid="{00000000-0005-0000-0000-0000BD310000}"/>
    <cellStyle name="Normal 4 11 3 3 3 2" xfId="37428" xr:uid="{00000000-0005-0000-0000-0000BE310000}"/>
    <cellStyle name="Normal 4 11 3 3 4" xfId="32118" xr:uid="{00000000-0005-0000-0000-0000BF310000}"/>
    <cellStyle name="Normal 4 11 3 3 5" xfId="26803" xr:uid="{00000000-0005-0000-0000-0000C0310000}"/>
    <cellStyle name="Normal 4 11 3 4" xfId="16025" xr:uid="{00000000-0005-0000-0000-0000C1310000}"/>
    <cellStyle name="Normal 4 11 3 4 2" xfId="39212" xr:uid="{00000000-0005-0000-0000-0000C2310000}"/>
    <cellStyle name="Normal 4 11 3 5" xfId="10716" xr:uid="{00000000-0005-0000-0000-0000C3310000}"/>
    <cellStyle name="Normal 4 11 3 5 2" xfId="33897" xr:uid="{00000000-0005-0000-0000-0000C4310000}"/>
    <cellStyle name="Normal 4 11 3 6" xfId="21343" xr:uid="{00000000-0005-0000-0000-0000C5310000}"/>
    <cellStyle name="Normal 4 11 3 6 2" xfId="28587" xr:uid="{00000000-0005-0000-0000-0000C6310000}"/>
    <cellStyle name="Normal 4 11 3 7" xfId="23272" xr:uid="{00000000-0005-0000-0000-0000C7310000}"/>
    <cellStyle name="Normal 4 11 3 8" xfId="44538" xr:uid="{00000000-0005-0000-0000-0000C8310000}"/>
    <cellStyle name="Normal 4 11 3 9" xfId="4627" xr:uid="{00000000-0005-0000-0000-0000C9310000}"/>
    <cellStyle name="Normal 4 11 4" xfId="6511" xr:uid="{00000000-0005-0000-0000-0000CA310000}"/>
    <cellStyle name="Normal 4 11 4 2" xfId="16911" xr:uid="{00000000-0005-0000-0000-0000CB310000}"/>
    <cellStyle name="Normal 4 11 4 2 2" xfId="40163" xr:uid="{00000000-0005-0000-0000-0000CC310000}"/>
    <cellStyle name="Normal 4 11 4 3" xfId="11665" xr:uid="{00000000-0005-0000-0000-0000CD310000}"/>
    <cellStyle name="Normal 4 11 4 3 2" xfId="34848" xr:uid="{00000000-0005-0000-0000-0000CE310000}"/>
    <cellStyle name="Normal 4 11 4 4" xfId="29538" xr:uid="{00000000-0005-0000-0000-0000CF310000}"/>
    <cellStyle name="Normal 4 11 4 5" xfId="24223" xr:uid="{00000000-0005-0000-0000-0000D0310000}"/>
    <cellStyle name="Normal 4 11 5" xfId="8200" xr:uid="{00000000-0005-0000-0000-0000D1310000}"/>
    <cellStyle name="Normal 4 11 5 2" xfId="18587" xr:uid="{00000000-0005-0000-0000-0000D2310000}"/>
    <cellStyle name="Normal 4 11 5 2 2" xfId="41931" xr:uid="{00000000-0005-0000-0000-0000D3310000}"/>
    <cellStyle name="Normal 4 11 5 3" xfId="13432" xr:uid="{00000000-0005-0000-0000-0000D4310000}"/>
    <cellStyle name="Normal 4 11 5 3 2" xfId="36616" xr:uid="{00000000-0005-0000-0000-0000D5310000}"/>
    <cellStyle name="Normal 4 11 5 4" xfId="31306" xr:uid="{00000000-0005-0000-0000-0000D6310000}"/>
    <cellStyle name="Normal 4 11 5 5" xfId="25991" xr:uid="{00000000-0005-0000-0000-0000D7310000}"/>
    <cellStyle name="Normal 4 11 6" xfId="15213" xr:uid="{00000000-0005-0000-0000-0000D8310000}"/>
    <cellStyle name="Normal 4 11 6 2" xfId="38400" xr:uid="{00000000-0005-0000-0000-0000D9310000}"/>
    <cellStyle name="Normal 4 11 7" xfId="9904" xr:uid="{00000000-0005-0000-0000-0000DA310000}"/>
    <cellStyle name="Normal 4 11 7 2" xfId="33085" xr:uid="{00000000-0005-0000-0000-0000DB310000}"/>
    <cellStyle name="Normal 4 11 8" xfId="20531" xr:uid="{00000000-0005-0000-0000-0000DC310000}"/>
    <cellStyle name="Normal 4 11 8 2" xfId="27775" xr:uid="{00000000-0005-0000-0000-0000DD310000}"/>
    <cellStyle name="Normal 4 11 9" xfId="22460" xr:uid="{00000000-0005-0000-0000-0000DE310000}"/>
    <cellStyle name="Normal 4 12" xfId="954" xr:uid="{00000000-0005-0000-0000-0000DF310000}"/>
    <cellStyle name="Normal 4 12 10" xfId="4628" xr:uid="{00000000-0005-0000-0000-0000E0310000}"/>
    <cellStyle name="Normal 4 12 11" xfId="2906" xr:uid="{00000000-0005-0000-0000-0000E1310000}"/>
    <cellStyle name="Normal 4 12 2" xfId="1770" xr:uid="{00000000-0005-0000-0000-0000E2310000}"/>
    <cellStyle name="Normal 4 12 2 10" xfId="3718" xr:uid="{00000000-0005-0000-0000-0000E3310000}"/>
    <cellStyle name="Normal 4 12 2 2" xfId="7330" xr:uid="{00000000-0005-0000-0000-0000E4310000}"/>
    <cellStyle name="Normal 4 12 2 2 2" xfId="17683" xr:uid="{00000000-0005-0000-0000-0000E5310000}"/>
    <cellStyle name="Normal 4 12 2 2 2 2" xfId="40995" xr:uid="{00000000-0005-0000-0000-0000E6310000}"/>
    <cellStyle name="Normal 4 12 2 2 3" xfId="12497" xr:uid="{00000000-0005-0000-0000-0000E7310000}"/>
    <cellStyle name="Normal 4 12 2 2 3 2" xfId="35680" xr:uid="{00000000-0005-0000-0000-0000E8310000}"/>
    <cellStyle name="Normal 4 12 2 2 4" xfId="30370" xr:uid="{00000000-0005-0000-0000-0000E9310000}"/>
    <cellStyle name="Normal 4 12 2 2 5" xfId="25055" xr:uid="{00000000-0005-0000-0000-0000EA310000}"/>
    <cellStyle name="Normal 4 12 2 3" xfId="8973" xr:uid="{00000000-0005-0000-0000-0000EB310000}"/>
    <cellStyle name="Normal 4 12 2 3 2" xfId="19418" xr:uid="{00000000-0005-0000-0000-0000EC310000}"/>
    <cellStyle name="Normal 4 12 2 3 2 2" xfId="42763" xr:uid="{00000000-0005-0000-0000-0000ED310000}"/>
    <cellStyle name="Normal 4 12 2 3 3" xfId="14264" xr:uid="{00000000-0005-0000-0000-0000EE310000}"/>
    <cellStyle name="Normal 4 12 2 3 3 2" xfId="37448" xr:uid="{00000000-0005-0000-0000-0000EF310000}"/>
    <cellStyle name="Normal 4 12 2 3 4" xfId="32138" xr:uid="{00000000-0005-0000-0000-0000F0310000}"/>
    <cellStyle name="Normal 4 12 2 3 5" xfId="26823" xr:uid="{00000000-0005-0000-0000-0000F1310000}"/>
    <cellStyle name="Normal 4 12 2 4" xfId="16045" xr:uid="{00000000-0005-0000-0000-0000F2310000}"/>
    <cellStyle name="Normal 4 12 2 4 2" xfId="39232" xr:uid="{00000000-0005-0000-0000-0000F3310000}"/>
    <cellStyle name="Normal 4 12 2 5" xfId="10736" xr:uid="{00000000-0005-0000-0000-0000F4310000}"/>
    <cellStyle name="Normal 4 12 2 5 2" xfId="33917" xr:uid="{00000000-0005-0000-0000-0000F5310000}"/>
    <cellStyle name="Normal 4 12 2 6" xfId="21363" xr:uid="{00000000-0005-0000-0000-0000F6310000}"/>
    <cellStyle name="Normal 4 12 2 6 2" xfId="28607" xr:uid="{00000000-0005-0000-0000-0000F7310000}"/>
    <cellStyle name="Normal 4 12 2 7" xfId="23292" xr:uid="{00000000-0005-0000-0000-0000F8310000}"/>
    <cellStyle name="Normal 4 12 2 8" xfId="44558" xr:uid="{00000000-0005-0000-0000-0000F9310000}"/>
    <cellStyle name="Normal 4 12 2 9" xfId="4629" xr:uid="{00000000-0005-0000-0000-0000FA310000}"/>
    <cellStyle name="Normal 4 12 3" xfId="6530" xr:uid="{00000000-0005-0000-0000-0000FB310000}"/>
    <cellStyle name="Normal 4 12 3 2" xfId="16931" xr:uid="{00000000-0005-0000-0000-0000FC310000}"/>
    <cellStyle name="Normal 4 12 3 2 2" xfId="40183" xr:uid="{00000000-0005-0000-0000-0000FD310000}"/>
    <cellStyle name="Normal 4 12 3 3" xfId="11685" xr:uid="{00000000-0005-0000-0000-0000FE310000}"/>
    <cellStyle name="Normal 4 12 3 3 2" xfId="34868" xr:uid="{00000000-0005-0000-0000-0000FF310000}"/>
    <cellStyle name="Normal 4 12 3 4" xfId="29558" xr:uid="{00000000-0005-0000-0000-000000320000}"/>
    <cellStyle name="Normal 4 12 3 5" xfId="24243" xr:uid="{00000000-0005-0000-0000-000001320000}"/>
    <cellStyle name="Normal 4 12 4" xfId="8220" xr:uid="{00000000-0005-0000-0000-000002320000}"/>
    <cellStyle name="Normal 4 12 4 2" xfId="18606" xr:uid="{00000000-0005-0000-0000-000003320000}"/>
    <cellStyle name="Normal 4 12 4 2 2" xfId="41951" xr:uid="{00000000-0005-0000-0000-000004320000}"/>
    <cellStyle name="Normal 4 12 4 3" xfId="13452" xr:uid="{00000000-0005-0000-0000-000005320000}"/>
    <cellStyle name="Normal 4 12 4 3 2" xfId="36636" xr:uid="{00000000-0005-0000-0000-000006320000}"/>
    <cellStyle name="Normal 4 12 4 4" xfId="31326" xr:uid="{00000000-0005-0000-0000-000007320000}"/>
    <cellStyle name="Normal 4 12 4 5" xfId="26011" xr:uid="{00000000-0005-0000-0000-000008320000}"/>
    <cellStyle name="Normal 4 12 5" xfId="15233" xr:uid="{00000000-0005-0000-0000-000009320000}"/>
    <cellStyle name="Normal 4 12 5 2" xfId="38420" xr:uid="{00000000-0005-0000-0000-00000A320000}"/>
    <cellStyle name="Normal 4 12 6" xfId="9924" xr:uid="{00000000-0005-0000-0000-00000B320000}"/>
    <cellStyle name="Normal 4 12 6 2" xfId="33105" xr:uid="{00000000-0005-0000-0000-00000C320000}"/>
    <cellStyle name="Normal 4 12 7" xfId="20551" xr:uid="{00000000-0005-0000-0000-00000D320000}"/>
    <cellStyle name="Normal 4 12 7 2" xfId="27795" xr:uid="{00000000-0005-0000-0000-00000E320000}"/>
    <cellStyle name="Normal 4 12 8" xfId="22480" xr:uid="{00000000-0005-0000-0000-00000F320000}"/>
    <cellStyle name="Normal 4 12 9" xfId="43746" xr:uid="{00000000-0005-0000-0000-000010320000}"/>
    <cellStyle name="Normal 4 13" xfId="524" xr:uid="{00000000-0005-0000-0000-000011320000}"/>
    <cellStyle name="Normal 4 13 10" xfId="2488" xr:uid="{00000000-0005-0000-0000-000012320000}"/>
    <cellStyle name="Normal 4 13 2" xfId="6119" xr:uid="{00000000-0005-0000-0000-000013320000}"/>
    <cellStyle name="Normal 4 13 2 2" xfId="16561" xr:uid="{00000000-0005-0000-0000-000014320000}"/>
    <cellStyle name="Normal 4 13 2 2 2" xfId="39765" xr:uid="{00000000-0005-0000-0000-000015320000}"/>
    <cellStyle name="Normal 4 13 2 3" xfId="11267" xr:uid="{00000000-0005-0000-0000-000016320000}"/>
    <cellStyle name="Normal 4 13 2 3 2" xfId="34450" xr:uid="{00000000-0005-0000-0000-000017320000}"/>
    <cellStyle name="Normal 4 13 2 4" xfId="29140" xr:uid="{00000000-0005-0000-0000-000018320000}"/>
    <cellStyle name="Normal 4 13 2 5" xfId="23825" xr:uid="{00000000-0005-0000-0000-000019320000}"/>
    <cellStyle name="Normal 4 13 3" xfId="7850" xr:uid="{00000000-0005-0000-0000-00001A320000}"/>
    <cellStyle name="Normal 4 13 3 2" xfId="18189" xr:uid="{00000000-0005-0000-0000-00001B320000}"/>
    <cellStyle name="Normal 4 13 3 2 2" xfId="41533" xr:uid="{00000000-0005-0000-0000-00001C320000}"/>
    <cellStyle name="Normal 4 13 3 3" xfId="13034" xr:uid="{00000000-0005-0000-0000-00001D320000}"/>
    <cellStyle name="Normal 4 13 3 3 2" xfId="36218" xr:uid="{00000000-0005-0000-0000-00001E320000}"/>
    <cellStyle name="Normal 4 13 3 4" xfId="30908" xr:uid="{00000000-0005-0000-0000-00001F320000}"/>
    <cellStyle name="Normal 4 13 3 5" xfId="25593" xr:uid="{00000000-0005-0000-0000-000020320000}"/>
    <cellStyle name="Normal 4 13 4" xfId="14815" xr:uid="{00000000-0005-0000-0000-000021320000}"/>
    <cellStyle name="Normal 4 13 4 2" xfId="38002" xr:uid="{00000000-0005-0000-0000-000022320000}"/>
    <cellStyle name="Normal 4 13 5" xfId="9506" xr:uid="{00000000-0005-0000-0000-000023320000}"/>
    <cellStyle name="Normal 4 13 5 2" xfId="32687" xr:uid="{00000000-0005-0000-0000-000024320000}"/>
    <cellStyle name="Normal 4 13 6" xfId="20133" xr:uid="{00000000-0005-0000-0000-000025320000}"/>
    <cellStyle name="Normal 4 13 6 2" xfId="27377" xr:uid="{00000000-0005-0000-0000-000026320000}"/>
    <cellStyle name="Normal 4 13 7" xfId="22062" xr:uid="{00000000-0005-0000-0000-000027320000}"/>
    <cellStyle name="Normal 4 13 8" xfId="43328" xr:uid="{00000000-0005-0000-0000-000028320000}"/>
    <cellStyle name="Normal 4 13 9" xfId="4630" xr:uid="{00000000-0005-0000-0000-000029320000}"/>
    <cellStyle name="Normal 4 14" xfId="1351" xr:uid="{00000000-0005-0000-0000-00002A320000}"/>
    <cellStyle name="Normal 4 14 10" xfId="3300" xr:uid="{00000000-0005-0000-0000-00002B320000}"/>
    <cellStyle name="Normal 4 14 2" xfId="6918" xr:uid="{00000000-0005-0000-0000-00002C320000}"/>
    <cellStyle name="Normal 4 14 2 2" xfId="17289" xr:uid="{00000000-0005-0000-0000-00002D320000}"/>
    <cellStyle name="Normal 4 14 2 2 2" xfId="40577" xr:uid="{00000000-0005-0000-0000-00002E320000}"/>
    <cellStyle name="Normal 4 14 2 3" xfId="12079" xr:uid="{00000000-0005-0000-0000-00002F320000}"/>
    <cellStyle name="Normal 4 14 2 3 2" xfId="35262" xr:uid="{00000000-0005-0000-0000-000030320000}"/>
    <cellStyle name="Normal 4 14 2 4" xfId="29952" xr:uid="{00000000-0005-0000-0000-000031320000}"/>
    <cellStyle name="Normal 4 14 2 5" xfId="24637" xr:uid="{00000000-0005-0000-0000-000032320000}"/>
    <cellStyle name="Normal 4 14 3" xfId="8578" xr:uid="{00000000-0005-0000-0000-000033320000}"/>
    <cellStyle name="Normal 4 14 3 2" xfId="19000" xr:uid="{00000000-0005-0000-0000-000034320000}"/>
    <cellStyle name="Normal 4 14 3 2 2" xfId="42345" xr:uid="{00000000-0005-0000-0000-000035320000}"/>
    <cellStyle name="Normal 4 14 3 3" xfId="13846" xr:uid="{00000000-0005-0000-0000-000036320000}"/>
    <cellStyle name="Normal 4 14 3 3 2" xfId="37030" xr:uid="{00000000-0005-0000-0000-000037320000}"/>
    <cellStyle name="Normal 4 14 3 4" xfId="31720" xr:uid="{00000000-0005-0000-0000-000038320000}"/>
    <cellStyle name="Normal 4 14 3 5" xfId="26405" xr:uid="{00000000-0005-0000-0000-000039320000}"/>
    <cellStyle name="Normal 4 14 4" xfId="15627" xr:uid="{00000000-0005-0000-0000-00003A320000}"/>
    <cellStyle name="Normal 4 14 4 2" xfId="38814" xr:uid="{00000000-0005-0000-0000-00003B320000}"/>
    <cellStyle name="Normal 4 14 5" xfId="10318" xr:uid="{00000000-0005-0000-0000-00003C320000}"/>
    <cellStyle name="Normal 4 14 5 2" xfId="33499" xr:uid="{00000000-0005-0000-0000-00003D320000}"/>
    <cellStyle name="Normal 4 14 6" xfId="20945" xr:uid="{00000000-0005-0000-0000-00003E320000}"/>
    <cellStyle name="Normal 4 14 6 2" xfId="28189" xr:uid="{00000000-0005-0000-0000-00003F320000}"/>
    <cellStyle name="Normal 4 14 7" xfId="22874" xr:uid="{00000000-0005-0000-0000-000040320000}"/>
    <cellStyle name="Normal 4 14 8" xfId="44140" xr:uid="{00000000-0005-0000-0000-000041320000}"/>
    <cellStyle name="Normal 4 14 9" xfId="4631" xr:uid="{00000000-0005-0000-0000-000042320000}"/>
    <cellStyle name="Normal 4 15" xfId="51" xr:uid="{00000000-0005-0000-0000-000043320000}"/>
    <cellStyle name="Normal 4 15 2" xfId="7737" xr:uid="{00000000-0005-0000-0000-000044320000}"/>
    <cellStyle name="Normal 4 15 2 2" xfId="18070" xr:uid="{00000000-0005-0000-0000-000045320000}"/>
    <cellStyle name="Normal 4 15 2 2 2" xfId="41406" xr:uid="{00000000-0005-0000-0000-000046320000}"/>
    <cellStyle name="Normal 4 15 2 3" xfId="12907" xr:uid="{00000000-0005-0000-0000-000047320000}"/>
    <cellStyle name="Normal 4 15 2 3 2" xfId="36091" xr:uid="{00000000-0005-0000-0000-000048320000}"/>
    <cellStyle name="Normal 4 15 2 4" xfId="30781" xr:uid="{00000000-0005-0000-0000-000049320000}"/>
    <cellStyle name="Normal 4 15 2 5" xfId="25466" xr:uid="{00000000-0005-0000-0000-00004A320000}"/>
    <cellStyle name="Normal 4 15 3" xfId="14690" xr:uid="{00000000-0005-0000-0000-00004B320000}"/>
    <cellStyle name="Normal 4 15 3 2" xfId="37875" xr:uid="{00000000-0005-0000-0000-00004C320000}"/>
    <cellStyle name="Normal 4 15 4" xfId="9379" xr:uid="{00000000-0005-0000-0000-00004D320000}"/>
    <cellStyle name="Normal 4 15 4 2" xfId="32560" xr:uid="{00000000-0005-0000-0000-00004E320000}"/>
    <cellStyle name="Normal 4 15 5" xfId="19837" xr:uid="{00000000-0005-0000-0000-00004F320000}"/>
    <cellStyle name="Normal 4 15 5 2" xfId="27250" xr:uid="{00000000-0005-0000-0000-000050320000}"/>
    <cellStyle name="Normal 4 15 6" xfId="21935" xr:uid="{00000000-0005-0000-0000-000051320000}"/>
    <cellStyle name="Normal 4 15 7" xfId="43189" xr:uid="{00000000-0005-0000-0000-000052320000}"/>
    <cellStyle name="Normal 4 15 8" xfId="5959" xr:uid="{00000000-0005-0000-0000-000053320000}"/>
    <cellStyle name="Normal 4 15 9" xfId="2350" xr:uid="{00000000-0005-0000-0000-000054320000}"/>
    <cellStyle name="Normal 4 16" xfId="5987" xr:uid="{00000000-0005-0000-0000-000055320000}"/>
    <cellStyle name="Normal 4 16 2" xfId="16439" xr:uid="{00000000-0005-0000-0000-000056320000}"/>
    <cellStyle name="Normal 4 16 2 2" xfId="39626" xr:uid="{00000000-0005-0000-0000-000057320000}"/>
    <cellStyle name="Normal 4 16 3" xfId="11130" xr:uid="{00000000-0005-0000-0000-000058320000}"/>
    <cellStyle name="Normal 4 16 3 2" xfId="34311" xr:uid="{00000000-0005-0000-0000-000059320000}"/>
    <cellStyle name="Normal 4 16 4" xfId="29001" xr:uid="{00000000-0005-0000-0000-00005A320000}"/>
    <cellStyle name="Normal 4 16 5" xfId="23686" xr:uid="{00000000-0005-0000-0000-00005B320000}"/>
    <cellStyle name="Normal 4 17" xfId="7718" xr:uid="{00000000-0005-0000-0000-00005C320000}"/>
    <cellStyle name="Normal 4 17 2" xfId="18053" xr:uid="{00000000-0005-0000-0000-00005D320000}"/>
    <cellStyle name="Normal 4 17 2 2" xfId="41389" xr:uid="{00000000-0005-0000-0000-00005E320000}"/>
    <cellStyle name="Normal 4 17 3" xfId="12891" xr:uid="{00000000-0005-0000-0000-00005F320000}"/>
    <cellStyle name="Normal 4 17 3 2" xfId="36074" xr:uid="{00000000-0005-0000-0000-000060320000}"/>
    <cellStyle name="Normal 4 17 4" xfId="30764" xr:uid="{00000000-0005-0000-0000-000061320000}"/>
    <cellStyle name="Normal 4 17 5" xfId="25449" xr:uid="{00000000-0005-0000-0000-000062320000}"/>
    <cellStyle name="Normal 4 18" xfId="9343" xr:uid="{00000000-0005-0000-0000-000063320000}"/>
    <cellStyle name="Normal 4 18 2" xfId="19812" xr:uid="{00000000-0005-0000-0000-000064320000}"/>
    <cellStyle name="Normal 4 18 2 2" xfId="43157" xr:uid="{00000000-0005-0000-0000-000065320000}"/>
    <cellStyle name="Normal 4 18 3" xfId="14658" xr:uid="{00000000-0005-0000-0000-000066320000}"/>
    <cellStyle name="Normal 4 18 3 2" xfId="37842" xr:uid="{00000000-0005-0000-0000-000067320000}"/>
    <cellStyle name="Normal 4 18 4" xfId="32532" xr:uid="{00000000-0005-0000-0000-000068320000}"/>
    <cellStyle name="Normal 4 18 5" xfId="27217" xr:uid="{00000000-0005-0000-0000-000069320000}"/>
    <cellStyle name="Normal 4 19" xfId="9358" xr:uid="{00000000-0005-0000-0000-00006A320000}"/>
    <cellStyle name="Normal 4 19 2" xfId="19818" xr:uid="{00000000-0005-0000-0000-00006B320000}"/>
    <cellStyle name="Normal 4 19 2 2" xfId="43163" xr:uid="{00000000-0005-0000-0000-00006C320000}"/>
    <cellStyle name="Normal 4 19 3" xfId="14663" xr:uid="{00000000-0005-0000-0000-00006D320000}"/>
    <cellStyle name="Normal 4 19 3 2" xfId="37848" xr:uid="{00000000-0005-0000-0000-00006E320000}"/>
    <cellStyle name="Normal 4 19 4" xfId="32538" xr:uid="{00000000-0005-0000-0000-00006F320000}"/>
    <cellStyle name="Normal 4 19 5" xfId="27223" xr:uid="{00000000-0005-0000-0000-000070320000}"/>
    <cellStyle name="Normal 4 2" xfId="66" xr:uid="{00000000-0005-0000-0000-000071320000}"/>
    <cellStyle name="Normal 4 2 10" xfId="1380" xr:uid="{00000000-0005-0000-0000-000072320000}"/>
    <cellStyle name="Normal 4 2 10 10" xfId="3329" xr:uid="{00000000-0005-0000-0000-000073320000}"/>
    <cellStyle name="Normal 4 2 10 2" xfId="6947" xr:uid="{00000000-0005-0000-0000-000074320000}"/>
    <cellStyle name="Normal 4 2 10 2 2" xfId="17318" xr:uid="{00000000-0005-0000-0000-000075320000}"/>
    <cellStyle name="Normal 4 2 10 2 2 2" xfId="40606" xr:uid="{00000000-0005-0000-0000-000076320000}"/>
    <cellStyle name="Normal 4 2 10 2 3" xfId="12108" xr:uid="{00000000-0005-0000-0000-000077320000}"/>
    <cellStyle name="Normal 4 2 10 2 3 2" xfId="35291" xr:uid="{00000000-0005-0000-0000-000078320000}"/>
    <cellStyle name="Normal 4 2 10 2 4" xfId="29981" xr:uid="{00000000-0005-0000-0000-000079320000}"/>
    <cellStyle name="Normal 4 2 10 2 5" xfId="24666" xr:uid="{00000000-0005-0000-0000-00007A320000}"/>
    <cellStyle name="Normal 4 2 10 3" xfId="8607" xr:uid="{00000000-0005-0000-0000-00007B320000}"/>
    <cellStyle name="Normal 4 2 10 3 2" xfId="19029" xr:uid="{00000000-0005-0000-0000-00007C320000}"/>
    <cellStyle name="Normal 4 2 10 3 2 2" xfId="42374" xr:uid="{00000000-0005-0000-0000-00007D320000}"/>
    <cellStyle name="Normal 4 2 10 3 3" xfId="13875" xr:uid="{00000000-0005-0000-0000-00007E320000}"/>
    <cellStyle name="Normal 4 2 10 3 3 2" xfId="37059" xr:uid="{00000000-0005-0000-0000-00007F320000}"/>
    <cellStyle name="Normal 4 2 10 3 4" xfId="31749" xr:uid="{00000000-0005-0000-0000-000080320000}"/>
    <cellStyle name="Normal 4 2 10 3 5" xfId="26434" xr:uid="{00000000-0005-0000-0000-000081320000}"/>
    <cellStyle name="Normal 4 2 10 4" xfId="15656" xr:uid="{00000000-0005-0000-0000-000082320000}"/>
    <cellStyle name="Normal 4 2 10 4 2" xfId="38843" xr:uid="{00000000-0005-0000-0000-000083320000}"/>
    <cellStyle name="Normal 4 2 10 5" xfId="10347" xr:uid="{00000000-0005-0000-0000-000084320000}"/>
    <cellStyle name="Normal 4 2 10 5 2" xfId="33528" xr:uid="{00000000-0005-0000-0000-000085320000}"/>
    <cellStyle name="Normal 4 2 10 6" xfId="20974" xr:uid="{00000000-0005-0000-0000-000086320000}"/>
    <cellStyle name="Normal 4 2 10 6 2" xfId="28218" xr:uid="{00000000-0005-0000-0000-000087320000}"/>
    <cellStyle name="Normal 4 2 10 7" xfId="22903" xr:uid="{00000000-0005-0000-0000-000088320000}"/>
    <cellStyle name="Normal 4 2 10 8" xfId="44169" xr:uid="{00000000-0005-0000-0000-000089320000}"/>
    <cellStyle name="Normal 4 2 10 9" xfId="4633" xr:uid="{00000000-0005-0000-0000-00008A320000}"/>
    <cellStyle name="Normal 4 2 11" xfId="373" xr:uid="{00000000-0005-0000-0000-00008B320000}"/>
    <cellStyle name="Normal 4 2 11 2" xfId="16472" xr:uid="{00000000-0005-0000-0000-00008C320000}"/>
    <cellStyle name="Normal 4 2 11 2 2" xfId="39660" xr:uid="{00000000-0005-0000-0000-00008D320000}"/>
    <cellStyle name="Normal 4 2 11 3" xfId="11162" xr:uid="{00000000-0005-0000-0000-00008E320000}"/>
    <cellStyle name="Normal 4 2 11 3 2" xfId="34345" xr:uid="{00000000-0005-0000-0000-00008F320000}"/>
    <cellStyle name="Normal 4 2 11 4" xfId="20014" xr:uid="{00000000-0005-0000-0000-000090320000}"/>
    <cellStyle name="Normal 4 2 11 4 2" xfId="29035" xr:uid="{00000000-0005-0000-0000-000091320000}"/>
    <cellStyle name="Normal 4 2 11 5" xfId="23720" xr:uid="{00000000-0005-0000-0000-000092320000}"/>
    <cellStyle name="Normal 4 2 11 6" xfId="43210" xr:uid="{00000000-0005-0000-0000-000093320000}"/>
    <cellStyle name="Normal 4 2 11 7" xfId="4634" xr:uid="{00000000-0005-0000-0000-000094320000}"/>
    <cellStyle name="Normal 4 2 11 8" xfId="2370" xr:uid="{00000000-0005-0000-0000-000095320000}"/>
    <cellStyle name="Normal 4 2 12" xfId="7759" xr:uid="{00000000-0005-0000-0000-000096320000}"/>
    <cellStyle name="Normal 4 2 12 2" xfId="18090" xr:uid="{00000000-0005-0000-0000-000097320000}"/>
    <cellStyle name="Normal 4 2 12 2 2" xfId="41428" xr:uid="{00000000-0005-0000-0000-000098320000}"/>
    <cellStyle name="Normal 4 2 12 3" xfId="12929" xr:uid="{00000000-0005-0000-0000-000099320000}"/>
    <cellStyle name="Normal 4 2 12 3 2" xfId="36113" xr:uid="{00000000-0005-0000-0000-00009A320000}"/>
    <cellStyle name="Normal 4 2 12 4" xfId="19844" xr:uid="{00000000-0005-0000-0000-00009B320000}"/>
    <cellStyle name="Normal 4 2 12 4 2" xfId="30803" xr:uid="{00000000-0005-0000-0000-00009C320000}"/>
    <cellStyle name="Normal 4 2 12 5" xfId="25488" xr:uid="{00000000-0005-0000-0000-00009D320000}"/>
    <cellStyle name="Normal 4 2 13" xfId="14711" xr:uid="{00000000-0005-0000-0000-00009E320000}"/>
    <cellStyle name="Normal 4 2 13 2" xfId="37897" xr:uid="{00000000-0005-0000-0000-00009F320000}"/>
    <cellStyle name="Normal 4 2 14" xfId="9401" xr:uid="{00000000-0005-0000-0000-0000A0320000}"/>
    <cellStyle name="Normal 4 2 14 2" xfId="32582" xr:uid="{00000000-0005-0000-0000-0000A1320000}"/>
    <cellStyle name="Normal 4 2 15" xfId="27272" xr:uid="{00000000-0005-0000-0000-0000A2320000}"/>
    <cellStyle name="Normal 4 2 16" xfId="21957" xr:uid="{00000000-0005-0000-0000-0000A3320000}"/>
    <cellStyle name="Normal 4 2 17" xfId="43194" xr:uid="{00000000-0005-0000-0000-0000A4320000}"/>
    <cellStyle name="Normal 4 2 18" xfId="4632" xr:uid="{00000000-0005-0000-0000-0000A5320000}"/>
    <cellStyle name="Normal 4 2 19" xfId="2354" xr:uid="{00000000-0005-0000-0000-0000A6320000}"/>
    <cellStyle name="Normal 4 2 2" xfId="274" xr:uid="{00000000-0005-0000-0000-0000A7320000}"/>
    <cellStyle name="Normal 4 2 2 10" xfId="404" xr:uid="{00000000-0005-0000-0000-0000A8320000}"/>
    <cellStyle name="Normal 4 2 2 10 2" xfId="18091" xr:uid="{00000000-0005-0000-0000-0000A9320000}"/>
    <cellStyle name="Normal 4 2 2 10 2 2" xfId="41429" xr:uid="{00000000-0005-0000-0000-0000AA320000}"/>
    <cellStyle name="Normal 4 2 2 10 3" xfId="12930" xr:uid="{00000000-0005-0000-0000-0000AB320000}"/>
    <cellStyle name="Normal 4 2 2 10 3 2" xfId="36114" xr:uid="{00000000-0005-0000-0000-0000AC320000}"/>
    <cellStyle name="Normal 4 2 2 10 4" xfId="20026" xr:uid="{00000000-0005-0000-0000-0000AD320000}"/>
    <cellStyle name="Normal 4 2 2 10 4 2" xfId="30804" xr:uid="{00000000-0005-0000-0000-0000AE320000}"/>
    <cellStyle name="Normal 4 2 2 10 5" xfId="25489" xr:uid="{00000000-0005-0000-0000-0000AF320000}"/>
    <cellStyle name="Normal 4 2 2 10 6" xfId="43221" xr:uid="{00000000-0005-0000-0000-0000B0320000}"/>
    <cellStyle name="Normal 4 2 2 10 7" xfId="4635" xr:uid="{00000000-0005-0000-0000-0000B1320000}"/>
    <cellStyle name="Normal 4 2 2 10 8" xfId="2381" xr:uid="{00000000-0005-0000-0000-0000B2320000}"/>
    <cellStyle name="Normal 4 2 2 11" xfId="14712" xr:uid="{00000000-0005-0000-0000-0000B3320000}"/>
    <cellStyle name="Normal 4 2 2 11 2" xfId="37898" xr:uid="{00000000-0005-0000-0000-0000B4320000}"/>
    <cellStyle name="Normal 4 2 2 12" xfId="9402" xr:uid="{00000000-0005-0000-0000-0000B5320000}"/>
    <cellStyle name="Normal 4 2 2 12 2" xfId="32583" xr:uid="{00000000-0005-0000-0000-0000B6320000}"/>
    <cellStyle name="Normal 4 2 2 13" xfId="19986" xr:uid="{00000000-0005-0000-0000-0000B7320000}"/>
    <cellStyle name="Normal 4 2 2 13 2" xfId="27273" xr:uid="{00000000-0005-0000-0000-0000B8320000}"/>
    <cellStyle name="Normal 4 2 2 14" xfId="21958" xr:uid="{00000000-0005-0000-0000-0000B9320000}"/>
    <cellStyle name="Normal 4 2 2 2" xfId="450" xr:uid="{00000000-0005-0000-0000-0000BA320000}"/>
    <cellStyle name="Normal 4 2 2 2 10" xfId="14740" xr:uid="{00000000-0005-0000-0000-0000BB320000}"/>
    <cellStyle name="Normal 4 2 2 2 10 2" xfId="37927" xr:uid="{00000000-0005-0000-0000-0000BC320000}"/>
    <cellStyle name="Normal 4 2 2 2 11" xfId="9431" xr:uid="{00000000-0005-0000-0000-0000BD320000}"/>
    <cellStyle name="Normal 4 2 2 2 11 2" xfId="32612" xr:uid="{00000000-0005-0000-0000-0000BE320000}"/>
    <cellStyle name="Normal 4 2 2 2 12" xfId="20060" xr:uid="{00000000-0005-0000-0000-0000BF320000}"/>
    <cellStyle name="Normal 4 2 2 2 12 2" xfId="27302" xr:uid="{00000000-0005-0000-0000-0000C0320000}"/>
    <cellStyle name="Normal 4 2 2 2 13" xfId="21987" xr:uid="{00000000-0005-0000-0000-0000C1320000}"/>
    <cellStyle name="Normal 4 2 2 2 14" xfId="43255" xr:uid="{00000000-0005-0000-0000-0000C2320000}"/>
    <cellStyle name="Normal 4 2 2 2 15" xfId="4636" xr:uid="{00000000-0005-0000-0000-0000C3320000}"/>
    <cellStyle name="Normal 4 2 2 2 16" xfId="2415" xr:uid="{00000000-0005-0000-0000-0000C4320000}"/>
    <cellStyle name="Normal 4 2 2 2 2" xfId="511" xr:uid="{00000000-0005-0000-0000-0000C5320000}"/>
    <cellStyle name="Normal 4 2 2 2 2 10" xfId="9493" xr:uid="{00000000-0005-0000-0000-0000C6320000}"/>
    <cellStyle name="Normal 4 2 2 2 2 10 2" xfId="32674" xr:uid="{00000000-0005-0000-0000-0000C7320000}"/>
    <cellStyle name="Normal 4 2 2 2 2 11" xfId="20120" xr:uid="{00000000-0005-0000-0000-0000C8320000}"/>
    <cellStyle name="Normal 4 2 2 2 2 11 2" xfId="27364" xr:uid="{00000000-0005-0000-0000-0000C9320000}"/>
    <cellStyle name="Normal 4 2 2 2 2 12" xfId="22049" xr:uid="{00000000-0005-0000-0000-0000CA320000}"/>
    <cellStyle name="Normal 4 2 2 2 2 13" xfId="43315" xr:uid="{00000000-0005-0000-0000-0000CB320000}"/>
    <cellStyle name="Normal 4 2 2 2 2 14" xfId="4637" xr:uid="{00000000-0005-0000-0000-0000CC320000}"/>
    <cellStyle name="Normal 4 2 2 2 2 15" xfId="2475" xr:uid="{00000000-0005-0000-0000-0000CD320000}"/>
    <cellStyle name="Normal 4 2 2 2 2 2" xfId="783" xr:uid="{00000000-0005-0000-0000-0000CE320000}"/>
    <cellStyle name="Normal 4 2 2 2 2 2 10" xfId="43584" xr:uid="{00000000-0005-0000-0000-0000CF320000}"/>
    <cellStyle name="Normal 4 2 2 2 2 2 11" xfId="4638" xr:uid="{00000000-0005-0000-0000-0000D0320000}"/>
    <cellStyle name="Normal 4 2 2 2 2 2 12" xfId="2744" xr:uid="{00000000-0005-0000-0000-0000D1320000}"/>
    <cellStyle name="Normal 4 2 2 2 2 2 2" xfId="1199" xr:uid="{00000000-0005-0000-0000-0000D2320000}"/>
    <cellStyle name="Normal 4 2 2 2 2 2 2 10" xfId="4639" xr:uid="{00000000-0005-0000-0000-0000D3320000}"/>
    <cellStyle name="Normal 4 2 2 2 2 2 2 11" xfId="3150" xr:uid="{00000000-0005-0000-0000-0000D4320000}"/>
    <cellStyle name="Normal 4 2 2 2 2 2 2 2" xfId="2014" xr:uid="{00000000-0005-0000-0000-0000D5320000}"/>
    <cellStyle name="Normal 4 2 2 2 2 2 2 2 10" xfId="3962" xr:uid="{00000000-0005-0000-0000-0000D6320000}"/>
    <cellStyle name="Normal 4 2 2 2 2 2 2 2 2" xfId="7570" xr:uid="{00000000-0005-0000-0000-0000D7320000}"/>
    <cellStyle name="Normal 4 2 2 2 2 2 2 2 2 2" xfId="17915" xr:uid="{00000000-0005-0000-0000-0000D8320000}"/>
    <cellStyle name="Normal 4 2 2 2 2 2 2 2 2 2 2" xfId="41239" xr:uid="{00000000-0005-0000-0000-0000D9320000}"/>
    <cellStyle name="Normal 4 2 2 2 2 2 2 2 2 3" xfId="12741" xr:uid="{00000000-0005-0000-0000-0000DA320000}"/>
    <cellStyle name="Normal 4 2 2 2 2 2 2 2 2 3 2" xfId="35924" xr:uid="{00000000-0005-0000-0000-0000DB320000}"/>
    <cellStyle name="Normal 4 2 2 2 2 2 2 2 2 4" xfId="30614" xr:uid="{00000000-0005-0000-0000-0000DC320000}"/>
    <cellStyle name="Normal 4 2 2 2 2 2 2 2 2 5" xfId="25299" xr:uid="{00000000-0005-0000-0000-0000DD320000}"/>
    <cellStyle name="Normal 4 2 2 2 2 2 2 2 3" xfId="9205" xr:uid="{00000000-0005-0000-0000-0000DE320000}"/>
    <cellStyle name="Normal 4 2 2 2 2 2 2 2 3 2" xfId="19662" xr:uid="{00000000-0005-0000-0000-0000DF320000}"/>
    <cellStyle name="Normal 4 2 2 2 2 2 2 2 3 2 2" xfId="43007" xr:uid="{00000000-0005-0000-0000-0000E0320000}"/>
    <cellStyle name="Normal 4 2 2 2 2 2 2 2 3 3" xfId="14508" xr:uid="{00000000-0005-0000-0000-0000E1320000}"/>
    <cellStyle name="Normal 4 2 2 2 2 2 2 2 3 3 2" xfId="37692" xr:uid="{00000000-0005-0000-0000-0000E2320000}"/>
    <cellStyle name="Normal 4 2 2 2 2 2 2 2 3 4" xfId="32382" xr:uid="{00000000-0005-0000-0000-0000E3320000}"/>
    <cellStyle name="Normal 4 2 2 2 2 2 2 2 3 5" xfId="27067" xr:uid="{00000000-0005-0000-0000-0000E4320000}"/>
    <cellStyle name="Normal 4 2 2 2 2 2 2 2 4" xfId="16289" xr:uid="{00000000-0005-0000-0000-0000E5320000}"/>
    <cellStyle name="Normal 4 2 2 2 2 2 2 2 4 2" xfId="39476" xr:uid="{00000000-0005-0000-0000-0000E6320000}"/>
    <cellStyle name="Normal 4 2 2 2 2 2 2 2 5" xfId="10980" xr:uid="{00000000-0005-0000-0000-0000E7320000}"/>
    <cellStyle name="Normal 4 2 2 2 2 2 2 2 5 2" xfId="34161" xr:uid="{00000000-0005-0000-0000-0000E8320000}"/>
    <cellStyle name="Normal 4 2 2 2 2 2 2 2 6" xfId="21607" xr:uid="{00000000-0005-0000-0000-0000E9320000}"/>
    <cellStyle name="Normal 4 2 2 2 2 2 2 2 6 2" xfId="28851" xr:uid="{00000000-0005-0000-0000-0000EA320000}"/>
    <cellStyle name="Normal 4 2 2 2 2 2 2 2 7" xfId="23536" xr:uid="{00000000-0005-0000-0000-0000EB320000}"/>
    <cellStyle name="Normal 4 2 2 2 2 2 2 2 8" xfId="44802" xr:uid="{00000000-0005-0000-0000-0000EC320000}"/>
    <cellStyle name="Normal 4 2 2 2 2 2 2 2 9" xfId="4640" xr:uid="{00000000-0005-0000-0000-0000ED320000}"/>
    <cellStyle name="Normal 4 2 2 2 2 2 2 3" xfId="6770" xr:uid="{00000000-0005-0000-0000-0000EE320000}"/>
    <cellStyle name="Normal 4 2 2 2 2 2 2 3 2" xfId="17151" xr:uid="{00000000-0005-0000-0000-0000EF320000}"/>
    <cellStyle name="Normal 4 2 2 2 2 2 2 3 2 2" xfId="40427" xr:uid="{00000000-0005-0000-0000-0000F0320000}"/>
    <cellStyle name="Normal 4 2 2 2 2 2 2 3 3" xfId="11929" xr:uid="{00000000-0005-0000-0000-0000F1320000}"/>
    <cellStyle name="Normal 4 2 2 2 2 2 2 3 3 2" xfId="35112" xr:uid="{00000000-0005-0000-0000-0000F2320000}"/>
    <cellStyle name="Normal 4 2 2 2 2 2 2 3 4" xfId="29802" xr:uid="{00000000-0005-0000-0000-0000F3320000}"/>
    <cellStyle name="Normal 4 2 2 2 2 2 2 3 5" xfId="24487" xr:uid="{00000000-0005-0000-0000-0000F4320000}"/>
    <cellStyle name="Normal 4 2 2 2 2 2 2 4" xfId="8440" xr:uid="{00000000-0005-0000-0000-0000F5320000}"/>
    <cellStyle name="Normal 4 2 2 2 2 2 2 4 2" xfId="18850" xr:uid="{00000000-0005-0000-0000-0000F6320000}"/>
    <cellStyle name="Normal 4 2 2 2 2 2 2 4 2 2" xfId="42195" xr:uid="{00000000-0005-0000-0000-0000F7320000}"/>
    <cellStyle name="Normal 4 2 2 2 2 2 2 4 3" xfId="13696" xr:uid="{00000000-0005-0000-0000-0000F8320000}"/>
    <cellStyle name="Normal 4 2 2 2 2 2 2 4 3 2" xfId="36880" xr:uid="{00000000-0005-0000-0000-0000F9320000}"/>
    <cellStyle name="Normal 4 2 2 2 2 2 2 4 4" xfId="31570" xr:uid="{00000000-0005-0000-0000-0000FA320000}"/>
    <cellStyle name="Normal 4 2 2 2 2 2 2 4 5" xfId="26255" xr:uid="{00000000-0005-0000-0000-0000FB320000}"/>
    <cellStyle name="Normal 4 2 2 2 2 2 2 5" xfId="15477" xr:uid="{00000000-0005-0000-0000-0000FC320000}"/>
    <cellStyle name="Normal 4 2 2 2 2 2 2 5 2" xfId="38664" xr:uid="{00000000-0005-0000-0000-0000FD320000}"/>
    <cellStyle name="Normal 4 2 2 2 2 2 2 6" xfId="10168" xr:uid="{00000000-0005-0000-0000-0000FE320000}"/>
    <cellStyle name="Normal 4 2 2 2 2 2 2 6 2" xfId="33349" xr:uid="{00000000-0005-0000-0000-0000FF320000}"/>
    <cellStyle name="Normal 4 2 2 2 2 2 2 7" xfId="20795" xr:uid="{00000000-0005-0000-0000-000000330000}"/>
    <cellStyle name="Normal 4 2 2 2 2 2 2 7 2" xfId="28039" xr:uid="{00000000-0005-0000-0000-000001330000}"/>
    <cellStyle name="Normal 4 2 2 2 2 2 2 8" xfId="22724" xr:uid="{00000000-0005-0000-0000-000002330000}"/>
    <cellStyle name="Normal 4 2 2 2 2 2 2 9" xfId="43990" xr:uid="{00000000-0005-0000-0000-000003330000}"/>
    <cellStyle name="Normal 4 2 2 2 2 2 3" xfId="1607" xr:uid="{00000000-0005-0000-0000-000004330000}"/>
    <cellStyle name="Normal 4 2 2 2 2 2 3 10" xfId="3556" xr:uid="{00000000-0005-0000-0000-000005330000}"/>
    <cellStyle name="Normal 4 2 2 2 2 2 3 2" xfId="7170" xr:uid="{00000000-0005-0000-0000-000006330000}"/>
    <cellStyle name="Normal 4 2 2 2 2 2 3 2 2" xfId="17533" xr:uid="{00000000-0005-0000-0000-000007330000}"/>
    <cellStyle name="Normal 4 2 2 2 2 2 3 2 2 2" xfId="40833" xr:uid="{00000000-0005-0000-0000-000008330000}"/>
    <cellStyle name="Normal 4 2 2 2 2 2 3 2 3" xfId="12335" xr:uid="{00000000-0005-0000-0000-000009330000}"/>
    <cellStyle name="Normal 4 2 2 2 2 2 3 2 3 2" xfId="35518" xr:uid="{00000000-0005-0000-0000-00000A330000}"/>
    <cellStyle name="Normal 4 2 2 2 2 2 3 2 4" xfId="30208" xr:uid="{00000000-0005-0000-0000-00000B330000}"/>
    <cellStyle name="Normal 4 2 2 2 2 2 3 2 5" xfId="24893" xr:uid="{00000000-0005-0000-0000-00000C330000}"/>
    <cellStyle name="Normal 4 2 2 2 2 2 3 3" xfId="8822" xr:uid="{00000000-0005-0000-0000-00000D330000}"/>
    <cellStyle name="Normal 4 2 2 2 2 2 3 3 2" xfId="19256" xr:uid="{00000000-0005-0000-0000-00000E330000}"/>
    <cellStyle name="Normal 4 2 2 2 2 2 3 3 2 2" xfId="42601" xr:uid="{00000000-0005-0000-0000-00000F330000}"/>
    <cellStyle name="Normal 4 2 2 2 2 2 3 3 3" xfId="14102" xr:uid="{00000000-0005-0000-0000-000010330000}"/>
    <cellStyle name="Normal 4 2 2 2 2 2 3 3 3 2" xfId="37286" xr:uid="{00000000-0005-0000-0000-000011330000}"/>
    <cellStyle name="Normal 4 2 2 2 2 2 3 3 4" xfId="31976" xr:uid="{00000000-0005-0000-0000-000012330000}"/>
    <cellStyle name="Normal 4 2 2 2 2 2 3 3 5" xfId="26661" xr:uid="{00000000-0005-0000-0000-000013330000}"/>
    <cellStyle name="Normal 4 2 2 2 2 2 3 4" xfId="15883" xr:uid="{00000000-0005-0000-0000-000014330000}"/>
    <cellStyle name="Normal 4 2 2 2 2 2 3 4 2" xfId="39070" xr:uid="{00000000-0005-0000-0000-000015330000}"/>
    <cellStyle name="Normal 4 2 2 2 2 2 3 5" xfId="10574" xr:uid="{00000000-0005-0000-0000-000016330000}"/>
    <cellStyle name="Normal 4 2 2 2 2 2 3 5 2" xfId="33755" xr:uid="{00000000-0005-0000-0000-000017330000}"/>
    <cellStyle name="Normal 4 2 2 2 2 2 3 6" xfId="21201" xr:uid="{00000000-0005-0000-0000-000018330000}"/>
    <cellStyle name="Normal 4 2 2 2 2 2 3 6 2" xfId="28445" xr:uid="{00000000-0005-0000-0000-000019330000}"/>
    <cellStyle name="Normal 4 2 2 2 2 2 3 7" xfId="23130" xr:uid="{00000000-0005-0000-0000-00001A330000}"/>
    <cellStyle name="Normal 4 2 2 2 2 2 3 8" xfId="44396" xr:uid="{00000000-0005-0000-0000-00001B330000}"/>
    <cellStyle name="Normal 4 2 2 2 2 2 3 9" xfId="4641" xr:uid="{00000000-0005-0000-0000-00001C330000}"/>
    <cellStyle name="Normal 4 2 2 2 2 2 4" xfId="6371" xr:uid="{00000000-0005-0000-0000-00001D330000}"/>
    <cellStyle name="Normal 4 2 2 2 2 2 4 2" xfId="16793" xr:uid="{00000000-0005-0000-0000-00001E330000}"/>
    <cellStyle name="Normal 4 2 2 2 2 2 4 2 2" xfId="40021" xr:uid="{00000000-0005-0000-0000-00001F330000}"/>
    <cellStyle name="Normal 4 2 2 2 2 2 4 3" xfId="11523" xr:uid="{00000000-0005-0000-0000-000020330000}"/>
    <cellStyle name="Normal 4 2 2 2 2 2 4 3 2" xfId="34706" xr:uid="{00000000-0005-0000-0000-000021330000}"/>
    <cellStyle name="Normal 4 2 2 2 2 2 4 4" xfId="29396" xr:uid="{00000000-0005-0000-0000-000022330000}"/>
    <cellStyle name="Normal 4 2 2 2 2 2 4 5" xfId="24081" xr:uid="{00000000-0005-0000-0000-000023330000}"/>
    <cellStyle name="Normal 4 2 2 2 2 2 5" xfId="8082" xr:uid="{00000000-0005-0000-0000-000024330000}"/>
    <cellStyle name="Normal 4 2 2 2 2 2 5 2" xfId="18445" xr:uid="{00000000-0005-0000-0000-000025330000}"/>
    <cellStyle name="Normal 4 2 2 2 2 2 5 2 2" xfId="41789" xr:uid="{00000000-0005-0000-0000-000026330000}"/>
    <cellStyle name="Normal 4 2 2 2 2 2 5 3" xfId="13290" xr:uid="{00000000-0005-0000-0000-000027330000}"/>
    <cellStyle name="Normal 4 2 2 2 2 2 5 3 2" xfId="36474" xr:uid="{00000000-0005-0000-0000-000028330000}"/>
    <cellStyle name="Normal 4 2 2 2 2 2 5 4" xfId="31164" xr:uid="{00000000-0005-0000-0000-000029330000}"/>
    <cellStyle name="Normal 4 2 2 2 2 2 5 5" xfId="25849" xr:uid="{00000000-0005-0000-0000-00002A330000}"/>
    <cellStyle name="Normal 4 2 2 2 2 2 6" xfId="15071" xr:uid="{00000000-0005-0000-0000-00002B330000}"/>
    <cellStyle name="Normal 4 2 2 2 2 2 6 2" xfId="38258" xr:uid="{00000000-0005-0000-0000-00002C330000}"/>
    <cellStyle name="Normal 4 2 2 2 2 2 7" xfId="9762" xr:uid="{00000000-0005-0000-0000-00002D330000}"/>
    <cellStyle name="Normal 4 2 2 2 2 2 7 2" xfId="32943" xr:uid="{00000000-0005-0000-0000-00002E330000}"/>
    <cellStyle name="Normal 4 2 2 2 2 2 8" xfId="20389" xr:uid="{00000000-0005-0000-0000-00002F330000}"/>
    <cellStyle name="Normal 4 2 2 2 2 2 8 2" xfId="27633" xr:uid="{00000000-0005-0000-0000-000030330000}"/>
    <cellStyle name="Normal 4 2 2 2 2 2 9" xfId="22318" xr:uid="{00000000-0005-0000-0000-000031330000}"/>
    <cellStyle name="Normal 4 2 2 2 2 3" xfId="920" xr:uid="{00000000-0005-0000-0000-000032330000}"/>
    <cellStyle name="Normal 4 2 2 2 2 3 10" xfId="43713" xr:uid="{00000000-0005-0000-0000-000033330000}"/>
    <cellStyle name="Normal 4 2 2 2 2 3 11" xfId="4642" xr:uid="{00000000-0005-0000-0000-000034330000}"/>
    <cellStyle name="Normal 4 2 2 2 2 3 12" xfId="2873" xr:uid="{00000000-0005-0000-0000-000035330000}"/>
    <cellStyle name="Normal 4 2 2 2 2 3 2" xfId="1328" xr:uid="{00000000-0005-0000-0000-000036330000}"/>
    <cellStyle name="Normal 4 2 2 2 2 3 2 10" xfId="4643" xr:uid="{00000000-0005-0000-0000-000037330000}"/>
    <cellStyle name="Normal 4 2 2 2 2 3 2 11" xfId="3279" xr:uid="{00000000-0005-0000-0000-000038330000}"/>
    <cellStyle name="Normal 4 2 2 2 2 3 2 2" xfId="2143" xr:uid="{00000000-0005-0000-0000-000039330000}"/>
    <cellStyle name="Normal 4 2 2 2 2 3 2 2 10" xfId="4091" xr:uid="{00000000-0005-0000-0000-00003A330000}"/>
    <cellStyle name="Normal 4 2 2 2 2 3 2 2 2" xfId="7697" xr:uid="{00000000-0005-0000-0000-00003B330000}"/>
    <cellStyle name="Normal 4 2 2 2 2 3 2 2 2 2" xfId="18032" xr:uid="{00000000-0005-0000-0000-00003C330000}"/>
    <cellStyle name="Normal 4 2 2 2 2 3 2 2 2 2 2" xfId="41368" xr:uid="{00000000-0005-0000-0000-00003D330000}"/>
    <cellStyle name="Normal 4 2 2 2 2 3 2 2 2 3" xfId="12870" xr:uid="{00000000-0005-0000-0000-00003E330000}"/>
    <cellStyle name="Normal 4 2 2 2 2 3 2 2 2 3 2" xfId="36053" xr:uid="{00000000-0005-0000-0000-00003F330000}"/>
    <cellStyle name="Normal 4 2 2 2 2 3 2 2 2 4" xfId="30743" xr:uid="{00000000-0005-0000-0000-000040330000}"/>
    <cellStyle name="Normal 4 2 2 2 2 3 2 2 2 5" xfId="25428" xr:uid="{00000000-0005-0000-0000-000041330000}"/>
    <cellStyle name="Normal 4 2 2 2 2 3 2 2 3" xfId="9322" xr:uid="{00000000-0005-0000-0000-000042330000}"/>
    <cellStyle name="Normal 4 2 2 2 2 3 2 2 3 2" xfId="19791" xr:uid="{00000000-0005-0000-0000-000043330000}"/>
    <cellStyle name="Normal 4 2 2 2 2 3 2 2 3 2 2" xfId="43136" xr:uid="{00000000-0005-0000-0000-000044330000}"/>
    <cellStyle name="Normal 4 2 2 2 2 3 2 2 3 3" xfId="14637" xr:uid="{00000000-0005-0000-0000-000045330000}"/>
    <cellStyle name="Normal 4 2 2 2 2 3 2 2 3 3 2" xfId="37821" xr:uid="{00000000-0005-0000-0000-000046330000}"/>
    <cellStyle name="Normal 4 2 2 2 2 3 2 2 3 4" xfId="32511" xr:uid="{00000000-0005-0000-0000-000047330000}"/>
    <cellStyle name="Normal 4 2 2 2 2 3 2 2 3 5" xfId="27196" xr:uid="{00000000-0005-0000-0000-000048330000}"/>
    <cellStyle name="Normal 4 2 2 2 2 3 2 2 4" xfId="16418" xr:uid="{00000000-0005-0000-0000-000049330000}"/>
    <cellStyle name="Normal 4 2 2 2 2 3 2 2 4 2" xfId="39605" xr:uid="{00000000-0005-0000-0000-00004A330000}"/>
    <cellStyle name="Normal 4 2 2 2 2 3 2 2 5" xfId="11109" xr:uid="{00000000-0005-0000-0000-00004B330000}"/>
    <cellStyle name="Normal 4 2 2 2 2 3 2 2 5 2" xfId="34290" xr:uid="{00000000-0005-0000-0000-00004C330000}"/>
    <cellStyle name="Normal 4 2 2 2 2 3 2 2 6" xfId="21736" xr:uid="{00000000-0005-0000-0000-00004D330000}"/>
    <cellStyle name="Normal 4 2 2 2 2 3 2 2 6 2" xfId="28980" xr:uid="{00000000-0005-0000-0000-00004E330000}"/>
    <cellStyle name="Normal 4 2 2 2 2 3 2 2 7" xfId="23665" xr:uid="{00000000-0005-0000-0000-00004F330000}"/>
    <cellStyle name="Normal 4 2 2 2 2 3 2 2 8" xfId="44931" xr:uid="{00000000-0005-0000-0000-000050330000}"/>
    <cellStyle name="Normal 4 2 2 2 2 3 2 2 9" xfId="4644" xr:uid="{00000000-0005-0000-0000-000051330000}"/>
    <cellStyle name="Normal 4 2 2 2 2 3 2 3" xfId="6897" xr:uid="{00000000-0005-0000-0000-000052330000}"/>
    <cellStyle name="Normal 4 2 2 2 2 3 2 3 2" xfId="17268" xr:uid="{00000000-0005-0000-0000-000053330000}"/>
    <cellStyle name="Normal 4 2 2 2 2 3 2 3 2 2" xfId="40556" xr:uid="{00000000-0005-0000-0000-000054330000}"/>
    <cellStyle name="Normal 4 2 2 2 2 3 2 3 3" xfId="12058" xr:uid="{00000000-0005-0000-0000-000055330000}"/>
    <cellStyle name="Normal 4 2 2 2 2 3 2 3 3 2" xfId="35241" xr:uid="{00000000-0005-0000-0000-000056330000}"/>
    <cellStyle name="Normal 4 2 2 2 2 3 2 3 4" xfId="29931" xr:uid="{00000000-0005-0000-0000-000057330000}"/>
    <cellStyle name="Normal 4 2 2 2 2 3 2 3 5" xfId="24616" xr:uid="{00000000-0005-0000-0000-000058330000}"/>
    <cellStyle name="Normal 4 2 2 2 2 3 2 4" xfId="8557" xr:uid="{00000000-0005-0000-0000-000059330000}"/>
    <cellStyle name="Normal 4 2 2 2 2 3 2 4 2" xfId="18979" xr:uid="{00000000-0005-0000-0000-00005A330000}"/>
    <cellStyle name="Normal 4 2 2 2 2 3 2 4 2 2" xfId="42324" xr:uid="{00000000-0005-0000-0000-00005B330000}"/>
    <cellStyle name="Normal 4 2 2 2 2 3 2 4 3" xfId="13825" xr:uid="{00000000-0005-0000-0000-00005C330000}"/>
    <cellStyle name="Normal 4 2 2 2 2 3 2 4 3 2" xfId="37009" xr:uid="{00000000-0005-0000-0000-00005D330000}"/>
    <cellStyle name="Normal 4 2 2 2 2 3 2 4 4" xfId="31699" xr:uid="{00000000-0005-0000-0000-00005E330000}"/>
    <cellStyle name="Normal 4 2 2 2 2 3 2 4 5" xfId="26384" xr:uid="{00000000-0005-0000-0000-00005F330000}"/>
    <cellStyle name="Normal 4 2 2 2 2 3 2 5" xfId="15606" xr:uid="{00000000-0005-0000-0000-000060330000}"/>
    <cellStyle name="Normal 4 2 2 2 2 3 2 5 2" xfId="38793" xr:uid="{00000000-0005-0000-0000-000061330000}"/>
    <cellStyle name="Normal 4 2 2 2 2 3 2 6" xfId="10297" xr:uid="{00000000-0005-0000-0000-000062330000}"/>
    <cellStyle name="Normal 4 2 2 2 2 3 2 6 2" xfId="33478" xr:uid="{00000000-0005-0000-0000-000063330000}"/>
    <cellStyle name="Normal 4 2 2 2 2 3 2 7" xfId="20924" xr:uid="{00000000-0005-0000-0000-000064330000}"/>
    <cellStyle name="Normal 4 2 2 2 2 3 2 7 2" xfId="28168" xr:uid="{00000000-0005-0000-0000-000065330000}"/>
    <cellStyle name="Normal 4 2 2 2 2 3 2 8" xfId="22853" xr:uid="{00000000-0005-0000-0000-000066330000}"/>
    <cellStyle name="Normal 4 2 2 2 2 3 2 9" xfId="44119" xr:uid="{00000000-0005-0000-0000-000067330000}"/>
    <cellStyle name="Normal 4 2 2 2 2 3 3" xfId="1736" xr:uid="{00000000-0005-0000-0000-000068330000}"/>
    <cellStyle name="Normal 4 2 2 2 2 3 3 10" xfId="3685" xr:uid="{00000000-0005-0000-0000-000069330000}"/>
    <cellStyle name="Normal 4 2 2 2 2 3 3 2" xfId="7297" xr:uid="{00000000-0005-0000-0000-00006A330000}"/>
    <cellStyle name="Normal 4 2 2 2 2 3 3 2 2" xfId="17650" xr:uid="{00000000-0005-0000-0000-00006B330000}"/>
    <cellStyle name="Normal 4 2 2 2 2 3 3 2 2 2" xfId="40962" xr:uid="{00000000-0005-0000-0000-00006C330000}"/>
    <cellStyle name="Normal 4 2 2 2 2 3 3 2 3" xfId="12464" xr:uid="{00000000-0005-0000-0000-00006D330000}"/>
    <cellStyle name="Normal 4 2 2 2 2 3 3 2 3 2" xfId="35647" xr:uid="{00000000-0005-0000-0000-00006E330000}"/>
    <cellStyle name="Normal 4 2 2 2 2 3 3 2 4" xfId="30337" xr:uid="{00000000-0005-0000-0000-00006F330000}"/>
    <cellStyle name="Normal 4 2 2 2 2 3 3 2 5" xfId="25022" xr:uid="{00000000-0005-0000-0000-000070330000}"/>
    <cellStyle name="Normal 4 2 2 2 2 3 3 3" xfId="8939" xr:uid="{00000000-0005-0000-0000-000071330000}"/>
    <cellStyle name="Normal 4 2 2 2 2 3 3 3 2" xfId="19385" xr:uid="{00000000-0005-0000-0000-000072330000}"/>
    <cellStyle name="Normal 4 2 2 2 2 3 3 3 2 2" xfId="42730" xr:uid="{00000000-0005-0000-0000-000073330000}"/>
    <cellStyle name="Normal 4 2 2 2 2 3 3 3 3" xfId="14231" xr:uid="{00000000-0005-0000-0000-000074330000}"/>
    <cellStyle name="Normal 4 2 2 2 2 3 3 3 3 2" xfId="37415" xr:uid="{00000000-0005-0000-0000-000075330000}"/>
    <cellStyle name="Normal 4 2 2 2 2 3 3 3 4" xfId="32105" xr:uid="{00000000-0005-0000-0000-000076330000}"/>
    <cellStyle name="Normal 4 2 2 2 2 3 3 3 5" xfId="26790" xr:uid="{00000000-0005-0000-0000-000077330000}"/>
    <cellStyle name="Normal 4 2 2 2 2 3 3 4" xfId="16012" xr:uid="{00000000-0005-0000-0000-000078330000}"/>
    <cellStyle name="Normal 4 2 2 2 2 3 3 4 2" xfId="39199" xr:uid="{00000000-0005-0000-0000-000079330000}"/>
    <cellStyle name="Normal 4 2 2 2 2 3 3 5" xfId="10703" xr:uid="{00000000-0005-0000-0000-00007A330000}"/>
    <cellStyle name="Normal 4 2 2 2 2 3 3 5 2" xfId="33884" xr:uid="{00000000-0005-0000-0000-00007B330000}"/>
    <cellStyle name="Normal 4 2 2 2 2 3 3 6" xfId="21330" xr:uid="{00000000-0005-0000-0000-00007C330000}"/>
    <cellStyle name="Normal 4 2 2 2 2 3 3 6 2" xfId="28574" xr:uid="{00000000-0005-0000-0000-00007D330000}"/>
    <cellStyle name="Normal 4 2 2 2 2 3 3 7" xfId="23259" xr:uid="{00000000-0005-0000-0000-00007E330000}"/>
    <cellStyle name="Normal 4 2 2 2 2 3 3 8" xfId="44525" xr:uid="{00000000-0005-0000-0000-00007F330000}"/>
    <cellStyle name="Normal 4 2 2 2 2 3 3 9" xfId="4645" xr:uid="{00000000-0005-0000-0000-000080330000}"/>
    <cellStyle name="Normal 4 2 2 2 2 3 4" xfId="6498" xr:uid="{00000000-0005-0000-0000-000081330000}"/>
    <cellStyle name="Normal 4 2 2 2 2 3 4 2" xfId="16898" xr:uid="{00000000-0005-0000-0000-000082330000}"/>
    <cellStyle name="Normal 4 2 2 2 2 3 4 2 2" xfId="40150" xr:uid="{00000000-0005-0000-0000-000083330000}"/>
    <cellStyle name="Normal 4 2 2 2 2 3 4 3" xfId="11652" xr:uid="{00000000-0005-0000-0000-000084330000}"/>
    <cellStyle name="Normal 4 2 2 2 2 3 4 3 2" xfId="34835" xr:uid="{00000000-0005-0000-0000-000085330000}"/>
    <cellStyle name="Normal 4 2 2 2 2 3 4 4" xfId="29525" xr:uid="{00000000-0005-0000-0000-000086330000}"/>
    <cellStyle name="Normal 4 2 2 2 2 3 4 5" xfId="24210" xr:uid="{00000000-0005-0000-0000-000087330000}"/>
    <cellStyle name="Normal 4 2 2 2 2 3 5" xfId="8187" xr:uid="{00000000-0005-0000-0000-000088330000}"/>
    <cellStyle name="Normal 4 2 2 2 2 3 5 2" xfId="18574" xr:uid="{00000000-0005-0000-0000-000089330000}"/>
    <cellStyle name="Normal 4 2 2 2 2 3 5 2 2" xfId="41918" xr:uid="{00000000-0005-0000-0000-00008A330000}"/>
    <cellStyle name="Normal 4 2 2 2 2 3 5 3" xfId="13419" xr:uid="{00000000-0005-0000-0000-00008B330000}"/>
    <cellStyle name="Normal 4 2 2 2 2 3 5 3 2" xfId="36603" xr:uid="{00000000-0005-0000-0000-00008C330000}"/>
    <cellStyle name="Normal 4 2 2 2 2 3 5 4" xfId="31293" xr:uid="{00000000-0005-0000-0000-00008D330000}"/>
    <cellStyle name="Normal 4 2 2 2 2 3 5 5" xfId="25978" xr:uid="{00000000-0005-0000-0000-00008E330000}"/>
    <cellStyle name="Normal 4 2 2 2 2 3 6" xfId="15200" xr:uid="{00000000-0005-0000-0000-00008F330000}"/>
    <cellStyle name="Normal 4 2 2 2 2 3 6 2" xfId="38387" xr:uid="{00000000-0005-0000-0000-000090330000}"/>
    <cellStyle name="Normal 4 2 2 2 2 3 7" xfId="9891" xr:uid="{00000000-0005-0000-0000-000091330000}"/>
    <cellStyle name="Normal 4 2 2 2 2 3 7 2" xfId="33072" xr:uid="{00000000-0005-0000-0000-000092330000}"/>
    <cellStyle name="Normal 4 2 2 2 2 3 8" xfId="20518" xr:uid="{00000000-0005-0000-0000-000093330000}"/>
    <cellStyle name="Normal 4 2 2 2 2 3 8 2" xfId="27762" xr:uid="{00000000-0005-0000-0000-000094330000}"/>
    <cellStyle name="Normal 4 2 2 2 2 3 9" xfId="22447" xr:uid="{00000000-0005-0000-0000-000095330000}"/>
    <cellStyle name="Normal 4 2 2 2 2 4" xfId="1064" xr:uid="{00000000-0005-0000-0000-000096330000}"/>
    <cellStyle name="Normal 4 2 2 2 2 4 10" xfId="4646" xr:uid="{00000000-0005-0000-0000-000097330000}"/>
    <cellStyle name="Normal 4 2 2 2 2 4 11" xfId="3015" xr:uid="{00000000-0005-0000-0000-000098330000}"/>
    <cellStyle name="Normal 4 2 2 2 2 4 2" xfId="1879" xr:uid="{00000000-0005-0000-0000-000099330000}"/>
    <cellStyle name="Normal 4 2 2 2 2 4 2 10" xfId="3827" xr:uid="{00000000-0005-0000-0000-00009A330000}"/>
    <cellStyle name="Normal 4 2 2 2 2 4 2 2" xfId="7437" xr:uid="{00000000-0005-0000-0000-00009B330000}"/>
    <cellStyle name="Normal 4 2 2 2 2 4 2 2 2" xfId="17792" xr:uid="{00000000-0005-0000-0000-00009C330000}"/>
    <cellStyle name="Normal 4 2 2 2 2 4 2 2 2 2" xfId="41104" xr:uid="{00000000-0005-0000-0000-00009D330000}"/>
    <cellStyle name="Normal 4 2 2 2 2 4 2 2 3" xfId="12606" xr:uid="{00000000-0005-0000-0000-00009E330000}"/>
    <cellStyle name="Normal 4 2 2 2 2 4 2 2 3 2" xfId="35789" xr:uid="{00000000-0005-0000-0000-00009F330000}"/>
    <cellStyle name="Normal 4 2 2 2 2 4 2 2 4" xfId="30479" xr:uid="{00000000-0005-0000-0000-0000A0330000}"/>
    <cellStyle name="Normal 4 2 2 2 2 4 2 2 5" xfId="25164" xr:uid="{00000000-0005-0000-0000-0000A1330000}"/>
    <cellStyle name="Normal 4 2 2 2 2 4 2 3" xfId="9082" xr:uid="{00000000-0005-0000-0000-0000A2330000}"/>
    <cellStyle name="Normal 4 2 2 2 2 4 2 3 2" xfId="19527" xr:uid="{00000000-0005-0000-0000-0000A3330000}"/>
    <cellStyle name="Normal 4 2 2 2 2 4 2 3 2 2" xfId="42872" xr:uid="{00000000-0005-0000-0000-0000A4330000}"/>
    <cellStyle name="Normal 4 2 2 2 2 4 2 3 3" xfId="14373" xr:uid="{00000000-0005-0000-0000-0000A5330000}"/>
    <cellStyle name="Normal 4 2 2 2 2 4 2 3 3 2" xfId="37557" xr:uid="{00000000-0005-0000-0000-0000A6330000}"/>
    <cellStyle name="Normal 4 2 2 2 2 4 2 3 4" xfId="32247" xr:uid="{00000000-0005-0000-0000-0000A7330000}"/>
    <cellStyle name="Normal 4 2 2 2 2 4 2 3 5" xfId="26932" xr:uid="{00000000-0005-0000-0000-0000A8330000}"/>
    <cellStyle name="Normal 4 2 2 2 2 4 2 4" xfId="16154" xr:uid="{00000000-0005-0000-0000-0000A9330000}"/>
    <cellStyle name="Normal 4 2 2 2 2 4 2 4 2" xfId="39341" xr:uid="{00000000-0005-0000-0000-0000AA330000}"/>
    <cellStyle name="Normal 4 2 2 2 2 4 2 5" xfId="10845" xr:uid="{00000000-0005-0000-0000-0000AB330000}"/>
    <cellStyle name="Normal 4 2 2 2 2 4 2 5 2" xfId="34026" xr:uid="{00000000-0005-0000-0000-0000AC330000}"/>
    <cellStyle name="Normal 4 2 2 2 2 4 2 6" xfId="21472" xr:uid="{00000000-0005-0000-0000-0000AD330000}"/>
    <cellStyle name="Normal 4 2 2 2 2 4 2 6 2" xfId="28716" xr:uid="{00000000-0005-0000-0000-0000AE330000}"/>
    <cellStyle name="Normal 4 2 2 2 2 4 2 7" xfId="23401" xr:uid="{00000000-0005-0000-0000-0000AF330000}"/>
    <cellStyle name="Normal 4 2 2 2 2 4 2 8" xfId="44667" xr:uid="{00000000-0005-0000-0000-0000B0330000}"/>
    <cellStyle name="Normal 4 2 2 2 2 4 2 9" xfId="4647" xr:uid="{00000000-0005-0000-0000-0000B1330000}"/>
    <cellStyle name="Normal 4 2 2 2 2 4 3" xfId="6637" xr:uid="{00000000-0005-0000-0000-0000B2330000}"/>
    <cellStyle name="Normal 4 2 2 2 2 4 3 2" xfId="17040" xr:uid="{00000000-0005-0000-0000-0000B3330000}"/>
    <cellStyle name="Normal 4 2 2 2 2 4 3 2 2" xfId="40292" xr:uid="{00000000-0005-0000-0000-0000B4330000}"/>
    <cellStyle name="Normal 4 2 2 2 2 4 3 3" xfId="11794" xr:uid="{00000000-0005-0000-0000-0000B5330000}"/>
    <cellStyle name="Normal 4 2 2 2 2 4 3 3 2" xfId="34977" xr:uid="{00000000-0005-0000-0000-0000B6330000}"/>
    <cellStyle name="Normal 4 2 2 2 2 4 3 4" xfId="29667" xr:uid="{00000000-0005-0000-0000-0000B7330000}"/>
    <cellStyle name="Normal 4 2 2 2 2 4 3 5" xfId="24352" xr:uid="{00000000-0005-0000-0000-0000B8330000}"/>
    <cellStyle name="Normal 4 2 2 2 2 4 4" xfId="8329" xr:uid="{00000000-0005-0000-0000-0000B9330000}"/>
    <cellStyle name="Normal 4 2 2 2 2 4 4 2" xfId="18715" xr:uid="{00000000-0005-0000-0000-0000BA330000}"/>
    <cellStyle name="Normal 4 2 2 2 2 4 4 2 2" xfId="42060" xr:uid="{00000000-0005-0000-0000-0000BB330000}"/>
    <cellStyle name="Normal 4 2 2 2 2 4 4 3" xfId="13561" xr:uid="{00000000-0005-0000-0000-0000BC330000}"/>
    <cellStyle name="Normal 4 2 2 2 2 4 4 3 2" xfId="36745" xr:uid="{00000000-0005-0000-0000-0000BD330000}"/>
    <cellStyle name="Normal 4 2 2 2 2 4 4 4" xfId="31435" xr:uid="{00000000-0005-0000-0000-0000BE330000}"/>
    <cellStyle name="Normal 4 2 2 2 2 4 4 5" xfId="26120" xr:uid="{00000000-0005-0000-0000-0000BF330000}"/>
    <cellStyle name="Normal 4 2 2 2 2 4 5" xfId="15342" xr:uid="{00000000-0005-0000-0000-0000C0330000}"/>
    <cellStyle name="Normal 4 2 2 2 2 4 5 2" xfId="38529" xr:uid="{00000000-0005-0000-0000-0000C1330000}"/>
    <cellStyle name="Normal 4 2 2 2 2 4 6" xfId="10033" xr:uid="{00000000-0005-0000-0000-0000C2330000}"/>
    <cellStyle name="Normal 4 2 2 2 2 4 6 2" xfId="33214" xr:uid="{00000000-0005-0000-0000-0000C3330000}"/>
    <cellStyle name="Normal 4 2 2 2 2 4 7" xfId="20660" xr:uid="{00000000-0005-0000-0000-0000C4330000}"/>
    <cellStyle name="Normal 4 2 2 2 2 4 7 2" xfId="27904" xr:uid="{00000000-0005-0000-0000-0000C5330000}"/>
    <cellStyle name="Normal 4 2 2 2 2 4 8" xfId="22589" xr:uid="{00000000-0005-0000-0000-0000C6330000}"/>
    <cellStyle name="Normal 4 2 2 2 2 4 9" xfId="43855" xr:uid="{00000000-0005-0000-0000-0000C7330000}"/>
    <cellStyle name="Normal 4 2 2 2 2 5" xfId="645" xr:uid="{00000000-0005-0000-0000-0000C8330000}"/>
    <cellStyle name="Normal 4 2 2 2 2 5 10" xfId="2609" xr:uid="{00000000-0005-0000-0000-0000C9330000}"/>
    <cellStyle name="Normal 4 2 2 2 2 5 2" xfId="6238" xr:uid="{00000000-0005-0000-0000-0000CA330000}"/>
    <cellStyle name="Normal 4 2 2 2 2 5 2 2" xfId="16682" xr:uid="{00000000-0005-0000-0000-0000CB330000}"/>
    <cellStyle name="Normal 4 2 2 2 2 5 2 2 2" xfId="39886" xr:uid="{00000000-0005-0000-0000-0000CC330000}"/>
    <cellStyle name="Normal 4 2 2 2 2 5 2 3" xfId="11388" xr:uid="{00000000-0005-0000-0000-0000CD330000}"/>
    <cellStyle name="Normal 4 2 2 2 2 5 2 3 2" xfId="34571" xr:uid="{00000000-0005-0000-0000-0000CE330000}"/>
    <cellStyle name="Normal 4 2 2 2 2 5 2 4" xfId="29261" xr:uid="{00000000-0005-0000-0000-0000CF330000}"/>
    <cellStyle name="Normal 4 2 2 2 2 5 2 5" xfId="23946" xr:uid="{00000000-0005-0000-0000-0000D0330000}"/>
    <cellStyle name="Normal 4 2 2 2 2 5 3" xfId="7971" xr:uid="{00000000-0005-0000-0000-0000D1330000}"/>
    <cellStyle name="Normal 4 2 2 2 2 5 3 2" xfId="18310" xr:uid="{00000000-0005-0000-0000-0000D2330000}"/>
    <cellStyle name="Normal 4 2 2 2 2 5 3 2 2" xfId="41654" xr:uid="{00000000-0005-0000-0000-0000D3330000}"/>
    <cellStyle name="Normal 4 2 2 2 2 5 3 3" xfId="13155" xr:uid="{00000000-0005-0000-0000-0000D4330000}"/>
    <cellStyle name="Normal 4 2 2 2 2 5 3 3 2" xfId="36339" xr:uid="{00000000-0005-0000-0000-0000D5330000}"/>
    <cellStyle name="Normal 4 2 2 2 2 5 3 4" xfId="31029" xr:uid="{00000000-0005-0000-0000-0000D6330000}"/>
    <cellStyle name="Normal 4 2 2 2 2 5 3 5" xfId="25714" xr:uid="{00000000-0005-0000-0000-0000D7330000}"/>
    <cellStyle name="Normal 4 2 2 2 2 5 4" xfId="14936" xr:uid="{00000000-0005-0000-0000-0000D8330000}"/>
    <cellStyle name="Normal 4 2 2 2 2 5 4 2" xfId="38123" xr:uid="{00000000-0005-0000-0000-0000D9330000}"/>
    <cellStyle name="Normal 4 2 2 2 2 5 5" xfId="9627" xr:uid="{00000000-0005-0000-0000-0000DA330000}"/>
    <cellStyle name="Normal 4 2 2 2 2 5 5 2" xfId="32808" xr:uid="{00000000-0005-0000-0000-0000DB330000}"/>
    <cellStyle name="Normal 4 2 2 2 2 5 6" xfId="20254" xr:uid="{00000000-0005-0000-0000-0000DC330000}"/>
    <cellStyle name="Normal 4 2 2 2 2 5 6 2" xfId="27498" xr:uid="{00000000-0005-0000-0000-0000DD330000}"/>
    <cellStyle name="Normal 4 2 2 2 2 5 7" xfId="22183" xr:uid="{00000000-0005-0000-0000-0000DE330000}"/>
    <cellStyle name="Normal 4 2 2 2 2 5 8" xfId="43449" xr:uid="{00000000-0005-0000-0000-0000DF330000}"/>
    <cellStyle name="Normal 4 2 2 2 2 5 9" xfId="4648" xr:uid="{00000000-0005-0000-0000-0000E0330000}"/>
    <cellStyle name="Normal 4 2 2 2 2 6" xfId="1472" xr:uid="{00000000-0005-0000-0000-0000E1330000}"/>
    <cellStyle name="Normal 4 2 2 2 2 6 10" xfId="3421" xr:uid="{00000000-0005-0000-0000-0000E2330000}"/>
    <cellStyle name="Normal 4 2 2 2 2 6 2" xfId="7037" xr:uid="{00000000-0005-0000-0000-0000E3330000}"/>
    <cellStyle name="Normal 4 2 2 2 2 6 2 2" xfId="17410" xr:uid="{00000000-0005-0000-0000-0000E4330000}"/>
    <cellStyle name="Normal 4 2 2 2 2 6 2 2 2" xfId="40698" xr:uid="{00000000-0005-0000-0000-0000E5330000}"/>
    <cellStyle name="Normal 4 2 2 2 2 6 2 3" xfId="12200" xr:uid="{00000000-0005-0000-0000-0000E6330000}"/>
    <cellStyle name="Normal 4 2 2 2 2 6 2 3 2" xfId="35383" xr:uid="{00000000-0005-0000-0000-0000E7330000}"/>
    <cellStyle name="Normal 4 2 2 2 2 6 2 4" xfId="30073" xr:uid="{00000000-0005-0000-0000-0000E8330000}"/>
    <cellStyle name="Normal 4 2 2 2 2 6 2 5" xfId="24758" xr:uid="{00000000-0005-0000-0000-0000E9330000}"/>
    <cellStyle name="Normal 4 2 2 2 2 6 3" xfId="8699" xr:uid="{00000000-0005-0000-0000-0000EA330000}"/>
    <cellStyle name="Normal 4 2 2 2 2 6 3 2" xfId="19121" xr:uid="{00000000-0005-0000-0000-0000EB330000}"/>
    <cellStyle name="Normal 4 2 2 2 2 6 3 2 2" xfId="42466" xr:uid="{00000000-0005-0000-0000-0000EC330000}"/>
    <cellStyle name="Normal 4 2 2 2 2 6 3 3" xfId="13967" xr:uid="{00000000-0005-0000-0000-0000ED330000}"/>
    <cellStyle name="Normal 4 2 2 2 2 6 3 3 2" xfId="37151" xr:uid="{00000000-0005-0000-0000-0000EE330000}"/>
    <cellStyle name="Normal 4 2 2 2 2 6 3 4" xfId="31841" xr:uid="{00000000-0005-0000-0000-0000EF330000}"/>
    <cellStyle name="Normal 4 2 2 2 2 6 3 5" xfId="26526" xr:uid="{00000000-0005-0000-0000-0000F0330000}"/>
    <cellStyle name="Normal 4 2 2 2 2 6 4" xfId="15748" xr:uid="{00000000-0005-0000-0000-0000F1330000}"/>
    <cellStyle name="Normal 4 2 2 2 2 6 4 2" xfId="38935" xr:uid="{00000000-0005-0000-0000-0000F2330000}"/>
    <cellStyle name="Normal 4 2 2 2 2 6 5" xfId="10439" xr:uid="{00000000-0005-0000-0000-0000F3330000}"/>
    <cellStyle name="Normal 4 2 2 2 2 6 5 2" xfId="33620" xr:uid="{00000000-0005-0000-0000-0000F4330000}"/>
    <cellStyle name="Normal 4 2 2 2 2 6 6" xfId="21066" xr:uid="{00000000-0005-0000-0000-0000F5330000}"/>
    <cellStyle name="Normal 4 2 2 2 2 6 6 2" xfId="28310" xr:uid="{00000000-0005-0000-0000-0000F6330000}"/>
    <cellStyle name="Normal 4 2 2 2 2 6 7" xfId="22995" xr:uid="{00000000-0005-0000-0000-0000F7330000}"/>
    <cellStyle name="Normal 4 2 2 2 2 6 8" xfId="44261" xr:uid="{00000000-0005-0000-0000-0000F8330000}"/>
    <cellStyle name="Normal 4 2 2 2 2 6 9" xfId="4649" xr:uid="{00000000-0005-0000-0000-0000F9330000}"/>
    <cellStyle name="Normal 4 2 2 2 2 7" xfId="6106" xr:uid="{00000000-0005-0000-0000-0000FA330000}"/>
    <cellStyle name="Normal 4 2 2 2 2 7 2" xfId="16548" xr:uid="{00000000-0005-0000-0000-0000FB330000}"/>
    <cellStyle name="Normal 4 2 2 2 2 7 2 2" xfId="39752" xr:uid="{00000000-0005-0000-0000-0000FC330000}"/>
    <cellStyle name="Normal 4 2 2 2 2 7 3" xfId="11254" xr:uid="{00000000-0005-0000-0000-0000FD330000}"/>
    <cellStyle name="Normal 4 2 2 2 2 7 3 2" xfId="34437" xr:uid="{00000000-0005-0000-0000-0000FE330000}"/>
    <cellStyle name="Normal 4 2 2 2 2 7 4" xfId="29127" xr:uid="{00000000-0005-0000-0000-0000FF330000}"/>
    <cellStyle name="Normal 4 2 2 2 2 7 5" xfId="23812" xr:uid="{00000000-0005-0000-0000-000000340000}"/>
    <cellStyle name="Normal 4 2 2 2 2 8" xfId="7837" xr:uid="{00000000-0005-0000-0000-000001340000}"/>
    <cellStyle name="Normal 4 2 2 2 2 8 2" xfId="18176" xr:uid="{00000000-0005-0000-0000-000002340000}"/>
    <cellStyle name="Normal 4 2 2 2 2 8 2 2" xfId="41520" xr:uid="{00000000-0005-0000-0000-000003340000}"/>
    <cellStyle name="Normal 4 2 2 2 2 8 3" xfId="13021" xr:uid="{00000000-0005-0000-0000-000004340000}"/>
    <cellStyle name="Normal 4 2 2 2 2 8 3 2" xfId="36205" xr:uid="{00000000-0005-0000-0000-000005340000}"/>
    <cellStyle name="Normal 4 2 2 2 2 8 4" xfId="30895" xr:uid="{00000000-0005-0000-0000-000006340000}"/>
    <cellStyle name="Normal 4 2 2 2 2 8 5" xfId="25580" xr:uid="{00000000-0005-0000-0000-000007340000}"/>
    <cellStyle name="Normal 4 2 2 2 2 9" xfId="14802" xr:uid="{00000000-0005-0000-0000-000008340000}"/>
    <cellStyle name="Normal 4 2 2 2 2 9 2" xfId="37989" xr:uid="{00000000-0005-0000-0000-000009340000}"/>
    <cellStyle name="Normal 4 2 2 2 3" xfId="721" xr:uid="{00000000-0005-0000-0000-00000A340000}"/>
    <cellStyle name="Normal 4 2 2 2 3 10" xfId="43522" xr:uid="{00000000-0005-0000-0000-00000B340000}"/>
    <cellStyle name="Normal 4 2 2 2 3 11" xfId="4650" xr:uid="{00000000-0005-0000-0000-00000C340000}"/>
    <cellStyle name="Normal 4 2 2 2 3 12" xfId="2682" xr:uid="{00000000-0005-0000-0000-00000D340000}"/>
    <cellStyle name="Normal 4 2 2 2 3 2" xfId="1137" xr:uid="{00000000-0005-0000-0000-00000E340000}"/>
    <cellStyle name="Normal 4 2 2 2 3 2 10" xfId="4651" xr:uid="{00000000-0005-0000-0000-00000F340000}"/>
    <cellStyle name="Normal 4 2 2 2 3 2 11" xfId="3088" xr:uid="{00000000-0005-0000-0000-000010340000}"/>
    <cellStyle name="Normal 4 2 2 2 3 2 2" xfId="1952" xr:uid="{00000000-0005-0000-0000-000011340000}"/>
    <cellStyle name="Normal 4 2 2 2 3 2 2 10" xfId="3900" xr:uid="{00000000-0005-0000-0000-000012340000}"/>
    <cellStyle name="Normal 4 2 2 2 3 2 2 2" xfId="7509" xr:uid="{00000000-0005-0000-0000-000013340000}"/>
    <cellStyle name="Normal 4 2 2 2 3 2 2 2 2" xfId="17853" xr:uid="{00000000-0005-0000-0000-000014340000}"/>
    <cellStyle name="Normal 4 2 2 2 3 2 2 2 2 2" xfId="41177" xr:uid="{00000000-0005-0000-0000-000015340000}"/>
    <cellStyle name="Normal 4 2 2 2 3 2 2 2 3" xfId="12679" xr:uid="{00000000-0005-0000-0000-000016340000}"/>
    <cellStyle name="Normal 4 2 2 2 3 2 2 2 3 2" xfId="35862" xr:uid="{00000000-0005-0000-0000-000017340000}"/>
    <cellStyle name="Normal 4 2 2 2 3 2 2 2 4" xfId="30552" xr:uid="{00000000-0005-0000-0000-000018340000}"/>
    <cellStyle name="Normal 4 2 2 2 3 2 2 2 5" xfId="25237" xr:uid="{00000000-0005-0000-0000-000019340000}"/>
    <cellStyle name="Normal 4 2 2 2 3 2 2 3" xfId="9143" xr:uid="{00000000-0005-0000-0000-00001A340000}"/>
    <cellStyle name="Normal 4 2 2 2 3 2 2 3 2" xfId="19600" xr:uid="{00000000-0005-0000-0000-00001B340000}"/>
    <cellStyle name="Normal 4 2 2 2 3 2 2 3 2 2" xfId="42945" xr:uid="{00000000-0005-0000-0000-00001C340000}"/>
    <cellStyle name="Normal 4 2 2 2 3 2 2 3 3" xfId="14446" xr:uid="{00000000-0005-0000-0000-00001D340000}"/>
    <cellStyle name="Normal 4 2 2 2 3 2 2 3 3 2" xfId="37630" xr:uid="{00000000-0005-0000-0000-00001E340000}"/>
    <cellStyle name="Normal 4 2 2 2 3 2 2 3 4" xfId="32320" xr:uid="{00000000-0005-0000-0000-00001F340000}"/>
    <cellStyle name="Normal 4 2 2 2 3 2 2 3 5" xfId="27005" xr:uid="{00000000-0005-0000-0000-000020340000}"/>
    <cellStyle name="Normal 4 2 2 2 3 2 2 4" xfId="16227" xr:uid="{00000000-0005-0000-0000-000021340000}"/>
    <cellStyle name="Normal 4 2 2 2 3 2 2 4 2" xfId="39414" xr:uid="{00000000-0005-0000-0000-000022340000}"/>
    <cellStyle name="Normal 4 2 2 2 3 2 2 5" xfId="10918" xr:uid="{00000000-0005-0000-0000-000023340000}"/>
    <cellStyle name="Normal 4 2 2 2 3 2 2 5 2" xfId="34099" xr:uid="{00000000-0005-0000-0000-000024340000}"/>
    <cellStyle name="Normal 4 2 2 2 3 2 2 6" xfId="21545" xr:uid="{00000000-0005-0000-0000-000025340000}"/>
    <cellStyle name="Normal 4 2 2 2 3 2 2 6 2" xfId="28789" xr:uid="{00000000-0005-0000-0000-000026340000}"/>
    <cellStyle name="Normal 4 2 2 2 3 2 2 7" xfId="23474" xr:uid="{00000000-0005-0000-0000-000027340000}"/>
    <cellStyle name="Normal 4 2 2 2 3 2 2 8" xfId="44740" xr:uid="{00000000-0005-0000-0000-000028340000}"/>
    <cellStyle name="Normal 4 2 2 2 3 2 2 9" xfId="4652" xr:uid="{00000000-0005-0000-0000-000029340000}"/>
    <cellStyle name="Normal 4 2 2 2 3 2 3" xfId="6709" xr:uid="{00000000-0005-0000-0000-00002A340000}"/>
    <cellStyle name="Normal 4 2 2 2 3 2 3 2" xfId="17101" xr:uid="{00000000-0005-0000-0000-00002B340000}"/>
    <cellStyle name="Normal 4 2 2 2 3 2 3 2 2" xfId="40365" xr:uid="{00000000-0005-0000-0000-00002C340000}"/>
    <cellStyle name="Normal 4 2 2 2 3 2 3 3" xfId="11867" xr:uid="{00000000-0005-0000-0000-00002D340000}"/>
    <cellStyle name="Normal 4 2 2 2 3 2 3 3 2" xfId="35050" xr:uid="{00000000-0005-0000-0000-00002E340000}"/>
    <cellStyle name="Normal 4 2 2 2 3 2 3 4" xfId="29740" xr:uid="{00000000-0005-0000-0000-00002F340000}"/>
    <cellStyle name="Normal 4 2 2 2 3 2 3 5" xfId="24425" xr:uid="{00000000-0005-0000-0000-000030340000}"/>
    <cellStyle name="Normal 4 2 2 2 3 2 4" xfId="8390" xr:uid="{00000000-0005-0000-0000-000031340000}"/>
    <cellStyle name="Normal 4 2 2 2 3 2 4 2" xfId="18788" xr:uid="{00000000-0005-0000-0000-000032340000}"/>
    <cellStyle name="Normal 4 2 2 2 3 2 4 2 2" xfId="42133" xr:uid="{00000000-0005-0000-0000-000033340000}"/>
    <cellStyle name="Normal 4 2 2 2 3 2 4 3" xfId="13634" xr:uid="{00000000-0005-0000-0000-000034340000}"/>
    <cellStyle name="Normal 4 2 2 2 3 2 4 3 2" xfId="36818" xr:uid="{00000000-0005-0000-0000-000035340000}"/>
    <cellStyle name="Normal 4 2 2 2 3 2 4 4" xfId="31508" xr:uid="{00000000-0005-0000-0000-000036340000}"/>
    <cellStyle name="Normal 4 2 2 2 3 2 4 5" xfId="26193" xr:uid="{00000000-0005-0000-0000-000037340000}"/>
    <cellStyle name="Normal 4 2 2 2 3 2 5" xfId="15415" xr:uid="{00000000-0005-0000-0000-000038340000}"/>
    <cellStyle name="Normal 4 2 2 2 3 2 5 2" xfId="38602" xr:uid="{00000000-0005-0000-0000-000039340000}"/>
    <cellStyle name="Normal 4 2 2 2 3 2 6" xfId="10106" xr:uid="{00000000-0005-0000-0000-00003A340000}"/>
    <cellStyle name="Normal 4 2 2 2 3 2 6 2" xfId="33287" xr:uid="{00000000-0005-0000-0000-00003B340000}"/>
    <cellStyle name="Normal 4 2 2 2 3 2 7" xfId="20733" xr:uid="{00000000-0005-0000-0000-00003C340000}"/>
    <cellStyle name="Normal 4 2 2 2 3 2 7 2" xfId="27977" xr:uid="{00000000-0005-0000-0000-00003D340000}"/>
    <cellStyle name="Normal 4 2 2 2 3 2 8" xfId="22662" xr:uid="{00000000-0005-0000-0000-00003E340000}"/>
    <cellStyle name="Normal 4 2 2 2 3 2 9" xfId="43928" xr:uid="{00000000-0005-0000-0000-00003F340000}"/>
    <cellStyle name="Normal 4 2 2 2 3 3" xfId="1545" xr:uid="{00000000-0005-0000-0000-000040340000}"/>
    <cellStyle name="Normal 4 2 2 2 3 3 10" xfId="3494" xr:uid="{00000000-0005-0000-0000-000041340000}"/>
    <cellStyle name="Normal 4 2 2 2 3 3 2" xfId="7109" xr:uid="{00000000-0005-0000-0000-000042340000}"/>
    <cellStyle name="Normal 4 2 2 2 3 3 2 2" xfId="17471" xr:uid="{00000000-0005-0000-0000-000043340000}"/>
    <cellStyle name="Normal 4 2 2 2 3 3 2 2 2" xfId="40771" xr:uid="{00000000-0005-0000-0000-000044340000}"/>
    <cellStyle name="Normal 4 2 2 2 3 3 2 3" xfId="12273" xr:uid="{00000000-0005-0000-0000-000045340000}"/>
    <cellStyle name="Normal 4 2 2 2 3 3 2 3 2" xfId="35456" xr:uid="{00000000-0005-0000-0000-000046340000}"/>
    <cellStyle name="Normal 4 2 2 2 3 3 2 4" xfId="30146" xr:uid="{00000000-0005-0000-0000-000047340000}"/>
    <cellStyle name="Normal 4 2 2 2 3 3 2 5" xfId="24831" xr:uid="{00000000-0005-0000-0000-000048340000}"/>
    <cellStyle name="Normal 4 2 2 2 3 3 3" xfId="8760" xr:uid="{00000000-0005-0000-0000-000049340000}"/>
    <cellStyle name="Normal 4 2 2 2 3 3 3 2" xfId="19194" xr:uid="{00000000-0005-0000-0000-00004A340000}"/>
    <cellStyle name="Normal 4 2 2 2 3 3 3 2 2" xfId="42539" xr:uid="{00000000-0005-0000-0000-00004B340000}"/>
    <cellStyle name="Normal 4 2 2 2 3 3 3 3" xfId="14040" xr:uid="{00000000-0005-0000-0000-00004C340000}"/>
    <cellStyle name="Normal 4 2 2 2 3 3 3 3 2" xfId="37224" xr:uid="{00000000-0005-0000-0000-00004D340000}"/>
    <cellStyle name="Normal 4 2 2 2 3 3 3 4" xfId="31914" xr:uid="{00000000-0005-0000-0000-00004E340000}"/>
    <cellStyle name="Normal 4 2 2 2 3 3 3 5" xfId="26599" xr:uid="{00000000-0005-0000-0000-00004F340000}"/>
    <cellStyle name="Normal 4 2 2 2 3 3 4" xfId="15821" xr:uid="{00000000-0005-0000-0000-000050340000}"/>
    <cellStyle name="Normal 4 2 2 2 3 3 4 2" xfId="39008" xr:uid="{00000000-0005-0000-0000-000051340000}"/>
    <cellStyle name="Normal 4 2 2 2 3 3 5" xfId="10512" xr:uid="{00000000-0005-0000-0000-000052340000}"/>
    <cellStyle name="Normal 4 2 2 2 3 3 5 2" xfId="33693" xr:uid="{00000000-0005-0000-0000-000053340000}"/>
    <cellStyle name="Normal 4 2 2 2 3 3 6" xfId="21139" xr:uid="{00000000-0005-0000-0000-000054340000}"/>
    <cellStyle name="Normal 4 2 2 2 3 3 6 2" xfId="28383" xr:uid="{00000000-0005-0000-0000-000055340000}"/>
    <cellStyle name="Normal 4 2 2 2 3 3 7" xfId="23068" xr:uid="{00000000-0005-0000-0000-000056340000}"/>
    <cellStyle name="Normal 4 2 2 2 3 3 8" xfId="44334" xr:uid="{00000000-0005-0000-0000-000057340000}"/>
    <cellStyle name="Normal 4 2 2 2 3 3 9" xfId="4653" xr:uid="{00000000-0005-0000-0000-000058340000}"/>
    <cellStyle name="Normal 4 2 2 2 3 4" xfId="6310" xr:uid="{00000000-0005-0000-0000-000059340000}"/>
    <cellStyle name="Normal 4 2 2 2 3 4 2" xfId="16743" xr:uid="{00000000-0005-0000-0000-00005A340000}"/>
    <cellStyle name="Normal 4 2 2 2 3 4 2 2" xfId="39959" xr:uid="{00000000-0005-0000-0000-00005B340000}"/>
    <cellStyle name="Normal 4 2 2 2 3 4 3" xfId="11461" xr:uid="{00000000-0005-0000-0000-00005C340000}"/>
    <cellStyle name="Normal 4 2 2 2 3 4 3 2" xfId="34644" xr:uid="{00000000-0005-0000-0000-00005D340000}"/>
    <cellStyle name="Normal 4 2 2 2 3 4 4" xfId="29334" xr:uid="{00000000-0005-0000-0000-00005E340000}"/>
    <cellStyle name="Normal 4 2 2 2 3 4 5" xfId="24019" xr:uid="{00000000-0005-0000-0000-00005F340000}"/>
    <cellStyle name="Normal 4 2 2 2 3 5" xfId="8032" xr:uid="{00000000-0005-0000-0000-000060340000}"/>
    <cellStyle name="Normal 4 2 2 2 3 5 2" xfId="18383" xr:uid="{00000000-0005-0000-0000-000061340000}"/>
    <cellStyle name="Normal 4 2 2 2 3 5 2 2" xfId="41727" xr:uid="{00000000-0005-0000-0000-000062340000}"/>
    <cellStyle name="Normal 4 2 2 2 3 5 3" xfId="13228" xr:uid="{00000000-0005-0000-0000-000063340000}"/>
    <cellStyle name="Normal 4 2 2 2 3 5 3 2" xfId="36412" xr:uid="{00000000-0005-0000-0000-000064340000}"/>
    <cellStyle name="Normal 4 2 2 2 3 5 4" xfId="31102" xr:uid="{00000000-0005-0000-0000-000065340000}"/>
    <cellStyle name="Normal 4 2 2 2 3 5 5" xfId="25787" xr:uid="{00000000-0005-0000-0000-000066340000}"/>
    <cellStyle name="Normal 4 2 2 2 3 6" xfId="15009" xr:uid="{00000000-0005-0000-0000-000067340000}"/>
    <cellStyle name="Normal 4 2 2 2 3 6 2" xfId="38196" xr:uid="{00000000-0005-0000-0000-000068340000}"/>
    <cellStyle name="Normal 4 2 2 2 3 7" xfId="9700" xr:uid="{00000000-0005-0000-0000-000069340000}"/>
    <cellStyle name="Normal 4 2 2 2 3 7 2" xfId="32881" xr:uid="{00000000-0005-0000-0000-00006A340000}"/>
    <cellStyle name="Normal 4 2 2 2 3 8" xfId="20327" xr:uid="{00000000-0005-0000-0000-00006B340000}"/>
    <cellStyle name="Normal 4 2 2 2 3 8 2" xfId="27571" xr:uid="{00000000-0005-0000-0000-00006C340000}"/>
    <cellStyle name="Normal 4 2 2 2 3 9" xfId="22256" xr:uid="{00000000-0005-0000-0000-00006D340000}"/>
    <cellStyle name="Normal 4 2 2 2 4" xfId="858" xr:uid="{00000000-0005-0000-0000-00006E340000}"/>
    <cellStyle name="Normal 4 2 2 2 4 10" xfId="43651" xr:uid="{00000000-0005-0000-0000-00006F340000}"/>
    <cellStyle name="Normal 4 2 2 2 4 11" xfId="4654" xr:uid="{00000000-0005-0000-0000-000070340000}"/>
    <cellStyle name="Normal 4 2 2 2 4 12" xfId="2811" xr:uid="{00000000-0005-0000-0000-000071340000}"/>
    <cellStyle name="Normal 4 2 2 2 4 2" xfId="1266" xr:uid="{00000000-0005-0000-0000-000072340000}"/>
    <cellStyle name="Normal 4 2 2 2 4 2 10" xfId="4655" xr:uid="{00000000-0005-0000-0000-000073340000}"/>
    <cellStyle name="Normal 4 2 2 2 4 2 11" xfId="3217" xr:uid="{00000000-0005-0000-0000-000074340000}"/>
    <cellStyle name="Normal 4 2 2 2 4 2 2" xfId="2081" xr:uid="{00000000-0005-0000-0000-000075340000}"/>
    <cellStyle name="Normal 4 2 2 2 4 2 2 10" xfId="4029" xr:uid="{00000000-0005-0000-0000-000076340000}"/>
    <cellStyle name="Normal 4 2 2 2 4 2 2 2" xfId="7636" xr:uid="{00000000-0005-0000-0000-000077340000}"/>
    <cellStyle name="Normal 4 2 2 2 4 2 2 2 2" xfId="17970" xr:uid="{00000000-0005-0000-0000-000078340000}"/>
    <cellStyle name="Normal 4 2 2 2 4 2 2 2 2 2" xfId="41306" xr:uid="{00000000-0005-0000-0000-000079340000}"/>
    <cellStyle name="Normal 4 2 2 2 4 2 2 2 3" xfId="12808" xr:uid="{00000000-0005-0000-0000-00007A340000}"/>
    <cellStyle name="Normal 4 2 2 2 4 2 2 2 3 2" xfId="35991" xr:uid="{00000000-0005-0000-0000-00007B340000}"/>
    <cellStyle name="Normal 4 2 2 2 4 2 2 2 4" xfId="30681" xr:uid="{00000000-0005-0000-0000-00007C340000}"/>
    <cellStyle name="Normal 4 2 2 2 4 2 2 2 5" xfId="25366" xr:uid="{00000000-0005-0000-0000-00007D340000}"/>
    <cellStyle name="Normal 4 2 2 2 4 2 2 3" xfId="9260" xr:uid="{00000000-0005-0000-0000-00007E340000}"/>
    <cellStyle name="Normal 4 2 2 2 4 2 2 3 2" xfId="19729" xr:uid="{00000000-0005-0000-0000-00007F340000}"/>
    <cellStyle name="Normal 4 2 2 2 4 2 2 3 2 2" xfId="43074" xr:uid="{00000000-0005-0000-0000-000080340000}"/>
    <cellStyle name="Normal 4 2 2 2 4 2 2 3 3" xfId="14575" xr:uid="{00000000-0005-0000-0000-000081340000}"/>
    <cellStyle name="Normal 4 2 2 2 4 2 2 3 3 2" xfId="37759" xr:uid="{00000000-0005-0000-0000-000082340000}"/>
    <cellStyle name="Normal 4 2 2 2 4 2 2 3 4" xfId="32449" xr:uid="{00000000-0005-0000-0000-000083340000}"/>
    <cellStyle name="Normal 4 2 2 2 4 2 2 3 5" xfId="27134" xr:uid="{00000000-0005-0000-0000-000084340000}"/>
    <cellStyle name="Normal 4 2 2 2 4 2 2 4" xfId="16356" xr:uid="{00000000-0005-0000-0000-000085340000}"/>
    <cellStyle name="Normal 4 2 2 2 4 2 2 4 2" xfId="39543" xr:uid="{00000000-0005-0000-0000-000086340000}"/>
    <cellStyle name="Normal 4 2 2 2 4 2 2 5" xfId="11047" xr:uid="{00000000-0005-0000-0000-000087340000}"/>
    <cellStyle name="Normal 4 2 2 2 4 2 2 5 2" xfId="34228" xr:uid="{00000000-0005-0000-0000-000088340000}"/>
    <cellStyle name="Normal 4 2 2 2 4 2 2 6" xfId="21674" xr:uid="{00000000-0005-0000-0000-000089340000}"/>
    <cellStyle name="Normal 4 2 2 2 4 2 2 6 2" xfId="28918" xr:uid="{00000000-0005-0000-0000-00008A340000}"/>
    <cellStyle name="Normal 4 2 2 2 4 2 2 7" xfId="23603" xr:uid="{00000000-0005-0000-0000-00008B340000}"/>
    <cellStyle name="Normal 4 2 2 2 4 2 2 8" xfId="44869" xr:uid="{00000000-0005-0000-0000-00008C340000}"/>
    <cellStyle name="Normal 4 2 2 2 4 2 2 9" xfId="4656" xr:uid="{00000000-0005-0000-0000-00008D340000}"/>
    <cellStyle name="Normal 4 2 2 2 4 2 3" xfId="6836" xr:uid="{00000000-0005-0000-0000-00008E340000}"/>
    <cellStyle name="Normal 4 2 2 2 4 2 3 2" xfId="17206" xr:uid="{00000000-0005-0000-0000-00008F340000}"/>
    <cellStyle name="Normal 4 2 2 2 4 2 3 2 2" xfId="40494" xr:uid="{00000000-0005-0000-0000-000090340000}"/>
    <cellStyle name="Normal 4 2 2 2 4 2 3 3" xfId="11996" xr:uid="{00000000-0005-0000-0000-000091340000}"/>
    <cellStyle name="Normal 4 2 2 2 4 2 3 3 2" xfId="35179" xr:uid="{00000000-0005-0000-0000-000092340000}"/>
    <cellStyle name="Normal 4 2 2 2 4 2 3 4" xfId="29869" xr:uid="{00000000-0005-0000-0000-000093340000}"/>
    <cellStyle name="Normal 4 2 2 2 4 2 3 5" xfId="24554" xr:uid="{00000000-0005-0000-0000-000094340000}"/>
    <cellStyle name="Normal 4 2 2 2 4 2 4" xfId="8495" xr:uid="{00000000-0005-0000-0000-000095340000}"/>
    <cellStyle name="Normal 4 2 2 2 4 2 4 2" xfId="18917" xr:uid="{00000000-0005-0000-0000-000096340000}"/>
    <cellStyle name="Normal 4 2 2 2 4 2 4 2 2" xfId="42262" xr:uid="{00000000-0005-0000-0000-000097340000}"/>
    <cellStyle name="Normal 4 2 2 2 4 2 4 3" xfId="13763" xr:uid="{00000000-0005-0000-0000-000098340000}"/>
    <cellStyle name="Normal 4 2 2 2 4 2 4 3 2" xfId="36947" xr:uid="{00000000-0005-0000-0000-000099340000}"/>
    <cellStyle name="Normal 4 2 2 2 4 2 4 4" xfId="31637" xr:uid="{00000000-0005-0000-0000-00009A340000}"/>
    <cellStyle name="Normal 4 2 2 2 4 2 4 5" xfId="26322" xr:uid="{00000000-0005-0000-0000-00009B340000}"/>
    <cellStyle name="Normal 4 2 2 2 4 2 5" xfId="15544" xr:uid="{00000000-0005-0000-0000-00009C340000}"/>
    <cellStyle name="Normal 4 2 2 2 4 2 5 2" xfId="38731" xr:uid="{00000000-0005-0000-0000-00009D340000}"/>
    <cellStyle name="Normal 4 2 2 2 4 2 6" xfId="10235" xr:uid="{00000000-0005-0000-0000-00009E340000}"/>
    <cellStyle name="Normal 4 2 2 2 4 2 6 2" xfId="33416" xr:uid="{00000000-0005-0000-0000-00009F340000}"/>
    <cellStyle name="Normal 4 2 2 2 4 2 7" xfId="20862" xr:uid="{00000000-0005-0000-0000-0000A0340000}"/>
    <cellStyle name="Normal 4 2 2 2 4 2 7 2" xfId="28106" xr:uid="{00000000-0005-0000-0000-0000A1340000}"/>
    <cellStyle name="Normal 4 2 2 2 4 2 8" xfId="22791" xr:uid="{00000000-0005-0000-0000-0000A2340000}"/>
    <cellStyle name="Normal 4 2 2 2 4 2 9" xfId="44057" xr:uid="{00000000-0005-0000-0000-0000A3340000}"/>
    <cellStyle name="Normal 4 2 2 2 4 3" xfId="1674" xr:uid="{00000000-0005-0000-0000-0000A4340000}"/>
    <cellStyle name="Normal 4 2 2 2 4 3 10" xfId="3623" xr:uid="{00000000-0005-0000-0000-0000A5340000}"/>
    <cellStyle name="Normal 4 2 2 2 4 3 2" xfId="7236" xr:uid="{00000000-0005-0000-0000-0000A6340000}"/>
    <cellStyle name="Normal 4 2 2 2 4 3 2 2" xfId="17588" xr:uid="{00000000-0005-0000-0000-0000A7340000}"/>
    <cellStyle name="Normal 4 2 2 2 4 3 2 2 2" xfId="40900" xr:uid="{00000000-0005-0000-0000-0000A8340000}"/>
    <cellStyle name="Normal 4 2 2 2 4 3 2 3" xfId="12402" xr:uid="{00000000-0005-0000-0000-0000A9340000}"/>
    <cellStyle name="Normal 4 2 2 2 4 3 2 3 2" xfId="35585" xr:uid="{00000000-0005-0000-0000-0000AA340000}"/>
    <cellStyle name="Normal 4 2 2 2 4 3 2 4" xfId="30275" xr:uid="{00000000-0005-0000-0000-0000AB340000}"/>
    <cellStyle name="Normal 4 2 2 2 4 3 2 5" xfId="24960" xr:uid="{00000000-0005-0000-0000-0000AC340000}"/>
    <cellStyle name="Normal 4 2 2 2 4 3 3" xfId="8877" xr:uid="{00000000-0005-0000-0000-0000AD340000}"/>
    <cellStyle name="Normal 4 2 2 2 4 3 3 2" xfId="19323" xr:uid="{00000000-0005-0000-0000-0000AE340000}"/>
    <cellStyle name="Normal 4 2 2 2 4 3 3 2 2" xfId="42668" xr:uid="{00000000-0005-0000-0000-0000AF340000}"/>
    <cellStyle name="Normal 4 2 2 2 4 3 3 3" xfId="14169" xr:uid="{00000000-0005-0000-0000-0000B0340000}"/>
    <cellStyle name="Normal 4 2 2 2 4 3 3 3 2" xfId="37353" xr:uid="{00000000-0005-0000-0000-0000B1340000}"/>
    <cellStyle name="Normal 4 2 2 2 4 3 3 4" xfId="32043" xr:uid="{00000000-0005-0000-0000-0000B2340000}"/>
    <cellStyle name="Normal 4 2 2 2 4 3 3 5" xfId="26728" xr:uid="{00000000-0005-0000-0000-0000B3340000}"/>
    <cellStyle name="Normal 4 2 2 2 4 3 4" xfId="15950" xr:uid="{00000000-0005-0000-0000-0000B4340000}"/>
    <cellStyle name="Normal 4 2 2 2 4 3 4 2" xfId="39137" xr:uid="{00000000-0005-0000-0000-0000B5340000}"/>
    <cellStyle name="Normal 4 2 2 2 4 3 5" xfId="10641" xr:uid="{00000000-0005-0000-0000-0000B6340000}"/>
    <cellStyle name="Normal 4 2 2 2 4 3 5 2" xfId="33822" xr:uid="{00000000-0005-0000-0000-0000B7340000}"/>
    <cellStyle name="Normal 4 2 2 2 4 3 6" xfId="21268" xr:uid="{00000000-0005-0000-0000-0000B8340000}"/>
    <cellStyle name="Normal 4 2 2 2 4 3 6 2" xfId="28512" xr:uid="{00000000-0005-0000-0000-0000B9340000}"/>
    <cellStyle name="Normal 4 2 2 2 4 3 7" xfId="23197" xr:uid="{00000000-0005-0000-0000-0000BA340000}"/>
    <cellStyle name="Normal 4 2 2 2 4 3 8" xfId="44463" xr:uid="{00000000-0005-0000-0000-0000BB340000}"/>
    <cellStyle name="Normal 4 2 2 2 4 3 9" xfId="4657" xr:uid="{00000000-0005-0000-0000-0000BC340000}"/>
    <cellStyle name="Normal 4 2 2 2 4 4" xfId="6437" xr:uid="{00000000-0005-0000-0000-0000BD340000}"/>
    <cellStyle name="Normal 4 2 2 2 4 4 2" xfId="16848" xr:uid="{00000000-0005-0000-0000-0000BE340000}"/>
    <cellStyle name="Normal 4 2 2 2 4 4 2 2" xfId="40088" xr:uid="{00000000-0005-0000-0000-0000BF340000}"/>
    <cellStyle name="Normal 4 2 2 2 4 4 3" xfId="11590" xr:uid="{00000000-0005-0000-0000-0000C0340000}"/>
    <cellStyle name="Normal 4 2 2 2 4 4 3 2" xfId="34773" xr:uid="{00000000-0005-0000-0000-0000C1340000}"/>
    <cellStyle name="Normal 4 2 2 2 4 4 4" xfId="29463" xr:uid="{00000000-0005-0000-0000-0000C2340000}"/>
    <cellStyle name="Normal 4 2 2 2 4 4 5" xfId="24148" xr:uid="{00000000-0005-0000-0000-0000C3340000}"/>
    <cellStyle name="Normal 4 2 2 2 4 5" xfId="8137" xr:uid="{00000000-0005-0000-0000-0000C4340000}"/>
    <cellStyle name="Normal 4 2 2 2 4 5 2" xfId="18512" xr:uid="{00000000-0005-0000-0000-0000C5340000}"/>
    <cellStyle name="Normal 4 2 2 2 4 5 2 2" xfId="41856" xr:uid="{00000000-0005-0000-0000-0000C6340000}"/>
    <cellStyle name="Normal 4 2 2 2 4 5 3" xfId="13357" xr:uid="{00000000-0005-0000-0000-0000C7340000}"/>
    <cellStyle name="Normal 4 2 2 2 4 5 3 2" xfId="36541" xr:uid="{00000000-0005-0000-0000-0000C8340000}"/>
    <cellStyle name="Normal 4 2 2 2 4 5 4" xfId="31231" xr:uid="{00000000-0005-0000-0000-0000C9340000}"/>
    <cellStyle name="Normal 4 2 2 2 4 5 5" xfId="25916" xr:uid="{00000000-0005-0000-0000-0000CA340000}"/>
    <cellStyle name="Normal 4 2 2 2 4 6" xfId="15138" xr:uid="{00000000-0005-0000-0000-0000CB340000}"/>
    <cellStyle name="Normal 4 2 2 2 4 6 2" xfId="38325" xr:uid="{00000000-0005-0000-0000-0000CC340000}"/>
    <cellStyle name="Normal 4 2 2 2 4 7" xfId="9829" xr:uid="{00000000-0005-0000-0000-0000CD340000}"/>
    <cellStyle name="Normal 4 2 2 2 4 7 2" xfId="33010" xr:uid="{00000000-0005-0000-0000-0000CE340000}"/>
    <cellStyle name="Normal 4 2 2 2 4 8" xfId="20456" xr:uid="{00000000-0005-0000-0000-0000CF340000}"/>
    <cellStyle name="Normal 4 2 2 2 4 8 2" xfId="27700" xr:uid="{00000000-0005-0000-0000-0000D0340000}"/>
    <cellStyle name="Normal 4 2 2 2 4 9" xfId="22385" xr:uid="{00000000-0005-0000-0000-0000D1340000}"/>
    <cellStyle name="Normal 4 2 2 2 5" xfId="1002" xr:uid="{00000000-0005-0000-0000-0000D2340000}"/>
    <cellStyle name="Normal 4 2 2 2 5 10" xfId="4658" xr:uid="{00000000-0005-0000-0000-0000D3340000}"/>
    <cellStyle name="Normal 4 2 2 2 5 11" xfId="2953" xr:uid="{00000000-0005-0000-0000-0000D4340000}"/>
    <cellStyle name="Normal 4 2 2 2 5 2" xfId="1817" xr:uid="{00000000-0005-0000-0000-0000D5340000}"/>
    <cellStyle name="Normal 4 2 2 2 5 2 10" xfId="3765" xr:uid="{00000000-0005-0000-0000-0000D6340000}"/>
    <cellStyle name="Normal 4 2 2 2 5 2 2" xfId="7376" xr:uid="{00000000-0005-0000-0000-0000D7340000}"/>
    <cellStyle name="Normal 4 2 2 2 5 2 2 2" xfId="17730" xr:uid="{00000000-0005-0000-0000-0000D8340000}"/>
    <cellStyle name="Normal 4 2 2 2 5 2 2 2 2" xfId="41042" xr:uid="{00000000-0005-0000-0000-0000D9340000}"/>
    <cellStyle name="Normal 4 2 2 2 5 2 2 3" xfId="12544" xr:uid="{00000000-0005-0000-0000-0000DA340000}"/>
    <cellStyle name="Normal 4 2 2 2 5 2 2 3 2" xfId="35727" xr:uid="{00000000-0005-0000-0000-0000DB340000}"/>
    <cellStyle name="Normal 4 2 2 2 5 2 2 4" xfId="30417" xr:uid="{00000000-0005-0000-0000-0000DC340000}"/>
    <cellStyle name="Normal 4 2 2 2 5 2 2 5" xfId="25102" xr:uid="{00000000-0005-0000-0000-0000DD340000}"/>
    <cellStyle name="Normal 4 2 2 2 5 2 3" xfId="9020" xr:uid="{00000000-0005-0000-0000-0000DE340000}"/>
    <cellStyle name="Normal 4 2 2 2 5 2 3 2" xfId="19465" xr:uid="{00000000-0005-0000-0000-0000DF340000}"/>
    <cellStyle name="Normal 4 2 2 2 5 2 3 2 2" xfId="42810" xr:uid="{00000000-0005-0000-0000-0000E0340000}"/>
    <cellStyle name="Normal 4 2 2 2 5 2 3 3" xfId="14311" xr:uid="{00000000-0005-0000-0000-0000E1340000}"/>
    <cellStyle name="Normal 4 2 2 2 5 2 3 3 2" xfId="37495" xr:uid="{00000000-0005-0000-0000-0000E2340000}"/>
    <cellStyle name="Normal 4 2 2 2 5 2 3 4" xfId="32185" xr:uid="{00000000-0005-0000-0000-0000E3340000}"/>
    <cellStyle name="Normal 4 2 2 2 5 2 3 5" xfId="26870" xr:uid="{00000000-0005-0000-0000-0000E4340000}"/>
    <cellStyle name="Normal 4 2 2 2 5 2 4" xfId="16092" xr:uid="{00000000-0005-0000-0000-0000E5340000}"/>
    <cellStyle name="Normal 4 2 2 2 5 2 4 2" xfId="39279" xr:uid="{00000000-0005-0000-0000-0000E6340000}"/>
    <cellStyle name="Normal 4 2 2 2 5 2 5" xfId="10783" xr:uid="{00000000-0005-0000-0000-0000E7340000}"/>
    <cellStyle name="Normal 4 2 2 2 5 2 5 2" xfId="33964" xr:uid="{00000000-0005-0000-0000-0000E8340000}"/>
    <cellStyle name="Normal 4 2 2 2 5 2 6" xfId="21410" xr:uid="{00000000-0005-0000-0000-0000E9340000}"/>
    <cellStyle name="Normal 4 2 2 2 5 2 6 2" xfId="28654" xr:uid="{00000000-0005-0000-0000-0000EA340000}"/>
    <cellStyle name="Normal 4 2 2 2 5 2 7" xfId="23339" xr:uid="{00000000-0005-0000-0000-0000EB340000}"/>
    <cellStyle name="Normal 4 2 2 2 5 2 8" xfId="44605" xr:uid="{00000000-0005-0000-0000-0000EC340000}"/>
    <cellStyle name="Normal 4 2 2 2 5 2 9" xfId="4659" xr:uid="{00000000-0005-0000-0000-0000ED340000}"/>
    <cellStyle name="Normal 4 2 2 2 5 3" xfId="6576" xr:uid="{00000000-0005-0000-0000-0000EE340000}"/>
    <cellStyle name="Normal 4 2 2 2 5 3 2" xfId="16978" xr:uid="{00000000-0005-0000-0000-0000EF340000}"/>
    <cellStyle name="Normal 4 2 2 2 5 3 2 2" xfId="40230" xr:uid="{00000000-0005-0000-0000-0000F0340000}"/>
    <cellStyle name="Normal 4 2 2 2 5 3 3" xfId="11732" xr:uid="{00000000-0005-0000-0000-0000F1340000}"/>
    <cellStyle name="Normal 4 2 2 2 5 3 3 2" xfId="34915" xr:uid="{00000000-0005-0000-0000-0000F2340000}"/>
    <cellStyle name="Normal 4 2 2 2 5 3 4" xfId="29605" xr:uid="{00000000-0005-0000-0000-0000F3340000}"/>
    <cellStyle name="Normal 4 2 2 2 5 3 5" xfId="24290" xr:uid="{00000000-0005-0000-0000-0000F4340000}"/>
    <cellStyle name="Normal 4 2 2 2 5 4" xfId="8267" xr:uid="{00000000-0005-0000-0000-0000F5340000}"/>
    <cellStyle name="Normal 4 2 2 2 5 4 2" xfId="18653" xr:uid="{00000000-0005-0000-0000-0000F6340000}"/>
    <cellStyle name="Normal 4 2 2 2 5 4 2 2" xfId="41998" xr:uid="{00000000-0005-0000-0000-0000F7340000}"/>
    <cellStyle name="Normal 4 2 2 2 5 4 3" xfId="13499" xr:uid="{00000000-0005-0000-0000-0000F8340000}"/>
    <cellStyle name="Normal 4 2 2 2 5 4 3 2" xfId="36683" xr:uid="{00000000-0005-0000-0000-0000F9340000}"/>
    <cellStyle name="Normal 4 2 2 2 5 4 4" xfId="31373" xr:uid="{00000000-0005-0000-0000-0000FA340000}"/>
    <cellStyle name="Normal 4 2 2 2 5 4 5" xfId="26058" xr:uid="{00000000-0005-0000-0000-0000FB340000}"/>
    <cellStyle name="Normal 4 2 2 2 5 5" xfId="15280" xr:uid="{00000000-0005-0000-0000-0000FC340000}"/>
    <cellStyle name="Normal 4 2 2 2 5 5 2" xfId="38467" xr:uid="{00000000-0005-0000-0000-0000FD340000}"/>
    <cellStyle name="Normal 4 2 2 2 5 6" xfId="9971" xr:uid="{00000000-0005-0000-0000-0000FE340000}"/>
    <cellStyle name="Normal 4 2 2 2 5 6 2" xfId="33152" xr:uid="{00000000-0005-0000-0000-0000FF340000}"/>
    <cellStyle name="Normal 4 2 2 2 5 7" xfId="20598" xr:uid="{00000000-0005-0000-0000-000000350000}"/>
    <cellStyle name="Normal 4 2 2 2 5 7 2" xfId="27842" xr:uid="{00000000-0005-0000-0000-000001350000}"/>
    <cellStyle name="Normal 4 2 2 2 5 8" xfId="22527" xr:uid="{00000000-0005-0000-0000-000002350000}"/>
    <cellStyle name="Normal 4 2 2 2 5 9" xfId="43793" xr:uid="{00000000-0005-0000-0000-000003350000}"/>
    <cellStyle name="Normal 4 2 2 2 6" xfId="583" xr:uid="{00000000-0005-0000-0000-000004350000}"/>
    <cellStyle name="Normal 4 2 2 2 6 10" xfId="2547" xr:uid="{00000000-0005-0000-0000-000005350000}"/>
    <cellStyle name="Normal 4 2 2 2 6 2" xfId="6177" xr:uid="{00000000-0005-0000-0000-000006350000}"/>
    <cellStyle name="Normal 4 2 2 2 6 2 2" xfId="16620" xr:uid="{00000000-0005-0000-0000-000007350000}"/>
    <cellStyle name="Normal 4 2 2 2 6 2 2 2" xfId="39824" xr:uid="{00000000-0005-0000-0000-000008350000}"/>
    <cellStyle name="Normal 4 2 2 2 6 2 3" xfId="11326" xr:uid="{00000000-0005-0000-0000-000009350000}"/>
    <cellStyle name="Normal 4 2 2 2 6 2 3 2" xfId="34509" xr:uid="{00000000-0005-0000-0000-00000A350000}"/>
    <cellStyle name="Normal 4 2 2 2 6 2 4" xfId="29199" xr:uid="{00000000-0005-0000-0000-00000B350000}"/>
    <cellStyle name="Normal 4 2 2 2 6 2 5" xfId="23884" xr:uid="{00000000-0005-0000-0000-00000C350000}"/>
    <cellStyle name="Normal 4 2 2 2 6 3" xfId="7909" xr:uid="{00000000-0005-0000-0000-00000D350000}"/>
    <cellStyle name="Normal 4 2 2 2 6 3 2" xfId="18248" xr:uid="{00000000-0005-0000-0000-00000E350000}"/>
    <cellStyle name="Normal 4 2 2 2 6 3 2 2" xfId="41592" xr:uid="{00000000-0005-0000-0000-00000F350000}"/>
    <cellStyle name="Normal 4 2 2 2 6 3 3" xfId="13093" xr:uid="{00000000-0005-0000-0000-000010350000}"/>
    <cellStyle name="Normal 4 2 2 2 6 3 3 2" xfId="36277" xr:uid="{00000000-0005-0000-0000-000011350000}"/>
    <cellStyle name="Normal 4 2 2 2 6 3 4" xfId="30967" xr:uid="{00000000-0005-0000-0000-000012350000}"/>
    <cellStyle name="Normal 4 2 2 2 6 3 5" xfId="25652" xr:uid="{00000000-0005-0000-0000-000013350000}"/>
    <cellStyle name="Normal 4 2 2 2 6 4" xfId="14874" xr:uid="{00000000-0005-0000-0000-000014350000}"/>
    <cellStyle name="Normal 4 2 2 2 6 4 2" xfId="38061" xr:uid="{00000000-0005-0000-0000-000015350000}"/>
    <cellStyle name="Normal 4 2 2 2 6 5" xfId="9565" xr:uid="{00000000-0005-0000-0000-000016350000}"/>
    <cellStyle name="Normal 4 2 2 2 6 5 2" xfId="32746" xr:uid="{00000000-0005-0000-0000-000017350000}"/>
    <cellStyle name="Normal 4 2 2 2 6 6" xfId="20192" xr:uid="{00000000-0005-0000-0000-000018350000}"/>
    <cellStyle name="Normal 4 2 2 2 6 6 2" xfId="27436" xr:uid="{00000000-0005-0000-0000-000019350000}"/>
    <cellStyle name="Normal 4 2 2 2 6 7" xfId="22121" xr:uid="{00000000-0005-0000-0000-00001A350000}"/>
    <cellStyle name="Normal 4 2 2 2 6 8" xfId="43387" xr:uid="{00000000-0005-0000-0000-00001B350000}"/>
    <cellStyle name="Normal 4 2 2 2 6 9" xfId="4660" xr:uid="{00000000-0005-0000-0000-00001C350000}"/>
    <cellStyle name="Normal 4 2 2 2 7" xfId="1410" xr:uid="{00000000-0005-0000-0000-00001D350000}"/>
    <cellStyle name="Normal 4 2 2 2 7 10" xfId="3359" xr:uid="{00000000-0005-0000-0000-00001E350000}"/>
    <cellStyle name="Normal 4 2 2 2 7 2" xfId="6976" xr:uid="{00000000-0005-0000-0000-00001F350000}"/>
    <cellStyle name="Normal 4 2 2 2 7 2 2" xfId="17348" xr:uid="{00000000-0005-0000-0000-000020350000}"/>
    <cellStyle name="Normal 4 2 2 2 7 2 2 2" xfId="40636" xr:uid="{00000000-0005-0000-0000-000021350000}"/>
    <cellStyle name="Normal 4 2 2 2 7 2 3" xfId="12138" xr:uid="{00000000-0005-0000-0000-000022350000}"/>
    <cellStyle name="Normal 4 2 2 2 7 2 3 2" xfId="35321" xr:uid="{00000000-0005-0000-0000-000023350000}"/>
    <cellStyle name="Normal 4 2 2 2 7 2 4" xfId="30011" xr:uid="{00000000-0005-0000-0000-000024350000}"/>
    <cellStyle name="Normal 4 2 2 2 7 2 5" xfId="24696" xr:uid="{00000000-0005-0000-0000-000025350000}"/>
    <cellStyle name="Normal 4 2 2 2 7 3" xfId="8637" xr:uid="{00000000-0005-0000-0000-000026350000}"/>
    <cellStyle name="Normal 4 2 2 2 7 3 2" xfId="19059" xr:uid="{00000000-0005-0000-0000-000027350000}"/>
    <cellStyle name="Normal 4 2 2 2 7 3 2 2" xfId="42404" xr:uid="{00000000-0005-0000-0000-000028350000}"/>
    <cellStyle name="Normal 4 2 2 2 7 3 3" xfId="13905" xr:uid="{00000000-0005-0000-0000-000029350000}"/>
    <cellStyle name="Normal 4 2 2 2 7 3 3 2" xfId="37089" xr:uid="{00000000-0005-0000-0000-00002A350000}"/>
    <cellStyle name="Normal 4 2 2 2 7 3 4" xfId="31779" xr:uid="{00000000-0005-0000-0000-00002B350000}"/>
    <cellStyle name="Normal 4 2 2 2 7 3 5" xfId="26464" xr:uid="{00000000-0005-0000-0000-00002C350000}"/>
    <cellStyle name="Normal 4 2 2 2 7 4" xfId="15686" xr:uid="{00000000-0005-0000-0000-00002D350000}"/>
    <cellStyle name="Normal 4 2 2 2 7 4 2" xfId="38873" xr:uid="{00000000-0005-0000-0000-00002E350000}"/>
    <cellStyle name="Normal 4 2 2 2 7 5" xfId="10377" xr:uid="{00000000-0005-0000-0000-00002F350000}"/>
    <cellStyle name="Normal 4 2 2 2 7 5 2" xfId="33558" xr:uid="{00000000-0005-0000-0000-000030350000}"/>
    <cellStyle name="Normal 4 2 2 2 7 6" xfId="21004" xr:uid="{00000000-0005-0000-0000-000031350000}"/>
    <cellStyle name="Normal 4 2 2 2 7 6 2" xfId="28248" xr:uid="{00000000-0005-0000-0000-000032350000}"/>
    <cellStyle name="Normal 4 2 2 2 7 7" xfId="22933" xr:uid="{00000000-0005-0000-0000-000033350000}"/>
    <cellStyle name="Normal 4 2 2 2 7 8" xfId="44199" xr:uid="{00000000-0005-0000-0000-000034350000}"/>
    <cellStyle name="Normal 4 2 2 2 7 9" xfId="4661" xr:uid="{00000000-0005-0000-0000-000035350000}"/>
    <cellStyle name="Normal 4 2 2 2 8" xfId="6044" xr:uid="{00000000-0005-0000-0000-000036350000}"/>
    <cellStyle name="Normal 4 2 2 2 8 2" xfId="16499" xr:uid="{00000000-0005-0000-0000-000037350000}"/>
    <cellStyle name="Normal 4 2 2 2 8 2 2" xfId="39690" xr:uid="{00000000-0005-0000-0000-000038350000}"/>
    <cellStyle name="Normal 4 2 2 2 8 3" xfId="11192" xr:uid="{00000000-0005-0000-0000-000039350000}"/>
    <cellStyle name="Normal 4 2 2 2 8 3 2" xfId="34375" xr:uid="{00000000-0005-0000-0000-00003A350000}"/>
    <cellStyle name="Normal 4 2 2 2 8 4" xfId="29065" xr:uid="{00000000-0005-0000-0000-00003B350000}"/>
    <cellStyle name="Normal 4 2 2 2 8 5" xfId="23750" xr:uid="{00000000-0005-0000-0000-00003C350000}"/>
    <cellStyle name="Normal 4 2 2 2 9" xfId="7788" xr:uid="{00000000-0005-0000-0000-00003D350000}"/>
    <cellStyle name="Normal 4 2 2 2 9 2" xfId="18115" xr:uid="{00000000-0005-0000-0000-00003E350000}"/>
    <cellStyle name="Normal 4 2 2 2 9 2 2" xfId="41458" xr:uid="{00000000-0005-0000-0000-00003F350000}"/>
    <cellStyle name="Normal 4 2 2 2 9 3" xfId="12959" xr:uid="{00000000-0005-0000-0000-000040350000}"/>
    <cellStyle name="Normal 4 2 2 2 9 3 2" xfId="36143" xr:uid="{00000000-0005-0000-0000-000041350000}"/>
    <cellStyle name="Normal 4 2 2 2 9 4" xfId="30833" xr:uid="{00000000-0005-0000-0000-000042350000}"/>
    <cellStyle name="Normal 4 2 2 2 9 5" xfId="25518" xr:uid="{00000000-0005-0000-0000-000043350000}"/>
    <cellStyle name="Normal 4 2 2 3" xfId="470" xr:uid="{00000000-0005-0000-0000-000044350000}"/>
    <cellStyle name="Normal 4 2 2 3 10" xfId="9452" xr:uid="{00000000-0005-0000-0000-000045350000}"/>
    <cellStyle name="Normal 4 2 2 3 10 2" xfId="32633" xr:uid="{00000000-0005-0000-0000-000046350000}"/>
    <cellStyle name="Normal 4 2 2 3 11" xfId="20079" xr:uid="{00000000-0005-0000-0000-000047350000}"/>
    <cellStyle name="Normal 4 2 2 3 11 2" xfId="27323" xr:uid="{00000000-0005-0000-0000-000048350000}"/>
    <cellStyle name="Normal 4 2 2 3 12" xfId="22008" xr:uid="{00000000-0005-0000-0000-000049350000}"/>
    <cellStyle name="Normal 4 2 2 3 13" xfId="43274" xr:uid="{00000000-0005-0000-0000-00004A350000}"/>
    <cellStyle name="Normal 4 2 2 3 14" xfId="4662" xr:uid="{00000000-0005-0000-0000-00004B350000}"/>
    <cellStyle name="Normal 4 2 2 3 15" xfId="2434" xr:uid="{00000000-0005-0000-0000-00004C350000}"/>
    <cellStyle name="Normal 4 2 2 3 2" xfId="742" xr:uid="{00000000-0005-0000-0000-00004D350000}"/>
    <cellStyle name="Normal 4 2 2 3 2 10" xfId="43543" xr:uid="{00000000-0005-0000-0000-00004E350000}"/>
    <cellStyle name="Normal 4 2 2 3 2 11" xfId="4663" xr:uid="{00000000-0005-0000-0000-00004F350000}"/>
    <cellStyle name="Normal 4 2 2 3 2 12" xfId="2703" xr:uid="{00000000-0005-0000-0000-000050350000}"/>
    <cellStyle name="Normal 4 2 2 3 2 2" xfId="1158" xr:uid="{00000000-0005-0000-0000-000051350000}"/>
    <cellStyle name="Normal 4 2 2 3 2 2 10" xfId="4664" xr:uid="{00000000-0005-0000-0000-000052350000}"/>
    <cellStyle name="Normal 4 2 2 3 2 2 11" xfId="3109" xr:uid="{00000000-0005-0000-0000-000053350000}"/>
    <cellStyle name="Normal 4 2 2 3 2 2 2" xfId="1973" xr:uid="{00000000-0005-0000-0000-000054350000}"/>
    <cellStyle name="Normal 4 2 2 3 2 2 2 10" xfId="3921" xr:uid="{00000000-0005-0000-0000-000055350000}"/>
    <cellStyle name="Normal 4 2 2 3 2 2 2 2" xfId="7530" xr:uid="{00000000-0005-0000-0000-000056350000}"/>
    <cellStyle name="Normal 4 2 2 3 2 2 2 2 2" xfId="17874" xr:uid="{00000000-0005-0000-0000-000057350000}"/>
    <cellStyle name="Normal 4 2 2 3 2 2 2 2 2 2" xfId="41198" xr:uid="{00000000-0005-0000-0000-000058350000}"/>
    <cellStyle name="Normal 4 2 2 3 2 2 2 2 3" xfId="12700" xr:uid="{00000000-0005-0000-0000-000059350000}"/>
    <cellStyle name="Normal 4 2 2 3 2 2 2 2 3 2" xfId="35883" xr:uid="{00000000-0005-0000-0000-00005A350000}"/>
    <cellStyle name="Normal 4 2 2 3 2 2 2 2 4" xfId="30573" xr:uid="{00000000-0005-0000-0000-00005B350000}"/>
    <cellStyle name="Normal 4 2 2 3 2 2 2 2 5" xfId="25258" xr:uid="{00000000-0005-0000-0000-00005C350000}"/>
    <cellStyle name="Normal 4 2 2 3 2 2 2 3" xfId="9164" xr:uid="{00000000-0005-0000-0000-00005D350000}"/>
    <cellStyle name="Normal 4 2 2 3 2 2 2 3 2" xfId="19621" xr:uid="{00000000-0005-0000-0000-00005E350000}"/>
    <cellStyle name="Normal 4 2 2 3 2 2 2 3 2 2" xfId="42966" xr:uid="{00000000-0005-0000-0000-00005F350000}"/>
    <cellStyle name="Normal 4 2 2 3 2 2 2 3 3" xfId="14467" xr:uid="{00000000-0005-0000-0000-000060350000}"/>
    <cellStyle name="Normal 4 2 2 3 2 2 2 3 3 2" xfId="37651" xr:uid="{00000000-0005-0000-0000-000061350000}"/>
    <cellStyle name="Normal 4 2 2 3 2 2 2 3 4" xfId="32341" xr:uid="{00000000-0005-0000-0000-000062350000}"/>
    <cellStyle name="Normal 4 2 2 3 2 2 2 3 5" xfId="27026" xr:uid="{00000000-0005-0000-0000-000063350000}"/>
    <cellStyle name="Normal 4 2 2 3 2 2 2 4" xfId="16248" xr:uid="{00000000-0005-0000-0000-000064350000}"/>
    <cellStyle name="Normal 4 2 2 3 2 2 2 4 2" xfId="39435" xr:uid="{00000000-0005-0000-0000-000065350000}"/>
    <cellStyle name="Normal 4 2 2 3 2 2 2 5" xfId="10939" xr:uid="{00000000-0005-0000-0000-000066350000}"/>
    <cellStyle name="Normal 4 2 2 3 2 2 2 5 2" xfId="34120" xr:uid="{00000000-0005-0000-0000-000067350000}"/>
    <cellStyle name="Normal 4 2 2 3 2 2 2 6" xfId="21566" xr:uid="{00000000-0005-0000-0000-000068350000}"/>
    <cellStyle name="Normal 4 2 2 3 2 2 2 6 2" xfId="28810" xr:uid="{00000000-0005-0000-0000-000069350000}"/>
    <cellStyle name="Normal 4 2 2 3 2 2 2 7" xfId="23495" xr:uid="{00000000-0005-0000-0000-00006A350000}"/>
    <cellStyle name="Normal 4 2 2 3 2 2 2 8" xfId="44761" xr:uid="{00000000-0005-0000-0000-00006B350000}"/>
    <cellStyle name="Normal 4 2 2 3 2 2 2 9" xfId="4665" xr:uid="{00000000-0005-0000-0000-00006C350000}"/>
    <cellStyle name="Normal 4 2 2 3 2 2 3" xfId="6730" xr:uid="{00000000-0005-0000-0000-00006D350000}"/>
    <cellStyle name="Normal 4 2 2 3 2 2 3 2" xfId="17122" xr:uid="{00000000-0005-0000-0000-00006E350000}"/>
    <cellStyle name="Normal 4 2 2 3 2 2 3 2 2" xfId="40386" xr:uid="{00000000-0005-0000-0000-00006F350000}"/>
    <cellStyle name="Normal 4 2 2 3 2 2 3 3" xfId="11888" xr:uid="{00000000-0005-0000-0000-000070350000}"/>
    <cellStyle name="Normal 4 2 2 3 2 2 3 3 2" xfId="35071" xr:uid="{00000000-0005-0000-0000-000071350000}"/>
    <cellStyle name="Normal 4 2 2 3 2 2 3 4" xfId="29761" xr:uid="{00000000-0005-0000-0000-000072350000}"/>
    <cellStyle name="Normal 4 2 2 3 2 2 3 5" xfId="24446" xr:uid="{00000000-0005-0000-0000-000073350000}"/>
    <cellStyle name="Normal 4 2 2 3 2 2 4" xfId="8411" xr:uid="{00000000-0005-0000-0000-000074350000}"/>
    <cellStyle name="Normal 4 2 2 3 2 2 4 2" xfId="18809" xr:uid="{00000000-0005-0000-0000-000075350000}"/>
    <cellStyle name="Normal 4 2 2 3 2 2 4 2 2" xfId="42154" xr:uid="{00000000-0005-0000-0000-000076350000}"/>
    <cellStyle name="Normal 4 2 2 3 2 2 4 3" xfId="13655" xr:uid="{00000000-0005-0000-0000-000077350000}"/>
    <cellStyle name="Normal 4 2 2 3 2 2 4 3 2" xfId="36839" xr:uid="{00000000-0005-0000-0000-000078350000}"/>
    <cellStyle name="Normal 4 2 2 3 2 2 4 4" xfId="31529" xr:uid="{00000000-0005-0000-0000-000079350000}"/>
    <cellStyle name="Normal 4 2 2 3 2 2 4 5" xfId="26214" xr:uid="{00000000-0005-0000-0000-00007A350000}"/>
    <cellStyle name="Normal 4 2 2 3 2 2 5" xfId="15436" xr:uid="{00000000-0005-0000-0000-00007B350000}"/>
    <cellStyle name="Normal 4 2 2 3 2 2 5 2" xfId="38623" xr:uid="{00000000-0005-0000-0000-00007C350000}"/>
    <cellStyle name="Normal 4 2 2 3 2 2 6" xfId="10127" xr:uid="{00000000-0005-0000-0000-00007D350000}"/>
    <cellStyle name="Normal 4 2 2 3 2 2 6 2" xfId="33308" xr:uid="{00000000-0005-0000-0000-00007E350000}"/>
    <cellStyle name="Normal 4 2 2 3 2 2 7" xfId="20754" xr:uid="{00000000-0005-0000-0000-00007F350000}"/>
    <cellStyle name="Normal 4 2 2 3 2 2 7 2" xfId="27998" xr:uid="{00000000-0005-0000-0000-000080350000}"/>
    <cellStyle name="Normal 4 2 2 3 2 2 8" xfId="22683" xr:uid="{00000000-0005-0000-0000-000081350000}"/>
    <cellStyle name="Normal 4 2 2 3 2 2 9" xfId="43949" xr:uid="{00000000-0005-0000-0000-000082350000}"/>
    <cellStyle name="Normal 4 2 2 3 2 3" xfId="1566" xr:uid="{00000000-0005-0000-0000-000083350000}"/>
    <cellStyle name="Normal 4 2 2 3 2 3 10" xfId="3515" xr:uid="{00000000-0005-0000-0000-000084350000}"/>
    <cellStyle name="Normal 4 2 2 3 2 3 2" xfId="7130" xr:uid="{00000000-0005-0000-0000-000085350000}"/>
    <cellStyle name="Normal 4 2 2 3 2 3 2 2" xfId="17492" xr:uid="{00000000-0005-0000-0000-000086350000}"/>
    <cellStyle name="Normal 4 2 2 3 2 3 2 2 2" xfId="40792" xr:uid="{00000000-0005-0000-0000-000087350000}"/>
    <cellStyle name="Normal 4 2 2 3 2 3 2 3" xfId="12294" xr:uid="{00000000-0005-0000-0000-000088350000}"/>
    <cellStyle name="Normal 4 2 2 3 2 3 2 3 2" xfId="35477" xr:uid="{00000000-0005-0000-0000-000089350000}"/>
    <cellStyle name="Normal 4 2 2 3 2 3 2 4" xfId="30167" xr:uid="{00000000-0005-0000-0000-00008A350000}"/>
    <cellStyle name="Normal 4 2 2 3 2 3 2 5" xfId="24852" xr:uid="{00000000-0005-0000-0000-00008B350000}"/>
    <cellStyle name="Normal 4 2 2 3 2 3 3" xfId="8781" xr:uid="{00000000-0005-0000-0000-00008C350000}"/>
    <cellStyle name="Normal 4 2 2 3 2 3 3 2" xfId="19215" xr:uid="{00000000-0005-0000-0000-00008D350000}"/>
    <cellStyle name="Normal 4 2 2 3 2 3 3 2 2" xfId="42560" xr:uid="{00000000-0005-0000-0000-00008E350000}"/>
    <cellStyle name="Normal 4 2 2 3 2 3 3 3" xfId="14061" xr:uid="{00000000-0005-0000-0000-00008F350000}"/>
    <cellStyle name="Normal 4 2 2 3 2 3 3 3 2" xfId="37245" xr:uid="{00000000-0005-0000-0000-000090350000}"/>
    <cellStyle name="Normal 4 2 2 3 2 3 3 4" xfId="31935" xr:uid="{00000000-0005-0000-0000-000091350000}"/>
    <cellStyle name="Normal 4 2 2 3 2 3 3 5" xfId="26620" xr:uid="{00000000-0005-0000-0000-000092350000}"/>
    <cellStyle name="Normal 4 2 2 3 2 3 4" xfId="15842" xr:uid="{00000000-0005-0000-0000-000093350000}"/>
    <cellStyle name="Normal 4 2 2 3 2 3 4 2" xfId="39029" xr:uid="{00000000-0005-0000-0000-000094350000}"/>
    <cellStyle name="Normal 4 2 2 3 2 3 5" xfId="10533" xr:uid="{00000000-0005-0000-0000-000095350000}"/>
    <cellStyle name="Normal 4 2 2 3 2 3 5 2" xfId="33714" xr:uid="{00000000-0005-0000-0000-000096350000}"/>
    <cellStyle name="Normal 4 2 2 3 2 3 6" xfId="21160" xr:uid="{00000000-0005-0000-0000-000097350000}"/>
    <cellStyle name="Normal 4 2 2 3 2 3 6 2" xfId="28404" xr:uid="{00000000-0005-0000-0000-000098350000}"/>
    <cellStyle name="Normal 4 2 2 3 2 3 7" xfId="23089" xr:uid="{00000000-0005-0000-0000-000099350000}"/>
    <cellStyle name="Normal 4 2 2 3 2 3 8" xfId="44355" xr:uid="{00000000-0005-0000-0000-00009A350000}"/>
    <cellStyle name="Normal 4 2 2 3 2 3 9" xfId="4666" xr:uid="{00000000-0005-0000-0000-00009B350000}"/>
    <cellStyle name="Normal 4 2 2 3 2 4" xfId="6331" xr:uid="{00000000-0005-0000-0000-00009C350000}"/>
    <cellStyle name="Normal 4 2 2 3 2 4 2" xfId="16764" xr:uid="{00000000-0005-0000-0000-00009D350000}"/>
    <cellStyle name="Normal 4 2 2 3 2 4 2 2" xfId="39980" xr:uid="{00000000-0005-0000-0000-00009E350000}"/>
    <cellStyle name="Normal 4 2 2 3 2 4 3" xfId="11482" xr:uid="{00000000-0005-0000-0000-00009F350000}"/>
    <cellStyle name="Normal 4 2 2 3 2 4 3 2" xfId="34665" xr:uid="{00000000-0005-0000-0000-0000A0350000}"/>
    <cellStyle name="Normal 4 2 2 3 2 4 4" xfId="29355" xr:uid="{00000000-0005-0000-0000-0000A1350000}"/>
    <cellStyle name="Normal 4 2 2 3 2 4 5" xfId="24040" xr:uid="{00000000-0005-0000-0000-0000A2350000}"/>
    <cellStyle name="Normal 4 2 2 3 2 5" xfId="8053" xr:uid="{00000000-0005-0000-0000-0000A3350000}"/>
    <cellStyle name="Normal 4 2 2 3 2 5 2" xfId="18404" xr:uid="{00000000-0005-0000-0000-0000A4350000}"/>
    <cellStyle name="Normal 4 2 2 3 2 5 2 2" xfId="41748" xr:uid="{00000000-0005-0000-0000-0000A5350000}"/>
    <cellStyle name="Normal 4 2 2 3 2 5 3" xfId="13249" xr:uid="{00000000-0005-0000-0000-0000A6350000}"/>
    <cellStyle name="Normal 4 2 2 3 2 5 3 2" xfId="36433" xr:uid="{00000000-0005-0000-0000-0000A7350000}"/>
    <cellStyle name="Normal 4 2 2 3 2 5 4" xfId="31123" xr:uid="{00000000-0005-0000-0000-0000A8350000}"/>
    <cellStyle name="Normal 4 2 2 3 2 5 5" xfId="25808" xr:uid="{00000000-0005-0000-0000-0000A9350000}"/>
    <cellStyle name="Normal 4 2 2 3 2 6" xfId="15030" xr:uid="{00000000-0005-0000-0000-0000AA350000}"/>
    <cellStyle name="Normal 4 2 2 3 2 6 2" xfId="38217" xr:uid="{00000000-0005-0000-0000-0000AB350000}"/>
    <cellStyle name="Normal 4 2 2 3 2 7" xfId="9721" xr:uid="{00000000-0005-0000-0000-0000AC350000}"/>
    <cellStyle name="Normal 4 2 2 3 2 7 2" xfId="32902" xr:uid="{00000000-0005-0000-0000-0000AD350000}"/>
    <cellStyle name="Normal 4 2 2 3 2 8" xfId="20348" xr:uid="{00000000-0005-0000-0000-0000AE350000}"/>
    <cellStyle name="Normal 4 2 2 3 2 8 2" xfId="27592" xr:uid="{00000000-0005-0000-0000-0000AF350000}"/>
    <cellStyle name="Normal 4 2 2 3 2 9" xfId="22277" xr:uid="{00000000-0005-0000-0000-0000B0350000}"/>
    <cellStyle name="Normal 4 2 2 3 3" xfId="879" xr:uid="{00000000-0005-0000-0000-0000B1350000}"/>
    <cellStyle name="Normal 4 2 2 3 3 10" xfId="43672" xr:uid="{00000000-0005-0000-0000-0000B2350000}"/>
    <cellStyle name="Normal 4 2 2 3 3 11" xfId="4667" xr:uid="{00000000-0005-0000-0000-0000B3350000}"/>
    <cellStyle name="Normal 4 2 2 3 3 12" xfId="2832" xr:uid="{00000000-0005-0000-0000-0000B4350000}"/>
    <cellStyle name="Normal 4 2 2 3 3 2" xfId="1287" xr:uid="{00000000-0005-0000-0000-0000B5350000}"/>
    <cellStyle name="Normal 4 2 2 3 3 2 10" xfId="4668" xr:uid="{00000000-0005-0000-0000-0000B6350000}"/>
    <cellStyle name="Normal 4 2 2 3 3 2 11" xfId="3238" xr:uid="{00000000-0005-0000-0000-0000B7350000}"/>
    <cellStyle name="Normal 4 2 2 3 3 2 2" xfId="2102" xr:uid="{00000000-0005-0000-0000-0000B8350000}"/>
    <cellStyle name="Normal 4 2 2 3 3 2 2 10" xfId="4050" xr:uid="{00000000-0005-0000-0000-0000B9350000}"/>
    <cellStyle name="Normal 4 2 2 3 3 2 2 2" xfId="7657" xr:uid="{00000000-0005-0000-0000-0000BA350000}"/>
    <cellStyle name="Normal 4 2 2 3 3 2 2 2 2" xfId="17991" xr:uid="{00000000-0005-0000-0000-0000BB350000}"/>
    <cellStyle name="Normal 4 2 2 3 3 2 2 2 2 2" xfId="41327" xr:uid="{00000000-0005-0000-0000-0000BC350000}"/>
    <cellStyle name="Normal 4 2 2 3 3 2 2 2 3" xfId="12829" xr:uid="{00000000-0005-0000-0000-0000BD350000}"/>
    <cellStyle name="Normal 4 2 2 3 3 2 2 2 3 2" xfId="36012" xr:uid="{00000000-0005-0000-0000-0000BE350000}"/>
    <cellStyle name="Normal 4 2 2 3 3 2 2 2 4" xfId="30702" xr:uid="{00000000-0005-0000-0000-0000BF350000}"/>
    <cellStyle name="Normal 4 2 2 3 3 2 2 2 5" xfId="25387" xr:uid="{00000000-0005-0000-0000-0000C0350000}"/>
    <cellStyle name="Normal 4 2 2 3 3 2 2 3" xfId="9281" xr:uid="{00000000-0005-0000-0000-0000C1350000}"/>
    <cellStyle name="Normal 4 2 2 3 3 2 2 3 2" xfId="19750" xr:uid="{00000000-0005-0000-0000-0000C2350000}"/>
    <cellStyle name="Normal 4 2 2 3 3 2 2 3 2 2" xfId="43095" xr:uid="{00000000-0005-0000-0000-0000C3350000}"/>
    <cellStyle name="Normal 4 2 2 3 3 2 2 3 3" xfId="14596" xr:uid="{00000000-0005-0000-0000-0000C4350000}"/>
    <cellStyle name="Normal 4 2 2 3 3 2 2 3 3 2" xfId="37780" xr:uid="{00000000-0005-0000-0000-0000C5350000}"/>
    <cellStyle name="Normal 4 2 2 3 3 2 2 3 4" xfId="32470" xr:uid="{00000000-0005-0000-0000-0000C6350000}"/>
    <cellStyle name="Normal 4 2 2 3 3 2 2 3 5" xfId="27155" xr:uid="{00000000-0005-0000-0000-0000C7350000}"/>
    <cellStyle name="Normal 4 2 2 3 3 2 2 4" xfId="16377" xr:uid="{00000000-0005-0000-0000-0000C8350000}"/>
    <cellStyle name="Normal 4 2 2 3 3 2 2 4 2" xfId="39564" xr:uid="{00000000-0005-0000-0000-0000C9350000}"/>
    <cellStyle name="Normal 4 2 2 3 3 2 2 5" xfId="11068" xr:uid="{00000000-0005-0000-0000-0000CA350000}"/>
    <cellStyle name="Normal 4 2 2 3 3 2 2 5 2" xfId="34249" xr:uid="{00000000-0005-0000-0000-0000CB350000}"/>
    <cellStyle name="Normal 4 2 2 3 3 2 2 6" xfId="21695" xr:uid="{00000000-0005-0000-0000-0000CC350000}"/>
    <cellStyle name="Normal 4 2 2 3 3 2 2 6 2" xfId="28939" xr:uid="{00000000-0005-0000-0000-0000CD350000}"/>
    <cellStyle name="Normal 4 2 2 3 3 2 2 7" xfId="23624" xr:uid="{00000000-0005-0000-0000-0000CE350000}"/>
    <cellStyle name="Normal 4 2 2 3 3 2 2 8" xfId="44890" xr:uid="{00000000-0005-0000-0000-0000CF350000}"/>
    <cellStyle name="Normal 4 2 2 3 3 2 2 9" xfId="4669" xr:uid="{00000000-0005-0000-0000-0000D0350000}"/>
    <cellStyle name="Normal 4 2 2 3 3 2 3" xfId="6857" xr:uid="{00000000-0005-0000-0000-0000D1350000}"/>
    <cellStyle name="Normal 4 2 2 3 3 2 3 2" xfId="17227" xr:uid="{00000000-0005-0000-0000-0000D2350000}"/>
    <cellStyle name="Normal 4 2 2 3 3 2 3 2 2" xfId="40515" xr:uid="{00000000-0005-0000-0000-0000D3350000}"/>
    <cellStyle name="Normal 4 2 2 3 3 2 3 3" xfId="12017" xr:uid="{00000000-0005-0000-0000-0000D4350000}"/>
    <cellStyle name="Normal 4 2 2 3 3 2 3 3 2" xfId="35200" xr:uid="{00000000-0005-0000-0000-0000D5350000}"/>
    <cellStyle name="Normal 4 2 2 3 3 2 3 4" xfId="29890" xr:uid="{00000000-0005-0000-0000-0000D6350000}"/>
    <cellStyle name="Normal 4 2 2 3 3 2 3 5" xfId="24575" xr:uid="{00000000-0005-0000-0000-0000D7350000}"/>
    <cellStyle name="Normal 4 2 2 3 3 2 4" xfId="8516" xr:uid="{00000000-0005-0000-0000-0000D8350000}"/>
    <cellStyle name="Normal 4 2 2 3 3 2 4 2" xfId="18938" xr:uid="{00000000-0005-0000-0000-0000D9350000}"/>
    <cellStyle name="Normal 4 2 2 3 3 2 4 2 2" xfId="42283" xr:uid="{00000000-0005-0000-0000-0000DA350000}"/>
    <cellStyle name="Normal 4 2 2 3 3 2 4 3" xfId="13784" xr:uid="{00000000-0005-0000-0000-0000DB350000}"/>
    <cellStyle name="Normal 4 2 2 3 3 2 4 3 2" xfId="36968" xr:uid="{00000000-0005-0000-0000-0000DC350000}"/>
    <cellStyle name="Normal 4 2 2 3 3 2 4 4" xfId="31658" xr:uid="{00000000-0005-0000-0000-0000DD350000}"/>
    <cellStyle name="Normal 4 2 2 3 3 2 4 5" xfId="26343" xr:uid="{00000000-0005-0000-0000-0000DE350000}"/>
    <cellStyle name="Normal 4 2 2 3 3 2 5" xfId="15565" xr:uid="{00000000-0005-0000-0000-0000DF350000}"/>
    <cellStyle name="Normal 4 2 2 3 3 2 5 2" xfId="38752" xr:uid="{00000000-0005-0000-0000-0000E0350000}"/>
    <cellStyle name="Normal 4 2 2 3 3 2 6" xfId="10256" xr:uid="{00000000-0005-0000-0000-0000E1350000}"/>
    <cellStyle name="Normal 4 2 2 3 3 2 6 2" xfId="33437" xr:uid="{00000000-0005-0000-0000-0000E2350000}"/>
    <cellStyle name="Normal 4 2 2 3 3 2 7" xfId="20883" xr:uid="{00000000-0005-0000-0000-0000E3350000}"/>
    <cellStyle name="Normal 4 2 2 3 3 2 7 2" xfId="28127" xr:uid="{00000000-0005-0000-0000-0000E4350000}"/>
    <cellStyle name="Normal 4 2 2 3 3 2 8" xfId="22812" xr:uid="{00000000-0005-0000-0000-0000E5350000}"/>
    <cellStyle name="Normal 4 2 2 3 3 2 9" xfId="44078" xr:uid="{00000000-0005-0000-0000-0000E6350000}"/>
    <cellStyle name="Normal 4 2 2 3 3 3" xfId="1695" xr:uid="{00000000-0005-0000-0000-0000E7350000}"/>
    <cellStyle name="Normal 4 2 2 3 3 3 10" xfId="3644" xr:uid="{00000000-0005-0000-0000-0000E8350000}"/>
    <cellStyle name="Normal 4 2 2 3 3 3 2" xfId="7257" xr:uid="{00000000-0005-0000-0000-0000E9350000}"/>
    <cellStyle name="Normal 4 2 2 3 3 3 2 2" xfId="17609" xr:uid="{00000000-0005-0000-0000-0000EA350000}"/>
    <cellStyle name="Normal 4 2 2 3 3 3 2 2 2" xfId="40921" xr:uid="{00000000-0005-0000-0000-0000EB350000}"/>
    <cellStyle name="Normal 4 2 2 3 3 3 2 3" xfId="12423" xr:uid="{00000000-0005-0000-0000-0000EC350000}"/>
    <cellStyle name="Normal 4 2 2 3 3 3 2 3 2" xfId="35606" xr:uid="{00000000-0005-0000-0000-0000ED350000}"/>
    <cellStyle name="Normal 4 2 2 3 3 3 2 4" xfId="30296" xr:uid="{00000000-0005-0000-0000-0000EE350000}"/>
    <cellStyle name="Normal 4 2 2 3 3 3 2 5" xfId="24981" xr:uid="{00000000-0005-0000-0000-0000EF350000}"/>
    <cellStyle name="Normal 4 2 2 3 3 3 3" xfId="8898" xr:uid="{00000000-0005-0000-0000-0000F0350000}"/>
    <cellStyle name="Normal 4 2 2 3 3 3 3 2" xfId="19344" xr:uid="{00000000-0005-0000-0000-0000F1350000}"/>
    <cellStyle name="Normal 4 2 2 3 3 3 3 2 2" xfId="42689" xr:uid="{00000000-0005-0000-0000-0000F2350000}"/>
    <cellStyle name="Normal 4 2 2 3 3 3 3 3" xfId="14190" xr:uid="{00000000-0005-0000-0000-0000F3350000}"/>
    <cellStyle name="Normal 4 2 2 3 3 3 3 3 2" xfId="37374" xr:uid="{00000000-0005-0000-0000-0000F4350000}"/>
    <cellStyle name="Normal 4 2 2 3 3 3 3 4" xfId="32064" xr:uid="{00000000-0005-0000-0000-0000F5350000}"/>
    <cellStyle name="Normal 4 2 2 3 3 3 3 5" xfId="26749" xr:uid="{00000000-0005-0000-0000-0000F6350000}"/>
    <cellStyle name="Normal 4 2 2 3 3 3 4" xfId="15971" xr:uid="{00000000-0005-0000-0000-0000F7350000}"/>
    <cellStyle name="Normal 4 2 2 3 3 3 4 2" xfId="39158" xr:uid="{00000000-0005-0000-0000-0000F8350000}"/>
    <cellStyle name="Normal 4 2 2 3 3 3 5" xfId="10662" xr:uid="{00000000-0005-0000-0000-0000F9350000}"/>
    <cellStyle name="Normal 4 2 2 3 3 3 5 2" xfId="33843" xr:uid="{00000000-0005-0000-0000-0000FA350000}"/>
    <cellStyle name="Normal 4 2 2 3 3 3 6" xfId="21289" xr:uid="{00000000-0005-0000-0000-0000FB350000}"/>
    <cellStyle name="Normal 4 2 2 3 3 3 6 2" xfId="28533" xr:uid="{00000000-0005-0000-0000-0000FC350000}"/>
    <cellStyle name="Normal 4 2 2 3 3 3 7" xfId="23218" xr:uid="{00000000-0005-0000-0000-0000FD350000}"/>
    <cellStyle name="Normal 4 2 2 3 3 3 8" xfId="44484" xr:uid="{00000000-0005-0000-0000-0000FE350000}"/>
    <cellStyle name="Normal 4 2 2 3 3 3 9" xfId="4670" xr:uid="{00000000-0005-0000-0000-0000FF350000}"/>
    <cellStyle name="Normal 4 2 2 3 3 4" xfId="6458" xr:uid="{00000000-0005-0000-0000-000000360000}"/>
    <cellStyle name="Normal 4 2 2 3 3 4 2" xfId="16869" xr:uid="{00000000-0005-0000-0000-000001360000}"/>
    <cellStyle name="Normal 4 2 2 3 3 4 2 2" xfId="40109" xr:uid="{00000000-0005-0000-0000-000002360000}"/>
    <cellStyle name="Normal 4 2 2 3 3 4 3" xfId="11611" xr:uid="{00000000-0005-0000-0000-000003360000}"/>
    <cellStyle name="Normal 4 2 2 3 3 4 3 2" xfId="34794" xr:uid="{00000000-0005-0000-0000-000004360000}"/>
    <cellStyle name="Normal 4 2 2 3 3 4 4" xfId="29484" xr:uid="{00000000-0005-0000-0000-000005360000}"/>
    <cellStyle name="Normal 4 2 2 3 3 4 5" xfId="24169" xr:uid="{00000000-0005-0000-0000-000006360000}"/>
    <cellStyle name="Normal 4 2 2 3 3 5" xfId="8158" xr:uid="{00000000-0005-0000-0000-000007360000}"/>
    <cellStyle name="Normal 4 2 2 3 3 5 2" xfId="18533" xr:uid="{00000000-0005-0000-0000-000008360000}"/>
    <cellStyle name="Normal 4 2 2 3 3 5 2 2" xfId="41877" xr:uid="{00000000-0005-0000-0000-000009360000}"/>
    <cellStyle name="Normal 4 2 2 3 3 5 3" xfId="13378" xr:uid="{00000000-0005-0000-0000-00000A360000}"/>
    <cellStyle name="Normal 4 2 2 3 3 5 3 2" xfId="36562" xr:uid="{00000000-0005-0000-0000-00000B360000}"/>
    <cellStyle name="Normal 4 2 2 3 3 5 4" xfId="31252" xr:uid="{00000000-0005-0000-0000-00000C360000}"/>
    <cellStyle name="Normal 4 2 2 3 3 5 5" xfId="25937" xr:uid="{00000000-0005-0000-0000-00000D360000}"/>
    <cellStyle name="Normal 4 2 2 3 3 6" xfId="15159" xr:uid="{00000000-0005-0000-0000-00000E360000}"/>
    <cellStyle name="Normal 4 2 2 3 3 6 2" xfId="38346" xr:uid="{00000000-0005-0000-0000-00000F360000}"/>
    <cellStyle name="Normal 4 2 2 3 3 7" xfId="9850" xr:uid="{00000000-0005-0000-0000-000010360000}"/>
    <cellStyle name="Normal 4 2 2 3 3 7 2" xfId="33031" xr:uid="{00000000-0005-0000-0000-000011360000}"/>
    <cellStyle name="Normal 4 2 2 3 3 8" xfId="20477" xr:uid="{00000000-0005-0000-0000-000012360000}"/>
    <cellStyle name="Normal 4 2 2 3 3 8 2" xfId="27721" xr:uid="{00000000-0005-0000-0000-000013360000}"/>
    <cellStyle name="Normal 4 2 2 3 3 9" xfId="22406" xr:uid="{00000000-0005-0000-0000-000014360000}"/>
    <cellStyle name="Normal 4 2 2 3 4" xfId="1023" xr:uid="{00000000-0005-0000-0000-000015360000}"/>
    <cellStyle name="Normal 4 2 2 3 4 10" xfId="4671" xr:uid="{00000000-0005-0000-0000-000016360000}"/>
    <cellStyle name="Normal 4 2 2 3 4 11" xfId="2974" xr:uid="{00000000-0005-0000-0000-000017360000}"/>
    <cellStyle name="Normal 4 2 2 3 4 2" xfId="1838" xr:uid="{00000000-0005-0000-0000-000018360000}"/>
    <cellStyle name="Normal 4 2 2 3 4 2 10" xfId="3786" xr:uid="{00000000-0005-0000-0000-000019360000}"/>
    <cellStyle name="Normal 4 2 2 3 4 2 2" xfId="7397" xr:uid="{00000000-0005-0000-0000-00001A360000}"/>
    <cellStyle name="Normal 4 2 2 3 4 2 2 2" xfId="17751" xr:uid="{00000000-0005-0000-0000-00001B360000}"/>
    <cellStyle name="Normal 4 2 2 3 4 2 2 2 2" xfId="41063" xr:uid="{00000000-0005-0000-0000-00001C360000}"/>
    <cellStyle name="Normal 4 2 2 3 4 2 2 3" xfId="12565" xr:uid="{00000000-0005-0000-0000-00001D360000}"/>
    <cellStyle name="Normal 4 2 2 3 4 2 2 3 2" xfId="35748" xr:uid="{00000000-0005-0000-0000-00001E360000}"/>
    <cellStyle name="Normal 4 2 2 3 4 2 2 4" xfId="30438" xr:uid="{00000000-0005-0000-0000-00001F360000}"/>
    <cellStyle name="Normal 4 2 2 3 4 2 2 5" xfId="25123" xr:uid="{00000000-0005-0000-0000-000020360000}"/>
    <cellStyle name="Normal 4 2 2 3 4 2 3" xfId="9041" xr:uid="{00000000-0005-0000-0000-000021360000}"/>
    <cellStyle name="Normal 4 2 2 3 4 2 3 2" xfId="19486" xr:uid="{00000000-0005-0000-0000-000022360000}"/>
    <cellStyle name="Normal 4 2 2 3 4 2 3 2 2" xfId="42831" xr:uid="{00000000-0005-0000-0000-000023360000}"/>
    <cellStyle name="Normal 4 2 2 3 4 2 3 3" xfId="14332" xr:uid="{00000000-0005-0000-0000-000024360000}"/>
    <cellStyle name="Normal 4 2 2 3 4 2 3 3 2" xfId="37516" xr:uid="{00000000-0005-0000-0000-000025360000}"/>
    <cellStyle name="Normal 4 2 2 3 4 2 3 4" xfId="32206" xr:uid="{00000000-0005-0000-0000-000026360000}"/>
    <cellStyle name="Normal 4 2 2 3 4 2 3 5" xfId="26891" xr:uid="{00000000-0005-0000-0000-000027360000}"/>
    <cellStyle name="Normal 4 2 2 3 4 2 4" xfId="16113" xr:uid="{00000000-0005-0000-0000-000028360000}"/>
    <cellStyle name="Normal 4 2 2 3 4 2 4 2" xfId="39300" xr:uid="{00000000-0005-0000-0000-000029360000}"/>
    <cellStyle name="Normal 4 2 2 3 4 2 5" xfId="10804" xr:uid="{00000000-0005-0000-0000-00002A360000}"/>
    <cellStyle name="Normal 4 2 2 3 4 2 5 2" xfId="33985" xr:uid="{00000000-0005-0000-0000-00002B360000}"/>
    <cellStyle name="Normal 4 2 2 3 4 2 6" xfId="21431" xr:uid="{00000000-0005-0000-0000-00002C360000}"/>
    <cellStyle name="Normal 4 2 2 3 4 2 6 2" xfId="28675" xr:uid="{00000000-0005-0000-0000-00002D360000}"/>
    <cellStyle name="Normal 4 2 2 3 4 2 7" xfId="23360" xr:uid="{00000000-0005-0000-0000-00002E360000}"/>
    <cellStyle name="Normal 4 2 2 3 4 2 8" xfId="44626" xr:uid="{00000000-0005-0000-0000-00002F360000}"/>
    <cellStyle name="Normal 4 2 2 3 4 2 9" xfId="4672" xr:uid="{00000000-0005-0000-0000-000030360000}"/>
    <cellStyle name="Normal 4 2 2 3 4 3" xfId="6597" xr:uid="{00000000-0005-0000-0000-000031360000}"/>
    <cellStyle name="Normal 4 2 2 3 4 3 2" xfId="16999" xr:uid="{00000000-0005-0000-0000-000032360000}"/>
    <cellStyle name="Normal 4 2 2 3 4 3 2 2" xfId="40251" xr:uid="{00000000-0005-0000-0000-000033360000}"/>
    <cellStyle name="Normal 4 2 2 3 4 3 3" xfId="11753" xr:uid="{00000000-0005-0000-0000-000034360000}"/>
    <cellStyle name="Normal 4 2 2 3 4 3 3 2" xfId="34936" xr:uid="{00000000-0005-0000-0000-000035360000}"/>
    <cellStyle name="Normal 4 2 2 3 4 3 4" xfId="29626" xr:uid="{00000000-0005-0000-0000-000036360000}"/>
    <cellStyle name="Normal 4 2 2 3 4 3 5" xfId="24311" xr:uid="{00000000-0005-0000-0000-000037360000}"/>
    <cellStyle name="Normal 4 2 2 3 4 4" xfId="8288" xr:uid="{00000000-0005-0000-0000-000038360000}"/>
    <cellStyle name="Normal 4 2 2 3 4 4 2" xfId="18674" xr:uid="{00000000-0005-0000-0000-000039360000}"/>
    <cellStyle name="Normal 4 2 2 3 4 4 2 2" xfId="42019" xr:uid="{00000000-0005-0000-0000-00003A360000}"/>
    <cellStyle name="Normal 4 2 2 3 4 4 3" xfId="13520" xr:uid="{00000000-0005-0000-0000-00003B360000}"/>
    <cellStyle name="Normal 4 2 2 3 4 4 3 2" xfId="36704" xr:uid="{00000000-0005-0000-0000-00003C360000}"/>
    <cellStyle name="Normal 4 2 2 3 4 4 4" xfId="31394" xr:uid="{00000000-0005-0000-0000-00003D360000}"/>
    <cellStyle name="Normal 4 2 2 3 4 4 5" xfId="26079" xr:uid="{00000000-0005-0000-0000-00003E360000}"/>
    <cellStyle name="Normal 4 2 2 3 4 5" xfId="15301" xr:uid="{00000000-0005-0000-0000-00003F360000}"/>
    <cellStyle name="Normal 4 2 2 3 4 5 2" xfId="38488" xr:uid="{00000000-0005-0000-0000-000040360000}"/>
    <cellStyle name="Normal 4 2 2 3 4 6" xfId="9992" xr:uid="{00000000-0005-0000-0000-000041360000}"/>
    <cellStyle name="Normal 4 2 2 3 4 6 2" xfId="33173" xr:uid="{00000000-0005-0000-0000-000042360000}"/>
    <cellStyle name="Normal 4 2 2 3 4 7" xfId="20619" xr:uid="{00000000-0005-0000-0000-000043360000}"/>
    <cellStyle name="Normal 4 2 2 3 4 7 2" xfId="27863" xr:uid="{00000000-0005-0000-0000-000044360000}"/>
    <cellStyle name="Normal 4 2 2 3 4 8" xfId="22548" xr:uid="{00000000-0005-0000-0000-000045360000}"/>
    <cellStyle name="Normal 4 2 2 3 4 9" xfId="43814" xr:uid="{00000000-0005-0000-0000-000046360000}"/>
    <cellStyle name="Normal 4 2 2 3 5" xfId="604" xr:uid="{00000000-0005-0000-0000-000047360000}"/>
    <cellStyle name="Normal 4 2 2 3 5 10" xfId="2568" xr:uid="{00000000-0005-0000-0000-000048360000}"/>
    <cellStyle name="Normal 4 2 2 3 5 2" xfId="6198" xr:uid="{00000000-0005-0000-0000-000049360000}"/>
    <cellStyle name="Normal 4 2 2 3 5 2 2" xfId="16641" xr:uid="{00000000-0005-0000-0000-00004A360000}"/>
    <cellStyle name="Normal 4 2 2 3 5 2 2 2" xfId="39845" xr:uid="{00000000-0005-0000-0000-00004B360000}"/>
    <cellStyle name="Normal 4 2 2 3 5 2 3" xfId="11347" xr:uid="{00000000-0005-0000-0000-00004C360000}"/>
    <cellStyle name="Normal 4 2 2 3 5 2 3 2" xfId="34530" xr:uid="{00000000-0005-0000-0000-00004D360000}"/>
    <cellStyle name="Normal 4 2 2 3 5 2 4" xfId="29220" xr:uid="{00000000-0005-0000-0000-00004E360000}"/>
    <cellStyle name="Normal 4 2 2 3 5 2 5" xfId="23905" xr:uid="{00000000-0005-0000-0000-00004F360000}"/>
    <cellStyle name="Normal 4 2 2 3 5 3" xfId="7930" xr:uid="{00000000-0005-0000-0000-000050360000}"/>
    <cellStyle name="Normal 4 2 2 3 5 3 2" xfId="18269" xr:uid="{00000000-0005-0000-0000-000051360000}"/>
    <cellStyle name="Normal 4 2 2 3 5 3 2 2" xfId="41613" xr:uid="{00000000-0005-0000-0000-000052360000}"/>
    <cellStyle name="Normal 4 2 2 3 5 3 3" xfId="13114" xr:uid="{00000000-0005-0000-0000-000053360000}"/>
    <cellStyle name="Normal 4 2 2 3 5 3 3 2" xfId="36298" xr:uid="{00000000-0005-0000-0000-000054360000}"/>
    <cellStyle name="Normal 4 2 2 3 5 3 4" xfId="30988" xr:uid="{00000000-0005-0000-0000-000055360000}"/>
    <cellStyle name="Normal 4 2 2 3 5 3 5" xfId="25673" xr:uid="{00000000-0005-0000-0000-000056360000}"/>
    <cellStyle name="Normal 4 2 2 3 5 4" xfId="14895" xr:uid="{00000000-0005-0000-0000-000057360000}"/>
    <cellStyle name="Normal 4 2 2 3 5 4 2" xfId="38082" xr:uid="{00000000-0005-0000-0000-000058360000}"/>
    <cellStyle name="Normal 4 2 2 3 5 5" xfId="9586" xr:uid="{00000000-0005-0000-0000-000059360000}"/>
    <cellStyle name="Normal 4 2 2 3 5 5 2" xfId="32767" xr:uid="{00000000-0005-0000-0000-00005A360000}"/>
    <cellStyle name="Normal 4 2 2 3 5 6" xfId="20213" xr:uid="{00000000-0005-0000-0000-00005B360000}"/>
    <cellStyle name="Normal 4 2 2 3 5 6 2" xfId="27457" xr:uid="{00000000-0005-0000-0000-00005C360000}"/>
    <cellStyle name="Normal 4 2 2 3 5 7" xfId="22142" xr:uid="{00000000-0005-0000-0000-00005D360000}"/>
    <cellStyle name="Normal 4 2 2 3 5 8" xfId="43408" xr:uid="{00000000-0005-0000-0000-00005E360000}"/>
    <cellStyle name="Normal 4 2 2 3 5 9" xfId="4673" xr:uid="{00000000-0005-0000-0000-00005F360000}"/>
    <cellStyle name="Normal 4 2 2 3 6" xfId="1431" xr:uid="{00000000-0005-0000-0000-000060360000}"/>
    <cellStyle name="Normal 4 2 2 3 6 10" xfId="3380" xr:uid="{00000000-0005-0000-0000-000061360000}"/>
    <cellStyle name="Normal 4 2 2 3 6 2" xfId="6997" xr:uid="{00000000-0005-0000-0000-000062360000}"/>
    <cellStyle name="Normal 4 2 2 3 6 2 2" xfId="17369" xr:uid="{00000000-0005-0000-0000-000063360000}"/>
    <cellStyle name="Normal 4 2 2 3 6 2 2 2" xfId="40657" xr:uid="{00000000-0005-0000-0000-000064360000}"/>
    <cellStyle name="Normal 4 2 2 3 6 2 3" xfId="12159" xr:uid="{00000000-0005-0000-0000-000065360000}"/>
    <cellStyle name="Normal 4 2 2 3 6 2 3 2" xfId="35342" xr:uid="{00000000-0005-0000-0000-000066360000}"/>
    <cellStyle name="Normal 4 2 2 3 6 2 4" xfId="30032" xr:uid="{00000000-0005-0000-0000-000067360000}"/>
    <cellStyle name="Normal 4 2 2 3 6 2 5" xfId="24717" xr:uid="{00000000-0005-0000-0000-000068360000}"/>
    <cellStyle name="Normal 4 2 2 3 6 3" xfId="8658" xr:uid="{00000000-0005-0000-0000-000069360000}"/>
    <cellStyle name="Normal 4 2 2 3 6 3 2" xfId="19080" xr:uid="{00000000-0005-0000-0000-00006A360000}"/>
    <cellStyle name="Normal 4 2 2 3 6 3 2 2" xfId="42425" xr:uid="{00000000-0005-0000-0000-00006B360000}"/>
    <cellStyle name="Normal 4 2 2 3 6 3 3" xfId="13926" xr:uid="{00000000-0005-0000-0000-00006C360000}"/>
    <cellStyle name="Normal 4 2 2 3 6 3 3 2" xfId="37110" xr:uid="{00000000-0005-0000-0000-00006D360000}"/>
    <cellStyle name="Normal 4 2 2 3 6 3 4" xfId="31800" xr:uid="{00000000-0005-0000-0000-00006E360000}"/>
    <cellStyle name="Normal 4 2 2 3 6 3 5" xfId="26485" xr:uid="{00000000-0005-0000-0000-00006F360000}"/>
    <cellStyle name="Normal 4 2 2 3 6 4" xfId="15707" xr:uid="{00000000-0005-0000-0000-000070360000}"/>
    <cellStyle name="Normal 4 2 2 3 6 4 2" xfId="38894" xr:uid="{00000000-0005-0000-0000-000071360000}"/>
    <cellStyle name="Normal 4 2 2 3 6 5" xfId="10398" xr:uid="{00000000-0005-0000-0000-000072360000}"/>
    <cellStyle name="Normal 4 2 2 3 6 5 2" xfId="33579" xr:uid="{00000000-0005-0000-0000-000073360000}"/>
    <cellStyle name="Normal 4 2 2 3 6 6" xfId="21025" xr:uid="{00000000-0005-0000-0000-000074360000}"/>
    <cellStyle name="Normal 4 2 2 3 6 6 2" xfId="28269" xr:uid="{00000000-0005-0000-0000-000075360000}"/>
    <cellStyle name="Normal 4 2 2 3 6 7" xfId="22954" xr:uid="{00000000-0005-0000-0000-000076360000}"/>
    <cellStyle name="Normal 4 2 2 3 6 8" xfId="44220" xr:uid="{00000000-0005-0000-0000-000077360000}"/>
    <cellStyle name="Normal 4 2 2 3 6 9" xfId="4674" xr:uid="{00000000-0005-0000-0000-000078360000}"/>
    <cellStyle name="Normal 4 2 2 3 7" xfId="6065" xr:uid="{00000000-0005-0000-0000-000079360000}"/>
    <cellStyle name="Normal 4 2 2 3 7 2" xfId="16520" xr:uid="{00000000-0005-0000-0000-00007A360000}"/>
    <cellStyle name="Normal 4 2 2 3 7 2 2" xfId="39711" xr:uid="{00000000-0005-0000-0000-00007B360000}"/>
    <cellStyle name="Normal 4 2 2 3 7 3" xfId="11213" xr:uid="{00000000-0005-0000-0000-00007C360000}"/>
    <cellStyle name="Normal 4 2 2 3 7 3 2" xfId="34396" xr:uid="{00000000-0005-0000-0000-00007D360000}"/>
    <cellStyle name="Normal 4 2 2 3 7 4" xfId="29086" xr:uid="{00000000-0005-0000-0000-00007E360000}"/>
    <cellStyle name="Normal 4 2 2 3 7 5" xfId="23771" xr:uid="{00000000-0005-0000-0000-00007F360000}"/>
    <cellStyle name="Normal 4 2 2 3 8" xfId="7809" xr:uid="{00000000-0005-0000-0000-000080360000}"/>
    <cellStyle name="Normal 4 2 2 3 8 2" xfId="18136" xr:uid="{00000000-0005-0000-0000-000081360000}"/>
    <cellStyle name="Normal 4 2 2 3 8 2 2" xfId="41479" xr:uid="{00000000-0005-0000-0000-000082360000}"/>
    <cellStyle name="Normal 4 2 2 3 8 3" xfId="12980" xr:uid="{00000000-0005-0000-0000-000083360000}"/>
    <cellStyle name="Normal 4 2 2 3 8 3 2" xfId="36164" xr:uid="{00000000-0005-0000-0000-000084360000}"/>
    <cellStyle name="Normal 4 2 2 3 8 4" xfId="30854" xr:uid="{00000000-0005-0000-0000-000085360000}"/>
    <cellStyle name="Normal 4 2 2 3 8 5" xfId="25539" xr:uid="{00000000-0005-0000-0000-000086360000}"/>
    <cellStyle name="Normal 4 2 2 3 9" xfId="14761" xr:uid="{00000000-0005-0000-0000-000087360000}"/>
    <cellStyle name="Normal 4 2 2 3 9 2" xfId="37948" xr:uid="{00000000-0005-0000-0000-000088360000}"/>
    <cellStyle name="Normal 4 2 2 4" xfId="692" xr:uid="{00000000-0005-0000-0000-000089360000}"/>
    <cellStyle name="Normal 4 2 2 4 10" xfId="43493" xr:uid="{00000000-0005-0000-0000-00008A360000}"/>
    <cellStyle name="Normal 4 2 2 4 11" xfId="4675" xr:uid="{00000000-0005-0000-0000-00008B360000}"/>
    <cellStyle name="Normal 4 2 2 4 12" xfId="2653" xr:uid="{00000000-0005-0000-0000-00008C360000}"/>
    <cellStyle name="Normal 4 2 2 4 2" xfId="1108" xr:uid="{00000000-0005-0000-0000-00008D360000}"/>
    <cellStyle name="Normal 4 2 2 4 2 10" xfId="4676" xr:uid="{00000000-0005-0000-0000-00008E360000}"/>
    <cellStyle name="Normal 4 2 2 4 2 11" xfId="3059" xr:uid="{00000000-0005-0000-0000-00008F360000}"/>
    <cellStyle name="Normal 4 2 2 4 2 2" xfId="1923" xr:uid="{00000000-0005-0000-0000-000090360000}"/>
    <cellStyle name="Normal 4 2 2 4 2 2 10" xfId="3871" xr:uid="{00000000-0005-0000-0000-000091360000}"/>
    <cellStyle name="Normal 4 2 2 4 2 2 2" xfId="7481" xr:uid="{00000000-0005-0000-0000-000092360000}"/>
    <cellStyle name="Normal 4 2 2 4 2 2 2 2" xfId="17824" xr:uid="{00000000-0005-0000-0000-000093360000}"/>
    <cellStyle name="Normal 4 2 2 4 2 2 2 2 2" xfId="41148" xr:uid="{00000000-0005-0000-0000-000094360000}"/>
    <cellStyle name="Normal 4 2 2 4 2 2 2 3" xfId="12650" xr:uid="{00000000-0005-0000-0000-000095360000}"/>
    <cellStyle name="Normal 4 2 2 4 2 2 2 3 2" xfId="35833" xr:uid="{00000000-0005-0000-0000-000096360000}"/>
    <cellStyle name="Normal 4 2 2 4 2 2 2 4" xfId="30523" xr:uid="{00000000-0005-0000-0000-000097360000}"/>
    <cellStyle name="Normal 4 2 2 4 2 2 2 5" xfId="25208" xr:uid="{00000000-0005-0000-0000-000098360000}"/>
    <cellStyle name="Normal 4 2 2 4 2 2 3" xfId="9114" xr:uid="{00000000-0005-0000-0000-000099360000}"/>
    <cellStyle name="Normal 4 2 2 4 2 2 3 2" xfId="19571" xr:uid="{00000000-0005-0000-0000-00009A360000}"/>
    <cellStyle name="Normal 4 2 2 4 2 2 3 2 2" xfId="42916" xr:uid="{00000000-0005-0000-0000-00009B360000}"/>
    <cellStyle name="Normal 4 2 2 4 2 2 3 3" xfId="14417" xr:uid="{00000000-0005-0000-0000-00009C360000}"/>
    <cellStyle name="Normal 4 2 2 4 2 2 3 3 2" xfId="37601" xr:uid="{00000000-0005-0000-0000-00009D360000}"/>
    <cellStyle name="Normal 4 2 2 4 2 2 3 4" xfId="32291" xr:uid="{00000000-0005-0000-0000-00009E360000}"/>
    <cellStyle name="Normal 4 2 2 4 2 2 3 5" xfId="26976" xr:uid="{00000000-0005-0000-0000-00009F360000}"/>
    <cellStyle name="Normal 4 2 2 4 2 2 4" xfId="16198" xr:uid="{00000000-0005-0000-0000-0000A0360000}"/>
    <cellStyle name="Normal 4 2 2 4 2 2 4 2" xfId="39385" xr:uid="{00000000-0005-0000-0000-0000A1360000}"/>
    <cellStyle name="Normal 4 2 2 4 2 2 5" xfId="10889" xr:uid="{00000000-0005-0000-0000-0000A2360000}"/>
    <cellStyle name="Normal 4 2 2 4 2 2 5 2" xfId="34070" xr:uid="{00000000-0005-0000-0000-0000A3360000}"/>
    <cellStyle name="Normal 4 2 2 4 2 2 6" xfId="21516" xr:uid="{00000000-0005-0000-0000-0000A4360000}"/>
    <cellStyle name="Normal 4 2 2 4 2 2 6 2" xfId="28760" xr:uid="{00000000-0005-0000-0000-0000A5360000}"/>
    <cellStyle name="Normal 4 2 2 4 2 2 7" xfId="23445" xr:uid="{00000000-0005-0000-0000-0000A6360000}"/>
    <cellStyle name="Normal 4 2 2 4 2 2 8" xfId="44711" xr:uid="{00000000-0005-0000-0000-0000A7360000}"/>
    <cellStyle name="Normal 4 2 2 4 2 2 9" xfId="4677" xr:uid="{00000000-0005-0000-0000-0000A8360000}"/>
    <cellStyle name="Normal 4 2 2 4 2 3" xfId="6681" xr:uid="{00000000-0005-0000-0000-0000A9360000}"/>
    <cellStyle name="Normal 4 2 2 4 2 3 2" xfId="17072" xr:uid="{00000000-0005-0000-0000-0000AA360000}"/>
    <cellStyle name="Normal 4 2 2 4 2 3 2 2" xfId="40336" xr:uid="{00000000-0005-0000-0000-0000AB360000}"/>
    <cellStyle name="Normal 4 2 2 4 2 3 3" xfId="11838" xr:uid="{00000000-0005-0000-0000-0000AC360000}"/>
    <cellStyle name="Normal 4 2 2 4 2 3 3 2" xfId="35021" xr:uid="{00000000-0005-0000-0000-0000AD360000}"/>
    <cellStyle name="Normal 4 2 2 4 2 3 4" xfId="29711" xr:uid="{00000000-0005-0000-0000-0000AE360000}"/>
    <cellStyle name="Normal 4 2 2 4 2 3 5" xfId="24396" xr:uid="{00000000-0005-0000-0000-0000AF360000}"/>
    <cellStyle name="Normal 4 2 2 4 2 4" xfId="8361" xr:uid="{00000000-0005-0000-0000-0000B0360000}"/>
    <cellStyle name="Normal 4 2 2 4 2 4 2" xfId="18759" xr:uid="{00000000-0005-0000-0000-0000B1360000}"/>
    <cellStyle name="Normal 4 2 2 4 2 4 2 2" xfId="42104" xr:uid="{00000000-0005-0000-0000-0000B2360000}"/>
    <cellStyle name="Normal 4 2 2 4 2 4 3" xfId="13605" xr:uid="{00000000-0005-0000-0000-0000B3360000}"/>
    <cellStyle name="Normal 4 2 2 4 2 4 3 2" xfId="36789" xr:uid="{00000000-0005-0000-0000-0000B4360000}"/>
    <cellStyle name="Normal 4 2 2 4 2 4 4" xfId="31479" xr:uid="{00000000-0005-0000-0000-0000B5360000}"/>
    <cellStyle name="Normal 4 2 2 4 2 4 5" xfId="26164" xr:uid="{00000000-0005-0000-0000-0000B6360000}"/>
    <cellStyle name="Normal 4 2 2 4 2 5" xfId="15386" xr:uid="{00000000-0005-0000-0000-0000B7360000}"/>
    <cellStyle name="Normal 4 2 2 4 2 5 2" xfId="38573" xr:uid="{00000000-0005-0000-0000-0000B8360000}"/>
    <cellStyle name="Normal 4 2 2 4 2 6" xfId="10077" xr:uid="{00000000-0005-0000-0000-0000B9360000}"/>
    <cellStyle name="Normal 4 2 2 4 2 6 2" xfId="33258" xr:uid="{00000000-0005-0000-0000-0000BA360000}"/>
    <cellStyle name="Normal 4 2 2 4 2 7" xfId="20704" xr:uid="{00000000-0005-0000-0000-0000BB360000}"/>
    <cellStyle name="Normal 4 2 2 4 2 7 2" xfId="27948" xr:uid="{00000000-0005-0000-0000-0000BC360000}"/>
    <cellStyle name="Normal 4 2 2 4 2 8" xfId="22633" xr:uid="{00000000-0005-0000-0000-0000BD360000}"/>
    <cellStyle name="Normal 4 2 2 4 2 9" xfId="43899" xr:uid="{00000000-0005-0000-0000-0000BE360000}"/>
    <cellStyle name="Normal 4 2 2 4 3" xfId="1516" xr:uid="{00000000-0005-0000-0000-0000BF360000}"/>
    <cellStyle name="Normal 4 2 2 4 3 10" xfId="3465" xr:uid="{00000000-0005-0000-0000-0000C0360000}"/>
    <cellStyle name="Normal 4 2 2 4 3 2" xfId="7081" xr:uid="{00000000-0005-0000-0000-0000C1360000}"/>
    <cellStyle name="Normal 4 2 2 4 3 2 2" xfId="17442" xr:uid="{00000000-0005-0000-0000-0000C2360000}"/>
    <cellStyle name="Normal 4 2 2 4 3 2 2 2" xfId="40742" xr:uid="{00000000-0005-0000-0000-0000C3360000}"/>
    <cellStyle name="Normal 4 2 2 4 3 2 3" xfId="12244" xr:uid="{00000000-0005-0000-0000-0000C4360000}"/>
    <cellStyle name="Normal 4 2 2 4 3 2 3 2" xfId="35427" xr:uid="{00000000-0005-0000-0000-0000C5360000}"/>
    <cellStyle name="Normal 4 2 2 4 3 2 4" xfId="30117" xr:uid="{00000000-0005-0000-0000-0000C6360000}"/>
    <cellStyle name="Normal 4 2 2 4 3 2 5" xfId="24802" xr:uid="{00000000-0005-0000-0000-0000C7360000}"/>
    <cellStyle name="Normal 4 2 2 4 3 3" xfId="8731" xr:uid="{00000000-0005-0000-0000-0000C8360000}"/>
    <cellStyle name="Normal 4 2 2 4 3 3 2" xfId="19165" xr:uid="{00000000-0005-0000-0000-0000C9360000}"/>
    <cellStyle name="Normal 4 2 2 4 3 3 2 2" xfId="42510" xr:uid="{00000000-0005-0000-0000-0000CA360000}"/>
    <cellStyle name="Normal 4 2 2 4 3 3 3" xfId="14011" xr:uid="{00000000-0005-0000-0000-0000CB360000}"/>
    <cellStyle name="Normal 4 2 2 4 3 3 3 2" xfId="37195" xr:uid="{00000000-0005-0000-0000-0000CC360000}"/>
    <cellStyle name="Normal 4 2 2 4 3 3 4" xfId="31885" xr:uid="{00000000-0005-0000-0000-0000CD360000}"/>
    <cellStyle name="Normal 4 2 2 4 3 3 5" xfId="26570" xr:uid="{00000000-0005-0000-0000-0000CE360000}"/>
    <cellStyle name="Normal 4 2 2 4 3 4" xfId="15792" xr:uid="{00000000-0005-0000-0000-0000CF360000}"/>
    <cellStyle name="Normal 4 2 2 4 3 4 2" xfId="38979" xr:uid="{00000000-0005-0000-0000-0000D0360000}"/>
    <cellStyle name="Normal 4 2 2 4 3 5" xfId="10483" xr:uid="{00000000-0005-0000-0000-0000D1360000}"/>
    <cellStyle name="Normal 4 2 2 4 3 5 2" xfId="33664" xr:uid="{00000000-0005-0000-0000-0000D2360000}"/>
    <cellStyle name="Normal 4 2 2 4 3 6" xfId="21110" xr:uid="{00000000-0005-0000-0000-0000D3360000}"/>
    <cellStyle name="Normal 4 2 2 4 3 6 2" xfId="28354" xr:uid="{00000000-0005-0000-0000-0000D4360000}"/>
    <cellStyle name="Normal 4 2 2 4 3 7" xfId="23039" xr:uid="{00000000-0005-0000-0000-0000D5360000}"/>
    <cellStyle name="Normal 4 2 2 4 3 8" xfId="44305" xr:uid="{00000000-0005-0000-0000-0000D6360000}"/>
    <cellStyle name="Normal 4 2 2 4 3 9" xfId="4678" xr:uid="{00000000-0005-0000-0000-0000D7360000}"/>
    <cellStyle name="Normal 4 2 2 4 4" xfId="6282" xr:uid="{00000000-0005-0000-0000-0000D8360000}"/>
    <cellStyle name="Normal 4 2 2 4 4 2" xfId="16714" xr:uid="{00000000-0005-0000-0000-0000D9360000}"/>
    <cellStyle name="Normal 4 2 2 4 4 2 2" xfId="39930" xr:uid="{00000000-0005-0000-0000-0000DA360000}"/>
    <cellStyle name="Normal 4 2 2 4 4 3" xfId="11432" xr:uid="{00000000-0005-0000-0000-0000DB360000}"/>
    <cellStyle name="Normal 4 2 2 4 4 3 2" xfId="34615" xr:uid="{00000000-0005-0000-0000-0000DC360000}"/>
    <cellStyle name="Normal 4 2 2 4 4 4" xfId="29305" xr:uid="{00000000-0005-0000-0000-0000DD360000}"/>
    <cellStyle name="Normal 4 2 2 4 4 5" xfId="23990" xr:uid="{00000000-0005-0000-0000-0000DE360000}"/>
    <cellStyle name="Normal 4 2 2 4 5" xfId="8003" xr:uid="{00000000-0005-0000-0000-0000DF360000}"/>
    <cellStyle name="Normal 4 2 2 4 5 2" xfId="18354" xr:uid="{00000000-0005-0000-0000-0000E0360000}"/>
    <cellStyle name="Normal 4 2 2 4 5 2 2" xfId="41698" xr:uid="{00000000-0005-0000-0000-0000E1360000}"/>
    <cellStyle name="Normal 4 2 2 4 5 3" xfId="13199" xr:uid="{00000000-0005-0000-0000-0000E2360000}"/>
    <cellStyle name="Normal 4 2 2 4 5 3 2" xfId="36383" xr:uid="{00000000-0005-0000-0000-0000E3360000}"/>
    <cellStyle name="Normal 4 2 2 4 5 4" xfId="31073" xr:uid="{00000000-0005-0000-0000-0000E4360000}"/>
    <cellStyle name="Normal 4 2 2 4 5 5" xfId="25758" xr:uid="{00000000-0005-0000-0000-0000E5360000}"/>
    <cellStyle name="Normal 4 2 2 4 6" xfId="14980" xr:uid="{00000000-0005-0000-0000-0000E6360000}"/>
    <cellStyle name="Normal 4 2 2 4 6 2" xfId="38167" xr:uid="{00000000-0005-0000-0000-0000E7360000}"/>
    <cellStyle name="Normal 4 2 2 4 7" xfId="9671" xr:uid="{00000000-0005-0000-0000-0000E8360000}"/>
    <cellStyle name="Normal 4 2 2 4 7 2" xfId="32852" xr:uid="{00000000-0005-0000-0000-0000E9360000}"/>
    <cellStyle name="Normal 4 2 2 4 8" xfId="20298" xr:uid="{00000000-0005-0000-0000-0000EA360000}"/>
    <cellStyle name="Normal 4 2 2 4 8 2" xfId="27542" xr:uid="{00000000-0005-0000-0000-0000EB360000}"/>
    <cellStyle name="Normal 4 2 2 4 9" xfId="22227" xr:uid="{00000000-0005-0000-0000-0000EC360000}"/>
    <cellStyle name="Normal 4 2 2 5" xfId="829" xr:uid="{00000000-0005-0000-0000-0000ED360000}"/>
    <cellStyle name="Normal 4 2 2 5 10" xfId="43622" xr:uid="{00000000-0005-0000-0000-0000EE360000}"/>
    <cellStyle name="Normal 4 2 2 5 11" xfId="4679" xr:uid="{00000000-0005-0000-0000-0000EF360000}"/>
    <cellStyle name="Normal 4 2 2 5 12" xfId="2782" xr:uid="{00000000-0005-0000-0000-0000F0360000}"/>
    <cellStyle name="Normal 4 2 2 5 2" xfId="1237" xr:uid="{00000000-0005-0000-0000-0000F1360000}"/>
    <cellStyle name="Normal 4 2 2 5 2 10" xfId="4680" xr:uid="{00000000-0005-0000-0000-0000F2360000}"/>
    <cellStyle name="Normal 4 2 2 5 2 11" xfId="3188" xr:uid="{00000000-0005-0000-0000-0000F3360000}"/>
    <cellStyle name="Normal 4 2 2 5 2 2" xfId="2052" xr:uid="{00000000-0005-0000-0000-0000F4360000}"/>
    <cellStyle name="Normal 4 2 2 5 2 2 10" xfId="4000" xr:uid="{00000000-0005-0000-0000-0000F5360000}"/>
    <cellStyle name="Normal 4 2 2 5 2 2 2" xfId="7608" xr:uid="{00000000-0005-0000-0000-0000F6360000}"/>
    <cellStyle name="Normal 4 2 2 5 2 2 2 2" xfId="17941" xr:uid="{00000000-0005-0000-0000-0000F7360000}"/>
    <cellStyle name="Normal 4 2 2 5 2 2 2 2 2" xfId="41277" xr:uid="{00000000-0005-0000-0000-0000F8360000}"/>
    <cellStyle name="Normal 4 2 2 5 2 2 2 3" xfId="12779" xr:uid="{00000000-0005-0000-0000-0000F9360000}"/>
    <cellStyle name="Normal 4 2 2 5 2 2 2 3 2" xfId="35962" xr:uid="{00000000-0005-0000-0000-0000FA360000}"/>
    <cellStyle name="Normal 4 2 2 5 2 2 2 4" xfId="30652" xr:uid="{00000000-0005-0000-0000-0000FB360000}"/>
    <cellStyle name="Normal 4 2 2 5 2 2 2 5" xfId="25337" xr:uid="{00000000-0005-0000-0000-0000FC360000}"/>
    <cellStyle name="Normal 4 2 2 5 2 2 3" xfId="9231" xr:uid="{00000000-0005-0000-0000-0000FD360000}"/>
    <cellStyle name="Normal 4 2 2 5 2 2 3 2" xfId="19700" xr:uid="{00000000-0005-0000-0000-0000FE360000}"/>
    <cellStyle name="Normal 4 2 2 5 2 2 3 2 2" xfId="43045" xr:uid="{00000000-0005-0000-0000-0000FF360000}"/>
    <cellStyle name="Normal 4 2 2 5 2 2 3 3" xfId="14546" xr:uid="{00000000-0005-0000-0000-000000370000}"/>
    <cellStyle name="Normal 4 2 2 5 2 2 3 3 2" xfId="37730" xr:uid="{00000000-0005-0000-0000-000001370000}"/>
    <cellStyle name="Normal 4 2 2 5 2 2 3 4" xfId="32420" xr:uid="{00000000-0005-0000-0000-000002370000}"/>
    <cellStyle name="Normal 4 2 2 5 2 2 3 5" xfId="27105" xr:uid="{00000000-0005-0000-0000-000003370000}"/>
    <cellStyle name="Normal 4 2 2 5 2 2 4" xfId="16327" xr:uid="{00000000-0005-0000-0000-000004370000}"/>
    <cellStyle name="Normal 4 2 2 5 2 2 4 2" xfId="39514" xr:uid="{00000000-0005-0000-0000-000005370000}"/>
    <cellStyle name="Normal 4 2 2 5 2 2 5" xfId="11018" xr:uid="{00000000-0005-0000-0000-000006370000}"/>
    <cellStyle name="Normal 4 2 2 5 2 2 5 2" xfId="34199" xr:uid="{00000000-0005-0000-0000-000007370000}"/>
    <cellStyle name="Normal 4 2 2 5 2 2 6" xfId="21645" xr:uid="{00000000-0005-0000-0000-000008370000}"/>
    <cellStyle name="Normal 4 2 2 5 2 2 6 2" xfId="28889" xr:uid="{00000000-0005-0000-0000-000009370000}"/>
    <cellStyle name="Normal 4 2 2 5 2 2 7" xfId="23574" xr:uid="{00000000-0005-0000-0000-00000A370000}"/>
    <cellStyle name="Normal 4 2 2 5 2 2 8" xfId="44840" xr:uid="{00000000-0005-0000-0000-00000B370000}"/>
    <cellStyle name="Normal 4 2 2 5 2 2 9" xfId="4681" xr:uid="{00000000-0005-0000-0000-00000C370000}"/>
    <cellStyle name="Normal 4 2 2 5 2 3" xfId="6808" xr:uid="{00000000-0005-0000-0000-00000D370000}"/>
    <cellStyle name="Normal 4 2 2 5 2 3 2" xfId="17177" xr:uid="{00000000-0005-0000-0000-00000E370000}"/>
    <cellStyle name="Normal 4 2 2 5 2 3 2 2" xfId="40465" xr:uid="{00000000-0005-0000-0000-00000F370000}"/>
    <cellStyle name="Normal 4 2 2 5 2 3 3" xfId="11967" xr:uid="{00000000-0005-0000-0000-000010370000}"/>
    <cellStyle name="Normal 4 2 2 5 2 3 3 2" xfId="35150" xr:uid="{00000000-0005-0000-0000-000011370000}"/>
    <cellStyle name="Normal 4 2 2 5 2 3 4" xfId="29840" xr:uid="{00000000-0005-0000-0000-000012370000}"/>
    <cellStyle name="Normal 4 2 2 5 2 3 5" xfId="24525" xr:uid="{00000000-0005-0000-0000-000013370000}"/>
    <cellStyle name="Normal 4 2 2 5 2 4" xfId="8466" xr:uid="{00000000-0005-0000-0000-000014370000}"/>
    <cellStyle name="Normal 4 2 2 5 2 4 2" xfId="18888" xr:uid="{00000000-0005-0000-0000-000015370000}"/>
    <cellStyle name="Normal 4 2 2 5 2 4 2 2" xfId="42233" xr:uid="{00000000-0005-0000-0000-000016370000}"/>
    <cellStyle name="Normal 4 2 2 5 2 4 3" xfId="13734" xr:uid="{00000000-0005-0000-0000-000017370000}"/>
    <cellStyle name="Normal 4 2 2 5 2 4 3 2" xfId="36918" xr:uid="{00000000-0005-0000-0000-000018370000}"/>
    <cellStyle name="Normal 4 2 2 5 2 4 4" xfId="31608" xr:uid="{00000000-0005-0000-0000-000019370000}"/>
    <cellStyle name="Normal 4 2 2 5 2 4 5" xfId="26293" xr:uid="{00000000-0005-0000-0000-00001A370000}"/>
    <cellStyle name="Normal 4 2 2 5 2 5" xfId="15515" xr:uid="{00000000-0005-0000-0000-00001B370000}"/>
    <cellStyle name="Normal 4 2 2 5 2 5 2" xfId="38702" xr:uid="{00000000-0005-0000-0000-00001C370000}"/>
    <cellStyle name="Normal 4 2 2 5 2 6" xfId="10206" xr:uid="{00000000-0005-0000-0000-00001D370000}"/>
    <cellStyle name="Normal 4 2 2 5 2 6 2" xfId="33387" xr:uid="{00000000-0005-0000-0000-00001E370000}"/>
    <cellStyle name="Normal 4 2 2 5 2 7" xfId="20833" xr:uid="{00000000-0005-0000-0000-00001F370000}"/>
    <cellStyle name="Normal 4 2 2 5 2 7 2" xfId="28077" xr:uid="{00000000-0005-0000-0000-000020370000}"/>
    <cellStyle name="Normal 4 2 2 5 2 8" xfId="22762" xr:uid="{00000000-0005-0000-0000-000021370000}"/>
    <cellStyle name="Normal 4 2 2 5 2 9" xfId="44028" xr:uid="{00000000-0005-0000-0000-000022370000}"/>
    <cellStyle name="Normal 4 2 2 5 3" xfId="1645" xr:uid="{00000000-0005-0000-0000-000023370000}"/>
    <cellStyle name="Normal 4 2 2 5 3 10" xfId="3594" xr:uid="{00000000-0005-0000-0000-000024370000}"/>
    <cellStyle name="Normal 4 2 2 5 3 2" xfId="7208" xr:uid="{00000000-0005-0000-0000-000025370000}"/>
    <cellStyle name="Normal 4 2 2 5 3 2 2" xfId="17559" xr:uid="{00000000-0005-0000-0000-000026370000}"/>
    <cellStyle name="Normal 4 2 2 5 3 2 2 2" xfId="40871" xr:uid="{00000000-0005-0000-0000-000027370000}"/>
    <cellStyle name="Normal 4 2 2 5 3 2 3" xfId="12373" xr:uid="{00000000-0005-0000-0000-000028370000}"/>
    <cellStyle name="Normal 4 2 2 5 3 2 3 2" xfId="35556" xr:uid="{00000000-0005-0000-0000-000029370000}"/>
    <cellStyle name="Normal 4 2 2 5 3 2 4" xfId="30246" xr:uid="{00000000-0005-0000-0000-00002A370000}"/>
    <cellStyle name="Normal 4 2 2 5 3 2 5" xfId="24931" xr:uid="{00000000-0005-0000-0000-00002B370000}"/>
    <cellStyle name="Normal 4 2 2 5 3 3" xfId="8848" xr:uid="{00000000-0005-0000-0000-00002C370000}"/>
    <cellStyle name="Normal 4 2 2 5 3 3 2" xfId="19294" xr:uid="{00000000-0005-0000-0000-00002D370000}"/>
    <cellStyle name="Normal 4 2 2 5 3 3 2 2" xfId="42639" xr:uid="{00000000-0005-0000-0000-00002E370000}"/>
    <cellStyle name="Normal 4 2 2 5 3 3 3" xfId="14140" xr:uid="{00000000-0005-0000-0000-00002F370000}"/>
    <cellStyle name="Normal 4 2 2 5 3 3 3 2" xfId="37324" xr:uid="{00000000-0005-0000-0000-000030370000}"/>
    <cellStyle name="Normal 4 2 2 5 3 3 4" xfId="32014" xr:uid="{00000000-0005-0000-0000-000031370000}"/>
    <cellStyle name="Normal 4 2 2 5 3 3 5" xfId="26699" xr:uid="{00000000-0005-0000-0000-000032370000}"/>
    <cellStyle name="Normal 4 2 2 5 3 4" xfId="15921" xr:uid="{00000000-0005-0000-0000-000033370000}"/>
    <cellStyle name="Normal 4 2 2 5 3 4 2" xfId="39108" xr:uid="{00000000-0005-0000-0000-000034370000}"/>
    <cellStyle name="Normal 4 2 2 5 3 5" xfId="10612" xr:uid="{00000000-0005-0000-0000-000035370000}"/>
    <cellStyle name="Normal 4 2 2 5 3 5 2" xfId="33793" xr:uid="{00000000-0005-0000-0000-000036370000}"/>
    <cellStyle name="Normal 4 2 2 5 3 6" xfId="21239" xr:uid="{00000000-0005-0000-0000-000037370000}"/>
    <cellStyle name="Normal 4 2 2 5 3 6 2" xfId="28483" xr:uid="{00000000-0005-0000-0000-000038370000}"/>
    <cellStyle name="Normal 4 2 2 5 3 7" xfId="23168" xr:uid="{00000000-0005-0000-0000-000039370000}"/>
    <cellStyle name="Normal 4 2 2 5 3 8" xfId="44434" xr:uid="{00000000-0005-0000-0000-00003A370000}"/>
    <cellStyle name="Normal 4 2 2 5 3 9" xfId="4682" xr:uid="{00000000-0005-0000-0000-00003B370000}"/>
    <cellStyle name="Normal 4 2 2 5 4" xfId="6409" xr:uid="{00000000-0005-0000-0000-00003C370000}"/>
    <cellStyle name="Normal 4 2 2 5 4 2" xfId="16819" xr:uid="{00000000-0005-0000-0000-00003D370000}"/>
    <cellStyle name="Normal 4 2 2 5 4 2 2" xfId="40059" xr:uid="{00000000-0005-0000-0000-00003E370000}"/>
    <cellStyle name="Normal 4 2 2 5 4 3" xfId="11561" xr:uid="{00000000-0005-0000-0000-00003F370000}"/>
    <cellStyle name="Normal 4 2 2 5 4 3 2" xfId="34744" xr:uid="{00000000-0005-0000-0000-000040370000}"/>
    <cellStyle name="Normal 4 2 2 5 4 4" xfId="29434" xr:uid="{00000000-0005-0000-0000-000041370000}"/>
    <cellStyle name="Normal 4 2 2 5 4 5" xfId="24119" xr:uid="{00000000-0005-0000-0000-000042370000}"/>
    <cellStyle name="Normal 4 2 2 5 5" xfId="8108" xr:uid="{00000000-0005-0000-0000-000043370000}"/>
    <cellStyle name="Normal 4 2 2 5 5 2" xfId="18483" xr:uid="{00000000-0005-0000-0000-000044370000}"/>
    <cellStyle name="Normal 4 2 2 5 5 2 2" xfId="41827" xr:uid="{00000000-0005-0000-0000-000045370000}"/>
    <cellStyle name="Normal 4 2 2 5 5 3" xfId="13328" xr:uid="{00000000-0005-0000-0000-000046370000}"/>
    <cellStyle name="Normal 4 2 2 5 5 3 2" xfId="36512" xr:uid="{00000000-0005-0000-0000-000047370000}"/>
    <cellStyle name="Normal 4 2 2 5 5 4" xfId="31202" xr:uid="{00000000-0005-0000-0000-000048370000}"/>
    <cellStyle name="Normal 4 2 2 5 5 5" xfId="25887" xr:uid="{00000000-0005-0000-0000-000049370000}"/>
    <cellStyle name="Normal 4 2 2 5 6" xfId="15109" xr:uid="{00000000-0005-0000-0000-00004A370000}"/>
    <cellStyle name="Normal 4 2 2 5 6 2" xfId="38296" xr:uid="{00000000-0005-0000-0000-00004B370000}"/>
    <cellStyle name="Normal 4 2 2 5 7" xfId="9800" xr:uid="{00000000-0005-0000-0000-00004C370000}"/>
    <cellStyle name="Normal 4 2 2 5 7 2" xfId="32981" xr:uid="{00000000-0005-0000-0000-00004D370000}"/>
    <cellStyle name="Normal 4 2 2 5 8" xfId="20427" xr:uid="{00000000-0005-0000-0000-00004E370000}"/>
    <cellStyle name="Normal 4 2 2 5 8 2" xfId="27671" xr:uid="{00000000-0005-0000-0000-00004F370000}"/>
    <cellStyle name="Normal 4 2 2 5 9" xfId="22356" xr:uid="{00000000-0005-0000-0000-000050370000}"/>
    <cellStyle name="Normal 4 2 2 6" xfId="973" xr:uid="{00000000-0005-0000-0000-000051370000}"/>
    <cellStyle name="Normal 4 2 2 6 10" xfId="4683" xr:uid="{00000000-0005-0000-0000-000052370000}"/>
    <cellStyle name="Normal 4 2 2 6 11" xfId="2924" xr:uid="{00000000-0005-0000-0000-000053370000}"/>
    <cellStyle name="Normal 4 2 2 6 2" xfId="1788" xr:uid="{00000000-0005-0000-0000-000054370000}"/>
    <cellStyle name="Normal 4 2 2 6 2 10" xfId="3736" xr:uid="{00000000-0005-0000-0000-000055370000}"/>
    <cellStyle name="Normal 4 2 2 6 2 2" xfId="7348" xr:uid="{00000000-0005-0000-0000-000056370000}"/>
    <cellStyle name="Normal 4 2 2 6 2 2 2" xfId="17701" xr:uid="{00000000-0005-0000-0000-000057370000}"/>
    <cellStyle name="Normal 4 2 2 6 2 2 2 2" xfId="41013" xr:uid="{00000000-0005-0000-0000-000058370000}"/>
    <cellStyle name="Normal 4 2 2 6 2 2 3" xfId="12515" xr:uid="{00000000-0005-0000-0000-000059370000}"/>
    <cellStyle name="Normal 4 2 2 6 2 2 3 2" xfId="35698" xr:uid="{00000000-0005-0000-0000-00005A370000}"/>
    <cellStyle name="Normal 4 2 2 6 2 2 4" xfId="30388" xr:uid="{00000000-0005-0000-0000-00005B370000}"/>
    <cellStyle name="Normal 4 2 2 6 2 2 5" xfId="25073" xr:uid="{00000000-0005-0000-0000-00005C370000}"/>
    <cellStyle name="Normal 4 2 2 6 2 3" xfId="8991" xr:uid="{00000000-0005-0000-0000-00005D370000}"/>
    <cellStyle name="Normal 4 2 2 6 2 3 2" xfId="19436" xr:uid="{00000000-0005-0000-0000-00005E370000}"/>
    <cellStyle name="Normal 4 2 2 6 2 3 2 2" xfId="42781" xr:uid="{00000000-0005-0000-0000-00005F370000}"/>
    <cellStyle name="Normal 4 2 2 6 2 3 3" xfId="14282" xr:uid="{00000000-0005-0000-0000-000060370000}"/>
    <cellStyle name="Normal 4 2 2 6 2 3 3 2" xfId="37466" xr:uid="{00000000-0005-0000-0000-000061370000}"/>
    <cellStyle name="Normal 4 2 2 6 2 3 4" xfId="32156" xr:uid="{00000000-0005-0000-0000-000062370000}"/>
    <cellStyle name="Normal 4 2 2 6 2 3 5" xfId="26841" xr:uid="{00000000-0005-0000-0000-000063370000}"/>
    <cellStyle name="Normal 4 2 2 6 2 4" xfId="16063" xr:uid="{00000000-0005-0000-0000-000064370000}"/>
    <cellStyle name="Normal 4 2 2 6 2 4 2" xfId="39250" xr:uid="{00000000-0005-0000-0000-000065370000}"/>
    <cellStyle name="Normal 4 2 2 6 2 5" xfId="10754" xr:uid="{00000000-0005-0000-0000-000066370000}"/>
    <cellStyle name="Normal 4 2 2 6 2 5 2" xfId="33935" xr:uid="{00000000-0005-0000-0000-000067370000}"/>
    <cellStyle name="Normal 4 2 2 6 2 6" xfId="21381" xr:uid="{00000000-0005-0000-0000-000068370000}"/>
    <cellStyle name="Normal 4 2 2 6 2 6 2" xfId="28625" xr:uid="{00000000-0005-0000-0000-000069370000}"/>
    <cellStyle name="Normal 4 2 2 6 2 7" xfId="23310" xr:uid="{00000000-0005-0000-0000-00006A370000}"/>
    <cellStyle name="Normal 4 2 2 6 2 8" xfId="44576" xr:uid="{00000000-0005-0000-0000-00006B370000}"/>
    <cellStyle name="Normal 4 2 2 6 2 9" xfId="4684" xr:uid="{00000000-0005-0000-0000-00006C370000}"/>
    <cellStyle name="Normal 4 2 2 6 3" xfId="6548" xr:uid="{00000000-0005-0000-0000-00006D370000}"/>
    <cellStyle name="Normal 4 2 2 6 3 2" xfId="16949" xr:uid="{00000000-0005-0000-0000-00006E370000}"/>
    <cellStyle name="Normal 4 2 2 6 3 2 2" xfId="40201" xr:uid="{00000000-0005-0000-0000-00006F370000}"/>
    <cellStyle name="Normal 4 2 2 6 3 3" xfId="11703" xr:uid="{00000000-0005-0000-0000-000070370000}"/>
    <cellStyle name="Normal 4 2 2 6 3 3 2" xfId="34886" xr:uid="{00000000-0005-0000-0000-000071370000}"/>
    <cellStyle name="Normal 4 2 2 6 3 4" xfId="29576" xr:uid="{00000000-0005-0000-0000-000072370000}"/>
    <cellStyle name="Normal 4 2 2 6 3 5" xfId="24261" xr:uid="{00000000-0005-0000-0000-000073370000}"/>
    <cellStyle name="Normal 4 2 2 6 4" xfId="8238" xr:uid="{00000000-0005-0000-0000-000074370000}"/>
    <cellStyle name="Normal 4 2 2 6 4 2" xfId="18624" xr:uid="{00000000-0005-0000-0000-000075370000}"/>
    <cellStyle name="Normal 4 2 2 6 4 2 2" xfId="41969" xr:uid="{00000000-0005-0000-0000-000076370000}"/>
    <cellStyle name="Normal 4 2 2 6 4 3" xfId="13470" xr:uid="{00000000-0005-0000-0000-000077370000}"/>
    <cellStyle name="Normal 4 2 2 6 4 3 2" xfId="36654" xr:uid="{00000000-0005-0000-0000-000078370000}"/>
    <cellStyle name="Normal 4 2 2 6 4 4" xfId="31344" xr:uid="{00000000-0005-0000-0000-000079370000}"/>
    <cellStyle name="Normal 4 2 2 6 4 5" xfId="26029" xr:uid="{00000000-0005-0000-0000-00007A370000}"/>
    <cellStyle name="Normal 4 2 2 6 5" xfId="15251" xr:uid="{00000000-0005-0000-0000-00007B370000}"/>
    <cellStyle name="Normal 4 2 2 6 5 2" xfId="38438" xr:uid="{00000000-0005-0000-0000-00007C370000}"/>
    <cellStyle name="Normal 4 2 2 6 6" xfId="9942" xr:uid="{00000000-0005-0000-0000-00007D370000}"/>
    <cellStyle name="Normal 4 2 2 6 6 2" xfId="33123" xr:uid="{00000000-0005-0000-0000-00007E370000}"/>
    <cellStyle name="Normal 4 2 2 6 7" xfId="20569" xr:uid="{00000000-0005-0000-0000-00007F370000}"/>
    <cellStyle name="Normal 4 2 2 6 7 2" xfId="27813" xr:uid="{00000000-0005-0000-0000-000080370000}"/>
    <cellStyle name="Normal 4 2 2 6 8" xfId="22498" xr:uid="{00000000-0005-0000-0000-000081370000}"/>
    <cellStyle name="Normal 4 2 2 6 9" xfId="43764" xr:uid="{00000000-0005-0000-0000-000082370000}"/>
    <cellStyle name="Normal 4 2 2 7" xfId="554" xr:uid="{00000000-0005-0000-0000-000083370000}"/>
    <cellStyle name="Normal 4 2 2 7 10" xfId="2518" xr:uid="{00000000-0005-0000-0000-000084370000}"/>
    <cellStyle name="Normal 4 2 2 7 2" xfId="6149" xr:uid="{00000000-0005-0000-0000-000085370000}"/>
    <cellStyle name="Normal 4 2 2 7 2 2" xfId="16591" xr:uid="{00000000-0005-0000-0000-000086370000}"/>
    <cellStyle name="Normal 4 2 2 7 2 2 2" xfId="39795" xr:uid="{00000000-0005-0000-0000-000087370000}"/>
    <cellStyle name="Normal 4 2 2 7 2 3" xfId="11297" xr:uid="{00000000-0005-0000-0000-000088370000}"/>
    <cellStyle name="Normal 4 2 2 7 2 3 2" xfId="34480" xr:uid="{00000000-0005-0000-0000-000089370000}"/>
    <cellStyle name="Normal 4 2 2 7 2 4" xfId="29170" xr:uid="{00000000-0005-0000-0000-00008A370000}"/>
    <cellStyle name="Normal 4 2 2 7 2 5" xfId="23855" xr:uid="{00000000-0005-0000-0000-00008B370000}"/>
    <cellStyle name="Normal 4 2 2 7 3" xfId="7880" xr:uid="{00000000-0005-0000-0000-00008C370000}"/>
    <cellStyle name="Normal 4 2 2 7 3 2" xfId="18219" xr:uid="{00000000-0005-0000-0000-00008D370000}"/>
    <cellStyle name="Normal 4 2 2 7 3 2 2" xfId="41563" xr:uid="{00000000-0005-0000-0000-00008E370000}"/>
    <cellStyle name="Normal 4 2 2 7 3 3" xfId="13064" xr:uid="{00000000-0005-0000-0000-00008F370000}"/>
    <cellStyle name="Normal 4 2 2 7 3 3 2" xfId="36248" xr:uid="{00000000-0005-0000-0000-000090370000}"/>
    <cellStyle name="Normal 4 2 2 7 3 4" xfId="30938" xr:uid="{00000000-0005-0000-0000-000091370000}"/>
    <cellStyle name="Normal 4 2 2 7 3 5" xfId="25623" xr:uid="{00000000-0005-0000-0000-000092370000}"/>
    <cellStyle name="Normal 4 2 2 7 4" xfId="14845" xr:uid="{00000000-0005-0000-0000-000093370000}"/>
    <cellStyle name="Normal 4 2 2 7 4 2" xfId="38032" xr:uid="{00000000-0005-0000-0000-000094370000}"/>
    <cellStyle name="Normal 4 2 2 7 5" xfId="9536" xr:uid="{00000000-0005-0000-0000-000095370000}"/>
    <cellStyle name="Normal 4 2 2 7 5 2" xfId="32717" xr:uid="{00000000-0005-0000-0000-000096370000}"/>
    <cellStyle name="Normal 4 2 2 7 6" xfId="20163" xr:uid="{00000000-0005-0000-0000-000097370000}"/>
    <cellStyle name="Normal 4 2 2 7 6 2" xfId="27407" xr:uid="{00000000-0005-0000-0000-000098370000}"/>
    <cellStyle name="Normal 4 2 2 7 7" xfId="22092" xr:uid="{00000000-0005-0000-0000-000099370000}"/>
    <cellStyle name="Normal 4 2 2 7 8" xfId="43358" xr:uid="{00000000-0005-0000-0000-00009A370000}"/>
    <cellStyle name="Normal 4 2 2 7 9" xfId="4685" xr:uid="{00000000-0005-0000-0000-00009B370000}"/>
    <cellStyle name="Normal 4 2 2 8" xfId="1381" xr:uid="{00000000-0005-0000-0000-00009C370000}"/>
    <cellStyle name="Normal 4 2 2 8 10" xfId="3330" xr:uid="{00000000-0005-0000-0000-00009D370000}"/>
    <cellStyle name="Normal 4 2 2 8 2" xfId="6948" xr:uid="{00000000-0005-0000-0000-00009E370000}"/>
    <cellStyle name="Normal 4 2 2 8 2 2" xfId="17319" xr:uid="{00000000-0005-0000-0000-00009F370000}"/>
    <cellStyle name="Normal 4 2 2 8 2 2 2" xfId="40607" xr:uid="{00000000-0005-0000-0000-0000A0370000}"/>
    <cellStyle name="Normal 4 2 2 8 2 3" xfId="12109" xr:uid="{00000000-0005-0000-0000-0000A1370000}"/>
    <cellStyle name="Normal 4 2 2 8 2 3 2" xfId="35292" xr:uid="{00000000-0005-0000-0000-0000A2370000}"/>
    <cellStyle name="Normal 4 2 2 8 2 4" xfId="29982" xr:uid="{00000000-0005-0000-0000-0000A3370000}"/>
    <cellStyle name="Normal 4 2 2 8 2 5" xfId="24667" xr:uid="{00000000-0005-0000-0000-0000A4370000}"/>
    <cellStyle name="Normal 4 2 2 8 3" xfId="8608" xr:uid="{00000000-0005-0000-0000-0000A5370000}"/>
    <cellStyle name="Normal 4 2 2 8 3 2" xfId="19030" xr:uid="{00000000-0005-0000-0000-0000A6370000}"/>
    <cellStyle name="Normal 4 2 2 8 3 2 2" xfId="42375" xr:uid="{00000000-0005-0000-0000-0000A7370000}"/>
    <cellStyle name="Normal 4 2 2 8 3 3" xfId="13876" xr:uid="{00000000-0005-0000-0000-0000A8370000}"/>
    <cellStyle name="Normal 4 2 2 8 3 3 2" xfId="37060" xr:uid="{00000000-0005-0000-0000-0000A9370000}"/>
    <cellStyle name="Normal 4 2 2 8 3 4" xfId="31750" xr:uid="{00000000-0005-0000-0000-0000AA370000}"/>
    <cellStyle name="Normal 4 2 2 8 3 5" xfId="26435" xr:uid="{00000000-0005-0000-0000-0000AB370000}"/>
    <cellStyle name="Normal 4 2 2 8 4" xfId="15657" xr:uid="{00000000-0005-0000-0000-0000AC370000}"/>
    <cellStyle name="Normal 4 2 2 8 4 2" xfId="38844" xr:uid="{00000000-0005-0000-0000-0000AD370000}"/>
    <cellStyle name="Normal 4 2 2 8 5" xfId="10348" xr:uid="{00000000-0005-0000-0000-0000AE370000}"/>
    <cellStyle name="Normal 4 2 2 8 5 2" xfId="33529" xr:uid="{00000000-0005-0000-0000-0000AF370000}"/>
    <cellStyle name="Normal 4 2 2 8 6" xfId="20975" xr:uid="{00000000-0005-0000-0000-0000B0370000}"/>
    <cellStyle name="Normal 4 2 2 8 6 2" xfId="28219" xr:uid="{00000000-0005-0000-0000-0000B1370000}"/>
    <cellStyle name="Normal 4 2 2 8 7" xfId="22904" xr:uid="{00000000-0005-0000-0000-0000B2370000}"/>
    <cellStyle name="Normal 4 2 2 8 8" xfId="44170" xr:uid="{00000000-0005-0000-0000-0000B3370000}"/>
    <cellStyle name="Normal 4 2 2 8 9" xfId="4686" xr:uid="{00000000-0005-0000-0000-0000B4370000}"/>
    <cellStyle name="Normal 4 2 2 9" xfId="2318" xr:uid="{00000000-0005-0000-0000-0000B5370000}"/>
    <cellStyle name="Normal 4 2 2 9 2" xfId="6020" xr:uid="{00000000-0005-0000-0000-0000B6370000}"/>
    <cellStyle name="Normal 4 2 2 9 2 2" xfId="39661" xr:uid="{00000000-0005-0000-0000-0000B7370000}"/>
    <cellStyle name="Normal 4 2 2 9 3" xfId="11163" xr:uid="{00000000-0005-0000-0000-0000B8370000}"/>
    <cellStyle name="Normal 4 2 2 9 3 2" xfId="34346" xr:uid="{00000000-0005-0000-0000-0000B9370000}"/>
    <cellStyle name="Normal 4 2 2 9 4" xfId="21902" xr:uid="{00000000-0005-0000-0000-0000BA370000}"/>
    <cellStyle name="Normal 4 2 2 9 4 2" xfId="29036" xr:uid="{00000000-0005-0000-0000-0000BB370000}"/>
    <cellStyle name="Normal 4 2 2 9 5" xfId="23721" xr:uid="{00000000-0005-0000-0000-0000BC370000}"/>
    <cellStyle name="Normal 4 2 3" xfId="396" xr:uid="{00000000-0005-0000-0000-0000BD370000}"/>
    <cellStyle name="Normal 4 2 4" xfId="444" xr:uid="{00000000-0005-0000-0000-0000BE370000}"/>
    <cellStyle name="Normal 4 2 4 10" xfId="14733" xr:uid="{00000000-0005-0000-0000-0000BF370000}"/>
    <cellStyle name="Normal 4 2 4 10 2" xfId="37920" xr:uid="{00000000-0005-0000-0000-0000C0370000}"/>
    <cellStyle name="Normal 4 2 4 11" xfId="9424" xr:uid="{00000000-0005-0000-0000-0000C1370000}"/>
    <cellStyle name="Normal 4 2 4 11 2" xfId="32605" xr:uid="{00000000-0005-0000-0000-0000C2370000}"/>
    <cellStyle name="Normal 4 2 4 12" xfId="20054" xr:uid="{00000000-0005-0000-0000-0000C3370000}"/>
    <cellStyle name="Normal 4 2 4 12 2" xfId="27295" xr:uid="{00000000-0005-0000-0000-0000C4370000}"/>
    <cellStyle name="Normal 4 2 4 13" xfId="21980" xr:uid="{00000000-0005-0000-0000-0000C5370000}"/>
    <cellStyle name="Normal 4 2 4 14" xfId="43249" xr:uid="{00000000-0005-0000-0000-0000C6370000}"/>
    <cellStyle name="Normal 4 2 4 15" xfId="4687" xr:uid="{00000000-0005-0000-0000-0000C7370000}"/>
    <cellStyle name="Normal 4 2 4 16" xfId="2409" xr:uid="{00000000-0005-0000-0000-0000C8370000}"/>
    <cellStyle name="Normal 4 2 4 2" xfId="504" xr:uid="{00000000-0005-0000-0000-0000C9370000}"/>
    <cellStyle name="Normal 4 2 4 2 10" xfId="9486" xr:uid="{00000000-0005-0000-0000-0000CA370000}"/>
    <cellStyle name="Normal 4 2 4 2 10 2" xfId="32667" xr:uid="{00000000-0005-0000-0000-0000CB370000}"/>
    <cellStyle name="Normal 4 2 4 2 11" xfId="20113" xr:uid="{00000000-0005-0000-0000-0000CC370000}"/>
    <cellStyle name="Normal 4 2 4 2 11 2" xfId="27357" xr:uid="{00000000-0005-0000-0000-0000CD370000}"/>
    <cellStyle name="Normal 4 2 4 2 12" xfId="22042" xr:uid="{00000000-0005-0000-0000-0000CE370000}"/>
    <cellStyle name="Normal 4 2 4 2 13" xfId="43308" xr:uid="{00000000-0005-0000-0000-0000CF370000}"/>
    <cellStyle name="Normal 4 2 4 2 14" xfId="4688" xr:uid="{00000000-0005-0000-0000-0000D0370000}"/>
    <cellStyle name="Normal 4 2 4 2 15" xfId="2468" xr:uid="{00000000-0005-0000-0000-0000D1370000}"/>
    <cellStyle name="Normal 4 2 4 2 2" xfId="776" xr:uid="{00000000-0005-0000-0000-0000D2370000}"/>
    <cellStyle name="Normal 4 2 4 2 2 10" xfId="43577" xr:uid="{00000000-0005-0000-0000-0000D3370000}"/>
    <cellStyle name="Normal 4 2 4 2 2 11" xfId="4689" xr:uid="{00000000-0005-0000-0000-0000D4370000}"/>
    <cellStyle name="Normal 4 2 4 2 2 12" xfId="2737" xr:uid="{00000000-0005-0000-0000-0000D5370000}"/>
    <cellStyle name="Normal 4 2 4 2 2 2" xfId="1192" xr:uid="{00000000-0005-0000-0000-0000D6370000}"/>
    <cellStyle name="Normal 4 2 4 2 2 2 10" xfId="4690" xr:uid="{00000000-0005-0000-0000-0000D7370000}"/>
    <cellStyle name="Normal 4 2 4 2 2 2 11" xfId="3143" xr:uid="{00000000-0005-0000-0000-0000D8370000}"/>
    <cellStyle name="Normal 4 2 4 2 2 2 2" xfId="2007" xr:uid="{00000000-0005-0000-0000-0000D9370000}"/>
    <cellStyle name="Normal 4 2 4 2 2 2 2 10" xfId="3955" xr:uid="{00000000-0005-0000-0000-0000DA370000}"/>
    <cellStyle name="Normal 4 2 4 2 2 2 2 2" xfId="7564" xr:uid="{00000000-0005-0000-0000-0000DB370000}"/>
    <cellStyle name="Normal 4 2 4 2 2 2 2 2 2" xfId="17908" xr:uid="{00000000-0005-0000-0000-0000DC370000}"/>
    <cellStyle name="Normal 4 2 4 2 2 2 2 2 2 2" xfId="41232" xr:uid="{00000000-0005-0000-0000-0000DD370000}"/>
    <cellStyle name="Normal 4 2 4 2 2 2 2 2 3" xfId="12734" xr:uid="{00000000-0005-0000-0000-0000DE370000}"/>
    <cellStyle name="Normal 4 2 4 2 2 2 2 2 3 2" xfId="35917" xr:uid="{00000000-0005-0000-0000-0000DF370000}"/>
    <cellStyle name="Normal 4 2 4 2 2 2 2 2 4" xfId="30607" xr:uid="{00000000-0005-0000-0000-0000E0370000}"/>
    <cellStyle name="Normal 4 2 4 2 2 2 2 2 5" xfId="25292" xr:uid="{00000000-0005-0000-0000-0000E1370000}"/>
    <cellStyle name="Normal 4 2 4 2 2 2 2 3" xfId="9198" xr:uid="{00000000-0005-0000-0000-0000E2370000}"/>
    <cellStyle name="Normal 4 2 4 2 2 2 2 3 2" xfId="19655" xr:uid="{00000000-0005-0000-0000-0000E3370000}"/>
    <cellStyle name="Normal 4 2 4 2 2 2 2 3 2 2" xfId="43000" xr:uid="{00000000-0005-0000-0000-0000E4370000}"/>
    <cellStyle name="Normal 4 2 4 2 2 2 2 3 3" xfId="14501" xr:uid="{00000000-0005-0000-0000-0000E5370000}"/>
    <cellStyle name="Normal 4 2 4 2 2 2 2 3 3 2" xfId="37685" xr:uid="{00000000-0005-0000-0000-0000E6370000}"/>
    <cellStyle name="Normal 4 2 4 2 2 2 2 3 4" xfId="32375" xr:uid="{00000000-0005-0000-0000-0000E7370000}"/>
    <cellStyle name="Normal 4 2 4 2 2 2 2 3 5" xfId="27060" xr:uid="{00000000-0005-0000-0000-0000E8370000}"/>
    <cellStyle name="Normal 4 2 4 2 2 2 2 4" xfId="16282" xr:uid="{00000000-0005-0000-0000-0000E9370000}"/>
    <cellStyle name="Normal 4 2 4 2 2 2 2 4 2" xfId="39469" xr:uid="{00000000-0005-0000-0000-0000EA370000}"/>
    <cellStyle name="Normal 4 2 4 2 2 2 2 5" xfId="10973" xr:uid="{00000000-0005-0000-0000-0000EB370000}"/>
    <cellStyle name="Normal 4 2 4 2 2 2 2 5 2" xfId="34154" xr:uid="{00000000-0005-0000-0000-0000EC370000}"/>
    <cellStyle name="Normal 4 2 4 2 2 2 2 6" xfId="21600" xr:uid="{00000000-0005-0000-0000-0000ED370000}"/>
    <cellStyle name="Normal 4 2 4 2 2 2 2 6 2" xfId="28844" xr:uid="{00000000-0005-0000-0000-0000EE370000}"/>
    <cellStyle name="Normal 4 2 4 2 2 2 2 7" xfId="23529" xr:uid="{00000000-0005-0000-0000-0000EF370000}"/>
    <cellStyle name="Normal 4 2 4 2 2 2 2 8" xfId="44795" xr:uid="{00000000-0005-0000-0000-0000F0370000}"/>
    <cellStyle name="Normal 4 2 4 2 2 2 2 9" xfId="4691" xr:uid="{00000000-0005-0000-0000-0000F1370000}"/>
    <cellStyle name="Normal 4 2 4 2 2 2 3" xfId="6764" xr:uid="{00000000-0005-0000-0000-0000F2370000}"/>
    <cellStyle name="Normal 4 2 4 2 2 2 3 2" xfId="17144" xr:uid="{00000000-0005-0000-0000-0000F3370000}"/>
    <cellStyle name="Normal 4 2 4 2 2 2 3 2 2" xfId="40420" xr:uid="{00000000-0005-0000-0000-0000F4370000}"/>
    <cellStyle name="Normal 4 2 4 2 2 2 3 3" xfId="11922" xr:uid="{00000000-0005-0000-0000-0000F5370000}"/>
    <cellStyle name="Normal 4 2 4 2 2 2 3 3 2" xfId="35105" xr:uid="{00000000-0005-0000-0000-0000F6370000}"/>
    <cellStyle name="Normal 4 2 4 2 2 2 3 4" xfId="29795" xr:uid="{00000000-0005-0000-0000-0000F7370000}"/>
    <cellStyle name="Normal 4 2 4 2 2 2 3 5" xfId="24480" xr:uid="{00000000-0005-0000-0000-0000F8370000}"/>
    <cellStyle name="Normal 4 2 4 2 2 2 4" xfId="8433" xr:uid="{00000000-0005-0000-0000-0000F9370000}"/>
    <cellStyle name="Normal 4 2 4 2 2 2 4 2" xfId="18843" xr:uid="{00000000-0005-0000-0000-0000FA370000}"/>
    <cellStyle name="Normal 4 2 4 2 2 2 4 2 2" xfId="42188" xr:uid="{00000000-0005-0000-0000-0000FB370000}"/>
    <cellStyle name="Normal 4 2 4 2 2 2 4 3" xfId="13689" xr:uid="{00000000-0005-0000-0000-0000FC370000}"/>
    <cellStyle name="Normal 4 2 4 2 2 2 4 3 2" xfId="36873" xr:uid="{00000000-0005-0000-0000-0000FD370000}"/>
    <cellStyle name="Normal 4 2 4 2 2 2 4 4" xfId="31563" xr:uid="{00000000-0005-0000-0000-0000FE370000}"/>
    <cellStyle name="Normal 4 2 4 2 2 2 4 5" xfId="26248" xr:uid="{00000000-0005-0000-0000-0000FF370000}"/>
    <cellStyle name="Normal 4 2 4 2 2 2 5" xfId="15470" xr:uid="{00000000-0005-0000-0000-000000380000}"/>
    <cellStyle name="Normal 4 2 4 2 2 2 5 2" xfId="38657" xr:uid="{00000000-0005-0000-0000-000001380000}"/>
    <cellStyle name="Normal 4 2 4 2 2 2 6" xfId="10161" xr:uid="{00000000-0005-0000-0000-000002380000}"/>
    <cellStyle name="Normal 4 2 4 2 2 2 6 2" xfId="33342" xr:uid="{00000000-0005-0000-0000-000003380000}"/>
    <cellStyle name="Normal 4 2 4 2 2 2 7" xfId="20788" xr:uid="{00000000-0005-0000-0000-000004380000}"/>
    <cellStyle name="Normal 4 2 4 2 2 2 7 2" xfId="28032" xr:uid="{00000000-0005-0000-0000-000005380000}"/>
    <cellStyle name="Normal 4 2 4 2 2 2 8" xfId="22717" xr:uid="{00000000-0005-0000-0000-000006380000}"/>
    <cellStyle name="Normal 4 2 4 2 2 2 9" xfId="43983" xr:uid="{00000000-0005-0000-0000-000007380000}"/>
    <cellStyle name="Normal 4 2 4 2 2 3" xfId="1600" xr:uid="{00000000-0005-0000-0000-000008380000}"/>
    <cellStyle name="Normal 4 2 4 2 2 3 10" xfId="3549" xr:uid="{00000000-0005-0000-0000-000009380000}"/>
    <cellStyle name="Normal 4 2 4 2 2 3 2" xfId="7164" xr:uid="{00000000-0005-0000-0000-00000A380000}"/>
    <cellStyle name="Normal 4 2 4 2 2 3 2 2" xfId="17526" xr:uid="{00000000-0005-0000-0000-00000B380000}"/>
    <cellStyle name="Normal 4 2 4 2 2 3 2 2 2" xfId="40826" xr:uid="{00000000-0005-0000-0000-00000C380000}"/>
    <cellStyle name="Normal 4 2 4 2 2 3 2 3" xfId="12328" xr:uid="{00000000-0005-0000-0000-00000D380000}"/>
    <cellStyle name="Normal 4 2 4 2 2 3 2 3 2" xfId="35511" xr:uid="{00000000-0005-0000-0000-00000E380000}"/>
    <cellStyle name="Normal 4 2 4 2 2 3 2 4" xfId="30201" xr:uid="{00000000-0005-0000-0000-00000F380000}"/>
    <cellStyle name="Normal 4 2 4 2 2 3 2 5" xfId="24886" xr:uid="{00000000-0005-0000-0000-000010380000}"/>
    <cellStyle name="Normal 4 2 4 2 2 3 3" xfId="8815" xr:uid="{00000000-0005-0000-0000-000011380000}"/>
    <cellStyle name="Normal 4 2 4 2 2 3 3 2" xfId="19249" xr:uid="{00000000-0005-0000-0000-000012380000}"/>
    <cellStyle name="Normal 4 2 4 2 2 3 3 2 2" xfId="42594" xr:uid="{00000000-0005-0000-0000-000013380000}"/>
    <cellStyle name="Normal 4 2 4 2 2 3 3 3" xfId="14095" xr:uid="{00000000-0005-0000-0000-000014380000}"/>
    <cellStyle name="Normal 4 2 4 2 2 3 3 3 2" xfId="37279" xr:uid="{00000000-0005-0000-0000-000015380000}"/>
    <cellStyle name="Normal 4 2 4 2 2 3 3 4" xfId="31969" xr:uid="{00000000-0005-0000-0000-000016380000}"/>
    <cellStyle name="Normal 4 2 4 2 2 3 3 5" xfId="26654" xr:uid="{00000000-0005-0000-0000-000017380000}"/>
    <cellStyle name="Normal 4 2 4 2 2 3 4" xfId="15876" xr:uid="{00000000-0005-0000-0000-000018380000}"/>
    <cellStyle name="Normal 4 2 4 2 2 3 4 2" xfId="39063" xr:uid="{00000000-0005-0000-0000-000019380000}"/>
    <cellStyle name="Normal 4 2 4 2 2 3 5" xfId="10567" xr:uid="{00000000-0005-0000-0000-00001A380000}"/>
    <cellStyle name="Normal 4 2 4 2 2 3 5 2" xfId="33748" xr:uid="{00000000-0005-0000-0000-00001B380000}"/>
    <cellStyle name="Normal 4 2 4 2 2 3 6" xfId="21194" xr:uid="{00000000-0005-0000-0000-00001C380000}"/>
    <cellStyle name="Normal 4 2 4 2 2 3 6 2" xfId="28438" xr:uid="{00000000-0005-0000-0000-00001D380000}"/>
    <cellStyle name="Normal 4 2 4 2 2 3 7" xfId="23123" xr:uid="{00000000-0005-0000-0000-00001E380000}"/>
    <cellStyle name="Normal 4 2 4 2 2 3 8" xfId="44389" xr:uid="{00000000-0005-0000-0000-00001F380000}"/>
    <cellStyle name="Normal 4 2 4 2 2 3 9" xfId="4692" xr:uid="{00000000-0005-0000-0000-000020380000}"/>
    <cellStyle name="Normal 4 2 4 2 2 4" xfId="6365" xr:uid="{00000000-0005-0000-0000-000021380000}"/>
    <cellStyle name="Normal 4 2 4 2 2 4 2" xfId="16786" xr:uid="{00000000-0005-0000-0000-000022380000}"/>
    <cellStyle name="Normal 4 2 4 2 2 4 2 2" xfId="40014" xr:uid="{00000000-0005-0000-0000-000023380000}"/>
    <cellStyle name="Normal 4 2 4 2 2 4 3" xfId="11516" xr:uid="{00000000-0005-0000-0000-000024380000}"/>
    <cellStyle name="Normal 4 2 4 2 2 4 3 2" xfId="34699" xr:uid="{00000000-0005-0000-0000-000025380000}"/>
    <cellStyle name="Normal 4 2 4 2 2 4 4" xfId="29389" xr:uid="{00000000-0005-0000-0000-000026380000}"/>
    <cellStyle name="Normal 4 2 4 2 2 4 5" xfId="24074" xr:uid="{00000000-0005-0000-0000-000027380000}"/>
    <cellStyle name="Normal 4 2 4 2 2 5" xfId="8075" xr:uid="{00000000-0005-0000-0000-000028380000}"/>
    <cellStyle name="Normal 4 2 4 2 2 5 2" xfId="18438" xr:uid="{00000000-0005-0000-0000-000029380000}"/>
    <cellStyle name="Normal 4 2 4 2 2 5 2 2" xfId="41782" xr:uid="{00000000-0005-0000-0000-00002A380000}"/>
    <cellStyle name="Normal 4 2 4 2 2 5 3" xfId="13283" xr:uid="{00000000-0005-0000-0000-00002B380000}"/>
    <cellStyle name="Normal 4 2 4 2 2 5 3 2" xfId="36467" xr:uid="{00000000-0005-0000-0000-00002C380000}"/>
    <cellStyle name="Normal 4 2 4 2 2 5 4" xfId="31157" xr:uid="{00000000-0005-0000-0000-00002D380000}"/>
    <cellStyle name="Normal 4 2 4 2 2 5 5" xfId="25842" xr:uid="{00000000-0005-0000-0000-00002E380000}"/>
    <cellStyle name="Normal 4 2 4 2 2 6" xfId="15064" xr:uid="{00000000-0005-0000-0000-00002F380000}"/>
    <cellStyle name="Normal 4 2 4 2 2 6 2" xfId="38251" xr:uid="{00000000-0005-0000-0000-000030380000}"/>
    <cellStyle name="Normal 4 2 4 2 2 7" xfId="9755" xr:uid="{00000000-0005-0000-0000-000031380000}"/>
    <cellStyle name="Normal 4 2 4 2 2 7 2" xfId="32936" xr:uid="{00000000-0005-0000-0000-000032380000}"/>
    <cellStyle name="Normal 4 2 4 2 2 8" xfId="20382" xr:uid="{00000000-0005-0000-0000-000033380000}"/>
    <cellStyle name="Normal 4 2 4 2 2 8 2" xfId="27626" xr:uid="{00000000-0005-0000-0000-000034380000}"/>
    <cellStyle name="Normal 4 2 4 2 2 9" xfId="22311" xr:uid="{00000000-0005-0000-0000-000035380000}"/>
    <cellStyle name="Normal 4 2 4 2 3" xfId="913" xr:uid="{00000000-0005-0000-0000-000036380000}"/>
    <cellStyle name="Normal 4 2 4 2 3 10" xfId="43706" xr:uid="{00000000-0005-0000-0000-000037380000}"/>
    <cellStyle name="Normal 4 2 4 2 3 11" xfId="4693" xr:uid="{00000000-0005-0000-0000-000038380000}"/>
    <cellStyle name="Normal 4 2 4 2 3 12" xfId="2866" xr:uid="{00000000-0005-0000-0000-000039380000}"/>
    <cellStyle name="Normal 4 2 4 2 3 2" xfId="1321" xr:uid="{00000000-0005-0000-0000-00003A380000}"/>
    <cellStyle name="Normal 4 2 4 2 3 2 10" xfId="4694" xr:uid="{00000000-0005-0000-0000-00003B380000}"/>
    <cellStyle name="Normal 4 2 4 2 3 2 11" xfId="3272" xr:uid="{00000000-0005-0000-0000-00003C380000}"/>
    <cellStyle name="Normal 4 2 4 2 3 2 2" xfId="2136" xr:uid="{00000000-0005-0000-0000-00003D380000}"/>
    <cellStyle name="Normal 4 2 4 2 3 2 2 10" xfId="4084" xr:uid="{00000000-0005-0000-0000-00003E380000}"/>
    <cellStyle name="Normal 4 2 4 2 3 2 2 2" xfId="7691" xr:uid="{00000000-0005-0000-0000-00003F380000}"/>
    <cellStyle name="Normal 4 2 4 2 3 2 2 2 2" xfId="18025" xr:uid="{00000000-0005-0000-0000-000040380000}"/>
    <cellStyle name="Normal 4 2 4 2 3 2 2 2 2 2" xfId="41361" xr:uid="{00000000-0005-0000-0000-000041380000}"/>
    <cellStyle name="Normal 4 2 4 2 3 2 2 2 3" xfId="12863" xr:uid="{00000000-0005-0000-0000-000042380000}"/>
    <cellStyle name="Normal 4 2 4 2 3 2 2 2 3 2" xfId="36046" xr:uid="{00000000-0005-0000-0000-000043380000}"/>
    <cellStyle name="Normal 4 2 4 2 3 2 2 2 4" xfId="30736" xr:uid="{00000000-0005-0000-0000-000044380000}"/>
    <cellStyle name="Normal 4 2 4 2 3 2 2 2 5" xfId="25421" xr:uid="{00000000-0005-0000-0000-000045380000}"/>
    <cellStyle name="Normal 4 2 4 2 3 2 2 3" xfId="9315" xr:uid="{00000000-0005-0000-0000-000046380000}"/>
    <cellStyle name="Normal 4 2 4 2 3 2 2 3 2" xfId="19784" xr:uid="{00000000-0005-0000-0000-000047380000}"/>
    <cellStyle name="Normal 4 2 4 2 3 2 2 3 2 2" xfId="43129" xr:uid="{00000000-0005-0000-0000-000048380000}"/>
    <cellStyle name="Normal 4 2 4 2 3 2 2 3 3" xfId="14630" xr:uid="{00000000-0005-0000-0000-000049380000}"/>
    <cellStyle name="Normal 4 2 4 2 3 2 2 3 3 2" xfId="37814" xr:uid="{00000000-0005-0000-0000-00004A380000}"/>
    <cellStyle name="Normal 4 2 4 2 3 2 2 3 4" xfId="32504" xr:uid="{00000000-0005-0000-0000-00004B380000}"/>
    <cellStyle name="Normal 4 2 4 2 3 2 2 3 5" xfId="27189" xr:uid="{00000000-0005-0000-0000-00004C380000}"/>
    <cellStyle name="Normal 4 2 4 2 3 2 2 4" xfId="16411" xr:uid="{00000000-0005-0000-0000-00004D380000}"/>
    <cellStyle name="Normal 4 2 4 2 3 2 2 4 2" xfId="39598" xr:uid="{00000000-0005-0000-0000-00004E380000}"/>
    <cellStyle name="Normal 4 2 4 2 3 2 2 5" xfId="11102" xr:uid="{00000000-0005-0000-0000-00004F380000}"/>
    <cellStyle name="Normal 4 2 4 2 3 2 2 5 2" xfId="34283" xr:uid="{00000000-0005-0000-0000-000050380000}"/>
    <cellStyle name="Normal 4 2 4 2 3 2 2 6" xfId="21729" xr:uid="{00000000-0005-0000-0000-000051380000}"/>
    <cellStyle name="Normal 4 2 4 2 3 2 2 6 2" xfId="28973" xr:uid="{00000000-0005-0000-0000-000052380000}"/>
    <cellStyle name="Normal 4 2 4 2 3 2 2 7" xfId="23658" xr:uid="{00000000-0005-0000-0000-000053380000}"/>
    <cellStyle name="Normal 4 2 4 2 3 2 2 8" xfId="44924" xr:uid="{00000000-0005-0000-0000-000054380000}"/>
    <cellStyle name="Normal 4 2 4 2 3 2 2 9" xfId="4695" xr:uid="{00000000-0005-0000-0000-000055380000}"/>
    <cellStyle name="Normal 4 2 4 2 3 2 3" xfId="6891" xr:uid="{00000000-0005-0000-0000-000056380000}"/>
    <cellStyle name="Normal 4 2 4 2 3 2 3 2" xfId="17261" xr:uid="{00000000-0005-0000-0000-000057380000}"/>
    <cellStyle name="Normal 4 2 4 2 3 2 3 2 2" xfId="40549" xr:uid="{00000000-0005-0000-0000-000058380000}"/>
    <cellStyle name="Normal 4 2 4 2 3 2 3 3" xfId="12051" xr:uid="{00000000-0005-0000-0000-000059380000}"/>
    <cellStyle name="Normal 4 2 4 2 3 2 3 3 2" xfId="35234" xr:uid="{00000000-0005-0000-0000-00005A380000}"/>
    <cellStyle name="Normal 4 2 4 2 3 2 3 4" xfId="29924" xr:uid="{00000000-0005-0000-0000-00005B380000}"/>
    <cellStyle name="Normal 4 2 4 2 3 2 3 5" xfId="24609" xr:uid="{00000000-0005-0000-0000-00005C380000}"/>
    <cellStyle name="Normal 4 2 4 2 3 2 4" xfId="8550" xr:uid="{00000000-0005-0000-0000-00005D380000}"/>
    <cellStyle name="Normal 4 2 4 2 3 2 4 2" xfId="18972" xr:uid="{00000000-0005-0000-0000-00005E380000}"/>
    <cellStyle name="Normal 4 2 4 2 3 2 4 2 2" xfId="42317" xr:uid="{00000000-0005-0000-0000-00005F380000}"/>
    <cellStyle name="Normal 4 2 4 2 3 2 4 3" xfId="13818" xr:uid="{00000000-0005-0000-0000-000060380000}"/>
    <cellStyle name="Normal 4 2 4 2 3 2 4 3 2" xfId="37002" xr:uid="{00000000-0005-0000-0000-000061380000}"/>
    <cellStyle name="Normal 4 2 4 2 3 2 4 4" xfId="31692" xr:uid="{00000000-0005-0000-0000-000062380000}"/>
    <cellStyle name="Normal 4 2 4 2 3 2 4 5" xfId="26377" xr:uid="{00000000-0005-0000-0000-000063380000}"/>
    <cellStyle name="Normal 4 2 4 2 3 2 5" xfId="15599" xr:uid="{00000000-0005-0000-0000-000064380000}"/>
    <cellStyle name="Normal 4 2 4 2 3 2 5 2" xfId="38786" xr:uid="{00000000-0005-0000-0000-000065380000}"/>
    <cellStyle name="Normal 4 2 4 2 3 2 6" xfId="10290" xr:uid="{00000000-0005-0000-0000-000066380000}"/>
    <cellStyle name="Normal 4 2 4 2 3 2 6 2" xfId="33471" xr:uid="{00000000-0005-0000-0000-000067380000}"/>
    <cellStyle name="Normal 4 2 4 2 3 2 7" xfId="20917" xr:uid="{00000000-0005-0000-0000-000068380000}"/>
    <cellStyle name="Normal 4 2 4 2 3 2 7 2" xfId="28161" xr:uid="{00000000-0005-0000-0000-000069380000}"/>
    <cellStyle name="Normal 4 2 4 2 3 2 8" xfId="22846" xr:uid="{00000000-0005-0000-0000-00006A380000}"/>
    <cellStyle name="Normal 4 2 4 2 3 2 9" xfId="44112" xr:uid="{00000000-0005-0000-0000-00006B380000}"/>
    <cellStyle name="Normal 4 2 4 2 3 3" xfId="1729" xr:uid="{00000000-0005-0000-0000-00006C380000}"/>
    <cellStyle name="Normal 4 2 4 2 3 3 10" xfId="3678" xr:uid="{00000000-0005-0000-0000-00006D380000}"/>
    <cellStyle name="Normal 4 2 4 2 3 3 2" xfId="7291" xr:uid="{00000000-0005-0000-0000-00006E380000}"/>
    <cellStyle name="Normal 4 2 4 2 3 3 2 2" xfId="17643" xr:uid="{00000000-0005-0000-0000-00006F380000}"/>
    <cellStyle name="Normal 4 2 4 2 3 3 2 2 2" xfId="40955" xr:uid="{00000000-0005-0000-0000-000070380000}"/>
    <cellStyle name="Normal 4 2 4 2 3 3 2 3" xfId="12457" xr:uid="{00000000-0005-0000-0000-000071380000}"/>
    <cellStyle name="Normal 4 2 4 2 3 3 2 3 2" xfId="35640" xr:uid="{00000000-0005-0000-0000-000072380000}"/>
    <cellStyle name="Normal 4 2 4 2 3 3 2 4" xfId="30330" xr:uid="{00000000-0005-0000-0000-000073380000}"/>
    <cellStyle name="Normal 4 2 4 2 3 3 2 5" xfId="25015" xr:uid="{00000000-0005-0000-0000-000074380000}"/>
    <cellStyle name="Normal 4 2 4 2 3 3 3" xfId="8932" xr:uid="{00000000-0005-0000-0000-000075380000}"/>
    <cellStyle name="Normal 4 2 4 2 3 3 3 2" xfId="19378" xr:uid="{00000000-0005-0000-0000-000076380000}"/>
    <cellStyle name="Normal 4 2 4 2 3 3 3 2 2" xfId="42723" xr:uid="{00000000-0005-0000-0000-000077380000}"/>
    <cellStyle name="Normal 4 2 4 2 3 3 3 3" xfId="14224" xr:uid="{00000000-0005-0000-0000-000078380000}"/>
    <cellStyle name="Normal 4 2 4 2 3 3 3 3 2" xfId="37408" xr:uid="{00000000-0005-0000-0000-000079380000}"/>
    <cellStyle name="Normal 4 2 4 2 3 3 3 4" xfId="32098" xr:uid="{00000000-0005-0000-0000-00007A380000}"/>
    <cellStyle name="Normal 4 2 4 2 3 3 3 5" xfId="26783" xr:uid="{00000000-0005-0000-0000-00007B380000}"/>
    <cellStyle name="Normal 4 2 4 2 3 3 4" xfId="16005" xr:uid="{00000000-0005-0000-0000-00007C380000}"/>
    <cellStyle name="Normal 4 2 4 2 3 3 4 2" xfId="39192" xr:uid="{00000000-0005-0000-0000-00007D380000}"/>
    <cellStyle name="Normal 4 2 4 2 3 3 5" xfId="10696" xr:uid="{00000000-0005-0000-0000-00007E380000}"/>
    <cellStyle name="Normal 4 2 4 2 3 3 5 2" xfId="33877" xr:uid="{00000000-0005-0000-0000-00007F380000}"/>
    <cellStyle name="Normal 4 2 4 2 3 3 6" xfId="21323" xr:uid="{00000000-0005-0000-0000-000080380000}"/>
    <cellStyle name="Normal 4 2 4 2 3 3 6 2" xfId="28567" xr:uid="{00000000-0005-0000-0000-000081380000}"/>
    <cellStyle name="Normal 4 2 4 2 3 3 7" xfId="23252" xr:uid="{00000000-0005-0000-0000-000082380000}"/>
    <cellStyle name="Normal 4 2 4 2 3 3 8" xfId="44518" xr:uid="{00000000-0005-0000-0000-000083380000}"/>
    <cellStyle name="Normal 4 2 4 2 3 3 9" xfId="4696" xr:uid="{00000000-0005-0000-0000-000084380000}"/>
    <cellStyle name="Normal 4 2 4 2 3 4" xfId="6492" xr:uid="{00000000-0005-0000-0000-000085380000}"/>
    <cellStyle name="Normal 4 2 4 2 3 4 2" xfId="16891" xr:uid="{00000000-0005-0000-0000-000086380000}"/>
    <cellStyle name="Normal 4 2 4 2 3 4 2 2" xfId="40143" xr:uid="{00000000-0005-0000-0000-000087380000}"/>
    <cellStyle name="Normal 4 2 4 2 3 4 3" xfId="11645" xr:uid="{00000000-0005-0000-0000-000088380000}"/>
    <cellStyle name="Normal 4 2 4 2 3 4 3 2" xfId="34828" xr:uid="{00000000-0005-0000-0000-000089380000}"/>
    <cellStyle name="Normal 4 2 4 2 3 4 4" xfId="29518" xr:uid="{00000000-0005-0000-0000-00008A380000}"/>
    <cellStyle name="Normal 4 2 4 2 3 4 5" xfId="24203" xr:uid="{00000000-0005-0000-0000-00008B380000}"/>
    <cellStyle name="Normal 4 2 4 2 3 5" xfId="8180" xr:uid="{00000000-0005-0000-0000-00008C380000}"/>
    <cellStyle name="Normal 4 2 4 2 3 5 2" xfId="18567" xr:uid="{00000000-0005-0000-0000-00008D380000}"/>
    <cellStyle name="Normal 4 2 4 2 3 5 2 2" xfId="41911" xr:uid="{00000000-0005-0000-0000-00008E380000}"/>
    <cellStyle name="Normal 4 2 4 2 3 5 3" xfId="13412" xr:uid="{00000000-0005-0000-0000-00008F380000}"/>
    <cellStyle name="Normal 4 2 4 2 3 5 3 2" xfId="36596" xr:uid="{00000000-0005-0000-0000-000090380000}"/>
    <cellStyle name="Normal 4 2 4 2 3 5 4" xfId="31286" xr:uid="{00000000-0005-0000-0000-000091380000}"/>
    <cellStyle name="Normal 4 2 4 2 3 5 5" xfId="25971" xr:uid="{00000000-0005-0000-0000-000092380000}"/>
    <cellStyle name="Normal 4 2 4 2 3 6" xfId="15193" xr:uid="{00000000-0005-0000-0000-000093380000}"/>
    <cellStyle name="Normal 4 2 4 2 3 6 2" xfId="38380" xr:uid="{00000000-0005-0000-0000-000094380000}"/>
    <cellStyle name="Normal 4 2 4 2 3 7" xfId="9884" xr:uid="{00000000-0005-0000-0000-000095380000}"/>
    <cellStyle name="Normal 4 2 4 2 3 7 2" xfId="33065" xr:uid="{00000000-0005-0000-0000-000096380000}"/>
    <cellStyle name="Normal 4 2 4 2 3 8" xfId="20511" xr:uid="{00000000-0005-0000-0000-000097380000}"/>
    <cellStyle name="Normal 4 2 4 2 3 8 2" xfId="27755" xr:uid="{00000000-0005-0000-0000-000098380000}"/>
    <cellStyle name="Normal 4 2 4 2 3 9" xfId="22440" xr:uid="{00000000-0005-0000-0000-000099380000}"/>
    <cellStyle name="Normal 4 2 4 2 4" xfId="1057" xr:uid="{00000000-0005-0000-0000-00009A380000}"/>
    <cellStyle name="Normal 4 2 4 2 4 10" xfId="4697" xr:uid="{00000000-0005-0000-0000-00009B380000}"/>
    <cellStyle name="Normal 4 2 4 2 4 11" xfId="3008" xr:uid="{00000000-0005-0000-0000-00009C380000}"/>
    <cellStyle name="Normal 4 2 4 2 4 2" xfId="1872" xr:uid="{00000000-0005-0000-0000-00009D380000}"/>
    <cellStyle name="Normal 4 2 4 2 4 2 10" xfId="3820" xr:uid="{00000000-0005-0000-0000-00009E380000}"/>
    <cellStyle name="Normal 4 2 4 2 4 2 2" xfId="7431" xr:uid="{00000000-0005-0000-0000-00009F380000}"/>
    <cellStyle name="Normal 4 2 4 2 4 2 2 2" xfId="17785" xr:uid="{00000000-0005-0000-0000-0000A0380000}"/>
    <cellStyle name="Normal 4 2 4 2 4 2 2 2 2" xfId="41097" xr:uid="{00000000-0005-0000-0000-0000A1380000}"/>
    <cellStyle name="Normal 4 2 4 2 4 2 2 3" xfId="12599" xr:uid="{00000000-0005-0000-0000-0000A2380000}"/>
    <cellStyle name="Normal 4 2 4 2 4 2 2 3 2" xfId="35782" xr:uid="{00000000-0005-0000-0000-0000A3380000}"/>
    <cellStyle name="Normal 4 2 4 2 4 2 2 4" xfId="30472" xr:uid="{00000000-0005-0000-0000-0000A4380000}"/>
    <cellStyle name="Normal 4 2 4 2 4 2 2 5" xfId="25157" xr:uid="{00000000-0005-0000-0000-0000A5380000}"/>
    <cellStyle name="Normal 4 2 4 2 4 2 3" xfId="9075" xr:uid="{00000000-0005-0000-0000-0000A6380000}"/>
    <cellStyle name="Normal 4 2 4 2 4 2 3 2" xfId="19520" xr:uid="{00000000-0005-0000-0000-0000A7380000}"/>
    <cellStyle name="Normal 4 2 4 2 4 2 3 2 2" xfId="42865" xr:uid="{00000000-0005-0000-0000-0000A8380000}"/>
    <cellStyle name="Normal 4 2 4 2 4 2 3 3" xfId="14366" xr:uid="{00000000-0005-0000-0000-0000A9380000}"/>
    <cellStyle name="Normal 4 2 4 2 4 2 3 3 2" xfId="37550" xr:uid="{00000000-0005-0000-0000-0000AA380000}"/>
    <cellStyle name="Normal 4 2 4 2 4 2 3 4" xfId="32240" xr:uid="{00000000-0005-0000-0000-0000AB380000}"/>
    <cellStyle name="Normal 4 2 4 2 4 2 3 5" xfId="26925" xr:uid="{00000000-0005-0000-0000-0000AC380000}"/>
    <cellStyle name="Normal 4 2 4 2 4 2 4" xfId="16147" xr:uid="{00000000-0005-0000-0000-0000AD380000}"/>
    <cellStyle name="Normal 4 2 4 2 4 2 4 2" xfId="39334" xr:uid="{00000000-0005-0000-0000-0000AE380000}"/>
    <cellStyle name="Normal 4 2 4 2 4 2 5" xfId="10838" xr:uid="{00000000-0005-0000-0000-0000AF380000}"/>
    <cellStyle name="Normal 4 2 4 2 4 2 5 2" xfId="34019" xr:uid="{00000000-0005-0000-0000-0000B0380000}"/>
    <cellStyle name="Normal 4 2 4 2 4 2 6" xfId="21465" xr:uid="{00000000-0005-0000-0000-0000B1380000}"/>
    <cellStyle name="Normal 4 2 4 2 4 2 6 2" xfId="28709" xr:uid="{00000000-0005-0000-0000-0000B2380000}"/>
    <cellStyle name="Normal 4 2 4 2 4 2 7" xfId="23394" xr:uid="{00000000-0005-0000-0000-0000B3380000}"/>
    <cellStyle name="Normal 4 2 4 2 4 2 8" xfId="44660" xr:uid="{00000000-0005-0000-0000-0000B4380000}"/>
    <cellStyle name="Normal 4 2 4 2 4 2 9" xfId="4698" xr:uid="{00000000-0005-0000-0000-0000B5380000}"/>
    <cellStyle name="Normal 4 2 4 2 4 3" xfId="6631" xr:uid="{00000000-0005-0000-0000-0000B6380000}"/>
    <cellStyle name="Normal 4 2 4 2 4 3 2" xfId="17033" xr:uid="{00000000-0005-0000-0000-0000B7380000}"/>
    <cellStyle name="Normal 4 2 4 2 4 3 2 2" xfId="40285" xr:uid="{00000000-0005-0000-0000-0000B8380000}"/>
    <cellStyle name="Normal 4 2 4 2 4 3 3" xfId="11787" xr:uid="{00000000-0005-0000-0000-0000B9380000}"/>
    <cellStyle name="Normal 4 2 4 2 4 3 3 2" xfId="34970" xr:uid="{00000000-0005-0000-0000-0000BA380000}"/>
    <cellStyle name="Normal 4 2 4 2 4 3 4" xfId="29660" xr:uid="{00000000-0005-0000-0000-0000BB380000}"/>
    <cellStyle name="Normal 4 2 4 2 4 3 5" xfId="24345" xr:uid="{00000000-0005-0000-0000-0000BC380000}"/>
    <cellStyle name="Normal 4 2 4 2 4 4" xfId="8322" xr:uid="{00000000-0005-0000-0000-0000BD380000}"/>
    <cellStyle name="Normal 4 2 4 2 4 4 2" xfId="18708" xr:uid="{00000000-0005-0000-0000-0000BE380000}"/>
    <cellStyle name="Normal 4 2 4 2 4 4 2 2" xfId="42053" xr:uid="{00000000-0005-0000-0000-0000BF380000}"/>
    <cellStyle name="Normal 4 2 4 2 4 4 3" xfId="13554" xr:uid="{00000000-0005-0000-0000-0000C0380000}"/>
    <cellStyle name="Normal 4 2 4 2 4 4 3 2" xfId="36738" xr:uid="{00000000-0005-0000-0000-0000C1380000}"/>
    <cellStyle name="Normal 4 2 4 2 4 4 4" xfId="31428" xr:uid="{00000000-0005-0000-0000-0000C2380000}"/>
    <cellStyle name="Normal 4 2 4 2 4 4 5" xfId="26113" xr:uid="{00000000-0005-0000-0000-0000C3380000}"/>
    <cellStyle name="Normal 4 2 4 2 4 5" xfId="15335" xr:uid="{00000000-0005-0000-0000-0000C4380000}"/>
    <cellStyle name="Normal 4 2 4 2 4 5 2" xfId="38522" xr:uid="{00000000-0005-0000-0000-0000C5380000}"/>
    <cellStyle name="Normal 4 2 4 2 4 6" xfId="10026" xr:uid="{00000000-0005-0000-0000-0000C6380000}"/>
    <cellStyle name="Normal 4 2 4 2 4 6 2" xfId="33207" xr:uid="{00000000-0005-0000-0000-0000C7380000}"/>
    <cellStyle name="Normal 4 2 4 2 4 7" xfId="20653" xr:uid="{00000000-0005-0000-0000-0000C8380000}"/>
    <cellStyle name="Normal 4 2 4 2 4 7 2" xfId="27897" xr:uid="{00000000-0005-0000-0000-0000C9380000}"/>
    <cellStyle name="Normal 4 2 4 2 4 8" xfId="22582" xr:uid="{00000000-0005-0000-0000-0000CA380000}"/>
    <cellStyle name="Normal 4 2 4 2 4 9" xfId="43848" xr:uid="{00000000-0005-0000-0000-0000CB380000}"/>
    <cellStyle name="Normal 4 2 4 2 5" xfId="638" xr:uid="{00000000-0005-0000-0000-0000CC380000}"/>
    <cellStyle name="Normal 4 2 4 2 5 10" xfId="2602" xr:uid="{00000000-0005-0000-0000-0000CD380000}"/>
    <cellStyle name="Normal 4 2 4 2 5 2" xfId="6232" xr:uid="{00000000-0005-0000-0000-0000CE380000}"/>
    <cellStyle name="Normal 4 2 4 2 5 2 2" xfId="16675" xr:uid="{00000000-0005-0000-0000-0000CF380000}"/>
    <cellStyle name="Normal 4 2 4 2 5 2 2 2" xfId="39879" xr:uid="{00000000-0005-0000-0000-0000D0380000}"/>
    <cellStyle name="Normal 4 2 4 2 5 2 3" xfId="11381" xr:uid="{00000000-0005-0000-0000-0000D1380000}"/>
    <cellStyle name="Normal 4 2 4 2 5 2 3 2" xfId="34564" xr:uid="{00000000-0005-0000-0000-0000D2380000}"/>
    <cellStyle name="Normal 4 2 4 2 5 2 4" xfId="29254" xr:uid="{00000000-0005-0000-0000-0000D3380000}"/>
    <cellStyle name="Normal 4 2 4 2 5 2 5" xfId="23939" xr:uid="{00000000-0005-0000-0000-0000D4380000}"/>
    <cellStyle name="Normal 4 2 4 2 5 3" xfId="7964" xr:uid="{00000000-0005-0000-0000-0000D5380000}"/>
    <cellStyle name="Normal 4 2 4 2 5 3 2" xfId="18303" xr:uid="{00000000-0005-0000-0000-0000D6380000}"/>
    <cellStyle name="Normal 4 2 4 2 5 3 2 2" xfId="41647" xr:uid="{00000000-0005-0000-0000-0000D7380000}"/>
    <cellStyle name="Normal 4 2 4 2 5 3 3" xfId="13148" xr:uid="{00000000-0005-0000-0000-0000D8380000}"/>
    <cellStyle name="Normal 4 2 4 2 5 3 3 2" xfId="36332" xr:uid="{00000000-0005-0000-0000-0000D9380000}"/>
    <cellStyle name="Normal 4 2 4 2 5 3 4" xfId="31022" xr:uid="{00000000-0005-0000-0000-0000DA380000}"/>
    <cellStyle name="Normal 4 2 4 2 5 3 5" xfId="25707" xr:uid="{00000000-0005-0000-0000-0000DB380000}"/>
    <cellStyle name="Normal 4 2 4 2 5 4" xfId="14929" xr:uid="{00000000-0005-0000-0000-0000DC380000}"/>
    <cellStyle name="Normal 4 2 4 2 5 4 2" xfId="38116" xr:uid="{00000000-0005-0000-0000-0000DD380000}"/>
    <cellStyle name="Normal 4 2 4 2 5 5" xfId="9620" xr:uid="{00000000-0005-0000-0000-0000DE380000}"/>
    <cellStyle name="Normal 4 2 4 2 5 5 2" xfId="32801" xr:uid="{00000000-0005-0000-0000-0000DF380000}"/>
    <cellStyle name="Normal 4 2 4 2 5 6" xfId="20247" xr:uid="{00000000-0005-0000-0000-0000E0380000}"/>
    <cellStyle name="Normal 4 2 4 2 5 6 2" xfId="27491" xr:uid="{00000000-0005-0000-0000-0000E1380000}"/>
    <cellStyle name="Normal 4 2 4 2 5 7" xfId="22176" xr:uid="{00000000-0005-0000-0000-0000E2380000}"/>
    <cellStyle name="Normal 4 2 4 2 5 8" xfId="43442" xr:uid="{00000000-0005-0000-0000-0000E3380000}"/>
    <cellStyle name="Normal 4 2 4 2 5 9" xfId="4699" xr:uid="{00000000-0005-0000-0000-0000E4380000}"/>
    <cellStyle name="Normal 4 2 4 2 6" xfId="1465" xr:uid="{00000000-0005-0000-0000-0000E5380000}"/>
    <cellStyle name="Normal 4 2 4 2 6 10" xfId="3414" xr:uid="{00000000-0005-0000-0000-0000E6380000}"/>
    <cellStyle name="Normal 4 2 4 2 6 2" xfId="7031" xr:uid="{00000000-0005-0000-0000-0000E7380000}"/>
    <cellStyle name="Normal 4 2 4 2 6 2 2" xfId="17403" xr:uid="{00000000-0005-0000-0000-0000E8380000}"/>
    <cellStyle name="Normal 4 2 4 2 6 2 2 2" xfId="40691" xr:uid="{00000000-0005-0000-0000-0000E9380000}"/>
    <cellStyle name="Normal 4 2 4 2 6 2 3" xfId="12193" xr:uid="{00000000-0005-0000-0000-0000EA380000}"/>
    <cellStyle name="Normal 4 2 4 2 6 2 3 2" xfId="35376" xr:uid="{00000000-0005-0000-0000-0000EB380000}"/>
    <cellStyle name="Normal 4 2 4 2 6 2 4" xfId="30066" xr:uid="{00000000-0005-0000-0000-0000EC380000}"/>
    <cellStyle name="Normal 4 2 4 2 6 2 5" xfId="24751" xr:uid="{00000000-0005-0000-0000-0000ED380000}"/>
    <cellStyle name="Normal 4 2 4 2 6 3" xfId="8692" xr:uid="{00000000-0005-0000-0000-0000EE380000}"/>
    <cellStyle name="Normal 4 2 4 2 6 3 2" xfId="19114" xr:uid="{00000000-0005-0000-0000-0000EF380000}"/>
    <cellStyle name="Normal 4 2 4 2 6 3 2 2" xfId="42459" xr:uid="{00000000-0005-0000-0000-0000F0380000}"/>
    <cellStyle name="Normal 4 2 4 2 6 3 3" xfId="13960" xr:uid="{00000000-0005-0000-0000-0000F1380000}"/>
    <cellStyle name="Normal 4 2 4 2 6 3 3 2" xfId="37144" xr:uid="{00000000-0005-0000-0000-0000F2380000}"/>
    <cellStyle name="Normal 4 2 4 2 6 3 4" xfId="31834" xr:uid="{00000000-0005-0000-0000-0000F3380000}"/>
    <cellStyle name="Normal 4 2 4 2 6 3 5" xfId="26519" xr:uid="{00000000-0005-0000-0000-0000F4380000}"/>
    <cellStyle name="Normal 4 2 4 2 6 4" xfId="15741" xr:uid="{00000000-0005-0000-0000-0000F5380000}"/>
    <cellStyle name="Normal 4 2 4 2 6 4 2" xfId="38928" xr:uid="{00000000-0005-0000-0000-0000F6380000}"/>
    <cellStyle name="Normal 4 2 4 2 6 5" xfId="10432" xr:uid="{00000000-0005-0000-0000-0000F7380000}"/>
    <cellStyle name="Normal 4 2 4 2 6 5 2" xfId="33613" xr:uid="{00000000-0005-0000-0000-0000F8380000}"/>
    <cellStyle name="Normal 4 2 4 2 6 6" xfId="21059" xr:uid="{00000000-0005-0000-0000-0000F9380000}"/>
    <cellStyle name="Normal 4 2 4 2 6 6 2" xfId="28303" xr:uid="{00000000-0005-0000-0000-0000FA380000}"/>
    <cellStyle name="Normal 4 2 4 2 6 7" xfId="22988" xr:uid="{00000000-0005-0000-0000-0000FB380000}"/>
    <cellStyle name="Normal 4 2 4 2 6 8" xfId="44254" xr:uid="{00000000-0005-0000-0000-0000FC380000}"/>
    <cellStyle name="Normal 4 2 4 2 6 9" xfId="4700" xr:uid="{00000000-0005-0000-0000-0000FD380000}"/>
    <cellStyle name="Normal 4 2 4 2 7" xfId="6099" xr:uid="{00000000-0005-0000-0000-0000FE380000}"/>
    <cellStyle name="Normal 4 2 4 2 7 2" xfId="16542" xr:uid="{00000000-0005-0000-0000-0000FF380000}"/>
    <cellStyle name="Normal 4 2 4 2 7 2 2" xfId="39745" xr:uid="{00000000-0005-0000-0000-000000390000}"/>
    <cellStyle name="Normal 4 2 4 2 7 3" xfId="11247" xr:uid="{00000000-0005-0000-0000-000001390000}"/>
    <cellStyle name="Normal 4 2 4 2 7 3 2" xfId="34430" xr:uid="{00000000-0005-0000-0000-000002390000}"/>
    <cellStyle name="Normal 4 2 4 2 7 4" xfId="29120" xr:uid="{00000000-0005-0000-0000-000003390000}"/>
    <cellStyle name="Normal 4 2 4 2 7 5" xfId="23805" xr:uid="{00000000-0005-0000-0000-000004390000}"/>
    <cellStyle name="Normal 4 2 4 2 8" xfId="7831" xr:uid="{00000000-0005-0000-0000-000005390000}"/>
    <cellStyle name="Normal 4 2 4 2 8 2" xfId="18170" xr:uid="{00000000-0005-0000-0000-000006390000}"/>
    <cellStyle name="Normal 4 2 4 2 8 2 2" xfId="41513" xr:uid="{00000000-0005-0000-0000-000007390000}"/>
    <cellStyle name="Normal 4 2 4 2 8 3" xfId="13014" xr:uid="{00000000-0005-0000-0000-000008390000}"/>
    <cellStyle name="Normal 4 2 4 2 8 3 2" xfId="36198" xr:uid="{00000000-0005-0000-0000-000009390000}"/>
    <cellStyle name="Normal 4 2 4 2 8 4" xfId="30888" xr:uid="{00000000-0005-0000-0000-00000A390000}"/>
    <cellStyle name="Normal 4 2 4 2 8 5" xfId="25573" xr:uid="{00000000-0005-0000-0000-00000B390000}"/>
    <cellStyle name="Normal 4 2 4 2 9" xfId="14795" xr:uid="{00000000-0005-0000-0000-00000C390000}"/>
    <cellStyle name="Normal 4 2 4 2 9 2" xfId="37982" xr:uid="{00000000-0005-0000-0000-00000D390000}"/>
    <cellStyle name="Normal 4 2 4 3" xfId="714" xr:uid="{00000000-0005-0000-0000-00000E390000}"/>
    <cellStyle name="Normal 4 2 4 3 10" xfId="43515" xr:uid="{00000000-0005-0000-0000-00000F390000}"/>
    <cellStyle name="Normal 4 2 4 3 11" xfId="4701" xr:uid="{00000000-0005-0000-0000-000010390000}"/>
    <cellStyle name="Normal 4 2 4 3 12" xfId="2675" xr:uid="{00000000-0005-0000-0000-000011390000}"/>
    <cellStyle name="Normal 4 2 4 3 2" xfId="1130" xr:uid="{00000000-0005-0000-0000-000012390000}"/>
    <cellStyle name="Normal 4 2 4 3 2 10" xfId="4702" xr:uid="{00000000-0005-0000-0000-000013390000}"/>
    <cellStyle name="Normal 4 2 4 3 2 11" xfId="3081" xr:uid="{00000000-0005-0000-0000-000014390000}"/>
    <cellStyle name="Normal 4 2 4 3 2 2" xfId="1945" xr:uid="{00000000-0005-0000-0000-000015390000}"/>
    <cellStyle name="Normal 4 2 4 3 2 2 10" xfId="3893" xr:uid="{00000000-0005-0000-0000-000016390000}"/>
    <cellStyle name="Normal 4 2 4 3 2 2 2" xfId="7503" xr:uid="{00000000-0005-0000-0000-000017390000}"/>
    <cellStyle name="Normal 4 2 4 3 2 2 2 2" xfId="17846" xr:uid="{00000000-0005-0000-0000-000018390000}"/>
    <cellStyle name="Normal 4 2 4 3 2 2 2 2 2" xfId="41170" xr:uid="{00000000-0005-0000-0000-000019390000}"/>
    <cellStyle name="Normal 4 2 4 3 2 2 2 3" xfId="12672" xr:uid="{00000000-0005-0000-0000-00001A390000}"/>
    <cellStyle name="Normal 4 2 4 3 2 2 2 3 2" xfId="35855" xr:uid="{00000000-0005-0000-0000-00001B390000}"/>
    <cellStyle name="Normal 4 2 4 3 2 2 2 4" xfId="30545" xr:uid="{00000000-0005-0000-0000-00001C390000}"/>
    <cellStyle name="Normal 4 2 4 3 2 2 2 5" xfId="25230" xr:uid="{00000000-0005-0000-0000-00001D390000}"/>
    <cellStyle name="Normal 4 2 4 3 2 2 3" xfId="9136" xr:uid="{00000000-0005-0000-0000-00001E390000}"/>
    <cellStyle name="Normal 4 2 4 3 2 2 3 2" xfId="19593" xr:uid="{00000000-0005-0000-0000-00001F390000}"/>
    <cellStyle name="Normal 4 2 4 3 2 2 3 2 2" xfId="42938" xr:uid="{00000000-0005-0000-0000-000020390000}"/>
    <cellStyle name="Normal 4 2 4 3 2 2 3 3" xfId="14439" xr:uid="{00000000-0005-0000-0000-000021390000}"/>
    <cellStyle name="Normal 4 2 4 3 2 2 3 3 2" xfId="37623" xr:uid="{00000000-0005-0000-0000-000022390000}"/>
    <cellStyle name="Normal 4 2 4 3 2 2 3 4" xfId="32313" xr:uid="{00000000-0005-0000-0000-000023390000}"/>
    <cellStyle name="Normal 4 2 4 3 2 2 3 5" xfId="26998" xr:uid="{00000000-0005-0000-0000-000024390000}"/>
    <cellStyle name="Normal 4 2 4 3 2 2 4" xfId="16220" xr:uid="{00000000-0005-0000-0000-000025390000}"/>
    <cellStyle name="Normal 4 2 4 3 2 2 4 2" xfId="39407" xr:uid="{00000000-0005-0000-0000-000026390000}"/>
    <cellStyle name="Normal 4 2 4 3 2 2 5" xfId="10911" xr:uid="{00000000-0005-0000-0000-000027390000}"/>
    <cellStyle name="Normal 4 2 4 3 2 2 5 2" xfId="34092" xr:uid="{00000000-0005-0000-0000-000028390000}"/>
    <cellStyle name="Normal 4 2 4 3 2 2 6" xfId="21538" xr:uid="{00000000-0005-0000-0000-000029390000}"/>
    <cellStyle name="Normal 4 2 4 3 2 2 6 2" xfId="28782" xr:uid="{00000000-0005-0000-0000-00002A390000}"/>
    <cellStyle name="Normal 4 2 4 3 2 2 7" xfId="23467" xr:uid="{00000000-0005-0000-0000-00002B390000}"/>
    <cellStyle name="Normal 4 2 4 3 2 2 8" xfId="44733" xr:uid="{00000000-0005-0000-0000-00002C390000}"/>
    <cellStyle name="Normal 4 2 4 3 2 2 9" xfId="4703" xr:uid="{00000000-0005-0000-0000-00002D390000}"/>
    <cellStyle name="Normal 4 2 4 3 2 3" xfId="6703" xr:uid="{00000000-0005-0000-0000-00002E390000}"/>
    <cellStyle name="Normal 4 2 4 3 2 3 2" xfId="17094" xr:uid="{00000000-0005-0000-0000-00002F390000}"/>
    <cellStyle name="Normal 4 2 4 3 2 3 2 2" xfId="40358" xr:uid="{00000000-0005-0000-0000-000030390000}"/>
    <cellStyle name="Normal 4 2 4 3 2 3 3" xfId="11860" xr:uid="{00000000-0005-0000-0000-000031390000}"/>
    <cellStyle name="Normal 4 2 4 3 2 3 3 2" xfId="35043" xr:uid="{00000000-0005-0000-0000-000032390000}"/>
    <cellStyle name="Normal 4 2 4 3 2 3 4" xfId="29733" xr:uid="{00000000-0005-0000-0000-000033390000}"/>
    <cellStyle name="Normal 4 2 4 3 2 3 5" xfId="24418" xr:uid="{00000000-0005-0000-0000-000034390000}"/>
    <cellStyle name="Normal 4 2 4 3 2 4" xfId="8383" xr:uid="{00000000-0005-0000-0000-000035390000}"/>
    <cellStyle name="Normal 4 2 4 3 2 4 2" xfId="18781" xr:uid="{00000000-0005-0000-0000-000036390000}"/>
    <cellStyle name="Normal 4 2 4 3 2 4 2 2" xfId="42126" xr:uid="{00000000-0005-0000-0000-000037390000}"/>
    <cellStyle name="Normal 4 2 4 3 2 4 3" xfId="13627" xr:uid="{00000000-0005-0000-0000-000038390000}"/>
    <cellStyle name="Normal 4 2 4 3 2 4 3 2" xfId="36811" xr:uid="{00000000-0005-0000-0000-000039390000}"/>
    <cellStyle name="Normal 4 2 4 3 2 4 4" xfId="31501" xr:uid="{00000000-0005-0000-0000-00003A390000}"/>
    <cellStyle name="Normal 4 2 4 3 2 4 5" xfId="26186" xr:uid="{00000000-0005-0000-0000-00003B390000}"/>
    <cellStyle name="Normal 4 2 4 3 2 5" xfId="15408" xr:uid="{00000000-0005-0000-0000-00003C390000}"/>
    <cellStyle name="Normal 4 2 4 3 2 5 2" xfId="38595" xr:uid="{00000000-0005-0000-0000-00003D390000}"/>
    <cellStyle name="Normal 4 2 4 3 2 6" xfId="10099" xr:uid="{00000000-0005-0000-0000-00003E390000}"/>
    <cellStyle name="Normal 4 2 4 3 2 6 2" xfId="33280" xr:uid="{00000000-0005-0000-0000-00003F390000}"/>
    <cellStyle name="Normal 4 2 4 3 2 7" xfId="20726" xr:uid="{00000000-0005-0000-0000-000040390000}"/>
    <cellStyle name="Normal 4 2 4 3 2 7 2" xfId="27970" xr:uid="{00000000-0005-0000-0000-000041390000}"/>
    <cellStyle name="Normal 4 2 4 3 2 8" xfId="22655" xr:uid="{00000000-0005-0000-0000-000042390000}"/>
    <cellStyle name="Normal 4 2 4 3 2 9" xfId="43921" xr:uid="{00000000-0005-0000-0000-000043390000}"/>
    <cellStyle name="Normal 4 2 4 3 3" xfId="1538" xr:uid="{00000000-0005-0000-0000-000044390000}"/>
    <cellStyle name="Normal 4 2 4 3 3 10" xfId="3487" xr:uid="{00000000-0005-0000-0000-000045390000}"/>
    <cellStyle name="Normal 4 2 4 3 3 2" xfId="7103" xr:uid="{00000000-0005-0000-0000-000046390000}"/>
    <cellStyle name="Normal 4 2 4 3 3 2 2" xfId="17464" xr:uid="{00000000-0005-0000-0000-000047390000}"/>
    <cellStyle name="Normal 4 2 4 3 3 2 2 2" xfId="40764" xr:uid="{00000000-0005-0000-0000-000048390000}"/>
    <cellStyle name="Normal 4 2 4 3 3 2 3" xfId="12266" xr:uid="{00000000-0005-0000-0000-000049390000}"/>
    <cellStyle name="Normal 4 2 4 3 3 2 3 2" xfId="35449" xr:uid="{00000000-0005-0000-0000-00004A390000}"/>
    <cellStyle name="Normal 4 2 4 3 3 2 4" xfId="30139" xr:uid="{00000000-0005-0000-0000-00004B390000}"/>
    <cellStyle name="Normal 4 2 4 3 3 2 5" xfId="24824" xr:uid="{00000000-0005-0000-0000-00004C390000}"/>
    <cellStyle name="Normal 4 2 4 3 3 3" xfId="8753" xr:uid="{00000000-0005-0000-0000-00004D390000}"/>
    <cellStyle name="Normal 4 2 4 3 3 3 2" xfId="19187" xr:uid="{00000000-0005-0000-0000-00004E390000}"/>
    <cellStyle name="Normal 4 2 4 3 3 3 2 2" xfId="42532" xr:uid="{00000000-0005-0000-0000-00004F390000}"/>
    <cellStyle name="Normal 4 2 4 3 3 3 3" xfId="14033" xr:uid="{00000000-0005-0000-0000-000050390000}"/>
    <cellStyle name="Normal 4 2 4 3 3 3 3 2" xfId="37217" xr:uid="{00000000-0005-0000-0000-000051390000}"/>
    <cellStyle name="Normal 4 2 4 3 3 3 4" xfId="31907" xr:uid="{00000000-0005-0000-0000-000052390000}"/>
    <cellStyle name="Normal 4 2 4 3 3 3 5" xfId="26592" xr:uid="{00000000-0005-0000-0000-000053390000}"/>
    <cellStyle name="Normal 4 2 4 3 3 4" xfId="15814" xr:uid="{00000000-0005-0000-0000-000054390000}"/>
    <cellStyle name="Normal 4 2 4 3 3 4 2" xfId="39001" xr:uid="{00000000-0005-0000-0000-000055390000}"/>
    <cellStyle name="Normal 4 2 4 3 3 5" xfId="10505" xr:uid="{00000000-0005-0000-0000-000056390000}"/>
    <cellStyle name="Normal 4 2 4 3 3 5 2" xfId="33686" xr:uid="{00000000-0005-0000-0000-000057390000}"/>
    <cellStyle name="Normal 4 2 4 3 3 6" xfId="21132" xr:uid="{00000000-0005-0000-0000-000058390000}"/>
    <cellStyle name="Normal 4 2 4 3 3 6 2" xfId="28376" xr:uid="{00000000-0005-0000-0000-000059390000}"/>
    <cellStyle name="Normal 4 2 4 3 3 7" xfId="23061" xr:uid="{00000000-0005-0000-0000-00005A390000}"/>
    <cellStyle name="Normal 4 2 4 3 3 8" xfId="44327" xr:uid="{00000000-0005-0000-0000-00005B390000}"/>
    <cellStyle name="Normal 4 2 4 3 3 9" xfId="4704" xr:uid="{00000000-0005-0000-0000-00005C390000}"/>
    <cellStyle name="Normal 4 2 4 3 4" xfId="6304" xr:uid="{00000000-0005-0000-0000-00005D390000}"/>
    <cellStyle name="Normal 4 2 4 3 4 2" xfId="16736" xr:uid="{00000000-0005-0000-0000-00005E390000}"/>
    <cellStyle name="Normal 4 2 4 3 4 2 2" xfId="39952" xr:uid="{00000000-0005-0000-0000-00005F390000}"/>
    <cellStyle name="Normal 4 2 4 3 4 3" xfId="11454" xr:uid="{00000000-0005-0000-0000-000060390000}"/>
    <cellStyle name="Normal 4 2 4 3 4 3 2" xfId="34637" xr:uid="{00000000-0005-0000-0000-000061390000}"/>
    <cellStyle name="Normal 4 2 4 3 4 4" xfId="29327" xr:uid="{00000000-0005-0000-0000-000062390000}"/>
    <cellStyle name="Normal 4 2 4 3 4 5" xfId="24012" xr:uid="{00000000-0005-0000-0000-000063390000}"/>
    <cellStyle name="Normal 4 2 4 3 5" xfId="8025" xr:uid="{00000000-0005-0000-0000-000064390000}"/>
    <cellStyle name="Normal 4 2 4 3 5 2" xfId="18376" xr:uid="{00000000-0005-0000-0000-000065390000}"/>
    <cellStyle name="Normal 4 2 4 3 5 2 2" xfId="41720" xr:uid="{00000000-0005-0000-0000-000066390000}"/>
    <cellStyle name="Normal 4 2 4 3 5 3" xfId="13221" xr:uid="{00000000-0005-0000-0000-000067390000}"/>
    <cellStyle name="Normal 4 2 4 3 5 3 2" xfId="36405" xr:uid="{00000000-0005-0000-0000-000068390000}"/>
    <cellStyle name="Normal 4 2 4 3 5 4" xfId="31095" xr:uid="{00000000-0005-0000-0000-000069390000}"/>
    <cellStyle name="Normal 4 2 4 3 5 5" xfId="25780" xr:uid="{00000000-0005-0000-0000-00006A390000}"/>
    <cellStyle name="Normal 4 2 4 3 6" xfId="15002" xr:uid="{00000000-0005-0000-0000-00006B390000}"/>
    <cellStyle name="Normal 4 2 4 3 6 2" xfId="38189" xr:uid="{00000000-0005-0000-0000-00006C390000}"/>
    <cellStyle name="Normal 4 2 4 3 7" xfId="9693" xr:uid="{00000000-0005-0000-0000-00006D390000}"/>
    <cellStyle name="Normal 4 2 4 3 7 2" xfId="32874" xr:uid="{00000000-0005-0000-0000-00006E390000}"/>
    <cellStyle name="Normal 4 2 4 3 8" xfId="20320" xr:uid="{00000000-0005-0000-0000-00006F390000}"/>
    <cellStyle name="Normal 4 2 4 3 8 2" xfId="27564" xr:uid="{00000000-0005-0000-0000-000070390000}"/>
    <cellStyle name="Normal 4 2 4 3 9" xfId="22249" xr:uid="{00000000-0005-0000-0000-000071390000}"/>
    <cellStyle name="Normal 4 2 4 4" xfId="851" xr:uid="{00000000-0005-0000-0000-000072390000}"/>
    <cellStyle name="Normal 4 2 4 4 10" xfId="43644" xr:uid="{00000000-0005-0000-0000-000073390000}"/>
    <cellStyle name="Normal 4 2 4 4 11" xfId="4705" xr:uid="{00000000-0005-0000-0000-000074390000}"/>
    <cellStyle name="Normal 4 2 4 4 12" xfId="2804" xr:uid="{00000000-0005-0000-0000-000075390000}"/>
    <cellStyle name="Normal 4 2 4 4 2" xfId="1259" xr:uid="{00000000-0005-0000-0000-000076390000}"/>
    <cellStyle name="Normal 4 2 4 4 2 10" xfId="4706" xr:uid="{00000000-0005-0000-0000-000077390000}"/>
    <cellStyle name="Normal 4 2 4 4 2 11" xfId="3210" xr:uid="{00000000-0005-0000-0000-000078390000}"/>
    <cellStyle name="Normal 4 2 4 4 2 2" xfId="2074" xr:uid="{00000000-0005-0000-0000-000079390000}"/>
    <cellStyle name="Normal 4 2 4 4 2 2 10" xfId="4022" xr:uid="{00000000-0005-0000-0000-00007A390000}"/>
    <cellStyle name="Normal 4 2 4 4 2 2 2" xfId="7630" xr:uid="{00000000-0005-0000-0000-00007B390000}"/>
    <cellStyle name="Normal 4 2 4 4 2 2 2 2" xfId="17963" xr:uid="{00000000-0005-0000-0000-00007C390000}"/>
    <cellStyle name="Normal 4 2 4 4 2 2 2 2 2" xfId="41299" xr:uid="{00000000-0005-0000-0000-00007D390000}"/>
    <cellStyle name="Normal 4 2 4 4 2 2 2 3" xfId="12801" xr:uid="{00000000-0005-0000-0000-00007E390000}"/>
    <cellStyle name="Normal 4 2 4 4 2 2 2 3 2" xfId="35984" xr:uid="{00000000-0005-0000-0000-00007F390000}"/>
    <cellStyle name="Normal 4 2 4 4 2 2 2 4" xfId="30674" xr:uid="{00000000-0005-0000-0000-000080390000}"/>
    <cellStyle name="Normal 4 2 4 4 2 2 2 5" xfId="25359" xr:uid="{00000000-0005-0000-0000-000081390000}"/>
    <cellStyle name="Normal 4 2 4 4 2 2 3" xfId="9253" xr:uid="{00000000-0005-0000-0000-000082390000}"/>
    <cellStyle name="Normal 4 2 4 4 2 2 3 2" xfId="19722" xr:uid="{00000000-0005-0000-0000-000083390000}"/>
    <cellStyle name="Normal 4 2 4 4 2 2 3 2 2" xfId="43067" xr:uid="{00000000-0005-0000-0000-000084390000}"/>
    <cellStyle name="Normal 4 2 4 4 2 2 3 3" xfId="14568" xr:uid="{00000000-0005-0000-0000-000085390000}"/>
    <cellStyle name="Normal 4 2 4 4 2 2 3 3 2" xfId="37752" xr:uid="{00000000-0005-0000-0000-000086390000}"/>
    <cellStyle name="Normal 4 2 4 4 2 2 3 4" xfId="32442" xr:uid="{00000000-0005-0000-0000-000087390000}"/>
    <cellStyle name="Normal 4 2 4 4 2 2 3 5" xfId="27127" xr:uid="{00000000-0005-0000-0000-000088390000}"/>
    <cellStyle name="Normal 4 2 4 4 2 2 4" xfId="16349" xr:uid="{00000000-0005-0000-0000-000089390000}"/>
    <cellStyle name="Normal 4 2 4 4 2 2 4 2" xfId="39536" xr:uid="{00000000-0005-0000-0000-00008A390000}"/>
    <cellStyle name="Normal 4 2 4 4 2 2 5" xfId="11040" xr:uid="{00000000-0005-0000-0000-00008B390000}"/>
    <cellStyle name="Normal 4 2 4 4 2 2 5 2" xfId="34221" xr:uid="{00000000-0005-0000-0000-00008C390000}"/>
    <cellStyle name="Normal 4 2 4 4 2 2 6" xfId="21667" xr:uid="{00000000-0005-0000-0000-00008D390000}"/>
    <cellStyle name="Normal 4 2 4 4 2 2 6 2" xfId="28911" xr:uid="{00000000-0005-0000-0000-00008E390000}"/>
    <cellStyle name="Normal 4 2 4 4 2 2 7" xfId="23596" xr:uid="{00000000-0005-0000-0000-00008F390000}"/>
    <cellStyle name="Normal 4 2 4 4 2 2 8" xfId="44862" xr:uid="{00000000-0005-0000-0000-000090390000}"/>
    <cellStyle name="Normal 4 2 4 4 2 2 9" xfId="4707" xr:uid="{00000000-0005-0000-0000-000091390000}"/>
    <cellStyle name="Normal 4 2 4 4 2 3" xfId="6830" xr:uid="{00000000-0005-0000-0000-000092390000}"/>
    <cellStyle name="Normal 4 2 4 4 2 3 2" xfId="17199" xr:uid="{00000000-0005-0000-0000-000093390000}"/>
    <cellStyle name="Normal 4 2 4 4 2 3 2 2" xfId="40487" xr:uid="{00000000-0005-0000-0000-000094390000}"/>
    <cellStyle name="Normal 4 2 4 4 2 3 3" xfId="11989" xr:uid="{00000000-0005-0000-0000-000095390000}"/>
    <cellStyle name="Normal 4 2 4 4 2 3 3 2" xfId="35172" xr:uid="{00000000-0005-0000-0000-000096390000}"/>
    <cellStyle name="Normal 4 2 4 4 2 3 4" xfId="29862" xr:uid="{00000000-0005-0000-0000-000097390000}"/>
    <cellStyle name="Normal 4 2 4 4 2 3 5" xfId="24547" xr:uid="{00000000-0005-0000-0000-000098390000}"/>
    <cellStyle name="Normal 4 2 4 4 2 4" xfId="8488" xr:uid="{00000000-0005-0000-0000-000099390000}"/>
    <cellStyle name="Normal 4 2 4 4 2 4 2" xfId="18910" xr:uid="{00000000-0005-0000-0000-00009A390000}"/>
    <cellStyle name="Normal 4 2 4 4 2 4 2 2" xfId="42255" xr:uid="{00000000-0005-0000-0000-00009B390000}"/>
    <cellStyle name="Normal 4 2 4 4 2 4 3" xfId="13756" xr:uid="{00000000-0005-0000-0000-00009C390000}"/>
    <cellStyle name="Normal 4 2 4 4 2 4 3 2" xfId="36940" xr:uid="{00000000-0005-0000-0000-00009D390000}"/>
    <cellStyle name="Normal 4 2 4 4 2 4 4" xfId="31630" xr:uid="{00000000-0005-0000-0000-00009E390000}"/>
    <cellStyle name="Normal 4 2 4 4 2 4 5" xfId="26315" xr:uid="{00000000-0005-0000-0000-00009F390000}"/>
    <cellStyle name="Normal 4 2 4 4 2 5" xfId="15537" xr:uid="{00000000-0005-0000-0000-0000A0390000}"/>
    <cellStyle name="Normal 4 2 4 4 2 5 2" xfId="38724" xr:uid="{00000000-0005-0000-0000-0000A1390000}"/>
    <cellStyle name="Normal 4 2 4 4 2 6" xfId="10228" xr:uid="{00000000-0005-0000-0000-0000A2390000}"/>
    <cellStyle name="Normal 4 2 4 4 2 6 2" xfId="33409" xr:uid="{00000000-0005-0000-0000-0000A3390000}"/>
    <cellStyle name="Normal 4 2 4 4 2 7" xfId="20855" xr:uid="{00000000-0005-0000-0000-0000A4390000}"/>
    <cellStyle name="Normal 4 2 4 4 2 7 2" xfId="28099" xr:uid="{00000000-0005-0000-0000-0000A5390000}"/>
    <cellStyle name="Normal 4 2 4 4 2 8" xfId="22784" xr:uid="{00000000-0005-0000-0000-0000A6390000}"/>
    <cellStyle name="Normal 4 2 4 4 2 9" xfId="44050" xr:uid="{00000000-0005-0000-0000-0000A7390000}"/>
    <cellStyle name="Normal 4 2 4 4 3" xfId="1667" xr:uid="{00000000-0005-0000-0000-0000A8390000}"/>
    <cellStyle name="Normal 4 2 4 4 3 10" xfId="3616" xr:uid="{00000000-0005-0000-0000-0000A9390000}"/>
    <cellStyle name="Normal 4 2 4 4 3 2" xfId="7230" xr:uid="{00000000-0005-0000-0000-0000AA390000}"/>
    <cellStyle name="Normal 4 2 4 4 3 2 2" xfId="17581" xr:uid="{00000000-0005-0000-0000-0000AB390000}"/>
    <cellStyle name="Normal 4 2 4 4 3 2 2 2" xfId="40893" xr:uid="{00000000-0005-0000-0000-0000AC390000}"/>
    <cellStyle name="Normal 4 2 4 4 3 2 3" xfId="12395" xr:uid="{00000000-0005-0000-0000-0000AD390000}"/>
    <cellStyle name="Normal 4 2 4 4 3 2 3 2" xfId="35578" xr:uid="{00000000-0005-0000-0000-0000AE390000}"/>
    <cellStyle name="Normal 4 2 4 4 3 2 4" xfId="30268" xr:uid="{00000000-0005-0000-0000-0000AF390000}"/>
    <cellStyle name="Normal 4 2 4 4 3 2 5" xfId="24953" xr:uid="{00000000-0005-0000-0000-0000B0390000}"/>
    <cellStyle name="Normal 4 2 4 4 3 3" xfId="8870" xr:uid="{00000000-0005-0000-0000-0000B1390000}"/>
    <cellStyle name="Normal 4 2 4 4 3 3 2" xfId="19316" xr:uid="{00000000-0005-0000-0000-0000B2390000}"/>
    <cellStyle name="Normal 4 2 4 4 3 3 2 2" xfId="42661" xr:uid="{00000000-0005-0000-0000-0000B3390000}"/>
    <cellStyle name="Normal 4 2 4 4 3 3 3" xfId="14162" xr:uid="{00000000-0005-0000-0000-0000B4390000}"/>
    <cellStyle name="Normal 4 2 4 4 3 3 3 2" xfId="37346" xr:uid="{00000000-0005-0000-0000-0000B5390000}"/>
    <cellStyle name="Normal 4 2 4 4 3 3 4" xfId="32036" xr:uid="{00000000-0005-0000-0000-0000B6390000}"/>
    <cellStyle name="Normal 4 2 4 4 3 3 5" xfId="26721" xr:uid="{00000000-0005-0000-0000-0000B7390000}"/>
    <cellStyle name="Normal 4 2 4 4 3 4" xfId="15943" xr:uid="{00000000-0005-0000-0000-0000B8390000}"/>
    <cellStyle name="Normal 4 2 4 4 3 4 2" xfId="39130" xr:uid="{00000000-0005-0000-0000-0000B9390000}"/>
    <cellStyle name="Normal 4 2 4 4 3 5" xfId="10634" xr:uid="{00000000-0005-0000-0000-0000BA390000}"/>
    <cellStyle name="Normal 4 2 4 4 3 5 2" xfId="33815" xr:uid="{00000000-0005-0000-0000-0000BB390000}"/>
    <cellStyle name="Normal 4 2 4 4 3 6" xfId="21261" xr:uid="{00000000-0005-0000-0000-0000BC390000}"/>
    <cellStyle name="Normal 4 2 4 4 3 6 2" xfId="28505" xr:uid="{00000000-0005-0000-0000-0000BD390000}"/>
    <cellStyle name="Normal 4 2 4 4 3 7" xfId="23190" xr:uid="{00000000-0005-0000-0000-0000BE390000}"/>
    <cellStyle name="Normal 4 2 4 4 3 8" xfId="44456" xr:uid="{00000000-0005-0000-0000-0000BF390000}"/>
    <cellStyle name="Normal 4 2 4 4 3 9" xfId="4708" xr:uid="{00000000-0005-0000-0000-0000C0390000}"/>
    <cellStyle name="Normal 4 2 4 4 4" xfId="6431" xr:uid="{00000000-0005-0000-0000-0000C1390000}"/>
    <cellStyle name="Normal 4 2 4 4 4 2" xfId="16841" xr:uid="{00000000-0005-0000-0000-0000C2390000}"/>
    <cellStyle name="Normal 4 2 4 4 4 2 2" xfId="40081" xr:uid="{00000000-0005-0000-0000-0000C3390000}"/>
    <cellStyle name="Normal 4 2 4 4 4 3" xfId="11583" xr:uid="{00000000-0005-0000-0000-0000C4390000}"/>
    <cellStyle name="Normal 4 2 4 4 4 3 2" xfId="34766" xr:uid="{00000000-0005-0000-0000-0000C5390000}"/>
    <cellStyle name="Normal 4 2 4 4 4 4" xfId="29456" xr:uid="{00000000-0005-0000-0000-0000C6390000}"/>
    <cellStyle name="Normal 4 2 4 4 4 5" xfId="24141" xr:uid="{00000000-0005-0000-0000-0000C7390000}"/>
    <cellStyle name="Normal 4 2 4 4 5" xfId="8130" xr:uid="{00000000-0005-0000-0000-0000C8390000}"/>
    <cellStyle name="Normal 4 2 4 4 5 2" xfId="18505" xr:uid="{00000000-0005-0000-0000-0000C9390000}"/>
    <cellStyle name="Normal 4 2 4 4 5 2 2" xfId="41849" xr:uid="{00000000-0005-0000-0000-0000CA390000}"/>
    <cellStyle name="Normal 4 2 4 4 5 3" xfId="13350" xr:uid="{00000000-0005-0000-0000-0000CB390000}"/>
    <cellStyle name="Normal 4 2 4 4 5 3 2" xfId="36534" xr:uid="{00000000-0005-0000-0000-0000CC390000}"/>
    <cellStyle name="Normal 4 2 4 4 5 4" xfId="31224" xr:uid="{00000000-0005-0000-0000-0000CD390000}"/>
    <cellStyle name="Normal 4 2 4 4 5 5" xfId="25909" xr:uid="{00000000-0005-0000-0000-0000CE390000}"/>
    <cellStyle name="Normal 4 2 4 4 6" xfId="15131" xr:uid="{00000000-0005-0000-0000-0000CF390000}"/>
    <cellStyle name="Normal 4 2 4 4 6 2" xfId="38318" xr:uid="{00000000-0005-0000-0000-0000D0390000}"/>
    <cellStyle name="Normal 4 2 4 4 7" xfId="9822" xr:uid="{00000000-0005-0000-0000-0000D1390000}"/>
    <cellStyle name="Normal 4 2 4 4 7 2" xfId="33003" xr:uid="{00000000-0005-0000-0000-0000D2390000}"/>
    <cellStyle name="Normal 4 2 4 4 8" xfId="20449" xr:uid="{00000000-0005-0000-0000-0000D3390000}"/>
    <cellStyle name="Normal 4 2 4 4 8 2" xfId="27693" xr:uid="{00000000-0005-0000-0000-0000D4390000}"/>
    <cellStyle name="Normal 4 2 4 4 9" xfId="22378" xr:uid="{00000000-0005-0000-0000-0000D5390000}"/>
    <cellStyle name="Normal 4 2 4 5" xfId="995" xr:uid="{00000000-0005-0000-0000-0000D6390000}"/>
    <cellStyle name="Normal 4 2 4 5 10" xfId="4709" xr:uid="{00000000-0005-0000-0000-0000D7390000}"/>
    <cellStyle name="Normal 4 2 4 5 11" xfId="2946" xr:uid="{00000000-0005-0000-0000-0000D8390000}"/>
    <cellStyle name="Normal 4 2 4 5 2" xfId="1810" xr:uid="{00000000-0005-0000-0000-0000D9390000}"/>
    <cellStyle name="Normal 4 2 4 5 2 10" xfId="3758" xr:uid="{00000000-0005-0000-0000-0000DA390000}"/>
    <cellStyle name="Normal 4 2 4 5 2 2" xfId="7370" xr:uid="{00000000-0005-0000-0000-0000DB390000}"/>
    <cellStyle name="Normal 4 2 4 5 2 2 2" xfId="17723" xr:uid="{00000000-0005-0000-0000-0000DC390000}"/>
    <cellStyle name="Normal 4 2 4 5 2 2 2 2" xfId="41035" xr:uid="{00000000-0005-0000-0000-0000DD390000}"/>
    <cellStyle name="Normal 4 2 4 5 2 2 3" xfId="12537" xr:uid="{00000000-0005-0000-0000-0000DE390000}"/>
    <cellStyle name="Normal 4 2 4 5 2 2 3 2" xfId="35720" xr:uid="{00000000-0005-0000-0000-0000DF390000}"/>
    <cellStyle name="Normal 4 2 4 5 2 2 4" xfId="30410" xr:uid="{00000000-0005-0000-0000-0000E0390000}"/>
    <cellStyle name="Normal 4 2 4 5 2 2 5" xfId="25095" xr:uid="{00000000-0005-0000-0000-0000E1390000}"/>
    <cellStyle name="Normal 4 2 4 5 2 3" xfId="9013" xr:uid="{00000000-0005-0000-0000-0000E2390000}"/>
    <cellStyle name="Normal 4 2 4 5 2 3 2" xfId="19458" xr:uid="{00000000-0005-0000-0000-0000E3390000}"/>
    <cellStyle name="Normal 4 2 4 5 2 3 2 2" xfId="42803" xr:uid="{00000000-0005-0000-0000-0000E4390000}"/>
    <cellStyle name="Normal 4 2 4 5 2 3 3" xfId="14304" xr:uid="{00000000-0005-0000-0000-0000E5390000}"/>
    <cellStyle name="Normal 4 2 4 5 2 3 3 2" xfId="37488" xr:uid="{00000000-0005-0000-0000-0000E6390000}"/>
    <cellStyle name="Normal 4 2 4 5 2 3 4" xfId="32178" xr:uid="{00000000-0005-0000-0000-0000E7390000}"/>
    <cellStyle name="Normal 4 2 4 5 2 3 5" xfId="26863" xr:uid="{00000000-0005-0000-0000-0000E8390000}"/>
    <cellStyle name="Normal 4 2 4 5 2 4" xfId="16085" xr:uid="{00000000-0005-0000-0000-0000E9390000}"/>
    <cellStyle name="Normal 4 2 4 5 2 4 2" xfId="39272" xr:uid="{00000000-0005-0000-0000-0000EA390000}"/>
    <cellStyle name="Normal 4 2 4 5 2 5" xfId="10776" xr:uid="{00000000-0005-0000-0000-0000EB390000}"/>
    <cellStyle name="Normal 4 2 4 5 2 5 2" xfId="33957" xr:uid="{00000000-0005-0000-0000-0000EC390000}"/>
    <cellStyle name="Normal 4 2 4 5 2 6" xfId="21403" xr:uid="{00000000-0005-0000-0000-0000ED390000}"/>
    <cellStyle name="Normal 4 2 4 5 2 6 2" xfId="28647" xr:uid="{00000000-0005-0000-0000-0000EE390000}"/>
    <cellStyle name="Normal 4 2 4 5 2 7" xfId="23332" xr:uid="{00000000-0005-0000-0000-0000EF390000}"/>
    <cellStyle name="Normal 4 2 4 5 2 8" xfId="44598" xr:uid="{00000000-0005-0000-0000-0000F0390000}"/>
    <cellStyle name="Normal 4 2 4 5 2 9" xfId="4710" xr:uid="{00000000-0005-0000-0000-0000F1390000}"/>
    <cellStyle name="Normal 4 2 4 5 3" xfId="6570" xr:uid="{00000000-0005-0000-0000-0000F2390000}"/>
    <cellStyle name="Normal 4 2 4 5 3 2" xfId="16971" xr:uid="{00000000-0005-0000-0000-0000F3390000}"/>
    <cellStyle name="Normal 4 2 4 5 3 2 2" xfId="40223" xr:uid="{00000000-0005-0000-0000-0000F4390000}"/>
    <cellStyle name="Normal 4 2 4 5 3 3" xfId="11725" xr:uid="{00000000-0005-0000-0000-0000F5390000}"/>
    <cellStyle name="Normal 4 2 4 5 3 3 2" xfId="34908" xr:uid="{00000000-0005-0000-0000-0000F6390000}"/>
    <cellStyle name="Normal 4 2 4 5 3 4" xfId="29598" xr:uid="{00000000-0005-0000-0000-0000F7390000}"/>
    <cellStyle name="Normal 4 2 4 5 3 5" xfId="24283" xr:uid="{00000000-0005-0000-0000-0000F8390000}"/>
    <cellStyle name="Normal 4 2 4 5 4" xfId="8260" xr:uid="{00000000-0005-0000-0000-0000F9390000}"/>
    <cellStyle name="Normal 4 2 4 5 4 2" xfId="18646" xr:uid="{00000000-0005-0000-0000-0000FA390000}"/>
    <cellStyle name="Normal 4 2 4 5 4 2 2" xfId="41991" xr:uid="{00000000-0005-0000-0000-0000FB390000}"/>
    <cellStyle name="Normal 4 2 4 5 4 3" xfId="13492" xr:uid="{00000000-0005-0000-0000-0000FC390000}"/>
    <cellStyle name="Normal 4 2 4 5 4 3 2" xfId="36676" xr:uid="{00000000-0005-0000-0000-0000FD390000}"/>
    <cellStyle name="Normal 4 2 4 5 4 4" xfId="31366" xr:uid="{00000000-0005-0000-0000-0000FE390000}"/>
    <cellStyle name="Normal 4 2 4 5 4 5" xfId="26051" xr:uid="{00000000-0005-0000-0000-0000FF390000}"/>
    <cellStyle name="Normal 4 2 4 5 5" xfId="15273" xr:uid="{00000000-0005-0000-0000-0000003A0000}"/>
    <cellStyle name="Normal 4 2 4 5 5 2" xfId="38460" xr:uid="{00000000-0005-0000-0000-0000013A0000}"/>
    <cellStyle name="Normal 4 2 4 5 6" xfId="9964" xr:uid="{00000000-0005-0000-0000-0000023A0000}"/>
    <cellStyle name="Normal 4 2 4 5 6 2" xfId="33145" xr:uid="{00000000-0005-0000-0000-0000033A0000}"/>
    <cellStyle name="Normal 4 2 4 5 7" xfId="20591" xr:uid="{00000000-0005-0000-0000-0000043A0000}"/>
    <cellStyle name="Normal 4 2 4 5 7 2" xfId="27835" xr:uid="{00000000-0005-0000-0000-0000053A0000}"/>
    <cellStyle name="Normal 4 2 4 5 8" xfId="22520" xr:uid="{00000000-0005-0000-0000-0000063A0000}"/>
    <cellStyle name="Normal 4 2 4 5 9" xfId="43786" xr:uid="{00000000-0005-0000-0000-0000073A0000}"/>
    <cellStyle name="Normal 4 2 4 6" xfId="576" xr:uid="{00000000-0005-0000-0000-0000083A0000}"/>
    <cellStyle name="Normal 4 2 4 6 10" xfId="2540" xr:uid="{00000000-0005-0000-0000-0000093A0000}"/>
    <cellStyle name="Normal 4 2 4 6 2" xfId="6171" xr:uid="{00000000-0005-0000-0000-00000A3A0000}"/>
    <cellStyle name="Normal 4 2 4 6 2 2" xfId="16613" xr:uid="{00000000-0005-0000-0000-00000B3A0000}"/>
    <cellStyle name="Normal 4 2 4 6 2 2 2" xfId="39817" xr:uid="{00000000-0005-0000-0000-00000C3A0000}"/>
    <cellStyle name="Normal 4 2 4 6 2 3" xfId="11319" xr:uid="{00000000-0005-0000-0000-00000D3A0000}"/>
    <cellStyle name="Normal 4 2 4 6 2 3 2" xfId="34502" xr:uid="{00000000-0005-0000-0000-00000E3A0000}"/>
    <cellStyle name="Normal 4 2 4 6 2 4" xfId="29192" xr:uid="{00000000-0005-0000-0000-00000F3A0000}"/>
    <cellStyle name="Normal 4 2 4 6 2 5" xfId="23877" xr:uid="{00000000-0005-0000-0000-0000103A0000}"/>
    <cellStyle name="Normal 4 2 4 6 3" xfId="7902" xr:uid="{00000000-0005-0000-0000-0000113A0000}"/>
    <cellStyle name="Normal 4 2 4 6 3 2" xfId="18241" xr:uid="{00000000-0005-0000-0000-0000123A0000}"/>
    <cellStyle name="Normal 4 2 4 6 3 2 2" xfId="41585" xr:uid="{00000000-0005-0000-0000-0000133A0000}"/>
    <cellStyle name="Normal 4 2 4 6 3 3" xfId="13086" xr:uid="{00000000-0005-0000-0000-0000143A0000}"/>
    <cellStyle name="Normal 4 2 4 6 3 3 2" xfId="36270" xr:uid="{00000000-0005-0000-0000-0000153A0000}"/>
    <cellStyle name="Normal 4 2 4 6 3 4" xfId="30960" xr:uid="{00000000-0005-0000-0000-0000163A0000}"/>
    <cellStyle name="Normal 4 2 4 6 3 5" xfId="25645" xr:uid="{00000000-0005-0000-0000-0000173A0000}"/>
    <cellStyle name="Normal 4 2 4 6 4" xfId="14867" xr:uid="{00000000-0005-0000-0000-0000183A0000}"/>
    <cellStyle name="Normal 4 2 4 6 4 2" xfId="38054" xr:uid="{00000000-0005-0000-0000-0000193A0000}"/>
    <cellStyle name="Normal 4 2 4 6 5" xfId="9558" xr:uid="{00000000-0005-0000-0000-00001A3A0000}"/>
    <cellStyle name="Normal 4 2 4 6 5 2" xfId="32739" xr:uid="{00000000-0005-0000-0000-00001B3A0000}"/>
    <cellStyle name="Normal 4 2 4 6 6" xfId="20185" xr:uid="{00000000-0005-0000-0000-00001C3A0000}"/>
    <cellStyle name="Normal 4 2 4 6 6 2" xfId="27429" xr:uid="{00000000-0005-0000-0000-00001D3A0000}"/>
    <cellStyle name="Normal 4 2 4 6 7" xfId="22114" xr:uid="{00000000-0005-0000-0000-00001E3A0000}"/>
    <cellStyle name="Normal 4 2 4 6 8" xfId="43380" xr:uid="{00000000-0005-0000-0000-00001F3A0000}"/>
    <cellStyle name="Normal 4 2 4 6 9" xfId="4711" xr:uid="{00000000-0005-0000-0000-0000203A0000}"/>
    <cellStyle name="Normal 4 2 4 7" xfId="1403" xr:uid="{00000000-0005-0000-0000-0000213A0000}"/>
    <cellStyle name="Normal 4 2 4 7 10" xfId="3352" xr:uid="{00000000-0005-0000-0000-0000223A0000}"/>
    <cellStyle name="Normal 4 2 4 7 2" xfId="6970" xr:uid="{00000000-0005-0000-0000-0000233A0000}"/>
    <cellStyle name="Normal 4 2 4 7 2 2" xfId="17341" xr:uid="{00000000-0005-0000-0000-0000243A0000}"/>
    <cellStyle name="Normal 4 2 4 7 2 2 2" xfId="40629" xr:uid="{00000000-0005-0000-0000-0000253A0000}"/>
    <cellStyle name="Normal 4 2 4 7 2 3" xfId="12131" xr:uid="{00000000-0005-0000-0000-0000263A0000}"/>
    <cellStyle name="Normal 4 2 4 7 2 3 2" xfId="35314" xr:uid="{00000000-0005-0000-0000-0000273A0000}"/>
    <cellStyle name="Normal 4 2 4 7 2 4" xfId="30004" xr:uid="{00000000-0005-0000-0000-0000283A0000}"/>
    <cellStyle name="Normal 4 2 4 7 2 5" xfId="24689" xr:uid="{00000000-0005-0000-0000-0000293A0000}"/>
    <cellStyle name="Normal 4 2 4 7 3" xfId="8630" xr:uid="{00000000-0005-0000-0000-00002A3A0000}"/>
    <cellStyle name="Normal 4 2 4 7 3 2" xfId="19052" xr:uid="{00000000-0005-0000-0000-00002B3A0000}"/>
    <cellStyle name="Normal 4 2 4 7 3 2 2" xfId="42397" xr:uid="{00000000-0005-0000-0000-00002C3A0000}"/>
    <cellStyle name="Normal 4 2 4 7 3 3" xfId="13898" xr:uid="{00000000-0005-0000-0000-00002D3A0000}"/>
    <cellStyle name="Normal 4 2 4 7 3 3 2" xfId="37082" xr:uid="{00000000-0005-0000-0000-00002E3A0000}"/>
    <cellStyle name="Normal 4 2 4 7 3 4" xfId="31772" xr:uid="{00000000-0005-0000-0000-00002F3A0000}"/>
    <cellStyle name="Normal 4 2 4 7 3 5" xfId="26457" xr:uid="{00000000-0005-0000-0000-0000303A0000}"/>
    <cellStyle name="Normal 4 2 4 7 4" xfId="15679" xr:uid="{00000000-0005-0000-0000-0000313A0000}"/>
    <cellStyle name="Normal 4 2 4 7 4 2" xfId="38866" xr:uid="{00000000-0005-0000-0000-0000323A0000}"/>
    <cellStyle name="Normal 4 2 4 7 5" xfId="10370" xr:uid="{00000000-0005-0000-0000-0000333A0000}"/>
    <cellStyle name="Normal 4 2 4 7 5 2" xfId="33551" xr:uid="{00000000-0005-0000-0000-0000343A0000}"/>
    <cellStyle name="Normal 4 2 4 7 6" xfId="20997" xr:uid="{00000000-0005-0000-0000-0000353A0000}"/>
    <cellStyle name="Normal 4 2 4 7 6 2" xfId="28241" xr:uid="{00000000-0005-0000-0000-0000363A0000}"/>
    <cellStyle name="Normal 4 2 4 7 7" xfId="22926" xr:uid="{00000000-0005-0000-0000-0000373A0000}"/>
    <cellStyle name="Normal 4 2 4 7 8" xfId="44192" xr:uid="{00000000-0005-0000-0000-0000383A0000}"/>
    <cellStyle name="Normal 4 2 4 7 9" xfId="4712" xr:uid="{00000000-0005-0000-0000-0000393A0000}"/>
    <cellStyle name="Normal 4 2 4 8" xfId="6038" xr:uid="{00000000-0005-0000-0000-00003A3A0000}"/>
    <cellStyle name="Normal 4 2 4 8 2" xfId="16493" xr:uid="{00000000-0005-0000-0000-00003B3A0000}"/>
    <cellStyle name="Normal 4 2 4 8 2 2" xfId="39683" xr:uid="{00000000-0005-0000-0000-00003C3A0000}"/>
    <cellStyle name="Normal 4 2 4 8 3" xfId="11185" xr:uid="{00000000-0005-0000-0000-00003D3A0000}"/>
    <cellStyle name="Normal 4 2 4 8 3 2" xfId="34368" xr:uid="{00000000-0005-0000-0000-00003E3A0000}"/>
    <cellStyle name="Normal 4 2 4 8 4" xfId="29058" xr:uid="{00000000-0005-0000-0000-00003F3A0000}"/>
    <cellStyle name="Normal 4 2 4 8 5" xfId="23743" xr:uid="{00000000-0005-0000-0000-0000403A0000}"/>
    <cellStyle name="Normal 4 2 4 9" xfId="7781" xr:uid="{00000000-0005-0000-0000-0000413A0000}"/>
    <cellStyle name="Normal 4 2 4 9 2" xfId="18109" xr:uid="{00000000-0005-0000-0000-0000423A0000}"/>
    <cellStyle name="Normal 4 2 4 9 2 2" xfId="41451" xr:uid="{00000000-0005-0000-0000-0000433A0000}"/>
    <cellStyle name="Normal 4 2 4 9 3" xfId="12952" xr:uid="{00000000-0005-0000-0000-0000443A0000}"/>
    <cellStyle name="Normal 4 2 4 9 3 2" xfId="36136" xr:uid="{00000000-0005-0000-0000-0000453A0000}"/>
    <cellStyle name="Normal 4 2 4 9 4" xfId="30826" xr:uid="{00000000-0005-0000-0000-0000463A0000}"/>
    <cellStyle name="Normal 4 2 4 9 5" xfId="25511" xr:uid="{00000000-0005-0000-0000-0000473A0000}"/>
    <cellStyle name="Normal 4 2 5" xfId="469" xr:uid="{00000000-0005-0000-0000-0000483A0000}"/>
    <cellStyle name="Normal 4 2 5 10" xfId="9451" xr:uid="{00000000-0005-0000-0000-0000493A0000}"/>
    <cellStyle name="Normal 4 2 5 10 2" xfId="32632" xr:uid="{00000000-0005-0000-0000-00004A3A0000}"/>
    <cellStyle name="Normal 4 2 5 11" xfId="20078" xr:uid="{00000000-0005-0000-0000-00004B3A0000}"/>
    <cellStyle name="Normal 4 2 5 11 2" xfId="27322" xr:uid="{00000000-0005-0000-0000-00004C3A0000}"/>
    <cellStyle name="Normal 4 2 5 12" xfId="22007" xr:uid="{00000000-0005-0000-0000-00004D3A0000}"/>
    <cellStyle name="Normal 4 2 5 13" xfId="43273" xr:uid="{00000000-0005-0000-0000-00004E3A0000}"/>
    <cellStyle name="Normal 4 2 5 14" xfId="4713" xr:uid="{00000000-0005-0000-0000-00004F3A0000}"/>
    <cellStyle name="Normal 4 2 5 15" xfId="2433" xr:uid="{00000000-0005-0000-0000-0000503A0000}"/>
    <cellStyle name="Normal 4 2 5 2" xfId="741" xr:uid="{00000000-0005-0000-0000-0000513A0000}"/>
    <cellStyle name="Normal 4 2 5 2 10" xfId="43542" xr:uid="{00000000-0005-0000-0000-0000523A0000}"/>
    <cellStyle name="Normal 4 2 5 2 11" xfId="4714" xr:uid="{00000000-0005-0000-0000-0000533A0000}"/>
    <cellStyle name="Normal 4 2 5 2 12" xfId="2702" xr:uid="{00000000-0005-0000-0000-0000543A0000}"/>
    <cellStyle name="Normal 4 2 5 2 2" xfId="1157" xr:uid="{00000000-0005-0000-0000-0000553A0000}"/>
    <cellStyle name="Normal 4 2 5 2 2 10" xfId="4715" xr:uid="{00000000-0005-0000-0000-0000563A0000}"/>
    <cellStyle name="Normal 4 2 5 2 2 11" xfId="3108" xr:uid="{00000000-0005-0000-0000-0000573A0000}"/>
    <cellStyle name="Normal 4 2 5 2 2 2" xfId="1972" xr:uid="{00000000-0005-0000-0000-0000583A0000}"/>
    <cellStyle name="Normal 4 2 5 2 2 2 10" xfId="3920" xr:uid="{00000000-0005-0000-0000-0000593A0000}"/>
    <cellStyle name="Normal 4 2 5 2 2 2 2" xfId="7529" xr:uid="{00000000-0005-0000-0000-00005A3A0000}"/>
    <cellStyle name="Normal 4 2 5 2 2 2 2 2" xfId="17873" xr:uid="{00000000-0005-0000-0000-00005B3A0000}"/>
    <cellStyle name="Normal 4 2 5 2 2 2 2 2 2" xfId="41197" xr:uid="{00000000-0005-0000-0000-00005C3A0000}"/>
    <cellStyle name="Normal 4 2 5 2 2 2 2 3" xfId="12699" xr:uid="{00000000-0005-0000-0000-00005D3A0000}"/>
    <cellStyle name="Normal 4 2 5 2 2 2 2 3 2" xfId="35882" xr:uid="{00000000-0005-0000-0000-00005E3A0000}"/>
    <cellStyle name="Normal 4 2 5 2 2 2 2 4" xfId="30572" xr:uid="{00000000-0005-0000-0000-00005F3A0000}"/>
    <cellStyle name="Normal 4 2 5 2 2 2 2 5" xfId="25257" xr:uid="{00000000-0005-0000-0000-0000603A0000}"/>
    <cellStyle name="Normal 4 2 5 2 2 2 3" xfId="9163" xr:uid="{00000000-0005-0000-0000-0000613A0000}"/>
    <cellStyle name="Normal 4 2 5 2 2 2 3 2" xfId="19620" xr:uid="{00000000-0005-0000-0000-0000623A0000}"/>
    <cellStyle name="Normal 4 2 5 2 2 2 3 2 2" xfId="42965" xr:uid="{00000000-0005-0000-0000-0000633A0000}"/>
    <cellStyle name="Normal 4 2 5 2 2 2 3 3" xfId="14466" xr:uid="{00000000-0005-0000-0000-0000643A0000}"/>
    <cellStyle name="Normal 4 2 5 2 2 2 3 3 2" xfId="37650" xr:uid="{00000000-0005-0000-0000-0000653A0000}"/>
    <cellStyle name="Normal 4 2 5 2 2 2 3 4" xfId="32340" xr:uid="{00000000-0005-0000-0000-0000663A0000}"/>
    <cellStyle name="Normal 4 2 5 2 2 2 3 5" xfId="27025" xr:uid="{00000000-0005-0000-0000-0000673A0000}"/>
    <cellStyle name="Normal 4 2 5 2 2 2 4" xfId="16247" xr:uid="{00000000-0005-0000-0000-0000683A0000}"/>
    <cellStyle name="Normal 4 2 5 2 2 2 4 2" xfId="39434" xr:uid="{00000000-0005-0000-0000-0000693A0000}"/>
    <cellStyle name="Normal 4 2 5 2 2 2 5" xfId="10938" xr:uid="{00000000-0005-0000-0000-00006A3A0000}"/>
    <cellStyle name="Normal 4 2 5 2 2 2 5 2" xfId="34119" xr:uid="{00000000-0005-0000-0000-00006B3A0000}"/>
    <cellStyle name="Normal 4 2 5 2 2 2 6" xfId="21565" xr:uid="{00000000-0005-0000-0000-00006C3A0000}"/>
    <cellStyle name="Normal 4 2 5 2 2 2 6 2" xfId="28809" xr:uid="{00000000-0005-0000-0000-00006D3A0000}"/>
    <cellStyle name="Normal 4 2 5 2 2 2 7" xfId="23494" xr:uid="{00000000-0005-0000-0000-00006E3A0000}"/>
    <cellStyle name="Normal 4 2 5 2 2 2 8" xfId="44760" xr:uid="{00000000-0005-0000-0000-00006F3A0000}"/>
    <cellStyle name="Normal 4 2 5 2 2 2 9" xfId="4716" xr:uid="{00000000-0005-0000-0000-0000703A0000}"/>
    <cellStyle name="Normal 4 2 5 2 2 3" xfId="6729" xr:uid="{00000000-0005-0000-0000-0000713A0000}"/>
    <cellStyle name="Normal 4 2 5 2 2 3 2" xfId="17121" xr:uid="{00000000-0005-0000-0000-0000723A0000}"/>
    <cellStyle name="Normal 4 2 5 2 2 3 2 2" xfId="40385" xr:uid="{00000000-0005-0000-0000-0000733A0000}"/>
    <cellStyle name="Normal 4 2 5 2 2 3 3" xfId="11887" xr:uid="{00000000-0005-0000-0000-0000743A0000}"/>
    <cellStyle name="Normal 4 2 5 2 2 3 3 2" xfId="35070" xr:uid="{00000000-0005-0000-0000-0000753A0000}"/>
    <cellStyle name="Normal 4 2 5 2 2 3 4" xfId="29760" xr:uid="{00000000-0005-0000-0000-0000763A0000}"/>
    <cellStyle name="Normal 4 2 5 2 2 3 5" xfId="24445" xr:uid="{00000000-0005-0000-0000-0000773A0000}"/>
    <cellStyle name="Normal 4 2 5 2 2 4" xfId="8410" xr:uid="{00000000-0005-0000-0000-0000783A0000}"/>
    <cellStyle name="Normal 4 2 5 2 2 4 2" xfId="18808" xr:uid="{00000000-0005-0000-0000-0000793A0000}"/>
    <cellStyle name="Normal 4 2 5 2 2 4 2 2" xfId="42153" xr:uid="{00000000-0005-0000-0000-00007A3A0000}"/>
    <cellStyle name="Normal 4 2 5 2 2 4 3" xfId="13654" xr:uid="{00000000-0005-0000-0000-00007B3A0000}"/>
    <cellStyle name="Normal 4 2 5 2 2 4 3 2" xfId="36838" xr:uid="{00000000-0005-0000-0000-00007C3A0000}"/>
    <cellStyle name="Normal 4 2 5 2 2 4 4" xfId="31528" xr:uid="{00000000-0005-0000-0000-00007D3A0000}"/>
    <cellStyle name="Normal 4 2 5 2 2 4 5" xfId="26213" xr:uid="{00000000-0005-0000-0000-00007E3A0000}"/>
    <cellStyle name="Normal 4 2 5 2 2 5" xfId="15435" xr:uid="{00000000-0005-0000-0000-00007F3A0000}"/>
    <cellStyle name="Normal 4 2 5 2 2 5 2" xfId="38622" xr:uid="{00000000-0005-0000-0000-0000803A0000}"/>
    <cellStyle name="Normal 4 2 5 2 2 6" xfId="10126" xr:uid="{00000000-0005-0000-0000-0000813A0000}"/>
    <cellStyle name="Normal 4 2 5 2 2 6 2" xfId="33307" xr:uid="{00000000-0005-0000-0000-0000823A0000}"/>
    <cellStyle name="Normal 4 2 5 2 2 7" xfId="20753" xr:uid="{00000000-0005-0000-0000-0000833A0000}"/>
    <cellStyle name="Normal 4 2 5 2 2 7 2" xfId="27997" xr:uid="{00000000-0005-0000-0000-0000843A0000}"/>
    <cellStyle name="Normal 4 2 5 2 2 8" xfId="22682" xr:uid="{00000000-0005-0000-0000-0000853A0000}"/>
    <cellStyle name="Normal 4 2 5 2 2 9" xfId="43948" xr:uid="{00000000-0005-0000-0000-0000863A0000}"/>
    <cellStyle name="Normal 4 2 5 2 3" xfId="1565" xr:uid="{00000000-0005-0000-0000-0000873A0000}"/>
    <cellStyle name="Normal 4 2 5 2 3 10" xfId="3514" xr:uid="{00000000-0005-0000-0000-0000883A0000}"/>
    <cellStyle name="Normal 4 2 5 2 3 2" xfId="7129" xr:uid="{00000000-0005-0000-0000-0000893A0000}"/>
    <cellStyle name="Normal 4 2 5 2 3 2 2" xfId="17491" xr:uid="{00000000-0005-0000-0000-00008A3A0000}"/>
    <cellStyle name="Normal 4 2 5 2 3 2 2 2" xfId="40791" xr:uid="{00000000-0005-0000-0000-00008B3A0000}"/>
    <cellStyle name="Normal 4 2 5 2 3 2 3" xfId="12293" xr:uid="{00000000-0005-0000-0000-00008C3A0000}"/>
    <cellStyle name="Normal 4 2 5 2 3 2 3 2" xfId="35476" xr:uid="{00000000-0005-0000-0000-00008D3A0000}"/>
    <cellStyle name="Normal 4 2 5 2 3 2 4" xfId="30166" xr:uid="{00000000-0005-0000-0000-00008E3A0000}"/>
    <cellStyle name="Normal 4 2 5 2 3 2 5" xfId="24851" xr:uid="{00000000-0005-0000-0000-00008F3A0000}"/>
    <cellStyle name="Normal 4 2 5 2 3 3" xfId="8780" xr:uid="{00000000-0005-0000-0000-0000903A0000}"/>
    <cellStyle name="Normal 4 2 5 2 3 3 2" xfId="19214" xr:uid="{00000000-0005-0000-0000-0000913A0000}"/>
    <cellStyle name="Normal 4 2 5 2 3 3 2 2" xfId="42559" xr:uid="{00000000-0005-0000-0000-0000923A0000}"/>
    <cellStyle name="Normal 4 2 5 2 3 3 3" xfId="14060" xr:uid="{00000000-0005-0000-0000-0000933A0000}"/>
    <cellStyle name="Normal 4 2 5 2 3 3 3 2" xfId="37244" xr:uid="{00000000-0005-0000-0000-0000943A0000}"/>
    <cellStyle name="Normal 4 2 5 2 3 3 4" xfId="31934" xr:uid="{00000000-0005-0000-0000-0000953A0000}"/>
    <cellStyle name="Normal 4 2 5 2 3 3 5" xfId="26619" xr:uid="{00000000-0005-0000-0000-0000963A0000}"/>
    <cellStyle name="Normal 4 2 5 2 3 4" xfId="15841" xr:uid="{00000000-0005-0000-0000-0000973A0000}"/>
    <cellStyle name="Normal 4 2 5 2 3 4 2" xfId="39028" xr:uid="{00000000-0005-0000-0000-0000983A0000}"/>
    <cellStyle name="Normal 4 2 5 2 3 5" xfId="10532" xr:uid="{00000000-0005-0000-0000-0000993A0000}"/>
    <cellStyle name="Normal 4 2 5 2 3 5 2" xfId="33713" xr:uid="{00000000-0005-0000-0000-00009A3A0000}"/>
    <cellStyle name="Normal 4 2 5 2 3 6" xfId="21159" xr:uid="{00000000-0005-0000-0000-00009B3A0000}"/>
    <cellStyle name="Normal 4 2 5 2 3 6 2" xfId="28403" xr:uid="{00000000-0005-0000-0000-00009C3A0000}"/>
    <cellStyle name="Normal 4 2 5 2 3 7" xfId="23088" xr:uid="{00000000-0005-0000-0000-00009D3A0000}"/>
    <cellStyle name="Normal 4 2 5 2 3 8" xfId="44354" xr:uid="{00000000-0005-0000-0000-00009E3A0000}"/>
    <cellStyle name="Normal 4 2 5 2 3 9" xfId="4717" xr:uid="{00000000-0005-0000-0000-00009F3A0000}"/>
    <cellStyle name="Normal 4 2 5 2 4" xfId="6330" xr:uid="{00000000-0005-0000-0000-0000A03A0000}"/>
    <cellStyle name="Normal 4 2 5 2 4 2" xfId="16763" xr:uid="{00000000-0005-0000-0000-0000A13A0000}"/>
    <cellStyle name="Normal 4 2 5 2 4 2 2" xfId="39979" xr:uid="{00000000-0005-0000-0000-0000A23A0000}"/>
    <cellStyle name="Normal 4 2 5 2 4 3" xfId="11481" xr:uid="{00000000-0005-0000-0000-0000A33A0000}"/>
    <cellStyle name="Normal 4 2 5 2 4 3 2" xfId="34664" xr:uid="{00000000-0005-0000-0000-0000A43A0000}"/>
    <cellStyle name="Normal 4 2 5 2 4 4" xfId="29354" xr:uid="{00000000-0005-0000-0000-0000A53A0000}"/>
    <cellStyle name="Normal 4 2 5 2 4 5" xfId="24039" xr:uid="{00000000-0005-0000-0000-0000A63A0000}"/>
    <cellStyle name="Normal 4 2 5 2 5" xfId="8052" xr:uid="{00000000-0005-0000-0000-0000A73A0000}"/>
    <cellStyle name="Normal 4 2 5 2 5 2" xfId="18403" xr:uid="{00000000-0005-0000-0000-0000A83A0000}"/>
    <cellStyle name="Normal 4 2 5 2 5 2 2" xfId="41747" xr:uid="{00000000-0005-0000-0000-0000A93A0000}"/>
    <cellStyle name="Normal 4 2 5 2 5 3" xfId="13248" xr:uid="{00000000-0005-0000-0000-0000AA3A0000}"/>
    <cellStyle name="Normal 4 2 5 2 5 3 2" xfId="36432" xr:uid="{00000000-0005-0000-0000-0000AB3A0000}"/>
    <cellStyle name="Normal 4 2 5 2 5 4" xfId="31122" xr:uid="{00000000-0005-0000-0000-0000AC3A0000}"/>
    <cellStyle name="Normal 4 2 5 2 5 5" xfId="25807" xr:uid="{00000000-0005-0000-0000-0000AD3A0000}"/>
    <cellStyle name="Normal 4 2 5 2 6" xfId="15029" xr:uid="{00000000-0005-0000-0000-0000AE3A0000}"/>
    <cellStyle name="Normal 4 2 5 2 6 2" xfId="38216" xr:uid="{00000000-0005-0000-0000-0000AF3A0000}"/>
    <cellStyle name="Normal 4 2 5 2 7" xfId="9720" xr:uid="{00000000-0005-0000-0000-0000B03A0000}"/>
    <cellStyle name="Normal 4 2 5 2 7 2" xfId="32901" xr:uid="{00000000-0005-0000-0000-0000B13A0000}"/>
    <cellStyle name="Normal 4 2 5 2 8" xfId="20347" xr:uid="{00000000-0005-0000-0000-0000B23A0000}"/>
    <cellStyle name="Normal 4 2 5 2 8 2" xfId="27591" xr:uid="{00000000-0005-0000-0000-0000B33A0000}"/>
    <cellStyle name="Normal 4 2 5 2 9" xfId="22276" xr:uid="{00000000-0005-0000-0000-0000B43A0000}"/>
    <cellStyle name="Normal 4 2 5 3" xfId="878" xr:uid="{00000000-0005-0000-0000-0000B53A0000}"/>
    <cellStyle name="Normal 4 2 5 3 10" xfId="43671" xr:uid="{00000000-0005-0000-0000-0000B63A0000}"/>
    <cellStyle name="Normal 4 2 5 3 11" xfId="4718" xr:uid="{00000000-0005-0000-0000-0000B73A0000}"/>
    <cellStyle name="Normal 4 2 5 3 12" xfId="2831" xr:uid="{00000000-0005-0000-0000-0000B83A0000}"/>
    <cellStyle name="Normal 4 2 5 3 2" xfId="1286" xr:uid="{00000000-0005-0000-0000-0000B93A0000}"/>
    <cellStyle name="Normal 4 2 5 3 2 10" xfId="4719" xr:uid="{00000000-0005-0000-0000-0000BA3A0000}"/>
    <cellStyle name="Normal 4 2 5 3 2 11" xfId="3237" xr:uid="{00000000-0005-0000-0000-0000BB3A0000}"/>
    <cellStyle name="Normal 4 2 5 3 2 2" xfId="2101" xr:uid="{00000000-0005-0000-0000-0000BC3A0000}"/>
    <cellStyle name="Normal 4 2 5 3 2 2 10" xfId="4049" xr:uid="{00000000-0005-0000-0000-0000BD3A0000}"/>
    <cellStyle name="Normal 4 2 5 3 2 2 2" xfId="7656" xr:uid="{00000000-0005-0000-0000-0000BE3A0000}"/>
    <cellStyle name="Normal 4 2 5 3 2 2 2 2" xfId="17990" xr:uid="{00000000-0005-0000-0000-0000BF3A0000}"/>
    <cellStyle name="Normal 4 2 5 3 2 2 2 2 2" xfId="41326" xr:uid="{00000000-0005-0000-0000-0000C03A0000}"/>
    <cellStyle name="Normal 4 2 5 3 2 2 2 3" xfId="12828" xr:uid="{00000000-0005-0000-0000-0000C13A0000}"/>
    <cellStyle name="Normal 4 2 5 3 2 2 2 3 2" xfId="36011" xr:uid="{00000000-0005-0000-0000-0000C23A0000}"/>
    <cellStyle name="Normal 4 2 5 3 2 2 2 4" xfId="30701" xr:uid="{00000000-0005-0000-0000-0000C33A0000}"/>
    <cellStyle name="Normal 4 2 5 3 2 2 2 5" xfId="25386" xr:uid="{00000000-0005-0000-0000-0000C43A0000}"/>
    <cellStyle name="Normal 4 2 5 3 2 2 3" xfId="9280" xr:uid="{00000000-0005-0000-0000-0000C53A0000}"/>
    <cellStyle name="Normal 4 2 5 3 2 2 3 2" xfId="19749" xr:uid="{00000000-0005-0000-0000-0000C63A0000}"/>
    <cellStyle name="Normal 4 2 5 3 2 2 3 2 2" xfId="43094" xr:uid="{00000000-0005-0000-0000-0000C73A0000}"/>
    <cellStyle name="Normal 4 2 5 3 2 2 3 3" xfId="14595" xr:uid="{00000000-0005-0000-0000-0000C83A0000}"/>
    <cellStyle name="Normal 4 2 5 3 2 2 3 3 2" xfId="37779" xr:uid="{00000000-0005-0000-0000-0000C93A0000}"/>
    <cellStyle name="Normal 4 2 5 3 2 2 3 4" xfId="32469" xr:uid="{00000000-0005-0000-0000-0000CA3A0000}"/>
    <cellStyle name="Normal 4 2 5 3 2 2 3 5" xfId="27154" xr:uid="{00000000-0005-0000-0000-0000CB3A0000}"/>
    <cellStyle name="Normal 4 2 5 3 2 2 4" xfId="16376" xr:uid="{00000000-0005-0000-0000-0000CC3A0000}"/>
    <cellStyle name="Normal 4 2 5 3 2 2 4 2" xfId="39563" xr:uid="{00000000-0005-0000-0000-0000CD3A0000}"/>
    <cellStyle name="Normal 4 2 5 3 2 2 5" xfId="11067" xr:uid="{00000000-0005-0000-0000-0000CE3A0000}"/>
    <cellStyle name="Normal 4 2 5 3 2 2 5 2" xfId="34248" xr:uid="{00000000-0005-0000-0000-0000CF3A0000}"/>
    <cellStyle name="Normal 4 2 5 3 2 2 6" xfId="21694" xr:uid="{00000000-0005-0000-0000-0000D03A0000}"/>
    <cellStyle name="Normal 4 2 5 3 2 2 6 2" xfId="28938" xr:uid="{00000000-0005-0000-0000-0000D13A0000}"/>
    <cellStyle name="Normal 4 2 5 3 2 2 7" xfId="23623" xr:uid="{00000000-0005-0000-0000-0000D23A0000}"/>
    <cellStyle name="Normal 4 2 5 3 2 2 8" xfId="44889" xr:uid="{00000000-0005-0000-0000-0000D33A0000}"/>
    <cellStyle name="Normal 4 2 5 3 2 2 9" xfId="4720" xr:uid="{00000000-0005-0000-0000-0000D43A0000}"/>
    <cellStyle name="Normal 4 2 5 3 2 3" xfId="6856" xr:uid="{00000000-0005-0000-0000-0000D53A0000}"/>
    <cellStyle name="Normal 4 2 5 3 2 3 2" xfId="17226" xr:uid="{00000000-0005-0000-0000-0000D63A0000}"/>
    <cellStyle name="Normal 4 2 5 3 2 3 2 2" xfId="40514" xr:uid="{00000000-0005-0000-0000-0000D73A0000}"/>
    <cellStyle name="Normal 4 2 5 3 2 3 3" xfId="12016" xr:uid="{00000000-0005-0000-0000-0000D83A0000}"/>
    <cellStyle name="Normal 4 2 5 3 2 3 3 2" xfId="35199" xr:uid="{00000000-0005-0000-0000-0000D93A0000}"/>
    <cellStyle name="Normal 4 2 5 3 2 3 4" xfId="29889" xr:uid="{00000000-0005-0000-0000-0000DA3A0000}"/>
    <cellStyle name="Normal 4 2 5 3 2 3 5" xfId="24574" xr:uid="{00000000-0005-0000-0000-0000DB3A0000}"/>
    <cellStyle name="Normal 4 2 5 3 2 4" xfId="8515" xr:uid="{00000000-0005-0000-0000-0000DC3A0000}"/>
    <cellStyle name="Normal 4 2 5 3 2 4 2" xfId="18937" xr:uid="{00000000-0005-0000-0000-0000DD3A0000}"/>
    <cellStyle name="Normal 4 2 5 3 2 4 2 2" xfId="42282" xr:uid="{00000000-0005-0000-0000-0000DE3A0000}"/>
    <cellStyle name="Normal 4 2 5 3 2 4 3" xfId="13783" xr:uid="{00000000-0005-0000-0000-0000DF3A0000}"/>
    <cellStyle name="Normal 4 2 5 3 2 4 3 2" xfId="36967" xr:uid="{00000000-0005-0000-0000-0000E03A0000}"/>
    <cellStyle name="Normal 4 2 5 3 2 4 4" xfId="31657" xr:uid="{00000000-0005-0000-0000-0000E13A0000}"/>
    <cellStyle name="Normal 4 2 5 3 2 4 5" xfId="26342" xr:uid="{00000000-0005-0000-0000-0000E23A0000}"/>
    <cellStyle name="Normal 4 2 5 3 2 5" xfId="15564" xr:uid="{00000000-0005-0000-0000-0000E33A0000}"/>
    <cellStyle name="Normal 4 2 5 3 2 5 2" xfId="38751" xr:uid="{00000000-0005-0000-0000-0000E43A0000}"/>
    <cellStyle name="Normal 4 2 5 3 2 6" xfId="10255" xr:uid="{00000000-0005-0000-0000-0000E53A0000}"/>
    <cellStyle name="Normal 4 2 5 3 2 6 2" xfId="33436" xr:uid="{00000000-0005-0000-0000-0000E63A0000}"/>
    <cellStyle name="Normal 4 2 5 3 2 7" xfId="20882" xr:uid="{00000000-0005-0000-0000-0000E73A0000}"/>
    <cellStyle name="Normal 4 2 5 3 2 7 2" xfId="28126" xr:uid="{00000000-0005-0000-0000-0000E83A0000}"/>
    <cellStyle name="Normal 4 2 5 3 2 8" xfId="22811" xr:uid="{00000000-0005-0000-0000-0000E93A0000}"/>
    <cellStyle name="Normal 4 2 5 3 2 9" xfId="44077" xr:uid="{00000000-0005-0000-0000-0000EA3A0000}"/>
    <cellStyle name="Normal 4 2 5 3 3" xfId="1694" xr:uid="{00000000-0005-0000-0000-0000EB3A0000}"/>
    <cellStyle name="Normal 4 2 5 3 3 10" xfId="3643" xr:uid="{00000000-0005-0000-0000-0000EC3A0000}"/>
    <cellStyle name="Normal 4 2 5 3 3 2" xfId="7256" xr:uid="{00000000-0005-0000-0000-0000ED3A0000}"/>
    <cellStyle name="Normal 4 2 5 3 3 2 2" xfId="17608" xr:uid="{00000000-0005-0000-0000-0000EE3A0000}"/>
    <cellStyle name="Normal 4 2 5 3 3 2 2 2" xfId="40920" xr:uid="{00000000-0005-0000-0000-0000EF3A0000}"/>
    <cellStyle name="Normal 4 2 5 3 3 2 3" xfId="12422" xr:uid="{00000000-0005-0000-0000-0000F03A0000}"/>
    <cellStyle name="Normal 4 2 5 3 3 2 3 2" xfId="35605" xr:uid="{00000000-0005-0000-0000-0000F13A0000}"/>
    <cellStyle name="Normal 4 2 5 3 3 2 4" xfId="30295" xr:uid="{00000000-0005-0000-0000-0000F23A0000}"/>
    <cellStyle name="Normal 4 2 5 3 3 2 5" xfId="24980" xr:uid="{00000000-0005-0000-0000-0000F33A0000}"/>
    <cellStyle name="Normal 4 2 5 3 3 3" xfId="8897" xr:uid="{00000000-0005-0000-0000-0000F43A0000}"/>
    <cellStyle name="Normal 4 2 5 3 3 3 2" xfId="19343" xr:uid="{00000000-0005-0000-0000-0000F53A0000}"/>
    <cellStyle name="Normal 4 2 5 3 3 3 2 2" xfId="42688" xr:uid="{00000000-0005-0000-0000-0000F63A0000}"/>
    <cellStyle name="Normal 4 2 5 3 3 3 3" xfId="14189" xr:uid="{00000000-0005-0000-0000-0000F73A0000}"/>
    <cellStyle name="Normal 4 2 5 3 3 3 3 2" xfId="37373" xr:uid="{00000000-0005-0000-0000-0000F83A0000}"/>
    <cellStyle name="Normal 4 2 5 3 3 3 4" xfId="32063" xr:uid="{00000000-0005-0000-0000-0000F93A0000}"/>
    <cellStyle name="Normal 4 2 5 3 3 3 5" xfId="26748" xr:uid="{00000000-0005-0000-0000-0000FA3A0000}"/>
    <cellStyle name="Normal 4 2 5 3 3 4" xfId="15970" xr:uid="{00000000-0005-0000-0000-0000FB3A0000}"/>
    <cellStyle name="Normal 4 2 5 3 3 4 2" xfId="39157" xr:uid="{00000000-0005-0000-0000-0000FC3A0000}"/>
    <cellStyle name="Normal 4 2 5 3 3 5" xfId="10661" xr:uid="{00000000-0005-0000-0000-0000FD3A0000}"/>
    <cellStyle name="Normal 4 2 5 3 3 5 2" xfId="33842" xr:uid="{00000000-0005-0000-0000-0000FE3A0000}"/>
    <cellStyle name="Normal 4 2 5 3 3 6" xfId="21288" xr:uid="{00000000-0005-0000-0000-0000FF3A0000}"/>
    <cellStyle name="Normal 4 2 5 3 3 6 2" xfId="28532" xr:uid="{00000000-0005-0000-0000-0000003B0000}"/>
    <cellStyle name="Normal 4 2 5 3 3 7" xfId="23217" xr:uid="{00000000-0005-0000-0000-0000013B0000}"/>
    <cellStyle name="Normal 4 2 5 3 3 8" xfId="44483" xr:uid="{00000000-0005-0000-0000-0000023B0000}"/>
    <cellStyle name="Normal 4 2 5 3 3 9" xfId="4721" xr:uid="{00000000-0005-0000-0000-0000033B0000}"/>
    <cellStyle name="Normal 4 2 5 3 4" xfId="6457" xr:uid="{00000000-0005-0000-0000-0000043B0000}"/>
    <cellStyle name="Normal 4 2 5 3 4 2" xfId="16868" xr:uid="{00000000-0005-0000-0000-0000053B0000}"/>
    <cellStyle name="Normal 4 2 5 3 4 2 2" xfId="40108" xr:uid="{00000000-0005-0000-0000-0000063B0000}"/>
    <cellStyle name="Normal 4 2 5 3 4 3" xfId="11610" xr:uid="{00000000-0005-0000-0000-0000073B0000}"/>
    <cellStyle name="Normal 4 2 5 3 4 3 2" xfId="34793" xr:uid="{00000000-0005-0000-0000-0000083B0000}"/>
    <cellStyle name="Normal 4 2 5 3 4 4" xfId="29483" xr:uid="{00000000-0005-0000-0000-0000093B0000}"/>
    <cellStyle name="Normal 4 2 5 3 4 5" xfId="24168" xr:uid="{00000000-0005-0000-0000-00000A3B0000}"/>
    <cellStyle name="Normal 4 2 5 3 5" xfId="8157" xr:uid="{00000000-0005-0000-0000-00000B3B0000}"/>
    <cellStyle name="Normal 4 2 5 3 5 2" xfId="18532" xr:uid="{00000000-0005-0000-0000-00000C3B0000}"/>
    <cellStyle name="Normal 4 2 5 3 5 2 2" xfId="41876" xr:uid="{00000000-0005-0000-0000-00000D3B0000}"/>
    <cellStyle name="Normal 4 2 5 3 5 3" xfId="13377" xr:uid="{00000000-0005-0000-0000-00000E3B0000}"/>
    <cellStyle name="Normal 4 2 5 3 5 3 2" xfId="36561" xr:uid="{00000000-0005-0000-0000-00000F3B0000}"/>
    <cellStyle name="Normal 4 2 5 3 5 4" xfId="31251" xr:uid="{00000000-0005-0000-0000-0000103B0000}"/>
    <cellStyle name="Normal 4 2 5 3 5 5" xfId="25936" xr:uid="{00000000-0005-0000-0000-0000113B0000}"/>
    <cellStyle name="Normal 4 2 5 3 6" xfId="15158" xr:uid="{00000000-0005-0000-0000-0000123B0000}"/>
    <cellStyle name="Normal 4 2 5 3 6 2" xfId="38345" xr:uid="{00000000-0005-0000-0000-0000133B0000}"/>
    <cellStyle name="Normal 4 2 5 3 7" xfId="9849" xr:uid="{00000000-0005-0000-0000-0000143B0000}"/>
    <cellStyle name="Normal 4 2 5 3 7 2" xfId="33030" xr:uid="{00000000-0005-0000-0000-0000153B0000}"/>
    <cellStyle name="Normal 4 2 5 3 8" xfId="20476" xr:uid="{00000000-0005-0000-0000-0000163B0000}"/>
    <cellStyle name="Normal 4 2 5 3 8 2" xfId="27720" xr:uid="{00000000-0005-0000-0000-0000173B0000}"/>
    <cellStyle name="Normal 4 2 5 3 9" xfId="22405" xr:uid="{00000000-0005-0000-0000-0000183B0000}"/>
    <cellStyle name="Normal 4 2 5 4" xfId="1022" xr:uid="{00000000-0005-0000-0000-0000193B0000}"/>
    <cellStyle name="Normal 4 2 5 4 10" xfId="4722" xr:uid="{00000000-0005-0000-0000-00001A3B0000}"/>
    <cellStyle name="Normal 4 2 5 4 11" xfId="2973" xr:uid="{00000000-0005-0000-0000-00001B3B0000}"/>
    <cellStyle name="Normal 4 2 5 4 2" xfId="1837" xr:uid="{00000000-0005-0000-0000-00001C3B0000}"/>
    <cellStyle name="Normal 4 2 5 4 2 10" xfId="3785" xr:uid="{00000000-0005-0000-0000-00001D3B0000}"/>
    <cellStyle name="Normal 4 2 5 4 2 2" xfId="7396" xr:uid="{00000000-0005-0000-0000-00001E3B0000}"/>
    <cellStyle name="Normal 4 2 5 4 2 2 2" xfId="17750" xr:uid="{00000000-0005-0000-0000-00001F3B0000}"/>
    <cellStyle name="Normal 4 2 5 4 2 2 2 2" xfId="41062" xr:uid="{00000000-0005-0000-0000-0000203B0000}"/>
    <cellStyle name="Normal 4 2 5 4 2 2 3" xfId="12564" xr:uid="{00000000-0005-0000-0000-0000213B0000}"/>
    <cellStyle name="Normal 4 2 5 4 2 2 3 2" xfId="35747" xr:uid="{00000000-0005-0000-0000-0000223B0000}"/>
    <cellStyle name="Normal 4 2 5 4 2 2 4" xfId="30437" xr:uid="{00000000-0005-0000-0000-0000233B0000}"/>
    <cellStyle name="Normal 4 2 5 4 2 2 5" xfId="25122" xr:uid="{00000000-0005-0000-0000-0000243B0000}"/>
    <cellStyle name="Normal 4 2 5 4 2 3" xfId="9040" xr:uid="{00000000-0005-0000-0000-0000253B0000}"/>
    <cellStyle name="Normal 4 2 5 4 2 3 2" xfId="19485" xr:uid="{00000000-0005-0000-0000-0000263B0000}"/>
    <cellStyle name="Normal 4 2 5 4 2 3 2 2" xfId="42830" xr:uid="{00000000-0005-0000-0000-0000273B0000}"/>
    <cellStyle name="Normal 4 2 5 4 2 3 3" xfId="14331" xr:uid="{00000000-0005-0000-0000-0000283B0000}"/>
    <cellStyle name="Normal 4 2 5 4 2 3 3 2" xfId="37515" xr:uid="{00000000-0005-0000-0000-0000293B0000}"/>
    <cellStyle name="Normal 4 2 5 4 2 3 4" xfId="32205" xr:uid="{00000000-0005-0000-0000-00002A3B0000}"/>
    <cellStyle name="Normal 4 2 5 4 2 3 5" xfId="26890" xr:uid="{00000000-0005-0000-0000-00002B3B0000}"/>
    <cellStyle name="Normal 4 2 5 4 2 4" xfId="16112" xr:uid="{00000000-0005-0000-0000-00002C3B0000}"/>
    <cellStyle name="Normal 4 2 5 4 2 4 2" xfId="39299" xr:uid="{00000000-0005-0000-0000-00002D3B0000}"/>
    <cellStyle name="Normal 4 2 5 4 2 5" xfId="10803" xr:uid="{00000000-0005-0000-0000-00002E3B0000}"/>
    <cellStyle name="Normal 4 2 5 4 2 5 2" xfId="33984" xr:uid="{00000000-0005-0000-0000-00002F3B0000}"/>
    <cellStyle name="Normal 4 2 5 4 2 6" xfId="21430" xr:uid="{00000000-0005-0000-0000-0000303B0000}"/>
    <cellStyle name="Normal 4 2 5 4 2 6 2" xfId="28674" xr:uid="{00000000-0005-0000-0000-0000313B0000}"/>
    <cellStyle name="Normal 4 2 5 4 2 7" xfId="23359" xr:uid="{00000000-0005-0000-0000-0000323B0000}"/>
    <cellStyle name="Normal 4 2 5 4 2 8" xfId="44625" xr:uid="{00000000-0005-0000-0000-0000333B0000}"/>
    <cellStyle name="Normal 4 2 5 4 2 9" xfId="4723" xr:uid="{00000000-0005-0000-0000-0000343B0000}"/>
    <cellStyle name="Normal 4 2 5 4 3" xfId="6596" xr:uid="{00000000-0005-0000-0000-0000353B0000}"/>
    <cellStyle name="Normal 4 2 5 4 3 2" xfId="16998" xr:uid="{00000000-0005-0000-0000-0000363B0000}"/>
    <cellStyle name="Normal 4 2 5 4 3 2 2" xfId="40250" xr:uid="{00000000-0005-0000-0000-0000373B0000}"/>
    <cellStyle name="Normal 4 2 5 4 3 3" xfId="11752" xr:uid="{00000000-0005-0000-0000-0000383B0000}"/>
    <cellStyle name="Normal 4 2 5 4 3 3 2" xfId="34935" xr:uid="{00000000-0005-0000-0000-0000393B0000}"/>
    <cellStyle name="Normal 4 2 5 4 3 4" xfId="29625" xr:uid="{00000000-0005-0000-0000-00003A3B0000}"/>
    <cellStyle name="Normal 4 2 5 4 3 5" xfId="24310" xr:uid="{00000000-0005-0000-0000-00003B3B0000}"/>
    <cellStyle name="Normal 4 2 5 4 4" xfId="8287" xr:uid="{00000000-0005-0000-0000-00003C3B0000}"/>
    <cellStyle name="Normal 4 2 5 4 4 2" xfId="18673" xr:uid="{00000000-0005-0000-0000-00003D3B0000}"/>
    <cellStyle name="Normal 4 2 5 4 4 2 2" xfId="42018" xr:uid="{00000000-0005-0000-0000-00003E3B0000}"/>
    <cellStyle name="Normal 4 2 5 4 4 3" xfId="13519" xr:uid="{00000000-0005-0000-0000-00003F3B0000}"/>
    <cellStyle name="Normal 4 2 5 4 4 3 2" xfId="36703" xr:uid="{00000000-0005-0000-0000-0000403B0000}"/>
    <cellStyle name="Normal 4 2 5 4 4 4" xfId="31393" xr:uid="{00000000-0005-0000-0000-0000413B0000}"/>
    <cellStyle name="Normal 4 2 5 4 4 5" xfId="26078" xr:uid="{00000000-0005-0000-0000-0000423B0000}"/>
    <cellStyle name="Normal 4 2 5 4 5" xfId="15300" xr:uid="{00000000-0005-0000-0000-0000433B0000}"/>
    <cellStyle name="Normal 4 2 5 4 5 2" xfId="38487" xr:uid="{00000000-0005-0000-0000-0000443B0000}"/>
    <cellStyle name="Normal 4 2 5 4 6" xfId="9991" xr:uid="{00000000-0005-0000-0000-0000453B0000}"/>
    <cellStyle name="Normal 4 2 5 4 6 2" xfId="33172" xr:uid="{00000000-0005-0000-0000-0000463B0000}"/>
    <cellStyle name="Normal 4 2 5 4 7" xfId="20618" xr:uid="{00000000-0005-0000-0000-0000473B0000}"/>
    <cellStyle name="Normal 4 2 5 4 7 2" xfId="27862" xr:uid="{00000000-0005-0000-0000-0000483B0000}"/>
    <cellStyle name="Normal 4 2 5 4 8" xfId="22547" xr:uid="{00000000-0005-0000-0000-0000493B0000}"/>
    <cellStyle name="Normal 4 2 5 4 9" xfId="43813" xr:uid="{00000000-0005-0000-0000-00004A3B0000}"/>
    <cellStyle name="Normal 4 2 5 5" xfId="603" xr:uid="{00000000-0005-0000-0000-00004B3B0000}"/>
    <cellStyle name="Normal 4 2 5 5 10" xfId="2567" xr:uid="{00000000-0005-0000-0000-00004C3B0000}"/>
    <cellStyle name="Normal 4 2 5 5 2" xfId="6197" xr:uid="{00000000-0005-0000-0000-00004D3B0000}"/>
    <cellStyle name="Normal 4 2 5 5 2 2" xfId="16640" xr:uid="{00000000-0005-0000-0000-00004E3B0000}"/>
    <cellStyle name="Normal 4 2 5 5 2 2 2" xfId="39844" xr:uid="{00000000-0005-0000-0000-00004F3B0000}"/>
    <cellStyle name="Normal 4 2 5 5 2 3" xfId="11346" xr:uid="{00000000-0005-0000-0000-0000503B0000}"/>
    <cellStyle name="Normal 4 2 5 5 2 3 2" xfId="34529" xr:uid="{00000000-0005-0000-0000-0000513B0000}"/>
    <cellStyle name="Normal 4 2 5 5 2 4" xfId="29219" xr:uid="{00000000-0005-0000-0000-0000523B0000}"/>
    <cellStyle name="Normal 4 2 5 5 2 5" xfId="23904" xr:uid="{00000000-0005-0000-0000-0000533B0000}"/>
    <cellStyle name="Normal 4 2 5 5 3" xfId="7929" xr:uid="{00000000-0005-0000-0000-0000543B0000}"/>
    <cellStyle name="Normal 4 2 5 5 3 2" xfId="18268" xr:uid="{00000000-0005-0000-0000-0000553B0000}"/>
    <cellStyle name="Normal 4 2 5 5 3 2 2" xfId="41612" xr:uid="{00000000-0005-0000-0000-0000563B0000}"/>
    <cellStyle name="Normal 4 2 5 5 3 3" xfId="13113" xr:uid="{00000000-0005-0000-0000-0000573B0000}"/>
    <cellStyle name="Normal 4 2 5 5 3 3 2" xfId="36297" xr:uid="{00000000-0005-0000-0000-0000583B0000}"/>
    <cellStyle name="Normal 4 2 5 5 3 4" xfId="30987" xr:uid="{00000000-0005-0000-0000-0000593B0000}"/>
    <cellStyle name="Normal 4 2 5 5 3 5" xfId="25672" xr:uid="{00000000-0005-0000-0000-00005A3B0000}"/>
    <cellStyle name="Normal 4 2 5 5 4" xfId="14894" xr:uid="{00000000-0005-0000-0000-00005B3B0000}"/>
    <cellStyle name="Normal 4 2 5 5 4 2" xfId="38081" xr:uid="{00000000-0005-0000-0000-00005C3B0000}"/>
    <cellStyle name="Normal 4 2 5 5 5" xfId="9585" xr:uid="{00000000-0005-0000-0000-00005D3B0000}"/>
    <cellStyle name="Normal 4 2 5 5 5 2" xfId="32766" xr:uid="{00000000-0005-0000-0000-00005E3B0000}"/>
    <cellStyle name="Normal 4 2 5 5 6" xfId="20212" xr:uid="{00000000-0005-0000-0000-00005F3B0000}"/>
    <cellStyle name="Normal 4 2 5 5 6 2" xfId="27456" xr:uid="{00000000-0005-0000-0000-0000603B0000}"/>
    <cellStyle name="Normal 4 2 5 5 7" xfId="22141" xr:uid="{00000000-0005-0000-0000-0000613B0000}"/>
    <cellStyle name="Normal 4 2 5 5 8" xfId="43407" xr:uid="{00000000-0005-0000-0000-0000623B0000}"/>
    <cellStyle name="Normal 4 2 5 5 9" xfId="4724" xr:uid="{00000000-0005-0000-0000-0000633B0000}"/>
    <cellStyle name="Normal 4 2 5 6" xfId="1430" xr:uid="{00000000-0005-0000-0000-0000643B0000}"/>
    <cellStyle name="Normal 4 2 5 6 10" xfId="3379" xr:uid="{00000000-0005-0000-0000-0000653B0000}"/>
    <cellStyle name="Normal 4 2 5 6 2" xfId="6996" xr:uid="{00000000-0005-0000-0000-0000663B0000}"/>
    <cellStyle name="Normal 4 2 5 6 2 2" xfId="17368" xr:uid="{00000000-0005-0000-0000-0000673B0000}"/>
    <cellStyle name="Normal 4 2 5 6 2 2 2" xfId="40656" xr:uid="{00000000-0005-0000-0000-0000683B0000}"/>
    <cellStyle name="Normal 4 2 5 6 2 3" xfId="12158" xr:uid="{00000000-0005-0000-0000-0000693B0000}"/>
    <cellStyle name="Normal 4 2 5 6 2 3 2" xfId="35341" xr:uid="{00000000-0005-0000-0000-00006A3B0000}"/>
    <cellStyle name="Normal 4 2 5 6 2 4" xfId="30031" xr:uid="{00000000-0005-0000-0000-00006B3B0000}"/>
    <cellStyle name="Normal 4 2 5 6 2 5" xfId="24716" xr:uid="{00000000-0005-0000-0000-00006C3B0000}"/>
    <cellStyle name="Normal 4 2 5 6 3" xfId="8657" xr:uid="{00000000-0005-0000-0000-00006D3B0000}"/>
    <cellStyle name="Normal 4 2 5 6 3 2" xfId="19079" xr:uid="{00000000-0005-0000-0000-00006E3B0000}"/>
    <cellStyle name="Normal 4 2 5 6 3 2 2" xfId="42424" xr:uid="{00000000-0005-0000-0000-00006F3B0000}"/>
    <cellStyle name="Normal 4 2 5 6 3 3" xfId="13925" xr:uid="{00000000-0005-0000-0000-0000703B0000}"/>
    <cellStyle name="Normal 4 2 5 6 3 3 2" xfId="37109" xr:uid="{00000000-0005-0000-0000-0000713B0000}"/>
    <cellStyle name="Normal 4 2 5 6 3 4" xfId="31799" xr:uid="{00000000-0005-0000-0000-0000723B0000}"/>
    <cellStyle name="Normal 4 2 5 6 3 5" xfId="26484" xr:uid="{00000000-0005-0000-0000-0000733B0000}"/>
    <cellStyle name="Normal 4 2 5 6 4" xfId="15706" xr:uid="{00000000-0005-0000-0000-0000743B0000}"/>
    <cellStyle name="Normal 4 2 5 6 4 2" xfId="38893" xr:uid="{00000000-0005-0000-0000-0000753B0000}"/>
    <cellStyle name="Normal 4 2 5 6 5" xfId="10397" xr:uid="{00000000-0005-0000-0000-0000763B0000}"/>
    <cellStyle name="Normal 4 2 5 6 5 2" xfId="33578" xr:uid="{00000000-0005-0000-0000-0000773B0000}"/>
    <cellStyle name="Normal 4 2 5 6 6" xfId="21024" xr:uid="{00000000-0005-0000-0000-0000783B0000}"/>
    <cellStyle name="Normal 4 2 5 6 6 2" xfId="28268" xr:uid="{00000000-0005-0000-0000-0000793B0000}"/>
    <cellStyle name="Normal 4 2 5 6 7" xfId="22953" xr:uid="{00000000-0005-0000-0000-00007A3B0000}"/>
    <cellStyle name="Normal 4 2 5 6 8" xfId="44219" xr:uid="{00000000-0005-0000-0000-00007B3B0000}"/>
    <cellStyle name="Normal 4 2 5 6 9" xfId="4725" xr:uid="{00000000-0005-0000-0000-00007C3B0000}"/>
    <cellStyle name="Normal 4 2 5 7" xfId="6064" xr:uid="{00000000-0005-0000-0000-00007D3B0000}"/>
    <cellStyle name="Normal 4 2 5 7 2" xfId="16519" xr:uid="{00000000-0005-0000-0000-00007E3B0000}"/>
    <cellStyle name="Normal 4 2 5 7 2 2" xfId="39710" xr:uid="{00000000-0005-0000-0000-00007F3B0000}"/>
    <cellStyle name="Normal 4 2 5 7 3" xfId="11212" xr:uid="{00000000-0005-0000-0000-0000803B0000}"/>
    <cellStyle name="Normal 4 2 5 7 3 2" xfId="34395" xr:uid="{00000000-0005-0000-0000-0000813B0000}"/>
    <cellStyle name="Normal 4 2 5 7 4" xfId="29085" xr:uid="{00000000-0005-0000-0000-0000823B0000}"/>
    <cellStyle name="Normal 4 2 5 7 5" xfId="23770" xr:uid="{00000000-0005-0000-0000-0000833B0000}"/>
    <cellStyle name="Normal 4 2 5 8" xfId="7808" xr:uid="{00000000-0005-0000-0000-0000843B0000}"/>
    <cellStyle name="Normal 4 2 5 8 2" xfId="18135" xr:uid="{00000000-0005-0000-0000-0000853B0000}"/>
    <cellStyle name="Normal 4 2 5 8 2 2" xfId="41478" xr:uid="{00000000-0005-0000-0000-0000863B0000}"/>
    <cellStyle name="Normal 4 2 5 8 3" xfId="12979" xr:uid="{00000000-0005-0000-0000-0000873B0000}"/>
    <cellStyle name="Normal 4 2 5 8 3 2" xfId="36163" xr:uid="{00000000-0005-0000-0000-0000883B0000}"/>
    <cellStyle name="Normal 4 2 5 8 4" xfId="30853" xr:uid="{00000000-0005-0000-0000-0000893B0000}"/>
    <cellStyle name="Normal 4 2 5 8 5" xfId="25538" xr:uid="{00000000-0005-0000-0000-00008A3B0000}"/>
    <cellStyle name="Normal 4 2 5 9" xfId="14760" xr:uid="{00000000-0005-0000-0000-00008B3B0000}"/>
    <cellStyle name="Normal 4 2 5 9 2" xfId="37947" xr:uid="{00000000-0005-0000-0000-00008C3B0000}"/>
    <cellStyle name="Normal 4 2 6" xfId="691" xr:uid="{00000000-0005-0000-0000-00008D3B0000}"/>
    <cellStyle name="Normal 4 2 6 10" xfId="43492" xr:uid="{00000000-0005-0000-0000-00008E3B0000}"/>
    <cellStyle name="Normal 4 2 6 11" xfId="4726" xr:uid="{00000000-0005-0000-0000-00008F3B0000}"/>
    <cellStyle name="Normal 4 2 6 12" xfId="2652" xr:uid="{00000000-0005-0000-0000-0000903B0000}"/>
    <cellStyle name="Normal 4 2 6 2" xfId="1107" xr:uid="{00000000-0005-0000-0000-0000913B0000}"/>
    <cellStyle name="Normal 4 2 6 2 10" xfId="4727" xr:uid="{00000000-0005-0000-0000-0000923B0000}"/>
    <cellStyle name="Normal 4 2 6 2 11" xfId="3058" xr:uid="{00000000-0005-0000-0000-0000933B0000}"/>
    <cellStyle name="Normal 4 2 6 2 2" xfId="1922" xr:uid="{00000000-0005-0000-0000-0000943B0000}"/>
    <cellStyle name="Normal 4 2 6 2 2 10" xfId="3870" xr:uid="{00000000-0005-0000-0000-0000953B0000}"/>
    <cellStyle name="Normal 4 2 6 2 2 2" xfId="7480" xr:uid="{00000000-0005-0000-0000-0000963B0000}"/>
    <cellStyle name="Normal 4 2 6 2 2 2 2" xfId="17823" xr:uid="{00000000-0005-0000-0000-0000973B0000}"/>
    <cellStyle name="Normal 4 2 6 2 2 2 2 2" xfId="41147" xr:uid="{00000000-0005-0000-0000-0000983B0000}"/>
    <cellStyle name="Normal 4 2 6 2 2 2 3" xfId="12649" xr:uid="{00000000-0005-0000-0000-0000993B0000}"/>
    <cellStyle name="Normal 4 2 6 2 2 2 3 2" xfId="35832" xr:uid="{00000000-0005-0000-0000-00009A3B0000}"/>
    <cellStyle name="Normal 4 2 6 2 2 2 4" xfId="30522" xr:uid="{00000000-0005-0000-0000-00009B3B0000}"/>
    <cellStyle name="Normal 4 2 6 2 2 2 5" xfId="25207" xr:uid="{00000000-0005-0000-0000-00009C3B0000}"/>
    <cellStyle name="Normal 4 2 6 2 2 3" xfId="9113" xr:uid="{00000000-0005-0000-0000-00009D3B0000}"/>
    <cellStyle name="Normal 4 2 6 2 2 3 2" xfId="19570" xr:uid="{00000000-0005-0000-0000-00009E3B0000}"/>
    <cellStyle name="Normal 4 2 6 2 2 3 2 2" xfId="42915" xr:uid="{00000000-0005-0000-0000-00009F3B0000}"/>
    <cellStyle name="Normal 4 2 6 2 2 3 3" xfId="14416" xr:uid="{00000000-0005-0000-0000-0000A03B0000}"/>
    <cellStyle name="Normal 4 2 6 2 2 3 3 2" xfId="37600" xr:uid="{00000000-0005-0000-0000-0000A13B0000}"/>
    <cellStyle name="Normal 4 2 6 2 2 3 4" xfId="32290" xr:uid="{00000000-0005-0000-0000-0000A23B0000}"/>
    <cellStyle name="Normal 4 2 6 2 2 3 5" xfId="26975" xr:uid="{00000000-0005-0000-0000-0000A33B0000}"/>
    <cellStyle name="Normal 4 2 6 2 2 4" xfId="16197" xr:uid="{00000000-0005-0000-0000-0000A43B0000}"/>
    <cellStyle name="Normal 4 2 6 2 2 4 2" xfId="39384" xr:uid="{00000000-0005-0000-0000-0000A53B0000}"/>
    <cellStyle name="Normal 4 2 6 2 2 5" xfId="10888" xr:uid="{00000000-0005-0000-0000-0000A63B0000}"/>
    <cellStyle name="Normal 4 2 6 2 2 5 2" xfId="34069" xr:uid="{00000000-0005-0000-0000-0000A73B0000}"/>
    <cellStyle name="Normal 4 2 6 2 2 6" xfId="21515" xr:uid="{00000000-0005-0000-0000-0000A83B0000}"/>
    <cellStyle name="Normal 4 2 6 2 2 6 2" xfId="28759" xr:uid="{00000000-0005-0000-0000-0000A93B0000}"/>
    <cellStyle name="Normal 4 2 6 2 2 7" xfId="23444" xr:uid="{00000000-0005-0000-0000-0000AA3B0000}"/>
    <cellStyle name="Normal 4 2 6 2 2 8" xfId="44710" xr:uid="{00000000-0005-0000-0000-0000AB3B0000}"/>
    <cellStyle name="Normal 4 2 6 2 2 9" xfId="4728" xr:uid="{00000000-0005-0000-0000-0000AC3B0000}"/>
    <cellStyle name="Normal 4 2 6 2 3" xfId="6680" xr:uid="{00000000-0005-0000-0000-0000AD3B0000}"/>
    <cellStyle name="Normal 4 2 6 2 3 2" xfId="17071" xr:uid="{00000000-0005-0000-0000-0000AE3B0000}"/>
    <cellStyle name="Normal 4 2 6 2 3 2 2" xfId="40335" xr:uid="{00000000-0005-0000-0000-0000AF3B0000}"/>
    <cellStyle name="Normal 4 2 6 2 3 3" xfId="11837" xr:uid="{00000000-0005-0000-0000-0000B03B0000}"/>
    <cellStyle name="Normal 4 2 6 2 3 3 2" xfId="35020" xr:uid="{00000000-0005-0000-0000-0000B13B0000}"/>
    <cellStyle name="Normal 4 2 6 2 3 4" xfId="29710" xr:uid="{00000000-0005-0000-0000-0000B23B0000}"/>
    <cellStyle name="Normal 4 2 6 2 3 5" xfId="24395" xr:uid="{00000000-0005-0000-0000-0000B33B0000}"/>
    <cellStyle name="Normal 4 2 6 2 4" xfId="8360" xr:uid="{00000000-0005-0000-0000-0000B43B0000}"/>
    <cellStyle name="Normal 4 2 6 2 4 2" xfId="18758" xr:uid="{00000000-0005-0000-0000-0000B53B0000}"/>
    <cellStyle name="Normal 4 2 6 2 4 2 2" xfId="42103" xr:uid="{00000000-0005-0000-0000-0000B63B0000}"/>
    <cellStyle name="Normal 4 2 6 2 4 3" xfId="13604" xr:uid="{00000000-0005-0000-0000-0000B73B0000}"/>
    <cellStyle name="Normal 4 2 6 2 4 3 2" xfId="36788" xr:uid="{00000000-0005-0000-0000-0000B83B0000}"/>
    <cellStyle name="Normal 4 2 6 2 4 4" xfId="31478" xr:uid="{00000000-0005-0000-0000-0000B93B0000}"/>
    <cellStyle name="Normal 4 2 6 2 4 5" xfId="26163" xr:uid="{00000000-0005-0000-0000-0000BA3B0000}"/>
    <cellStyle name="Normal 4 2 6 2 5" xfId="15385" xr:uid="{00000000-0005-0000-0000-0000BB3B0000}"/>
    <cellStyle name="Normal 4 2 6 2 5 2" xfId="38572" xr:uid="{00000000-0005-0000-0000-0000BC3B0000}"/>
    <cellStyle name="Normal 4 2 6 2 6" xfId="10076" xr:uid="{00000000-0005-0000-0000-0000BD3B0000}"/>
    <cellStyle name="Normal 4 2 6 2 6 2" xfId="33257" xr:uid="{00000000-0005-0000-0000-0000BE3B0000}"/>
    <cellStyle name="Normal 4 2 6 2 7" xfId="20703" xr:uid="{00000000-0005-0000-0000-0000BF3B0000}"/>
    <cellStyle name="Normal 4 2 6 2 7 2" xfId="27947" xr:uid="{00000000-0005-0000-0000-0000C03B0000}"/>
    <cellStyle name="Normal 4 2 6 2 8" xfId="22632" xr:uid="{00000000-0005-0000-0000-0000C13B0000}"/>
    <cellStyle name="Normal 4 2 6 2 9" xfId="43898" xr:uid="{00000000-0005-0000-0000-0000C23B0000}"/>
    <cellStyle name="Normal 4 2 6 3" xfId="1515" xr:uid="{00000000-0005-0000-0000-0000C33B0000}"/>
    <cellStyle name="Normal 4 2 6 3 10" xfId="3464" xr:uid="{00000000-0005-0000-0000-0000C43B0000}"/>
    <cellStyle name="Normal 4 2 6 3 2" xfId="7080" xr:uid="{00000000-0005-0000-0000-0000C53B0000}"/>
    <cellStyle name="Normal 4 2 6 3 2 2" xfId="17441" xr:uid="{00000000-0005-0000-0000-0000C63B0000}"/>
    <cellStyle name="Normal 4 2 6 3 2 2 2" xfId="40741" xr:uid="{00000000-0005-0000-0000-0000C73B0000}"/>
    <cellStyle name="Normal 4 2 6 3 2 3" xfId="12243" xr:uid="{00000000-0005-0000-0000-0000C83B0000}"/>
    <cellStyle name="Normal 4 2 6 3 2 3 2" xfId="35426" xr:uid="{00000000-0005-0000-0000-0000C93B0000}"/>
    <cellStyle name="Normal 4 2 6 3 2 4" xfId="30116" xr:uid="{00000000-0005-0000-0000-0000CA3B0000}"/>
    <cellStyle name="Normal 4 2 6 3 2 5" xfId="24801" xr:uid="{00000000-0005-0000-0000-0000CB3B0000}"/>
    <cellStyle name="Normal 4 2 6 3 3" xfId="8730" xr:uid="{00000000-0005-0000-0000-0000CC3B0000}"/>
    <cellStyle name="Normal 4 2 6 3 3 2" xfId="19164" xr:uid="{00000000-0005-0000-0000-0000CD3B0000}"/>
    <cellStyle name="Normal 4 2 6 3 3 2 2" xfId="42509" xr:uid="{00000000-0005-0000-0000-0000CE3B0000}"/>
    <cellStyle name="Normal 4 2 6 3 3 3" xfId="14010" xr:uid="{00000000-0005-0000-0000-0000CF3B0000}"/>
    <cellStyle name="Normal 4 2 6 3 3 3 2" xfId="37194" xr:uid="{00000000-0005-0000-0000-0000D03B0000}"/>
    <cellStyle name="Normal 4 2 6 3 3 4" xfId="31884" xr:uid="{00000000-0005-0000-0000-0000D13B0000}"/>
    <cellStyle name="Normal 4 2 6 3 3 5" xfId="26569" xr:uid="{00000000-0005-0000-0000-0000D23B0000}"/>
    <cellStyle name="Normal 4 2 6 3 4" xfId="15791" xr:uid="{00000000-0005-0000-0000-0000D33B0000}"/>
    <cellStyle name="Normal 4 2 6 3 4 2" xfId="38978" xr:uid="{00000000-0005-0000-0000-0000D43B0000}"/>
    <cellStyle name="Normal 4 2 6 3 5" xfId="10482" xr:uid="{00000000-0005-0000-0000-0000D53B0000}"/>
    <cellStyle name="Normal 4 2 6 3 5 2" xfId="33663" xr:uid="{00000000-0005-0000-0000-0000D63B0000}"/>
    <cellStyle name="Normal 4 2 6 3 6" xfId="21109" xr:uid="{00000000-0005-0000-0000-0000D73B0000}"/>
    <cellStyle name="Normal 4 2 6 3 6 2" xfId="28353" xr:uid="{00000000-0005-0000-0000-0000D83B0000}"/>
    <cellStyle name="Normal 4 2 6 3 7" xfId="23038" xr:uid="{00000000-0005-0000-0000-0000D93B0000}"/>
    <cellStyle name="Normal 4 2 6 3 8" xfId="44304" xr:uid="{00000000-0005-0000-0000-0000DA3B0000}"/>
    <cellStyle name="Normal 4 2 6 3 9" xfId="4729" xr:uid="{00000000-0005-0000-0000-0000DB3B0000}"/>
    <cellStyle name="Normal 4 2 6 4" xfId="6281" xr:uid="{00000000-0005-0000-0000-0000DC3B0000}"/>
    <cellStyle name="Normal 4 2 6 4 2" xfId="16713" xr:uid="{00000000-0005-0000-0000-0000DD3B0000}"/>
    <cellStyle name="Normal 4 2 6 4 2 2" xfId="39929" xr:uid="{00000000-0005-0000-0000-0000DE3B0000}"/>
    <cellStyle name="Normal 4 2 6 4 3" xfId="11431" xr:uid="{00000000-0005-0000-0000-0000DF3B0000}"/>
    <cellStyle name="Normal 4 2 6 4 3 2" xfId="34614" xr:uid="{00000000-0005-0000-0000-0000E03B0000}"/>
    <cellStyle name="Normal 4 2 6 4 4" xfId="29304" xr:uid="{00000000-0005-0000-0000-0000E13B0000}"/>
    <cellStyle name="Normal 4 2 6 4 5" xfId="23989" xr:uid="{00000000-0005-0000-0000-0000E23B0000}"/>
    <cellStyle name="Normal 4 2 6 5" xfId="8002" xr:uid="{00000000-0005-0000-0000-0000E33B0000}"/>
    <cellStyle name="Normal 4 2 6 5 2" xfId="18353" xr:uid="{00000000-0005-0000-0000-0000E43B0000}"/>
    <cellStyle name="Normal 4 2 6 5 2 2" xfId="41697" xr:uid="{00000000-0005-0000-0000-0000E53B0000}"/>
    <cellStyle name="Normal 4 2 6 5 3" xfId="13198" xr:uid="{00000000-0005-0000-0000-0000E63B0000}"/>
    <cellStyle name="Normal 4 2 6 5 3 2" xfId="36382" xr:uid="{00000000-0005-0000-0000-0000E73B0000}"/>
    <cellStyle name="Normal 4 2 6 5 4" xfId="31072" xr:uid="{00000000-0005-0000-0000-0000E83B0000}"/>
    <cellStyle name="Normal 4 2 6 5 5" xfId="25757" xr:uid="{00000000-0005-0000-0000-0000E93B0000}"/>
    <cellStyle name="Normal 4 2 6 6" xfId="14979" xr:uid="{00000000-0005-0000-0000-0000EA3B0000}"/>
    <cellStyle name="Normal 4 2 6 6 2" xfId="38166" xr:uid="{00000000-0005-0000-0000-0000EB3B0000}"/>
    <cellStyle name="Normal 4 2 6 7" xfId="9670" xr:uid="{00000000-0005-0000-0000-0000EC3B0000}"/>
    <cellStyle name="Normal 4 2 6 7 2" xfId="32851" xr:uid="{00000000-0005-0000-0000-0000ED3B0000}"/>
    <cellStyle name="Normal 4 2 6 8" xfId="20297" xr:uid="{00000000-0005-0000-0000-0000EE3B0000}"/>
    <cellStyle name="Normal 4 2 6 8 2" xfId="27541" xr:uid="{00000000-0005-0000-0000-0000EF3B0000}"/>
    <cellStyle name="Normal 4 2 6 9" xfId="22226" xr:uid="{00000000-0005-0000-0000-0000F03B0000}"/>
    <cellStyle name="Normal 4 2 7" xfId="828" xr:uid="{00000000-0005-0000-0000-0000F13B0000}"/>
    <cellStyle name="Normal 4 2 7 10" xfId="43621" xr:uid="{00000000-0005-0000-0000-0000F23B0000}"/>
    <cellStyle name="Normal 4 2 7 11" xfId="4730" xr:uid="{00000000-0005-0000-0000-0000F33B0000}"/>
    <cellStyle name="Normal 4 2 7 12" xfId="2781" xr:uid="{00000000-0005-0000-0000-0000F43B0000}"/>
    <cellStyle name="Normal 4 2 7 2" xfId="1236" xr:uid="{00000000-0005-0000-0000-0000F53B0000}"/>
    <cellStyle name="Normal 4 2 7 2 10" xfId="4731" xr:uid="{00000000-0005-0000-0000-0000F63B0000}"/>
    <cellStyle name="Normal 4 2 7 2 11" xfId="3187" xr:uid="{00000000-0005-0000-0000-0000F73B0000}"/>
    <cellStyle name="Normal 4 2 7 2 2" xfId="2051" xr:uid="{00000000-0005-0000-0000-0000F83B0000}"/>
    <cellStyle name="Normal 4 2 7 2 2 10" xfId="3999" xr:uid="{00000000-0005-0000-0000-0000F93B0000}"/>
    <cellStyle name="Normal 4 2 7 2 2 2" xfId="7607" xr:uid="{00000000-0005-0000-0000-0000FA3B0000}"/>
    <cellStyle name="Normal 4 2 7 2 2 2 2" xfId="17940" xr:uid="{00000000-0005-0000-0000-0000FB3B0000}"/>
    <cellStyle name="Normal 4 2 7 2 2 2 2 2" xfId="41276" xr:uid="{00000000-0005-0000-0000-0000FC3B0000}"/>
    <cellStyle name="Normal 4 2 7 2 2 2 3" xfId="12778" xr:uid="{00000000-0005-0000-0000-0000FD3B0000}"/>
    <cellStyle name="Normal 4 2 7 2 2 2 3 2" xfId="35961" xr:uid="{00000000-0005-0000-0000-0000FE3B0000}"/>
    <cellStyle name="Normal 4 2 7 2 2 2 4" xfId="30651" xr:uid="{00000000-0005-0000-0000-0000FF3B0000}"/>
    <cellStyle name="Normal 4 2 7 2 2 2 5" xfId="25336" xr:uid="{00000000-0005-0000-0000-0000003C0000}"/>
    <cellStyle name="Normal 4 2 7 2 2 3" xfId="9230" xr:uid="{00000000-0005-0000-0000-0000013C0000}"/>
    <cellStyle name="Normal 4 2 7 2 2 3 2" xfId="19699" xr:uid="{00000000-0005-0000-0000-0000023C0000}"/>
    <cellStyle name="Normal 4 2 7 2 2 3 2 2" xfId="43044" xr:uid="{00000000-0005-0000-0000-0000033C0000}"/>
    <cellStyle name="Normal 4 2 7 2 2 3 3" xfId="14545" xr:uid="{00000000-0005-0000-0000-0000043C0000}"/>
    <cellStyle name="Normal 4 2 7 2 2 3 3 2" xfId="37729" xr:uid="{00000000-0005-0000-0000-0000053C0000}"/>
    <cellStyle name="Normal 4 2 7 2 2 3 4" xfId="32419" xr:uid="{00000000-0005-0000-0000-0000063C0000}"/>
    <cellStyle name="Normal 4 2 7 2 2 3 5" xfId="27104" xr:uid="{00000000-0005-0000-0000-0000073C0000}"/>
    <cellStyle name="Normal 4 2 7 2 2 4" xfId="16326" xr:uid="{00000000-0005-0000-0000-0000083C0000}"/>
    <cellStyle name="Normal 4 2 7 2 2 4 2" xfId="39513" xr:uid="{00000000-0005-0000-0000-0000093C0000}"/>
    <cellStyle name="Normal 4 2 7 2 2 5" xfId="11017" xr:uid="{00000000-0005-0000-0000-00000A3C0000}"/>
    <cellStyle name="Normal 4 2 7 2 2 5 2" xfId="34198" xr:uid="{00000000-0005-0000-0000-00000B3C0000}"/>
    <cellStyle name="Normal 4 2 7 2 2 6" xfId="21644" xr:uid="{00000000-0005-0000-0000-00000C3C0000}"/>
    <cellStyle name="Normal 4 2 7 2 2 6 2" xfId="28888" xr:uid="{00000000-0005-0000-0000-00000D3C0000}"/>
    <cellStyle name="Normal 4 2 7 2 2 7" xfId="23573" xr:uid="{00000000-0005-0000-0000-00000E3C0000}"/>
    <cellStyle name="Normal 4 2 7 2 2 8" xfId="44839" xr:uid="{00000000-0005-0000-0000-00000F3C0000}"/>
    <cellStyle name="Normal 4 2 7 2 2 9" xfId="4732" xr:uid="{00000000-0005-0000-0000-0000103C0000}"/>
    <cellStyle name="Normal 4 2 7 2 3" xfId="6807" xr:uid="{00000000-0005-0000-0000-0000113C0000}"/>
    <cellStyle name="Normal 4 2 7 2 3 2" xfId="17176" xr:uid="{00000000-0005-0000-0000-0000123C0000}"/>
    <cellStyle name="Normal 4 2 7 2 3 2 2" xfId="40464" xr:uid="{00000000-0005-0000-0000-0000133C0000}"/>
    <cellStyle name="Normal 4 2 7 2 3 3" xfId="11966" xr:uid="{00000000-0005-0000-0000-0000143C0000}"/>
    <cellStyle name="Normal 4 2 7 2 3 3 2" xfId="35149" xr:uid="{00000000-0005-0000-0000-0000153C0000}"/>
    <cellStyle name="Normal 4 2 7 2 3 4" xfId="29839" xr:uid="{00000000-0005-0000-0000-0000163C0000}"/>
    <cellStyle name="Normal 4 2 7 2 3 5" xfId="24524" xr:uid="{00000000-0005-0000-0000-0000173C0000}"/>
    <cellStyle name="Normal 4 2 7 2 4" xfId="8465" xr:uid="{00000000-0005-0000-0000-0000183C0000}"/>
    <cellStyle name="Normal 4 2 7 2 4 2" xfId="18887" xr:uid="{00000000-0005-0000-0000-0000193C0000}"/>
    <cellStyle name="Normal 4 2 7 2 4 2 2" xfId="42232" xr:uid="{00000000-0005-0000-0000-00001A3C0000}"/>
    <cellStyle name="Normal 4 2 7 2 4 3" xfId="13733" xr:uid="{00000000-0005-0000-0000-00001B3C0000}"/>
    <cellStyle name="Normal 4 2 7 2 4 3 2" xfId="36917" xr:uid="{00000000-0005-0000-0000-00001C3C0000}"/>
    <cellStyle name="Normal 4 2 7 2 4 4" xfId="31607" xr:uid="{00000000-0005-0000-0000-00001D3C0000}"/>
    <cellStyle name="Normal 4 2 7 2 4 5" xfId="26292" xr:uid="{00000000-0005-0000-0000-00001E3C0000}"/>
    <cellStyle name="Normal 4 2 7 2 5" xfId="15514" xr:uid="{00000000-0005-0000-0000-00001F3C0000}"/>
    <cellStyle name="Normal 4 2 7 2 5 2" xfId="38701" xr:uid="{00000000-0005-0000-0000-0000203C0000}"/>
    <cellStyle name="Normal 4 2 7 2 6" xfId="10205" xr:uid="{00000000-0005-0000-0000-0000213C0000}"/>
    <cellStyle name="Normal 4 2 7 2 6 2" xfId="33386" xr:uid="{00000000-0005-0000-0000-0000223C0000}"/>
    <cellStyle name="Normal 4 2 7 2 7" xfId="20832" xr:uid="{00000000-0005-0000-0000-0000233C0000}"/>
    <cellStyle name="Normal 4 2 7 2 7 2" xfId="28076" xr:uid="{00000000-0005-0000-0000-0000243C0000}"/>
    <cellStyle name="Normal 4 2 7 2 8" xfId="22761" xr:uid="{00000000-0005-0000-0000-0000253C0000}"/>
    <cellStyle name="Normal 4 2 7 2 9" xfId="44027" xr:uid="{00000000-0005-0000-0000-0000263C0000}"/>
    <cellStyle name="Normal 4 2 7 3" xfId="1644" xr:uid="{00000000-0005-0000-0000-0000273C0000}"/>
    <cellStyle name="Normal 4 2 7 3 10" xfId="3593" xr:uid="{00000000-0005-0000-0000-0000283C0000}"/>
    <cellStyle name="Normal 4 2 7 3 2" xfId="7207" xr:uid="{00000000-0005-0000-0000-0000293C0000}"/>
    <cellStyle name="Normal 4 2 7 3 2 2" xfId="17558" xr:uid="{00000000-0005-0000-0000-00002A3C0000}"/>
    <cellStyle name="Normal 4 2 7 3 2 2 2" xfId="40870" xr:uid="{00000000-0005-0000-0000-00002B3C0000}"/>
    <cellStyle name="Normal 4 2 7 3 2 3" xfId="12372" xr:uid="{00000000-0005-0000-0000-00002C3C0000}"/>
    <cellStyle name="Normal 4 2 7 3 2 3 2" xfId="35555" xr:uid="{00000000-0005-0000-0000-00002D3C0000}"/>
    <cellStyle name="Normal 4 2 7 3 2 4" xfId="30245" xr:uid="{00000000-0005-0000-0000-00002E3C0000}"/>
    <cellStyle name="Normal 4 2 7 3 2 5" xfId="24930" xr:uid="{00000000-0005-0000-0000-00002F3C0000}"/>
    <cellStyle name="Normal 4 2 7 3 3" xfId="8847" xr:uid="{00000000-0005-0000-0000-0000303C0000}"/>
    <cellStyle name="Normal 4 2 7 3 3 2" xfId="19293" xr:uid="{00000000-0005-0000-0000-0000313C0000}"/>
    <cellStyle name="Normal 4 2 7 3 3 2 2" xfId="42638" xr:uid="{00000000-0005-0000-0000-0000323C0000}"/>
    <cellStyle name="Normal 4 2 7 3 3 3" xfId="14139" xr:uid="{00000000-0005-0000-0000-0000333C0000}"/>
    <cellStyle name="Normal 4 2 7 3 3 3 2" xfId="37323" xr:uid="{00000000-0005-0000-0000-0000343C0000}"/>
    <cellStyle name="Normal 4 2 7 3 3 4" xfId="32013" xr:uid="{00000000-0005-0000-0000-0000353C0000}"/>
    <cellStyle name="Normal 4 2 7 3 3 5" xfId="26698" xr:uid="{00000000-0005-0000-0000-0000363C0000}"/>
    <cellStyle name="Normal 4 2 7 3 4" xfId="15920" xr:uid="{00000000-0005-0000-0000-0000373C0000}"/>
    <cellStyle name="Normal 4 2 7 3 4 2" xfId="39107" xr:uid="{00000000-0005-0000-0000-0000383C0000}"/>
    <cellStyle name="Normal 4 2 7 3 5" xfId="10611" xr:uid="{00000000-0005-0000-0000-0000393C0000}"/>
    <cellStyle name="Normal 4 2 7 3 5 2" xfId="33792" xr:uid="{00000000-0005-0000-0000-00003A3C0000}"/>
    <cellStyle name="Normal 4 2 7 3 6" xfId="21238" xr:uid="{00000000-0005-0000-0000-00003B3C0000}"/>
    <cellStyle name="Normal 4 2 7 3 6 2" xfId="28482" xr:uid="{00000000-0005-0000-0000-00003C3C0000}"/>
    <cellStyle name="Normal 4 2 7 3 7" xfId="23167" xr:uid="{00000000-0005-0000-0000-00003D3C0000}"/>
    <cellStyle name="Normal 4 2 7 3 8" xfId="44433" xr:uid="{00000000-0005-0000-0000-00003E3C0000}"/>
    <cellStyle name="Normal 4 2 7 3 9" xfId="4733" xr:uid="{00000000-0005-0000-0000-00003F3C0000}"/>
    <cellStyle name="Normal 4 2 7 4" xfId="6408" xr:uid="{00000000-0005-0000-0000-0000403C0000}"/>
    <cellStyle name="Normal 4 2 7 4 2" xfId="16818" xr:uid="{00000000-0005-0000-0000-0000413C0000}"/>
    <cellStyle name="Normal 4 2 7 4 2 2" xfId="40058" xr:uid="{00000000-0005-0000-0000-0000423C0000}"/>
    <cellStyle name="Normal 4 2 7 4 3" xfId="11560" xr:uid="{00000000-0005-0000-0000-0000433C0000}"/>
    <cellStyle name="Normal 4 2 7 4 3 2" xfId="34743" xr:uid="{00000000-0005-0000-0000-0000443C0000}"/>
    <cellStyle name="Normal 4 2 7 4 4" xfId="29433" xr:uid="{00000000-0005-0000-0000-0000453C0000}"/>
    <cellStyle name="Normal 4 2 7 4 5" xfId="24118" xr:uid="{00000000-0005-0000-0000-0000463C0000}"/>
    <cellStyle name="Normal 4 2 7 5" xfId="8107" xr:uid="{00000000-0005-0000-0000-0000473C0000}"/>
    <cellStyle name="Normal 4 2 7 5 2" xfId="18482" xr:uid="{00000000-0005-0000-0000-0000483C0000}"/>
    <cellStyle name="Normal 4 2 7 5 2 2" xfId="41826" xr:uid="{00000000-0005-0000-0000-0000493C0000}"/>
    <cellStyle name="Normal 4 2 7 5 3" xfId="13327" xr:uid="{00000000-0005-0000-0000-00004A3C0000}"/>
    <cellStyle name="Normal 4 2 7 5 3 2" xfId="36511" xr:uid="{00000000-0005-0000-0000-00004B3C0000}"/>
    <cellStyle name="Normal 4 2 7 5 4" xfId="31201" xr:uid="{00000000-0005-0000-0000-00004C3C0000}"/>
    <cellStyle name="Normal 4 2 7 5 5" xfId="25886" xr:uid="{00000000-0005-0000-0000-00004D3C0000}"/>
    <cellStyle name="Normal 4 2 7 6" xfId="15108" xr:uid="{00000000-0005-0000-0000-00004E3C0000}"/>
    <cellStyle name="Normal 4 2 7 6 2" xfId="38295" xr:uid="{00000000-0005-0000-0000-00004F3C0000}"/>
    <cellStyle name="Normal 4 2 7 7" xfId="9799" xr:uid="{00000000-0005-0000-0000-0000503C0000}"/>
    <cellStyle name="Normal 4 2 7 7 2" xfId="32980" xr:uid="{00000000-0005-0000-0000-0000513C0000}"/>
    <cellStyle name="Normal 4 2 7 8" xfId="20426" xr:uid="{00000000-0005-0000-0000-0000523C0000}"/>
    <cellStyle name="Normal 4 2 7 8 2" xfId="27670" xr:uid="{00000000-0005-0000-0000-0000533C0000}"/>
    <cellStyle name="Normal 4 2 7 9" xfId="22355" xr:uid="{00000000-0005-0000-0000-0000543C0000}"/>
    <cellStyle name="Normal 4 2 8" xfId="972" xr:uid="{00000000-0005-0000-0000-0000553C0000}"/>
    <cellStyle name="Normal 4 2 8 10" xfId="4734" xr:uid="{00000000-0005-0000-0000-0000563C0000}"/>
    <cellStyle name="Normal 4 2 8 11" xfId="2923" xr:uid="{00000000-0005-0000-0000-0000573C0000}"/>
    <cellStyle name="Normal 4 2 8 2" xfId="1787" xr:uid="{00000000-0005-0000-0000-0000583C0000}"/>
    <cellStyle name="Normal 4 2 8 2 10" xfId="3735" xr:uid="{00000000-0005-0000-0000-0000593C0000}"/>
    <cellStyle name="Normal 4 2 8 2 2" xfId="7347" xr:uid="{00000000-0005-0000-0000-00005A3C0000}"/>
    <cellStyle name="Normal 4 2 8 2 2 2" xfId="17700" xr:uid="{00000000-0005-0000-0000-00005B3C0000}"/>
    <cellStyle name="Normal 4 2 8 2 2 2 2" xfId="41012" xr:uid="{00000000-0005-0000-0000-00005C3C0000}"/>
    <cellStyle name="Normal 4 2 8 2 2 3" xfId="12514" xr:uid="{00000000-0005-0000-0000-00005D3C0000}"/>
    <cellStyle name="Normal 4 2 8 2 2 3 2" xfId="35697" xr:uid="{00000000-0005-0000-0000-00005E3C0000}"/>
    <cellStyle name="Normal 4 2 8 2 2 4" xfId="30387" xr:uid="{00000000-0005-0000-0000-00005F3C0000}"/>
    <cellStyle name="Normal 4 2 8 2 2 5" xfId="25072" xr:uid="{00000000-0005-0000-0000-0000603C0000}"/>
    <cellStyle name="Normal 4 2 8 2 3" xfId="8990" xr:uid="{00000000-0005-0000-0000-0000613C0000}"/>
    <cellStyle name="Normal 4 2 8 2 3 2" xfId="19435" xr:uid="{00000000-0005-0000-0000-0000623C0000}"/>
    <cellStyle name="Normal 4 2 8 2 3 2 2" xfId="42780" xr:uid="{00000000-0005-0000-0000-0000633C0000}"/>
    <cellStyle name="Normal 4 2 8 2 3 3" xfId="14281" xr:uid="{00000000-0005-0000-0000-0000643C0000}"/>
    <cellStyle name="Normal 4 2 8 2 3 3 2" xfId="37465" xr:uid="{00000000-0005-0000-0000-0000653C0000}"/>
    <cellStyle name="Normal 4 2 8 2 3 4" xfId="32155" xr:uid="{00000000-0005-0000-0000-0000663C0000}"/>
    <cellStyle name="Normal 4 2 8 2 3 5" xfId="26840" xr:uid="{00000000-0005-0000-0000-0000673C0000}"/>
    <cellStyle name="Normal 4 2 8 2 4" xfId="16062" xr:uid="{00000000-0005-0000-0000-0000683C0000}"/>
    <cellStyle name="Normal 4 2 8 2 4 2" xfId="39249" xr:uid="{00000000-0005-0000-0000-0000693C0000}"/>
    <cellStyle name="Normal 4 2 8 2 5" xfId="10753" xr:uid="{00000000-0005-0000-0000-00006A3C0000}"/>
    <cellStyle name="Normal 4 2 8 2 5 2" xfId="33934" xr:uid="{00000000-0005-0000-0000-00006B3C0000}"/>
    <cellStyle name="Normal 4 2 8 2 6" xfId="21380" xr:uid="{00000000-0005-0000-0000-00006C3C0000}"/>
    <cellStyle name="Normal 4 2 8 2 6 2" xfId="28624" xr:uid="{00000000-0005-0000-0000-00006D3C0000}"/>
    <cellStyle name="Normal 4 2 8 2 7" xfId="23309" xr:uid="{00000000-0005-0000-0000-00006E3C0000}"/>
    <cellStyle name="Normal 4 2 8 2 8" xfId="44575" xr:uid="{00000000-0005-0000-0000-00006F3C0000}"/>
    <cellStyle name="Normal 4 2 8 2 9" xfId="4735" xr:uid="{00000000-0005-0000-0000-0000703C0000}"/>
    <cellStyle name="Normal 4 2 8 3" xfId="6547" xr:uid="{00000000-0005-0000-0000-0000713C0000}"/>
    <cellStyle name="Normal 4 2 8 3 2" xfId="16948" xr:uid="{00000000-0005-0000-0000-0000723C0000}"/>
    <cellStyle name="Normal 4 2 8 3 2 2" xfId="40200" xr:uid="{00000000-0005-0000-0000-0000733C0000}"/>
    <cellStyle name="Normal 4 2 8 3 3" xfId="11702" xr:uid="{00000000-0005-0000-0000-0000743C0000}"/>
    <cellStyle name="Normal 4 2 8 3 3 2" xfId="34885" xr:uid="{00000000-0005-0000-0000-0000753C0000}"/>
    <cellStyle name="Normal 4 2 8 3 4" xfId="29575" xr:uid="{00000000-0005-0000-0000-0000763C0000}"/>
    <cellStyle name="Normal 4 2 8 3 5" xfId="24260" xr:uid="{00000000-0005-0000-0000-0000773C0000}"/>
    <cellStyle name="Normal 4 2 8 4" xfId="8237" xr:uid="{00000000-0005-0000-0000-0000783C0000}"/>
    <cellStyle name="Normal 4 2 8 4 2" xfId="18623" xr:uid="{00000000-0005-0000-0000-0000793C0000}"/>
    <cellStyle name="Normal 4 2 8 4 2 2" xfId="41968" xr:uid="{00000000-0005-0000-0000-00007A3C0000}"/>
    <cellStyle name="Normal 4 2 8 4 3" xfId="13469" xr:uid="{00000000-0005-0000-0000-00007B3C0000}"/>
    <cellStyle name="Normal 4 2 8 4 3 2" xfId="36653" xr:uid="{00000000-0005-0000-0000-00007C3C0000}"/>
    <cellStyle name="Normal 4 2 8 4 4" xfId="31343" xr:uid="{00000000-0005-0000-0000-00007D3C0000}"/>
    <cellStyle name="Normal 4 2 8 4 5" xfId="26028" xr:uid="{00000000-0005-0000-0000-00007E3C0000}"/>
    <cellStyle name="Normal 4 2 8 5" xfId="15250" xr:uid="{00000000-0005-0000-0000-00007F3C0000}"/>
    <cellStyle name="Normal 4 2 8 5 2" xfId="38437" xr:uid="{00000000-0005-0000-0000-0000803C0000}"/>
    <cellStyle name="Normal 4 2 8 6" xfId="9941" xr:uid="{00000000-0005-0000-0000-0000813C0000}"/>
    <cellStyle name="Normal 4 2 8 6 2" xfId="33122" xr:uid="{00000000-0005-0000-0000-0000823C0000}"/>
    <cellStyle name="Normal 4 2 8 7" xfId="20568" xr:uid="{00000000-0005-0000-0000-0000833C0000}"/>
    <cellStyle name="Normal 4 2 8 7 2" xfId="27812" xr:uid="{00000000-0005-0000-0000-0000843C0000}"/>
    <cellStyle name="Normal 4 2 8 8" xfId="22497" xr:uid="{00000000-0005-0000-0000-0000853C0000}"/>
    <cellStyle name="Normal 4 2 8 9" xfId="43763" xr:uid="{00000000-0005-0000-0000-0000863C0000}"/>
    <cellStyle name="Normal 4 2 9" xfId="553" xr:uid="{00000000-0005-0000-0000-0000873C0000}"/>
    <cellStyle name="Normal 4 2 9 10" xfId="2517" xr:uid="{00000000-0005-0000-0000-0000883C0000}"/>
    <cellStyle name="Normal 4 2 9 2" xfId="6148" xr:uid="{00000000-0005-0000-0000-0000893C0000}"/>
    <cellStyle name="Normal 4 2 9 2 2" xfId="16590" xr:uid="{00000000-0005-0000-0000-00008A3C0000}"/>
    <cellStyle name="Normal 4 2 9 2 2 2" xfId="39794" xr:uid="{00000000-0005-0000-0000-00008B3C0000}"/>
    <cellStyle name="Normal 4 2 9 2 3" xfId="11296" xr:uid="{00000000-0005-0000-0000-00008C3C0000}"/>
    <cellStyle name="Normal 4 2 9 2 3 2" xfId="34479" xr:uid="{00000000-0005-0000-0000-00008D3C0000}"/>
    <cellStyle name="Normal 4 2 9 2 4" xfId="29169" xr:uid="{00000000-0005-0000-0000-00008E3C0000}"/>
    <cellStyle name="Normal 4 2 9 2 5" xfId="23854" xr:uid="{00000000-0005-0000-0000-00008F3C0000}"/>
    <cellStyle name="Normal 4 2 9 3" xfId="7879" xr:uid="{00000000-0005-0000-0000-0000903C0000}"/>
    <cellStyle name="Normal 4 2 9 3 2" xfId="18218" xr:uid="{00000000-0005-0000-0000-0000913C0000}"/>
    <cellStyle name="Normal 4 2 9 3 2 2" xfId="41562" xr:uid="{00000000-0005-0000-0000-0000923C0000}"/>
    <cellStyle name="Normal 4 2 9 3 3" xfId="13063" xr:uid="{00000000-0005-0000-0000-0000933C0000}"/>
    <cellStyle name="Normal 4 2 9 3 3 2" xfId="36247" xr:uid="{00000000-0005-0000-0000-0000943C0000}"/>
    <cellStyle name="Normal 4 2 9 3 4" xfId="30937" xr:uid="{00000000-0005-0000-0000-0000953C0000}"/>
    <cellStyle name="Normal 4 2 9 3 5" xfId="25622" xr:uid="{00000000-0005-0000-0000-0000963C0000}"/>
    <cellStyle name="Normal 4 2 9 4" xfId="14844" xr:uid="{00000000-0005-0000-0000-0000973C0000}"/>
    <cellStyle name="Normal 4 2 9 4 2" xfId="38031" xr:uid="{00000000-0005-0000-0000-0000983C0000}"/>
    <cellStyle name="Normal 4 2 9 5" xfId="9535" xr:uid="{00000000-0005-0000-0000-0000993C0000}"/>
    <cellStyle name="Normal 4 2 9 5 2" xfId="32716" xr:uid="{00000000-0005-0000-0000-00009A3C0000}"/>
    <cellStyle name="Normal 4 2 9 6" xfId="20162" xr:uid="{00000000-0005-0000-0000-00009B3C0000}"/>
    <cellStyle name="Normal 4 2 9 6 2" xfId="27406" xr:uid="{00000000-0005-0000-0000-00009C3C0000}"/>
    <cellStyle name="Normal 4 2 9 7" xfId="22091" xr:uid="{00000000-0005-0000-0000-00009D3C0000}"/>
    <cellStyle name="Normal 4 2 9 8" xfId="43357" xr:uid="{00000000-0005-0000-0000-00009E3C0000}"/>
    <cellStyle name="Normal 4 2 9 9" xfId="4736" xr:uid="{00000000-0005-0000-0000-00009F3C0000}"/>
    <cellStyle name="Normal 4 20" xfId="9353" xr:uid="{00000000-0005-0000-0000-0000A03C0000}"/>
    <cellStyle name="Normal 4 20 2" xfId="14685" xr:uid="{00000000-0005-0000-0000-0000A13C0000}"/>
    <cellStyle name="Normal 4 20 2 2" xfId="37870" xr:uid="{00000000-0005-0000-0000-0000A23C0000}"/>
    <cellStyle name="Normal 4 20 3" xfId="27245" xr:uid="{00000000-0005-0000-0000-0000A33C0000}"/>
    <cellStyle name="Normal 4 21" xfId="14668" xr:uid="{00000000-0005-0000-0000-0000A43C0000}"/>
    <cellStyle name="Normal 4 21 2" xfId="37853" xr:uid="{00000000-0005-0000-0000-0000A53C0000}"/>
    <cellStyle name="Normal 4 22" xfId="9362" xr:uid="{00000000-0005-0000-0000-0000A63C0000}"/>
    <cellStyle name="Normal 4 22 2" xfId="32543" xr:uid="{00000000-0005-0000-0000-0000A73C0000}"/>
    <cellStyle name="Normal 4 23" xfId="27228" xr:uid="{00000000-0005-0000-0000-0000A83C0000}"/>
    <cellStyle name="Normal 4 24" xfId="21918" xr:uid="{00000000-0005-0000-0000-0000A93C0000}"/>
    <cellStyle name="Normal 4 25" xfId="43169" xr:uid="{00000000-0005-0000-0000-0000AA3C0000}"/>
    <cellStyle name="Normal 4 26" xfId="4133" xr:uid="{00000000-0005-0000-0000-0000AB3C0000}"/>
    <cellStyle name="Normal 4 27" xfId="2332" xr:uid="{00000000-0005-0000-0000-0000AC3C0000}"/>
    <cellStyle name="Normal 4 3" xfId="63" xr:uid="{00000000-0005-0000-0000-0000AD3C0000}"/>
    <cellStyle name="Normal 4 3 10" xfId="374" xr:uid="{00000000-0005-0000-0000-0000AE3C0000}"/>
    <cellStyle name="Normal 4 3 10 2" xfId="16473" xr:uid="{00000000-0005-0000-0000-0000AF3C0000}"/>
    <cellStyle name="Normal 4 3 10 2 2" xfId="39662" xr:uid="{00000000-0005-0000-0000-0000B03C0000}"/>
    <cellStyle name="Normal 4 3 10 3" xfId="11164" xr:uid="{00000000-0005-0000-0000-0000B13C0000}"/>
    <cellStyle name="Normal 4 3 10 3 2" xfId="34347" xr:uid="{00000000-0005-0000-0000-0000B23C0000}"/>
    <cellStyle name="Normal 4 3 10 4" xfId="20015" xr:uid="{00000000-0005-0000-0000-0000B33C0000}"/>
    <cellStyle name="Normal 4 3 10 4 2" xfId="29037" xr:uid="{00000000-0005-0000-0000-0000B43C0000}"/>
    <cellStyle name="Normal 4 3 10 5" xfId="23722" xr:uid="{00000000-0005-0000-0000-0000B53C0000}"/>
    <cellStyle name="Normal 4 3 10 6" xfId="43211" xr:uid="{00000000-0005-0000-0000-0000B63C0000}"/>
    <cellStyle name="Normal 4 3 10 7" xfId="4737" xr:uid="{00000000-0005-0000-0000-0000B73C0000}"/>
    <cellStyle name="Normal 4 3 10 8" xfId="2371" xr:uid="{00000000-0005-0000-0000-0000B83C0000}"/>
    <cellStyle name="Normal 4 3 11" xfId="357" xr:uid="{00000000-0005-0000-0000-0000B93C0000}"/>
    <cellStyle name="Normal 4 3 11 2" xfId="7760" xr:uid="{00000000-0005-0000-0000-0000BA3C0000}"/>
    <cellStyle name="Normal 4 3 11 2 2" xfId="41430" xr:uid="{00000000-0005-0000-0000-0000BB3C0000}"/>
    <cellStyle name="Normal 4 3 11 3" xfId="12931" xr:uid="{00000000-0005-0000-0000-0000BC3C0000}"/>
    <cellStyle name="Normal 4 3 11 3 2" xfId="36115" xr:uid="{00000000-0005-0000-0000-0000BD3C0000}"/>
    <cellStyle name="Normal 4 3 11 4" xfId="20004" xr:uid="{00000000-0005-0000-0000-0000BE3C0000}"/>
    <cellStyle name="Normal 4 3 11 4 2" xfId="30805" xr:uid="{00000000-0005-0000-0000-0000BF3C0000}"/>
    <cellStyle name="Normal 4 3 11 5" xfId="25490" xr:uid="{00000000-0005-0000-0000-0000C03C0000}"/>
    <cellStyle name="Normal 4 3 12" xfId="14713" xr:uid="{00000000-0005-0000-0000-0000C13C0000}"/>
    <cellStyle name="Normal 4 3 12 2" xfId="37899" xr:uid="{00000000-0005-0000-0000-0000C23C0000}"/>
    <cellStyle name="Normal 4 3 13" xfId="9403" xr:uid="{00000000-0005-0000-0000-0000C33C0000}"/>
    <cellStyle name="Normal 4 3 13 2" xfId="32584" xr:uid="{00000000-0005-0000-0000-0000C43C0000}"/>
    <cellStyle name="Normal 4 3 14" xfId="27274" xr:uid="{00000000-0005-0000-0000-0000C53C0000}"/>
    <cellStyle name="Normal 4 3 15" xfId="21959" xr:uid="{00000000-0005-0000-0000-0000C63C0000}"/>
    <cellStyle name="Normal 4 3 2" xfId="449" xr:uid="{00000000-0005-0000-0000-0000C73C0000}"/>
    <cellStyle name="Normal 4 3 2 10" xfId="14738" xr:uid="{00000000-0005-0000-0000-0000C83C0000}"/>
    <cellStyle name="Normal 4 3 2 10 2" xfId="37925" xr:uid="{00000000-0005-0000-0000-0000C93C0000}"/>
    <cellStyle name="Normal 4 3 2 11" xfId="9429" xr:uid="{00000000-0005-0000-0000-0000CA3C0000}"/>
    <cellStyle name="Normal 4 3 2 11 2" xfId="32610" xr:uid="{00000000-0005-0000-0000-0000CB3C0000}"/>
    <cellStyle name="Normal 4 3 2 12" xfId="20059" xr:uid="{00000000-0005-0000-0000-0000CC3C0000}"/>
    <cellStyle name="Normal 4 3 2 12 2" xfId="27300" xr:uid="{00000000-0005-0000-0000-0000CD3C0000}"/>
    <cellStyle name="Normal 4 3 2 13" xfId="21985" xr:uid="{00000000-0005-0000-0000-0000CE3C0000}"/>
    <cellStyle name="Normal 4 3 2 14" xfId="43254" xr:uid="{00000000-0005-0000-0000-0000CF3C0000}"/>
    <cellStyle name="Normal 4 3 2 15" xfId="4738" xr:uid="{00000000-0005-0000-0000-0000D03C0000}"/>
    <cellStyle name="Normal 4 3 2 16" xfId="2414" xr:uid="{00000000-0005-0000-0000-0000D13C0000}"/>
    <cellStyle name="Normal 4 3 2 2" xfId="509" xr:uid="{00000000-0005-0000-0000-0000D23C0000}"/>
    <cellStyle name="Normal 4 3 2 2 10" xfId="9491" xr:uid="{00000000-0005-0000-0000-0000D33C0000}"/>
    <cellStyle name="Normal 4 3 2 2 10 2" xfId="32672" xr:uid="{00000000-0005-0000-0000-0000D43C0000}"/>
    <cellStyle name="Normal 4 3 2 2 11" xfId="20118" xr:uid="{00000000-0005-0000-0000-0000D53C0000}"/>
    <cellStyle name="Normal 4 3 2 2 11 2" xfId="27362" xr:uid="{00000000-0005-0000-0000-0000D63C0000}"/>
    <cellStyle name="Normal 4 3 2 2 12" xfId="22047" xr:uid="{00000000-0005-0000-0000-0000D73C0000}"/>
    <cellStyle name="Normal 4 3 2 2 13" xfId="43313" xr:uid="{00000000-0005-0000-0000-0000D83C0000}"/>
    <cellStyle name="Normal 4 3 2 2 14" xfId="4739" xr:uid="{00000000-0005-0000-0000-0000D93C0000}"/>
    <cellStyle name="Normal 4 3 2 2 15" xfId="2473" xr:uid="{00000000-0005-0000-0000-0000DA3C0000}"/>
    <cellStyle name="Normal 4 3 2 2 2" xfId="781" xr:uid="{00000000-0005-0000-0000-0000DB3C0000}"/>
    <cellStyle name="Normal 4 3 2 2 2 10" xfId="43582" xr:uid="{00000000-0005-0000-0000-0000DC3C0000}"/>
    <cellStyle name="Normal 4 3 2 2 2 11" xfId="4740" xr:uid="{00000000-0005-0000-0000-0000DD3C0000}"/>
    <cellStyle name="Normal 4 3 2 2 2 12" xfId="2742" xr:uid="{00000000-0005-0000-0000-0000DE3C0000}"/>
    <cellStyle name="Normal 4 3 2 2 2 2" xfId="1197" xr:uid="{00000000-0005-0000-0000-0000DF3C0000}"/>
    <cellStyle name="Normal 4 3 2 2 2 2 10" xfId="4741" xr:uid="{00000000-0005-0000-0000-0000E03C0000}"/>
    <cellStyle name="Normal 4 3 2 2 2 2 11" xfId="3148" xr:uid="{00000000-0005-0000-0000-0000E13C0000}"/>
    <cellStyle name="Normal 4 3 2 2 2 2 2" xfId="2012" xr:uid="{00000000-0005-0000-0000-0000E23C0000}"/>
    <cellStyle name="Normal 4 3 2 2 2 2 2 10" xfId="3960" xr:uid="{00000000-0005-0000-0000-0000E33C0000}"/>
    <cellStyle name="Normal 4 3 2 2 2 2 2 2" xfId="7569" xr:uid="{00000000-0005-0000-0000-0000E43C0000}"/>
    <cellStyle name="Normal 4 3 2 2 2 2 2 2 2" xfId="17913" xr:uid="{00000000-0005-0000-0000-0000E53C0000}"/>
    <cellStyle name="Normal 4 3 2 2 2 2 2 2 2 2" xfId="41237" xr:uid="{00000000-0005-0000-0000-0000E63C0000}"/>
    <cellStyle name="Normal 4 3 2 2 2 2 2 2 3" xfId="12739" xr:uid="{00000000-0005-0000-0000-0000E73C0000}"/>
    <cellStyle name="Normal 4 3 2 2 2 2 2 2 3 2" xfId="35922" xr:uid="{00000000-0005-0000-0000-0000E83C0000}"/>
    <cellStyle name="Normal 4 3 2 2 2 2 2 2 4" xfId="30612" xr:uid="{00000000-0005-0000-0000-0000E93C0000}"/>
    <cellStyle name="Normal 4 3 2 2 2 2 2 2 5" xfId="25297" xr:uid="{00000000-0005-0000-0000-0000EA3C0000}"/>
    <cellStyle name="Normal 4 3 2 2 2 2 2 3" xfId="9203" xr:uid="{00000000-0005-0000-0000-0000EB3C0000}"/>
    <cellStyle name="Normal 4 3 2 2 2 2 2 3 2" xfId="19660" xr:uid="{00000000-0005-0000-0000-0000EC3C0000}"/>
    <cellStyle name="Normal 4 3 2 2 2 2 2 3 2 2" xfId="43005" xr:uid="{00000000-0005-0000-0000-0000ED3C0000}"/>
    <cellStyle name="Normal 4 3 2 2 2 2 2 3 3" xfId="14506" xr:uid="{00000000-0005-0000-0000-0000EE3C0000}"/>
    <cellStyle name="Normal 4 3 2 2 2 2 2 3 3 2" xfId="37690" xr:uid="{00000000-0005-0000-0000-0000EF3C0000}"/>
    <cellStyle name="Normal 4 3 2 2 2 2 2 3 4" xfId="32380" xr:uid="{00000000-0005-0000-0000-0000F03C0000}"/>
    <cellStyle name="Normal 4 3 2 2 2 2 2 3 5" xfId="27065" xr:uid="{00000000-0005-0000-0000-0000F13C0000}"/>
    <cellStyle name="Normal 4 3 2 2 2 2 2 4" xfId="16287" xr:uid="{00000000-0005-0000-0000-0000F23C0000}"/>
    <cellStyle name="Normal 4 3 2 2 2 2 2 4 2" xfId="39474" xr:uid="{00000000-0005-0000-0000-0000F33C0000}"/>
    <cellStyle name="Normal 4 3 2 2 2 2 2 5" xfId="10978" xr:uid="{00000000-0005-0000-0000-0000F43C0000}"/>
    <cellStyle name="Normal 4 3 2 2 2 2 2 5 2" xfId="34159" xr:uid="{00000000-0005-0000-0000-0000F53C0000}"/>
    <cellStyle name="Normal 4 3 2 2 2 2 2 6" xfId="21605" xr:uid="{00000000-0005-0000-0000-0000F63C0000}"/>
    <cellStyle name="Normal 4 3 2 2 2 2 2 6 2" xfId="28849" xr:uid="{00000000-0005-0000-0000-0000F73C0000}"/>
    <cellStyle name="Normal 4 3 2 2 2 2 2 7" xfId="23534" xr:uid="{00000000-0005-0000-0000-0000F83C0000}"/>
    <cellStyle name="Normal 4 3 2 2 2 2 2 8" xfId="44800" xr:uid="{00000000-0005-0000-0000-0000F93C0000}"/>
    <cellStyle name="Normal 4 3 2 2 2 2 2 9" xfId="4742" xr:uid="{00000000-0005-0000-0000-0000FA3C0000}"/>
    <cellStyle name="Normal 4 3 2 2 2 2 3" xfId="6769" xr:uid="{00000000-0005-0000-0000-0000FB3C0000}"/>
    <cellStyle name="Normal 4 3 2 2 2 2 3 2" xfId="17149" xr:uid="{00000000-0005-0000-0000-0000FC3C0000}"/>
    <cellStyle name="Normal 4 3 2 2 2 2 3 2 2" xfId="40425" xr:uid="{00000000-0005-0000-0000-0000FD3C0000}"/>
    <cellStyle name="Normal 4 3 2 2 2 2 3 3" xfId="11927" xr:uid="{00000000-0005-0000-0000-0000FE3C0000}"/>
    <cellStyle name="Normal 4 3 2 2 2 2 3 3 2" xfId="35110" xr:uid="{00000000-0005-0000-0000-0000FF3C0000}"/>
    <cellStyle name="Normal 4 3 2 2 2 2 3 4" xfId="29800" xr:uid="{00000000-0005-0000-0000-0000003D0000}"/>
    <cellStyle name="Normal 4 3 2 2 2 2 3 5" xfId="24485" xr:uid="{00000000-0005-0000-0000-0000013D0000}"/>
    <cellStyle name="Normal 4 3 2 2 2 2 4" xfId="8438" xr:uid="{00000000-0005-0000-0000-0000023D0000}"/>
    <cellStyle name="Normal 4 3 2 2 2 2 4 2" xfId="18848" xr:uid="{00000000-0005-0000-0000-0000033D0000}"/>
    <cellStyle name="Normal 4 3 2 2 2 2 4 2 2" xfId="42193" xr:uid="{00000000-0005-0000-0000-0000043D0000}"/>
    <cellStyle name="Normal 4 3 2 2 2 2 4 3" xfId="13694" xr:uid="{00000000-0005-0000-0000-0000053D0000}"/>
    <cellStyle name="Normal 4 3 2 2 2 2 4 3 2" xfId="36878" xr:uid="{00000000-0005-0000-0000-0000063D0000}"/>
    <cellStyle name="Normal 4 3 2 2 2 2 4 4" xfId="31568" xr:uid="{00000000-0005-0000-0000-0000073D0000}"/>
    <cellStyle name="Normal 4 3 2 2 2 2 4 5" xfId="26253" xr:uid="{00000000-0005-0000-0000-0000083D0000}"/>
    <cellStyle name="Normal 4 3 2 2 2 2 5" xfId="15475" xr:uid="{00000000-0005-0000-0000-0000093D0000}"/>
    <cellStyle name="Normal 4 3 2 2 2 2 5 2" xfId="38662" xr:uid="{00000000-0005-0000-0000-00000A3D0000}"/>
    <cellStyle name="Normal 4 3 2 2 2 2 6" xfId="10166" xr:uid="{00000000-0005-0000-0000-00000B3D0000}"/>
    <cellStyle name="Normal 4 3 2 2 2 2 6 2" xfId="33347" xr:uid="{00000000-0005-0000-0000-00000C3D0000}"/>
    <cellStyle name="Normal 4 3 2 2 2 2 7" xfId="20793" xr:uid="{00000000-0005-0000-0000-00000D3D0000}"/>
    <cellStyle name="Normal 4 3 2 2 2 2 7 2" xfId="28037" xr:uid="{00000000-0005-0000-0000-00000E3D0000}"/>
    <cellStyle name="Normal 4 3 2 2 2 2 8" xfId="22722" xr:uid="{00000000-0005-0000-0000-00000F3D0000}"/>
    <cellStyle name="Normal 4 3 2 2 2 2 9" xfId="43988" xr:uid="{00000000-0005-0000-0000-0000103D0000}"/>
    <cellStyle name="Normal 4 3 2 2 2 3" xfId="1605" xr:uid="{00000000-0005-0000-0000-0000113D0000}"/>
    <cellStyle name="Normal 4 3 2 2 2 3 10" xfId="3554" xr:uid="{00000000-0005-0000-0000-0000123D0000}"/>
    <cellStyle name="Normal 4 3 2 2 2 3 2" xfId="7169" xr:uid="{00000000-0005-0000-0000-0000133D0000}"/>
    <cellStyle name="Normal 4 3 2 2 2 3 2 2" xfId="17531" xr:uid="{00000000-0005-0000-0000-0000143D0000}"/>
    <cellStyle name="Normal 4 3 2 2 2 3 2 2 2" xfId="40831" xr:uid="{00000000-0005-0000-0000-0000153D0000}"/>
    <cellStyle name="Normal 4 3 2 2 2 3 2 3" xfId="12333" xr:uid="{00000000-0005-0000-0000-0000163D0000}"/>
    <cellStyle name="Normal 4 3 2 2 2 3 2 3 2" xfId="35516" xr:uid="{00000000-0005-0000-0000-0000173D0000}"/>
    <cellStyle name="Normal 4 3 2 2 2 3 2 4" xfId="30206" xr:uid="{00000000-0005-0000-0000-0000183D0000}"/>
    <cellStyle name="Normal 4 3 2 2 2 3 2 5" xfId="24891" xr:uid="{00000000-0005-0000-0000-0000193D0000}"/>
    <cellStyle name="Normal 4 3 2 2 2 3 3" xfId="8820" xr:uid="{00000000-0005-0000-0000-00001A3D0000}"/>
    <cellStyle name="Normal 4 3 2 2 2 3 3 2" xfId="19254" xr:uid="{00000000-0005-0000-0000-00001B3D0000}"/>
    <cellStyle name="Normal 4 3 2 2 2 3 3 2 2" xfId="42599" xr:uid="{00000000-0005-0000-0000-00001C3D0000}"/>
    <cellStyle name="Normal 4 3 2 2 2 3 3 3" xfId="14100" xr:uid="{00000000-0005-0000-0000-00001D3D0000}"/>
    <cellStyle name="Normal 4 3 2 2 2 3 3 3 2" xfId="37284" xr:uid="{00000000-0005-0000-0000-00001E3D0000}"/>
    <cellStyle name="Normal 4 3 2 2 2 3 3 4" xfId="31974" xr:uid="{00000000-0005-0000-0000-00001F3D0000}"/>
    <cellStyle name="Normal 4 3 2 2 2 3 3 5" xfId="26659" xr:uid="{00000000-0005-0000-0000-0000203D0000}"/>
    <cellStyle name="Normal 4 3 2 2 2 3 4" xfId="15881" xr:uid="{00000000-0005-0000-0000-0000213D0000}"/>
    <cellStyle name="Normal 4 3 2 2 2 3 4 2" xfId="39068" xr:uid="{00000000-0005-0000-0000-0000223D0000}"/>
    <cellStyle name="Normal 4 3 2 2 2 3 5" xfId="10572" xr:uid="{00000000-0005-0000-0000-0000233D0000}"/>
    <cellStyle name="Normal 4 3 2 2 2 3 5 2" xfId="33753" xr:uid="{00000000-0005-0000-0000-0000243D0000}"/>
    <cellStyle name="Normal 4 3 2 2 2 3 6" xfId="21199" xr:uid="{00000000-0005-0000-0000-0000253D0000}"/>
    <cellStyle name="Normal 4 3 2 2 2 3 6 2" xfId="28443" xr:uid="{00000000-0005-0000-0000-0000263D0000}"/>
    <cellStyle name="Normal 4 3 2 2 2 3 7" xfId="23128" xr:uid="{00000000-0005-0000-0000-0000273D0000}"/>
    <cellStyle name="Normal 4 3 2 2 2 3 8" xfId="44394" xr:uid="{00000000-0005-0000-0000-0000283D0000}"/>
    <cellStyle name="Normal 4 3 2 2 2 3 9" xfId="4743" xr:uid="{00000000-0005-0000-0000-0000293D0000}"/>
    <cellStyle name="Normal 4 3 2 2 2 4" xfId="6370" xr:uid="{00000000-0005-0000-0000-00002A3D0000}"/>
    <cellStyle name="Normal 4 3 2 2 2 4 2" xfId="16791" xr:uid="{00000000-0005-0000-0000-00002B3D0000}"/>
    <cellStyle name="Normal 4 3 2 2 2 4 2 2" xfId="40019" xr:uid="{00000000-0005-0000-0000-00002C3D0000}"/>
    <cellStyle name="Normal 4 3 2 2 2 4 3" xfId="11521" xr:uid="{00000000-0005-0000-0000-00002D3D0000}"/>
    <cellStyle name="Normal 4 3 2 2 2 4 3 2" xfId="34704" xr:uid="{00000000-0005-0000-0000-00002E3D0000}"/>
    <cellStyle name="Normal 4 3 2 2 2 4 4" xfId="29394" xr:uid="{00000000-0005-0000-0000-00002F3D0000}"/>
    <cellStyle name="Normal 4 3 2 2 2 4 5" xfId="24079" xr:uid="{00000000-0005-0000-0000-0000303D0000}"/>
    <cellStyle name="Normal 4 3 2 2 2 5" xfId="8080" xr:uid="{00000000-0005-0000-0000-0000313D0000}"/>
    <cellStyle name="Normal 4 3 2 2 2 5 2" xfId="18443" xr:uid="{00000000-0005-0000-0000-0000323D0000}"/>
    <cellStyle name="Normal 4 3 2 2 2 5 2 2" xfId="41787" xr:uid="{00000000-0005-0000-0000-0000333D0000}"/>
    <cellStyle name="Normal 4 3 2 2 2 5 3" xfId="13288" xr:uid="{00000000-0005-0000-0000-0000343D0000}"/>
    <cellStyle name="Normal 4 3 2 2 2 5 3 2" xfId="36472" xr:uid="{00000000-0005-0000-0000-0000353D0000}"/>
    <cellStyle name="Normal 4 3 2 2 2 5 4" xfId="31162" xr:uid="{00000000-0005-0000-0000-0000363D0000}"/>
    <cellStyle name="Normal 4 3 2 2 2 5 5" xfId="25847" xr:uid="{00000000-0005-0000-0000-0000373D0000}"/>
    <cellStyle name="Normal 4 3 2 2 2 6" xfId="15069" xr:uid="{00000000-0005-0000-0000-0000383D0000}"/>
    <cellStyle name="Normal 4 3 2 2 2 6 2" xfId="38256" xr:uid="{00000000-0005-0000-0000-0000393D0000}"/>
    <cellStyle name="Normal 4 3 2 2 2 7" xfId="9760" xr:uid="{00000000-0005-0000-0000-00003A3D0000}"/>
    <cellStyle name="Normal 4 3 2 2 2 7 2" xfId="32941" xr:uid="{00000000-0005-0000-0000-00003B3D0000}"/>
    <cellStyle name="Normal 4 3 2 2 2 8" xfId="20387" xr:uid="{00000000-0005-0000-0000-00003C3D0000}"/>
    <cellStyle name="Normal 4 3 2 2 2 8 2" xfId="27631" xr:uid="{00000000-0005-0000-0000-00003D3D0000}"/>
    <cellStyle name="Normal 4 3 2 2 2 9" xfId="22316" xr:uid="{00000000-0005-0000-0000-00003E3D0000}"/>
    <cellStyle name="Normal 4 3 2 2 3" xfId="918" xr:uid="{00000000-0005-0000-0000-00003F3D0000}"/>
    <cellStyle name="Normal 4 3 2 2 3 10" xfId="43711" xr:uid="{00000000-0005-0000-0000-0000403D0000}"/>
    <cellStyle name="Normal 4 3 2 2 3 11" xfId="4744" xr:uid="{00000000-0005-0000-0000-0000413D0000}"/>
    <cellStyle name="Normal 4 3 2 2 3 12" xfId="2871" xr:uid="{00000000-0005-0000-0000-0000423D0000}"/>
    <cellStyle name="Normal 4 3 2 2 3 2" xfId="1326" xr:uid="{00000000-0005-0000-0000-0000433D0000}"/>
    <cellStyle name="Normal 4 3 2 2 3 2 10" xfId="4745" xr:uid="{00000000-0005-0000-0000-0000443D0000}"/>
    <cellStyle name="Normal 4 3 2 2 3 2 11" xfId="3277" xr:uid="{00000000-0005-0000-0000-0000453D0000}"/>
    <cellStyle name="Normal 4 3 2 2 3 2 2" xfId="2141" xr:uid="{00000000-0005-0000-0000-0000463D0000}"/>
    <cellStyle name="Normal 4 3 2 2 3 2 2 10" xfId="4089" xr:uid="{00000000-0005-0000-0000-0000473D0000}"/>
    <cellStyle name="Normal 4 3 2 2 3 2 2 2" xfId="7696" xr:uid="{00000000-0005-0000-0000-0000483D0000}"/>
    <cellStyle name="Normal 4 3 2 2 3 2 2 2 2" xfId="18030" xr:uid="{00000000-0005-0000-0000-0000493D0000}"/>
    <cellStyle name="Normal 4 3 2 2 3 2 2 2 2 2" xfId="41366" xr:uid="{00000000-0005-0000-0000-00004A3D0000}"/>
    <cellStyle name="Normal 4 3 2 2 3 2 2 2 3" xfId="12868" xr:uid="{00000000-0005-0000-0000-00004B3D0000}"/>
    <cellStyle name="Normal 4 3 2 2 3 2 2 2 3 2" xfId="36051" xr:uid="{00000000-0005-0000-0000-00004C3D0000}"/>
    <cellStyle name="Normal 4 3 2 2 3 2 2 2 4" xfId="30741" xr:uid="{00000000-0005-0000-0000-00004D3D0000}"/>
    <cellStyle name="Normal 4 3 2 2 3 2 2 2 5" xfId="25426" xr:uid="{00000000-0005-0000-0000-00004E3D0000}"/>
    <cellStyle name="Normal 4 3 2 2 3 2 2 3" xfId="9320" xr:uid="{00000000-0005-0000-0000-00004F3D0000}"/>
    <cellStyle name="Normal 4 3 2 2 3 2 2 3 2" xfId="19789" xr:uid="{00000000-0005-0000-0000-0000503D0000}"/>
    <cellStyle name="Normal 4 3 2 2 3 2 2 3 2 2" xfId="43134" xr:uid="{00000000-0005-0000-0000-0000513D0000}"/>
    <cellStyle name="Normal 4 3 2 2 3 2 2 3 3" xfId="14635" xr:uid="{00000000-0005-0000-0000-0000523D0000}"/>
    <cellStyle name="Normal 4 3 2 2 3 2 2 3 3 2" xfId="37819" xr:uid="{00000000-0005-0000-0000-0000533D0000}"/>
    <cellStyle name="Normal 4 3 2 2 3 2 2 3 4" xfId="32509" xr:uid="{00000000-0005-0000-0000-0000543D0000}"/>
    <cellStyle name="Normal 4 3 2 2 3 2 2 3 5" xfId="27194" xr:uid="{00000000-0005-0000-0000-0000553D0000}"/>
    <cellStyle name="Normal 4 3 2 2 3 2 2 4" xfId="16416" xr:uid="{00000000-0005-0000-0000-0000563D0000}"/>
    <cellStyle name="Normal 4 3 2 2 3 2 2 4 2" xfId="39603" xr:uid="{00000000-0005-0000-0000-0000573D0000}"/>
    <cellStyle name="Normal 4 3 2 2 3 2 2 5" xfId="11107" xr:uid="{00000000-0005-0000-0000-0000583D0000}"/>
    <cellStyle name="Normal 4 3 2 2 3 2 2 5 2" xfId="34288" xr:uid="{00000000-0005-0000-0000-0000593D0000}"/>
    <cellStyle name="Normal 4 3 2 2 3 2 2 6" xfId="21734" xr:uid="{00000000-0005-0000-0000-00005A3D0000}"/>
    <cellStyle name="Normal 4 3 2 2 3 2 2 6 2" xfId="28978" xr:uid="{00000000-0005-0000-0000-00005B3D0000}"/>
    <cellStyle name="Normal 4 3 2 2 3 2 2 7" xfId="23663" xr:uid="{00000000-0005-0000-0000-00005C3D0000}"/>
    <cellStyle name="Normal 4 3 2 2 3 2 2 8" xfId="44929" xr:uid="{00000000-0005-0000-0000-00005D3D0000}"/>
    <cellStyle name="Normal 4 3 2 2 3 2 2 9" xfId="4746" xr:uid="{00000000-0005-0000-0000-00005E3D0000}"/>
    <cellStyle name="Normal 4 3 2 2 3 2 3" xfId="6896" xr:uid="{00000000-0005-0000-0000-00005F3D0000}"/>
    <cellStyle name="Normal 4 3 2 2 3 2 3 2" xfId="17266" xr:uid="{00000000-0005-0000-0000-0000603D0000}"/>
    <cellStyle name="Normal 4 3 2 2 3 2 3 2 2" xfId="40554" xr:uid="{00000000-0005-0000-0000-0000613D0000}"/>
    <cellStyle name="Normal 4 3 2 2 3 2 3 3" xfId="12056" xr:uid="{00000000-0005-0000-0000-0000623D0000}"/>
    <cellStyle name="Normal 4 3 2 2 3 2 3 3 2" xfId="35239" xr:uid="{00000000-0005-0000-0000-0000633D0000}"/>
    <cellStyle name="Normal 4 3 2 2 3 2 3 4" xfId="29929" xr:uid="{00000000-0005-0000-0000-0000643D0000}"/>
    <cellStyle name="Normal 4 3 2 2 3 2 3 5" xfId="24614" xr:uid="{00000000-0005-0000-0000-0000653D0000}"/>
    <cellStyle name="Normal 4 3 2 2 3 2 4" xfId="8555" xr:uid="{00000000-0005-0000-0000-0000663D0000}"/>
    <cellStyle name="Normal 4 3 2 2 3 2 4 2" xfId="18977" xr:uid="{00000000-0005-0000-0000-0000673D0000}"/>
    <cellStyle name="Normal 4 3 2 2 3 2 4 2 2" xfId="42322" xr:uid="{00000000-0005-0000-0000-0000683D0000}"/>
    <cellStyle name="Normal 4 3 2 2 3 2 4 3" xfId="13823" xr:uid="{00000000-0005-0000-0000-0000693D0000}"/>
    <cellStyle name="Normal 4 3 2 2 3 2 4 3 2" xfId="37007" xr:uid="{00000000-0005-0000-0000-00006A3D0000}"/>
    <cellStyle name="Normal 4 3 2 2 3 2 4 4" xfId="31697" xr:uid="{00000000-0005-0000-0000-00006B3D0000}"/>
    <cellStyle name="Normal 4 3 2 2 3 2 4 5" xfId="26382" xr:uid="{00000000-0005-0000-0000-00006C3D0000}"/>
    <cellStyle name="Normal 4 3 2 2 3 2 5" xfId="15604" xr:uid="{00000000-0005-0000-0000-00006D3D0000}"/>
    <cellStyle name="Normal 4 3 2 2 3 2 5 2" xfId="38791" xr:uid="{00000000-0005-0000-0000-00006E3D0000}"/>
    <cellStyle name="Normal 4 3 2 2 3 2 6" xfId="10295" xr:uid="{00000000-0005-0000-0000-00006F3D0000}"/>
    <cellStyle name="Normal 4 3 2 2 3 2 6 2" xfId="33476" xr:uid="{00000000-0005-0000-0000-0000703D0000}"/>
    <cellStyle name="Normal 4 3 2 2 3 2 7" xfId="20922" xr:uid="{00000000-0005-0000-0000-0000713D0000}"/>
    <cellStyle name="Normal 4 3 2 2 3 2 7 2" xfId="28166" xr:uid="{00000000-0005-0000-0000-0000723D0000}"/>
    <cellStyle name="Normal 4 3 2 2 3 2 8" xfId="22851" xr:uid="{00000000-0005-0000-0000-0000733D0000}"/>
    <cellStyle name="Normal 4 3 2 2 3 2 9" xfId="44117" xr:uid="{00000000-0005-0000-0000-0000743D0000}"/>
    <cellStyle name="Normal 4 3 2 2 3 3" xfId="1734" xr:uid="{00000000-0005-0000-0000-0000753D0000}"/>
    <cellStyle name="Normal 4 3 2 2 3 3 10" xfId="3683" xr:uid="{00000000-0005-0000-0000-0000763D0000}"/>
    <cellStyle name="Normal 4 3 2 2 3 3 2" xfId="7296" xr:uid="{00000000-0005-0000-0000-0000773D0000}"/>
    <cellStyle name="Normal 4 3 2 2 3 3 2 2" xfId="17648" xr:uid="{00000000-0005-0000-0000-0000783D0000}"/>
    <cellStyle name="Normal 4 3 2 2 3 3 2 2 2" xfId="40960" xr:uid="{00000000-0005-0000-0000-0000793D0000}"/>
    <cellStyle name="Normal 4 3 2 2 3 3 2 3" xfId="12462" xr:uid="{00000000-0005-0000-0000-00007A3D0000}"/>
    <cellStyle name="Normal 4 3 2 2 3 3 2 3 2" xfId="35645" xr:uid="{00000000-0005-0000-0000-00007B3D0000}"/>
    <cellStyle name="Normal 4 3 2 2 3 3 2 4" xfId="30335" xr:uid="{00000000-0005-0000-0000-00007C3D0000}"/>
    <cellStyle name="Normal 4 3 2 2 3 3 2 5" xfId="25020" xr:uid="{00000000-0005-0000-0000-00007D3D0000}"/>
    <cellStyle name="Normal 4 3 2 2 3 3 3" xfId="8937" xr:uid="{00000000-0005-0000-0000-00007E3D0000}"/>
    <cellStyle name="Normal 4 3 2 2 3 3 3 2" xfId="19383" xr:uid="{00000000-0005-0000-0000-00007F3D0000}"/>
    <cellStyle name="Normal 4 3 2 2 3 3 3 2 2" xfId="42728" xr:uid="{00000000-0005-0000-0000-0000803D0000}"/>
    <cellStyle name="Normal 4 3 2 2 3 3 3 3" xfId="14229" xr:uid="{00000000-0005-0000-0000-0000813D0000}"/>
    <cellStyle name="Normal 4 3 2 2 3 3 3 3 2" xfId="37413" xr:uid="{00000000-0005-0000-0000-0000823D0000}"/>
    <cellStyle name="Normal 4 3 2 2 3 3 3 4" xfId="32103" xr:uid="{00000000-0005-0000-0000-0000833D0000}"/>
    <cellStyle name="Normal 4 3 2 2 3 3 3 5" xfId="26788" xr:uid="{00000000-0005-0000-0000-0000843D0000}"/>
    <cellStyle name="Normal 4 3 2 2 3 3 4" xfId="16010" xr:uid="{00000000-0005-0000-0000-0000853D0000}"/>
    <cellStyle name="Normal 4 3 2 2 3 3 4 2" xfId="39197" xr:uid="{00000000-0005-0000-0000-0000863D0000}"/>
    <cellStyle name="Normal 4 3 2 2 3 3 5" xfId="10701" xr:uid="{00000000-0005-0000-0000-0000873D0000}"/>
    <cellStyle name="Normal 4 3 2 2 3 3 5 2" xfId="33882" xr:uid="{00000000-0005-0000-0000-0000883D0000}"/>
    <cellStyle name="Normal 4 3 2 2 3 3 6" xfId="21328" xr:uid="{00000000-0005-0000-0000-0000893D0000}"/>
    <cellStyle name="Normal 4 3 2 2 3 3 6 2" xfId="28572" xr:uid="{00000000-0005-0000-0000-00008A3D0000}"/>
    <cellStyle name="Normal 4 3 2 2 3 3 7" xfId="23257" xr:uid="{00000000-0005-0000-0000-00008B3D0000}"/>
    <cellStyle name="Normal 4 3 2 2 3 3 8" xfId="44523" xr:uid="{00000000-0005-0000-0000-00008C3D0000}"/>
    <cellStyle name="Normal 4 3 2 2 3 3 9" xfId="4747" xr:uid="{00000000-0005-0000-0000-00008D3D0000}"/>
    <cellStyle name="Normal 4 3 2 2 3 4" xfId="6497" xr:uid="{00000000-0005-0000-0000-00008E3D0000}"/>
    <cellStyle name="Normal 4 3 2 2 3 4 2" xfId="16896" xr:uid="{00000000-0005-0000-0000-00008F3D0000}"/>
    <cellStyle name="Normal 4 3 2 2 3 4 2 2" xfId="40148" xr:uid="{00000000-0005-0000-0000-0000903D0000}"/>
    <cellStyle name="Normal 4 3 2 2 3 4 3" xfId="11650" xr:uid="{00000000-0005-0000-0000-0000913D0000}"/>
    <cellStyle name="Normal 4 3 2 2 3 4 3 2" xfId="34833" xr:uid="{00000000-0005-0000-0000-0000923D0000}"/>
    <cellStyle name="Normal 4 3 2 2 3 4 4" xfId="29523" xr:uid="{00000000-0005-0000-0000-0000933D0000}"/>
    <cellStyle name="Normal 4 3 2 2 3 4 5" xfId="24208" xr:uid="{00000000-0005-0000-0000-0000943D0000}"/>
    <cellStyle name="Normal 4 3 2 2 3 5" xfId="8185" xr:uid="{00000000-0005-0000-0000-0000953D0000}"/>
    <cellStyle name="Normal 4 3 2 2 3 5 2" xfId="18572" xr:uid="{00000000-0005-0000-0000-0000963D0000}"/>
    <cellStyle name="Normal 4 3 2 2 3 5 2 2" xfId="41916" xr:uid="{00000000-0005-0000-0000-0000973D0000}"/>
    <cellStyle name="Normal 4 3 2 2 3 5 3" xfId="13417" xr:uid="{00000000-0005-0000-0000-0000983D0000}"/>
    <cellStyle name="Normal 4 3 2 2 3 5 3 2" xfId="36601" xr:uid="{00000000-0005-0000-0000-0000993D0000}"/>
    <cellStyle name="Normal 4 3 2 2 3 5 4" xfId="31291" xr:uid="{00000000-0005-0000-0000-00009A3D0000}"/>
    <cellStyle name="Normal 4 3 2 2 3 5 5" xfId="25976" xr:uid="{00000000-0005-0000-0000-00009B3D0000}"/>
    <cellStyle name="Normal 4 3 2 2 3 6" xfId="15198" xr:uid="{00000000-0005-0000-0000-00009C3D0000}"/>
    <cellStyle name="Normal 4 3 2 2 3 6 2" xfId="38385" xr:uid="{00000000-0005-0000-0000-00009D3D0000}"/>
    <cellStyle name="Normal 4 3 2 2 3 7" xfId="9889" xr:uid="{00000000-0005-0000-0000-00009E3D0000}"/>
    <cellStyle name="Normal 4 3 2 2 3 7 2" xfId="33070" xr:uid="{00000000-0005-0000-0000-00009F3D0000}"/>
    <cellStyle name="Normal 4 3 2 2 3 8" xfId="20516" xr:uid="{00000000-0005-0000-0000-0000A03D0000}"/>
    <cellStyle name="Normal 4 3 2 2 3 8 2" xfId="27760" xr:uid="{00000000-0005-0000-0000-0000A13D0000}"/>
    <cellStyle name="Normal 4 3 2 2 3 9" xfId="22445" xr:uid="{00000000-0005-0000-0000-0000A23D0000}"/>
    <cellStyle name="Normal 4 3 2 2 4" xfId="1062" xr:uid="{00000000-0005-0000-0000-0000A33D0000}"/>
    <cellStyle name="Normal 4 3 2 2 4 10" xfId="4748" xr:uid="{00000000-0005-0000-0000-0000A43D0000}"/>
    <cellStyle name="Normal 4 3 2 2 4 11" xfId="3013" xr:uid="{00000000-0005-0000-0000-0000A53D0000}"/>
    <cellStyle name="Normal 4 3 2 2 4 2" xfId="1877" xr:uid="{00000000-0005-0000-0000-0000A63D0000}"/>
    <cellStyle name="Normal 4 3 2 2 4 2 10" xfId="3825" xr:uid="{00000000-0005-0000-0000-0000A73D0000}"/>
    <cellStyle name="Normal 4 3 2 2 4 2 2" xfId="7436" xr:uid="{00000000-0005-0000-0000-0000A83D0000}"/>
    <cellStyle name="Normal 4 3 2 2 4 2 2 2" xfId="17790" xr:uid="{00000000-0005-0000-0000-0000A93D0000}"/>
    <cellStyle name="Normal 4 3 2 2 4 2 2 2 2" xfId="41102" xr:uid="{00000000-0005-0000-0000-0000AA3D0000}"/>
    <cellStyle name="Normal 4 3 2 2 4 2 2 3" xfId="12604" xr:uid="{00000000-0005-0000-0000-0000AB3D0000}"/>
    <cellStyle name="Normal 4 3 2 2 4 2 2 3 2" xfId="35787" xr:uid="{00000000-0005-0000-0000-0000AC3D0000}"/>
    <cellStyle name="Normal 4 3 2 2 4 2 2 4" xfId="30477" xr:uid="{00000000-0005-0000-0000-0000AD3D0000}"/>
    <cellStyle name="Normal 4 3 2 2 4 2 2 5" xfId="25162" xr:uid="{00000000-0005-0000-0000-0000AE3D0000}"/>
    <cellStyle name="Normal 4 3 2 2 4 2 3" xfId="9080" xr:uid="{00000000-0005-0000-0000-0000AF3D0000}"/>
    <cellStyle name="Normal 4 3 2 2 4 2 3 2" xfId="19525" xr:uid="{00000000-0005-0000-0000-0000B03D0000}"/>
    <cellStyle name="Normal 4 3 2 2 4 2 3 2 2" xfId="42870" xr:uid="{00000000-0005-0000-0000-0000B13D0000}"/>
    <cellStyle name="Normal 4 3 2 2 4 2 3 3" xfId="14371" xr:uid="{00000000-0005-0000-0000-0000B23D0000}"/>
    <cellStyle name="Normal 4 3 2 2 4 2 3 3 2" xfId="37555" xr:uid="{00000000-0005-0000-0000-0000B33D0000}"/>
    <cellStyle name="Normal 4 3 2 2 4 2 3 4" xfId="32245" xr:uid="{00000000-0005-0000-0000-0000B43D0000}"/>
    <cellStyle name="Normal 4 3 2 2 4 2 3 5" xfId="26930" xr:uid="{00000000-0005-0000-0000-0000B53D0000}"/>
    <cellStyle name="Normal 4 3 2 2 4 2 4" xfId="16152" xr:uid="{00000000-0005-0000-0000-0000B63D0000}"/>
    <cellStyle name="Normal 4 3 2 2 4 2 4 2" xfId="39339" xr:uid="{00000000-0005-0000-0000-0000B73D0000}"/>
    <cellStyle name="Normal 4 3 2 2 4 2 5" xfId="10843" xr:uid="{00000000-0005-0000-0000-0000B83D0000}"/>
    <cellStyle name="Normal 4 3 2 2 4 2 5 2" xfId="34024" xr:uid="{00000000-0005-0000-0000-0000B93D0000}"/>
    <cellStyle name="Normal 4 3 2 2 4 2 6" xfId="21470" xr:uid="{00000000-0005-0000-0000-0000BA3D0000}"/>
    <cellStyle name="Normal 4 3 2 2 4 2 6 2" xfId="28714" xr:uid="{00000000-0005-0000-0000-0000BB3D0000}"/>
    <cellStyle name="Normal 4 3 2 2 4 2 7" xfId="23399" xr:uid="{00000000-0005-0000-0000-0000BC3D0000}"/>
    <cellStyle name="Normal 4 3 2 2 4 2 8" xfId="44665" xr:uid="{00000000-0005-0000-0000-0000BD3D0000}"/>
    <cellStyle name="Normal 4 3 2 2 4 2 9" xfId="4749" xr:uid="{00000000-0005-0000-0000-0000BE3D0000}"/>
    <cellStyle name="Normal 4 3 2 2 4 3" xfId="6636" xr:uid="{00000000-0005-0000-0000-0000BF3D0000}"/>
    <cellStyle name="Normal 4 3 2 2 4 3 2" xfId="17038" xr:uid="{00000000-0005-0000-0000-0000C03D0000}"/>
    <cellStyle name="Normal 4 3 2 2 4 3 2 2" xfId="40290" xr:uid="{00000000-0005-0000-0000-0000C13D0000}"/>
    <cellStyle name="Normal 4 3 2 2 4 3 3" xfId="11792" xr:uid="{00000000-0005-0000-0000-0000C23D0000}"/>
    <cellStyle name="Normal 4 3 2 2 4 3 3 2" xfId="34975" xr:uid="{00000000-0005-0000-0000-0000C33D0000}"/>
    <cellStyle name="Normal 4 3 2 2 4 3 4" xfId="29665" xr:uid="{00000000-0005-0000-0000-0000C43D0000}"/>
    <cellStyle name="Normal 4 3 2 2 4 3 5" xfId="24350" xr:uid="{00000000-0005-0000-0000-0000C53D0000}"/>
    <cellStyle name="Normal 4 3 2 2 4 4" xfId="8327" xr:uid="{00000000-0005-0000-0000-0000C63D0000}"/>
    <cellStyle name="Normal 4 3 2 2 4 4 2" xfId="18713" xr:uid="{00000000-0005-0000-0000-0000C73D0000}"/>
    <cellStyle name="Normal 4 3 2 2 4 4 2 2" xfId="42058" xr:uid="{00000000-0005-0000-0000-0000C83D0000}"/>
    <cellStyle name="Normal 4 3 2 2 4 4 3" xfId="13559" xr:uid="{00000000-0005-0000-0000-0000C93D0000}"/>
    <cellStyle name="Normal 4 3 2 2 4 4 3 2" xfId="36743" xr:uid="{00000000-0005-0000-0000-0000CA3D0000}"/>
    <cellStyle name="Normal 4 3 2 2 4 4 4" xfId="31433" xr:uid="{00000000-0005-0000-0000-0000CB3D0000}"/>
    <cellStyle name="Normal 4 3 2 2 4 4 5" xfId="26118" xr:uid="{00000000-0005-0000-0000-0000CC3D0000}"/>
    <cellStyle name="Normal 4 3 2 2 4 5" xfId="15340" xr:uid="{00000000-0005-0000-0000-0000CD3D0000}"/>
    <cellStyle name="Normal 4 3 2 2 4 5 2" xfId="38527" xr:uid="{00000000-0005-0000-0000-0000CE3D0000}"/>
    <cellStyle name="Normal 4 3 2 2 4 6" xfId="10031" xr:uid="{00000000-0005-0000-0000-0000CF3D0000}"/>
    <cellStyle name="Normal 4 3 2 2 4 6 2" xfId="33212" xr:uid="{00000000-0005-0000-0000-0000D03D0000}"/>
    <cellStyle name="Normal 4 3 2 2 4 7" xfId="20658" xr:uid="{00000000-0005-0000-0000-0000D13D0000}"/>
    <cellStyle name="Normal 4 3 2 2 4 7 2" xfId="27902" xr:uid="{00000000-0005-0000-0000-0000D23D0000}"/>
    <cellStyle name="Normal 4 3 2 2 4 8" xfId="22587" xr:uid="{00000000-0005-0000-0000-0000D33D0000}"/>
    <cellStyle name="Normal 4 3 2 2 4 9" xfId="43853" xr:uid="{00000000-0005-0000-0000-0000D43D0000}"/>
    <cellStyle name="Normal 4 3 2 2 5" xfId="643" xr:uid="{00000000-0005-0000-0000-0000D53D0000}"/>
    <cellStyle name="Normal 4 3 2 2 5 10" xfId="2607" xr:uid="{00000000-0005-0000-0000-0000D63D0000}"/>
    <cellStyle name="Normal 4 3 2 2 5 2" xfId="6237" xr:uid="{00000000-0005-0000-0000-0000D73D0000}"/>
    <cellStyle name="Normal 4 3 2 2 5 2 2" xfId="16680" xr:uid="{00000000-0005-0000-0000-0000D83D0000}"/>
    <cellStyle name="Normal 4 3 2 2 5 2 2 2" xfId="39884" xr:uid="{00000000-0005-0000-0000-0000D93D0000}"/>
    <cellStyle name="Normal 4 3 2 2 5 2 3" xfId="11386" xr:uid="{00000000-0005-0000-0000-0000DA3D0000}"/>
    <cellStyle name="Normal 4 3 2 2 5 2 3 2" xfId="34569" xr:uid="{00000000-0005-0000-0000-0000DB3D0000}"/>
    <cellStyle name="Normal 4 3 2 2 5 2 4" xfId="29259" xr:uid="{00000000-0005-0000-0000-0000DC3D0000}"/>
    <cellStyle name="Normal 4 3 2 2 5 2 5" xfId="23944" xr:uid="{00000000-0005-0000-0000-0000DD3D0000}"/>
    <cellStyle name="Normal 4 3 2 2 5 3" xfId="7969" xr:uid="{00000000-0005-0000-0000-0000DE3D0000}"/>
    <cellStyle name="Normal 4 3 2 2 5 3 2" xfId="18308" xr:uid="{00000000-0005-0000-0000-0000DF3D0000}"/>
    <cellStyle name="Normal 4 3 2 2 5 3 2 2" xfId="41652" xr:uid="{00000000-0005-0000-0000-0000E03D0000}"/>
    <cellStyle name="Normal 4 3 2 2 5 3 3" xfId="13153" xr:uid="{00000000-0005-0000-0000-0000E13D0000}"/>
    <cellStyle name="Normal 4 3 2 2 5 3 3 2" xfId="36337" xr:uid="{00000000-0005-0000-0000-0000E23D0000}"/>
    <cellStyle name="Normal 4 3 2 2 5 3 4" xfId="31027" xr:uid="{00000000-0005-0000-0000-0000E33D0000}"/>
    <cellStyle name="Normal 4 3 2 2 5 3 5" xfId="25712" xr:uid="{00000000-0005-0000-0000-0000E43D0000}"/>
    <cellStyle name="Normal 4 3 2 2 5 4" xfId="14934" xr:uid="{00000000-0005-0000-0000-0000E53D0000}"/>
    <cellStyle name="Normal 4 3 2 2 5 4 2" xfId="38121" xr:uid="{00000000-0005-0000-0000-0000E63D0000}"/>
    <cellStyle name="Normal 4 3 2 2 5 5" xfId="9625" xr:uid="{00000000-0005-0000-0000-0000E73D0000}"/>
    <cellStyle name="Normal 4 3 2 2 5 5 2" xfId="32806" xr:uid="{00000000-0005-0000-0000-0000E83D0000}"/>
    <cellStyle name="Normal 4 3 2 2 5 6" xfId="20252" xr:uid="{00000000-0005-0000-0000-0000E93D0000}"/>
    <cellStyle name="Normal 4 3 2 2 5 6 2" xfId="27496" xr:uid="{00000000-0005-0000-0000-0000EA3D0000}"/>
    <cellStyle name="Normal 4 3 2 2 5 7" xfId="22181" xr:uid="{00000000-0005-0000-0000-0000EB3D0000}"/>
    <cellStyle name="Normal 4 3 2 2 5 8" xfId="43447" xr:uid="{00000000-0005-0000-0000-0000EC3D0000}"/>
    <cellStyle name="Normal 4 3 2 2 5 9" xfId="4750" xr:uid="{00000000-0005-0000-0000-0000ED3D0000}"/>
    <cellStyle name="Normal 4 3 2 2 6" xfId="1470" xr:uid="{00000000-0005-0000-0000-0000EE3D0000}"/>
    <cellStyle name="Normal 4 3 2 2 6 10" xfId="3419" xr:uid="{00000000-0005-0000-0000-0000EF3D0000}"/>
    <cellStyle name="Normal 4 3 2 2 6 2" xfId="7036" xr:uid="{00000000-0005-0000-0000-0000F03D0000}"/>
    <cellStyle name="Normal 4 3 2 2 6 2 2" xfId="17408" xr:uid="{00000000-0005-0000-0000-0000F13D0000}"/>
    <cellStyle name="Normal 4 3 2 2 6 2 2 2" xfId="40696" xr:uid="{00000000-0005-0000-0000-0000F23D0000}"/>
    <cellStyle name="Normal 4 3 2 2 6 2 3" xfId="12198" xr:uid="{00000000-0005-0000-0000-0000F33D0000}"/>
    <cellStyle name="Normal 4 3 2 2 6 2 3 2" xfId="35381" xr:uid="{00000000-0005-0000-0000-0000F43D0000}"/>
    <cellStyle name="Normal 4 3 2 2 6 2 4" xfId="30071" xr:uid="{00000000-0005-0000-0000-0000F53D0000}"/>
    <cellStyle name="Normal 4 3 2 2 6 2 5" xfId="24756" xr:uid="{00000000-0005-0000-0000-0000F63D0000}"/>
    <cellStyle name="Normal 4 3 2 2 6 3" xfId="8697" xr:uid="{00000000-0005-0000-0000-0000F73D0000}"/>
    <cellStyle name="Normal 4 3 2 2 6 3 2" xfId="19119" xr:uid="{00000000-0005-0000-0000-0000F83D0000}"/>
    <cellStyle name="Normal 4 3 2 2 6 3 2 2" xfId="42464" xr:uid="{00000000-0005-0000-0000-0000F93D0000}"/>
    <cellStyle name="Normal 4 3 2 2 6 3 3" xfId="13965" xr:uid="{00000000-0005-0000-0000-0000FA3D0000}"/>
    <cellStyle name="Normal 4 3 2 2 6 3 3 2" xfId="37149" xr:uid="{00000000-0005-0000-0000-0000FB3D0000}"/>
    <cellStyle name="Normal 4 3 2 2 6 3 4" xfId="31839" xr:uid="{00000000-0005-0000-0000-0000FC3D0000}"/>
    <cellStyle name="Normal 4 3 2 2 6 3 5" xfId="26524" xr:uid="{00000000-0005-0000-0000-0000FD3D0000}"/>
    <cellStyle name="Normal 4 3 2 2 6 4" xfId="15746" xr:uid="{00000000-0005-0000-0000-0000FE3D0000}"/>
    <cellStyle name="Normal 4 3 2 2 6 4 2" xfId="38933" xr:uid="{00000000-0005-0000-0000-0000FF3D0000}"/>
    <cellStyle name="Normal 4 3 2 2 6 5" xfId="10437" xr:uid="{00000000-0005-0000-0000-0000003E0000}"/>
    <cellStyle name="Normal 4 3 2 2 6 5 2" xfId="33618" xr:uid="{00000000-0005-0000-0000-0000013E0000}"/>
    <cellStyle name="Normal 4 3 2 2 6 6" xfId="21064" xr:uid="{00000000-0005-0000-0000-0000023E0000}"/>
    <cellStyle name="Normal 4 3 2 2 6 6 2" xfId="28308" xr:uid="{00000000-0005-0000-0000-0000033E0000}"/>
    <cellStyle name="Normal 4 3 2 2 6 7" xfId="22993" xr:uid="{00000000-0005-0000-0000-0000043E0000}"/>
    <cellStyle name="Normal 4 3 2 2 6 8" xfId="44259" xr:uid="{00000000-0005-0000-0000-0000053E0000}"/>
    <cellStyle name="Normal 4 3 2 2 6 9" xfId="4751" xr:uid="{00000000-0005-0000-0000-0000063E0000}"/>
    <cellStyle name="Normal 4 3 2 2 7" xfId="6104" xr:uid="{00000000-0005-0000-0000-0000073E0000}"/>
    <cellStyle name="Normal 4 3 2 2 7 2" xfId="16547" xr:uid="{00000000-0005-0000-0000-0000083E0000}"/>
    <cellStyle name="Normal 4 3 2 2 7 2 2" xfId="39750" xr:uid="{00000000-0005-0000-0000-0000093E0000}"/>
    <cellStyle name="Normal 4 3 2 2 7 3" xfId="11252" xr:uid="{00000000-0005-0000-0000-00000A3E0000}"/>
    <cellStyle name="Normal 4 3 2 2 7 3 2" xfId="34435" xr:uid="{00000000-0005-0000-0000-00000B3E0000}"/>
    <cellStyle name="Normal 4 3 2 2 7 4" xfId="29125" xr:uid="{00000000-0005-0000-0000-00000C3E0000}"/>
    <cellStyle name="Normal 4 3 2 2 7 5" xfId="23810" xr:uid="{00000000-0005-0000-0000-00000D3E0000}"/>
    <cellStyle name="Normal 4 3 2 2 8" xfId="7836" xr:uid="{00000000-0005-0000-0000-00000E3E0000}"/>
    <cellStyle name="Normal 4 3 2 2 8 2" xfId="18175" xr:uid="{00000000-0005-0000-0000-00000F3E0000}"/>
    <cellStyle name="Normal 4 3 2 2 8 2 2" xfId="41518" xr:uid="{00000000-0005-0000-0000-0000103E0000}"/>
    <cellStyle name="Normal 4 3 2 2 8 3" xfId="13019" xr:uid="{00000000-0005-0000-0000-0000113E0000}"/>
    <cellStyle name="Normal 4 3 2 2 8 3 2" xfId="36203" xr:uid="{00000000-0005-0000-0000-0000123E0000}"/>
    <cellStyle name="Normal 4 3 2 2 8 4" xfId="30893" xr:uid="{00000000-0005-0000-0000-0000133E0000}"/>
    <cellStyle name="Normal 4 3 2 2 8 5" xfId="25578" xr:uid="{00000000-0005-0000-0000-0000143E0000}"/>
    <cellStyle name="Normal 4 3 2 2 9" xfId="14800" xr:uid="{00000000-0005-0000-0000-0000153E0000}"/>
    <cellStyle name="Normal 4 3 2 2 9 2" xfId="37987" xr:uid="{00000000-0005-0000-0000-0000163E0000}"/>
    <cellStyle name="Normal 4 3 2 3" xfId="719" xr:uid="{00000000-0005-0000-0000-0000173E0000}"/>
    <cellStyle name="Normal 4 3 2 3 10" xfId="43520" xr:uid="{00000000-0005-0000-0000-0000183E0000}"/>
    <cellStyle name="Normal 4 3 2 3 11" xfId="4752" xr:uid="{00000000-0005-0000-0000-0000193E0000}"/>
    <cellStyle name="Normal 4 3 2 3 12" xfId="2680" xr:uid="{00000000-0005-0000-0000-00001A3E0000}"/>
    <cellStyle name="Normal 4 3 2 3 2" xfId="1135" xr:uid="{00000000-0005-0000-0000-00001B3E0000}"/>
    <cellStyle name="Normal 4 3 2 3 2 10" xfId="4753" xr:uid="{00000000-0005-0000-0000-00001C3E0000}"/>
    <cellStyle name="Normal 4 3 2 3 2 11" xfId="3086" xr:uid="{00000000-0005-0000-0000-00001D3E0000}"/>
    <cellStyle name="Normal 4 3 2 3 2 2" xfId="1950" xr:uid="{00000000-0005-0000-0000-00001E3E0000}"/>
    <cellStyle name="Normal 4 3 2 3 2 2 10" xfId="3898" xr:uid="{00000000-0005-0000-0000-00001F3E0000}"/>
    <cellStyle name="Normal 4 3 2 3 2 2 2" xfId="7508" xr:uid="{00000000-0005-0000-0000-0000203E0000}"/>
    <cellStyle name="Normal 4 3 2 3 2 2 2 2" xfId="17851" xr:uid="{00000000-0005-0000-0000-0000213E0000}"/>
    <cellStyle name="Normal 4 3 2 3 2 2 2 2 2" xfId="41175" xr:uid="{00000000-0005-0000-0000-0000223E0000}"/>
    <cellStyle name="Normal 4 3 2 3 2 2 2 3" xfId="12677" xr:uid="{00000000-0005-0000-0000-0000233E0000}"/>
    <cellStyle name="Normal 4 3 2 3 2 2 2 3 2" xfId="35860" xr:uid="{00000000-0005-0000-0000-0000243E0000}"/>
    <cellStyle name="Normal 4 3 2 3 2 2 2 4" xfId="30550" xr:uid="{00000000-0005-0000-0000-0000253E0000}"/>
    <cellStyle name="Normal 4 3 2 3 2 2 2 5" xfId="25235" xr:uid="{00000000-0005-0000-0000-0000263E0000}"/>
    <cellStyle name="Normal 4 3 2 3 2 2 3" xfId="9141" xr:uid="{00000000-0005-0000-0000-0000273E0000}"/>
    <cellStyle name="Normal 4 3 2 3 2 2 3 2" xfId="19598" xr:uid="{00000000-0005-0000-0000-0000283E0000}"/>
    <cellStyle name="Normal 4 3 2 3 2 2 3 2 2" xfId="42943" xr:uid="{00000000-0005-0000-0000-0000293E0000}"/>
    <cellStyle name="Normal 4 3 2 3 2 2 3 3" xfId="14444" xr:uid="{00000000-0005-0000-0000-00002A3E0000}"/>
    <cellStyle name="Normal 4 3 2 3 2 2 3 3 2" xfId="37628" xr:uid="{00000000-0005-0000-0000-00002B3E0000}"/>
    <cellStyle name="Normal 4 3 2 3 2 2 3 4" xfId="32318" xr:uid="{00000000-0005-0000-0000-00002C3E0000}"/>
    <cellStyle name="Normal 4 3 2 3 2 2 3 5" xfId="27003" xr:uid="{00000000-0005-0000-0000-00002D3E0000}"/>
    <cellStyle name="Normal 4 3 2 3 2 2 4" xfId="16225" xr:uid="{00000000-0005-0000-0000-00002E3E0000}"/>
    <cellStyle name="Normal 4 3 2 3 2 2 4 2" xfId="39412" xr:uid="{00000000-0005-0000-0000-00002F3E0000}"/>
    <cellStyle name="Normal 4 3 2 3 2 2 5" xfId="10916" xr:uid="{00000000-0005-0000-0000-0000303E0000}"/>
    <cellStyle name="Normal 4 3 2 3 2 2 5 2" xfId="34097" xr:uid="{00000000-0005-0000-0000-0000313E0000}"/>
    <cellStyle name="Normal 4 3 2 3 2 2 6" xfId="21543" xr:uid="{00000000-0005-0000-0000-0000323E0000}"/>
    <cellStyle name="Normal 4 3 2 3 2 2 6 2" xfId="28787" xr:uid="{00000000-0005-0000-0000-0000333E0000}"/>
    <cellStyle name="Normal 4 3 2 3 2 2 7" xfId="23472" xr:uid="{00000000-0005-0000-0000-0000343E0000}"/>
    <cellStyle name="Normal 4 3 2 3 2 2 8" xfId="44738" xr:uid="{00000000-0005-0000-0000-0000353E0000}"/>
    <cellStyle name="Normal 4 3 2 3 2 2 9" xfId="4754" xr:uid="{00000000-0005-0000-0000-0000363E0000}"/>
    <cellStyle name="Normal 4 3 2 3 2 3" xfId="6708" xr:uid="{00000000-0005-0000-0000-0000373E0000}"/>
    <cellStyle name="Normal 4 3 2 3 2 3 2" xfId="17099" xr:uid="{00000000-0005-0000-0000-0000383E0000}"/>
    <cellStyle name="Normal 4 3 2 3 2 3 2 2" xfId="40363" xr:uid="{00000000-0005-0000-0000-0000393E0000}"/>
    <cellStyle name="Normal 4 3 2 3 2 3 3" xfId="11865" xr:uid="{00000000-0005-0000-0000-00003A3E0000}"/>
    <cellStyle name="Normal 4 3 2 3 2 3 3 2" xfId="35048" xr:uid="{00000000-0005-0000-0000-00003B3E0000}"/>
    <cellStyle name="Normal 4 3 2 3 2 3 4" xfId="29738" xr:uid="{00000000-0005-0000-0000-00003C3E0000}"/>
    <cellStyle name="Normal 4 3 2 3 2 3 5" xfId="24423" xr:uid="{00000000-0005-0000-0000-00003D3E0000}"/>
    <cellStyle name="Normal 4 3 2 3 2 4" xfId="8388" xr:uid="{00000000-0005-0000-0000-00003E3E0000}"/>
    <cellStyle name="Normal 4 3 2 3 2 4 2" xfId="18786" xr:uid="{00000000-0005-0000-0000-00003F3E0000}"/>
    <cellStyle name="Normal 4 3 2 3 2 4 2 2" xfId="42131" xr:uid="{00000000-0005-0000-0000-0000403E0000}"/>
    <cellStyle name="Normal 4 3 2 3 2 4 3" xfId="13632" xr:uid="{00000000-0005-0000-0000-0000413E0000}"/>
    <cellStyle name="Normal 4 3 2 3 2 4 3 2" xfId="36816" xr:uid="{00000000-0005-0000-0000-0000423E0000}"/>
    <cellStyle name="Normal 4 3 2 3 2 4 4" xfId="31506" xr:uid="{00000000-0005-0000-0000-0000433E0000}"/>
    <cellStyle name="Normal 4 3 2 3 2 4 5" xfId="26191" xr:uid="{00000000-0005-0000-0000-0000443E0000}"/>
    <cellStyle name="Normal 4 3 2 3 2 5" xfId="15413" xr:uid="{00000000-0005-0000-0000-0000453E0000}"/>
    <cellStyle name="Normal 4 3 2 3 2 5 2" xfId="38600" xr:uid="{00000000-0005-0000-0000-0000463E0000}"/>
    <cellStyle name="Normal 4 3 2 3 2 6" xfId="10104" xr:uid="{00000000-0005-0000-0000-0000473E0000}"/>
    <cellStyle name="Normal 4 3 2 3 2 6 2" xfId="33285" xr:uid="{00000000-0005-0000-0000-0000483E0000}"/>
    <cellStyle name="Normal 4 3 2 3 2 7" xfId="20731" xr:uid="{00000000-0005-0000-0000-0000493E0000}"/>
    <cellStyle name="Normal 4 3 2 3 2 7 2" xfId="27975" xr:uid="{00000000-0005-0000-0000-00004A3E0000}"/>
    <cellStyle name="Normal 4 3 2 3 2 8" xfId="22660" xr:uid="{00000000-0005-0000-0000-00004B3E0000}"/>
    <cellStyle name="Normal 4 3 2 3 2 9" xfId="43926" xr:uid="{00000000-0005-0000-0000-00004C3E0000}"/>
    <cellStyle name="Normal 4 3 2 3 3" xfId="1543" xr:uid="{00000000-0005-0000-0000-00004D3E0000}"/>
    <cellStyle name="Normal 4 3 2 3 3 10" xfId="3492" xr:uid="{00000000-0005-0000-0000-00004E3E0000}"/>
    <cellStyle name="Normal 4 3 2 3 3 2" xfId="7108" xr:uid="{00000000-0005-0000-0000-00004F3E0000}"/>
    <cellStyle name="Normal 4 3 2 3 3 2 2" xfId="17469" xr:uid="{00000000-0005-0000-0000-0000503E0000}"/>
    <cellStyle name="Normal 4 3 2 3 3 2 2 2" xfId="40769" xr:uid="{00000000-0005-0000-0000-0000513E0000}"/>
    <cellStyle name="Normal 4 3 2 3 3 2 3" xfId="12271" xr:uid="{00000000-0005-0000-0000-0000523E0000}"/>
    <cellStyle name="Normal 4 3 2 3 3 2 3 2" xfId="35454" xr:uid="{00000000-0005-0000-0000-0000533E0000}"/>
    <cellStyle name="Normal 4 3 2 3 3 2 4" xfId="30144" xr:uid="{00000000-0005-0000-0000-0000543E0000}"/>
    <cellStyle name="Normal 4 3 2 3 3 2 5" xfId="24829" xr:uid="{00000000-0005-0000-0000-0000553E0000}"/>
    <cellStyle name="Normal 4 3 2 3 3 3" xfId="8758" xr:uid="{00000000-0005-0000-0000-0000563E0000}"/>
    <cellStyle name="Normal 4 3 2 3 3 3 2" xfId="19192" xr:uid="{00000000-0005-0000-0000-0000573E0000}"/>
    <cellStyle name="Normal 4 3 2 3 3 3 2 2" xfId="42537" xr:uid="{00000000-0005-0000-0000-0000583E0000}"/>
    <cellStyle name="Normal 4 3 2 3 3 3 3" xfId="14038" xr:uid="{00000000-0005-0000-0000-0000593E0000}"/>
    <cellStyle name="Normal 4 3 2 3 3 3 3 2" xfId="37222" xr:uid="{00000000-0005-0000-0000-00005A3E0000}"/>
    <cellStyle name="Normal 4 3 2 3 3 3 4" xfId="31912" xr:uid="{00000000-0005-0000-0000-00005B3E0000}"/>
    <cellStyle name="Normal 4 3 2 3 3 3 5" xfId="26597" xr:uid="{00000000-0005-0000-0000-00005C3E0000}"/>
    <cellStyle name="Normal 4 3 2 3 3 4" xfId="15819" xr:uid="{00000000-0005-0000-0000-00005D3E0000}"/>
    <cellStyle name="Normal 4 3 2 3 3 4 2" xfId="39006" xr:uid="{00000000-0005-0000-0000-00005E3E0000}"/>
    <cellStyle name="Normal 4 3 2 3 3 5" xfId="10510" xr:uid="{00000000-0005-0000-0000-00005F3E0000}"/>
    <cellStyle name="Normal 4 3 2 3 3 5 2" xfId="33691" xr:uid="{00000000-0005-0000-0000-0000603E0000}"/>
    <cellStyle name="Normal 4 3 2 3 3 6" xfId="21137" xr:uid="{00000000-0005-0000-0000-0000613E0000}"/>
    <cellStyle name="Normal 4 3 2 3 3 6 2" xfId="28381" xr:uid="{00000000-0005-0000-0000-0000623E0000}"/>
    <cellStyle name="Normal 4 3 2 3 3 7" xfId="23066" xr:uid="{00000000-0005-0000-0000-0000633E0000}"/>
    <cellStyle name="Normal 4 3 2 3 3 8" xfId="44332" xr:uid="{00000000-0005-0000-0000-0000643E0000}"/>
    <cellStyle name="Normal 4 3 2 3 3 9" xfId="4755" xr:uid="{00000000-0005-0000-0000-0000653E0000}"/>
    <cellStyle name="Normal 4 3 2 3 4" xfId="6309" xr:uid="{00000000-0005-0000-0000-0000663E0000}"/>
    <cellStyle name="Normal 4 3 2 3 4 2" xfId="16741" xr:uid="{00000000-0005-0000-0000-0000673E0000}"/>
    <cellStyle name="Normal 4 3 2 3 4 2 2" xfId="39957" xr:uid="{00000000-0005-0000-0000-0000683E0000}"/>
    <cellStyle name="Normal 4 3 2 3 4 3" xfId="11459" xr:uid="{00000000-0005-0000-0000-0000693E0000}"/>
    <cellStyle name="Normal 4 3 2 3 4 3 2" xfId="34642" xr:uid="{00000000-0005-0000-0000-00006A3E0000}"/>
    <cellStyle name="Normal 4 3 2 3 4 4" xfId="29332" xr:uid="{00000000-0005-0000-0000-00006B3E0000}"/>
    <cellStyle name="Normal 4 3 2 3 4 5" xfId="24017" xr:uid="{00000000-0005-0000-0000-00006C3E0000}"/>
    <cellStyle name="Normal 4 3 2 3 5" xfId="8030" xr:uid="{00000000-0005-0000-0000-00006D3E0000}"/>
    <cellStyle name="Normal 4 3 2 3 5 2" xfId="18381" xr:uid="{00000000-0005-0000-0000-00006E3E0000}"/>
    <cellStyle name="Normal 4 3 2 3 5 2 2" xfId="41725" xr:uid="{00000000-0005-0000-0000-00006F3E0000}"/>
    <cellStyle name="Normal 4 3 2 3 5 3" xfId="13226" xr:uid="{00000000-0005-0000-0000-0000703E0000}"/>
    <cellStyle name="Normal 4 3 2 3 5 3 2" xfId="36410" xr:uid="{00000000-0005-0000-0000-0000713E0000}"/>
    <cellStyle name="Normal 4 3 2 3 5 4" xfId="31100" xr:uid="{00000000-0005-0000-0000-0000723E0000}"/>
    <cellStyle name="Normal 4 3 2 3 5 5" xfId="25785" xr:uid="{00000000-0005-0000-0000-0000733E0000}"/>
    <cellStyle name="Normal 4 3 2 3 6" xfId="15007" xr:uid="{00000000-0005-0000-0000-0000743E0000}"/>
    <cellStyle name="Normal 4 3 2 3 6 2" xfId="38194" xr:uid="{00000000-0005-0000-0000-0000753E0000}"/>
    <cellStyle name="Normal 4 3 2 3 7" xfId="9698" xr:uid="{00000000-0005-0000-0000-0000763E0000}"/>
    <cellStyle name="Normal 4 3 2 3 7 2" xfId="32879" xr:uid="{00000000-0005-0000-0000-0000773E0000}"/>
    <cellStyle name="Normal 4 3 2 3 8" xfId="20325" xr:uid="{00000000-0005-0000-0000-0000783E0000}"/>
    <cellStyle name="Normal 4 3 2 3 8 2" xfId="27569" xr:uid="{00000000-0005-0000-0000-0000793E0000}"/>
    <cellStyle name="Normal 4 3 2 3 9" xfId="22254" xr:uid="{00000000-0005-0000-0000-00007A3E0000}"/>
    <cellStyle name="Normal 4 3 2 4" xfId="856" xr:uid="{00000000-0005-0000-0000-00007B3E0000}"/>
    <cellStyle name="Normal 4 3 2 4 10" xfId="43649" xr:uid="{00000000-0005-0000-0000-00007C3E0000}"/>
    <cellStyle name="Normal 4 3 2 4 11" xfId="4756" xr:uid="{00000000-0005-0000-0000-00007D3E0000}"/>
    <cellStyle name="Normal 4 3 2 4 12" xfId="2809" xr:uid="{00000000-0005-0000-0000-00007E3E0000}"/>
    <cellStyle name="Normal 4 3 2 4 2" xfId="1264" xr:uid="{00000000-0005-0000-0000-00007F3E0000}"/>
    <cellStyle name="Normal 4 3 2 4 2 10" xfId="4757" xr:uid="{00000000-0005-0000-0000-0000803E0000}"/>
    <cellStyle name="Normal 4 3 2 4 2 11" xfId="3215" xr:uid="{00000000-0005-0000-0000-0000813E0000}"/>
    <cellStyle name="Normal 4 3 2 4 2 2" xfId="2079" xr:uid="{00000000-0005-0000-0000-0000823E0000}"/>
    <cellStyle name="Normal 4 3 2 4 2 2 10" xfId="4027" xr:uid="{00000000-0005-0000-0000-0000833E0000}"/>
    <cellStyle name="Normal 4 3 2 4 2 2 2" xfId="7635" xr:uid="{00000000-0005-0000-0000-0000843E0000}"/>
    <cellStyle name="Normal 4 3 2 4 2 2 2 2" xfId="17968" xr:uid="{00000000-0005-0000-0000-0000853E0000}"/>
    <cellStyle name="Normal 4 3 2 4 2 2 2 2 2" xfId="41304" xr:uid="{00000000-0005-0000-0000-0000863E0000}"/>
    <cellStyle name="Normal 4 3 2 4 2 2 2 3" xfId="12806" xr:uid="{00000000-0005-0000-0000-0000873E0000}"/>
    <cellStyle name="Normal 4 3 2 4 2 2 2 3 2" xfId="35989" xr:uid="{00000000-0005-0000-0000-0000883E0000}"/>
    <cellStyle name="Normal 4 3 2 4 2 2 2 4" xfId="30679" xr:uid="{00000000-0005-0000-0000-0000893E0000}"/>
    <cellStyle name="Normal 4 3 2 4 2 2 2 5" xfId="25364" xr:uid="{00000000-0005-0000-0000-00008A3E0000}"/>
    <cellStyle name="Normal 4 3 2 4 2 2 3" xfId="9258" xr:uid="{00000000-0005-0000-0000-00008B3E0000}"/>
    <cellStyle name="Normal 4 3 2 4 2 2 3 2" xfId="19727" xr:uid="{00000000-0005-0000-0000-00008C3E0000}"/>
    <cellStyle name="Normal 4 3 2 4 2 2 3 2 2" xfId="43072" xr:uid="{00000000-0005-0000-0000-00008D3E0000}"/>
    <cellStyle name="Normal 4 3 2 4 2 2 3 3" xfId="14573" xr:uid="{00000000-0005-0000-0000-00008E3E0000}"/>
    <cellStyle name="Normal 4 3 2 4 2 2 3 3 2" xfId="37757" xr:uid="{00000000-0005-0000-0000-00008F3E0000}"/>
    <cellStyle name="Normal 4 3 2 4 2 2 3 4" xfId="32447" xr:uid="{00000000-0005-0000-0000-0000903E0000}"/>
    <cellStyle name="Normal 4 3 2 4 2 2 3 5" xfId="27132" xr:uid="{00000000-0005-0000-0000-0000913E0000}"/>
    <cellStyle name="Normal 4 3 2 4 2 2 4" xfId="16354" xr:uid="{00000000-0005-0000-0000-0000923E0000}"/>
    <cellStyle name="Normal 4 3 2 4 2 2 4 2" xfId="39541" xr:uid="{00000000-0005-0000-0000-0000933E0000}"/>
    <cellStyle name="Normal 4 3 2 4 2 2 5" xfId="11045" xr:uid="{00000000-0005-0000-0000-0000943E0000}"/>
    <cellStyle name="Normal 4 3 2 4 2 2 5 2" xfId="34226" xr:uid="{00000000-0005-0000-0000-0000953E0000}"/>
    <cellStyle name="Normal 4 3 2 4 2 2 6" xfId="21672" xr:uid="{00000000-0005-0000-0000-0000963E0000}"/>
    <cellStyle name="Normal 4 3 2 4 2 2 6 2" xfId="28916" xr:uid="{00000000-0005-0000-0000-0000973E0000}"/>
    <cellStyle name="Normal 4 3 2 4 2 2 7" xfId="23601" xr:uid="{00000000-0005-0000-0000-0000983E0000}"/>
    <cellStyle name="Normal 4 3 2 4 2 2 8" xfId="44867" xr:uid="{00000000-0005-0000-0000-0000993E0000}"/>
    <cellStyle name="Normal 4 3 2 4 2 2 9" xfId="4758" xr:uid="{00000000-0005-0000-0000-00009A3E0000}"/>
    <cellStyle name="Normal 4 3 2 4 2 3" xfId="6835" xr:uid="{00000000-0005-0000-0000-00009B3E0000}"/>
    <cellStyle name="Normal 4 3 2 4 2 3 2" xfId="17204" xr:uid="{00000000-0005-0000-0000-00009C3E0000}"/>
    <cellStyle name="Normal 4 3 2 4 2 3 2 2" xfId="40492" xr:uid="{00000000-0005-0000-0000-00009D3E0000}"/>
    <cellStyle name="Normal 4 3 2 4 2 3 3" xfId="11994" xr:uid="{00000000-0005-0000-0000-00009E3E0000}"/>
    <cellStyle name="Normal 4 3 2 4 2 3 3 2" xfId="35177" xr:uid="{00000000-0005-0000-0000-00009F3E0000}"/>
    <cellStyle name="Normal 4 3 2 4 2 3 4" xfId="29867" xr:uid="{00000000-0005-0000-0000-0000A03E0000}"/>
    <cellStyle name="Normal 4 3 2 4 2 3 5" xfId="24552" xr:uid="{00000000-0005-0000-0000-0000A13E0000}"/>
    <cellStyle name="Normal 4 3 2 4 2 4" xfId="8493" xr:uid="{00000000-0005-0000-0000-0000A23E0000}"/>
    <cellStyle name="Normal 4 3 2 4 2 4 2" xfId="18915" xr:uid="{00000000-0005-0000-0000-0000A33E0000}"/>
    <cellStyle name="Normal 4 3 2 4 2 4 2 2" xfId="42260" xr:uid="{00000000-0005-0000-0000-0000A43E0000}"/>
    <cellStyle name="Normal 4 3 2 4 2 4 3" xfId="13761" xr:uid="{00000000-0005-0000-0000-0000A53E0000}"/>
    <cellStyle name="Normal 4 3 2 4 2 4 3 2" xfId="36945" xr:uid="{00000000-0005-0000-0000-0000A63E0000}"/>
    <cellStyle name="Normal 4 3 2 4 2 4 4" xfId="31635" xr:uid="{00000000-0005-0000-0000-0000A73E0000}"/>
    <cellStyle name="Normal 4 3 2 4 2 4 5" xfId="26320" xr:uid="{00000000-0005-0000-0000-0000A83E0000}"/>
    <cellStyle name="Normal 4 3 2 4 2 5" xfId="15542" xr:uid="{00000000-0005-0000-0000-0000A93E0000}"/>
    <cellStyle name="Normal 4 3 2 4 2 5 2" xfId="38729" xr:uid="{00000000-0005-0000-0000-0000AA3E0000}"/>
    <cellStyle name="Normal 4 3 2 4 2 6" xfId="10233" xr:uid="{00000000-0005-0000-0000-0000AB3E0000}"/>
    <cellStyle name="Normal 4 3 2 4 2 6 2" xfId="33414" xr:uid="{00000000-0005-0000-0000-0000AC3E0000}"/>
    <cellStyle name="Normal 4 3 2 4 2 7" xfId="20860" xr:uid="{00000000-0005-0000-0000-0000AD3E0000}"/>
    <cellStyle name="Normal 4 3 2 4 2 7 2" xfId="28104" xr:uid="{00000000-0005-0000-0000-0000AE3E0000}"/>
    <cellStyle name="Normal 4 3 2 4 2 8" xfId="22789" xr:uid="{00000000-0005-0000-0000-0000AF3E0000}"/>
    <cellStyle name="Normal 4 3 2 4 2 9" xfId="44055" xr:uid="{00000000-0005-0000-0000-0000B03E0000}"/>
    <cellStyle name="Normal 4 3 2 4 3" xfId="1672" xr:uid="{00000000-0005-0000-0000-0000B13E0000}"/>
    <cellStyle name="Normal 4 3 2 4 3 10" xfId="3621" xr:uid="{00000000-0005-0000-0000-0000B23E0000}"/>
    <cellStyle name="Normal 4 3 2 4 3 2" xfId="7235" xr:uid="{00000000-0005-0000-0000-0000B33E0000}"/>
    <cellStyle name="Normal 4 3 2 4 3 2 2" xfId="17586" xr:uid="{00000000-0005-0000-0000-0000B43E0000}"/>
    <cellStyle name="Normal 4 3 2 4 3 2 2 2" xfId="40898" xr:uid="{00000000-0005-0000-0000-0000B53E0000}"/>
    <cellStyle name="Normal 4 3 2 4 3 2 3" xfId="12400" xr:uid="{00000000-0005-0000-0000-0000B63E0000}"/>
    <cellStyle name="Normal 4 3 2 4 3 2 3 2" xfId="35583" xr:uid="{00000000-0005-0000-0000-0000B73E0000}"/>
    <cellStyle name="Normal 4 3 2 4 3 2 4" xfId="30273" xr:uid="{00000000-0005-0000-0000-0000B83E0000}"/>
    <cellStyle name="Normal 4 3 2 4 3 2 5" xfId="24958" xr:uid="{00000000-0005-0000-0000-0000B93E0000}"/>
    <cellStyle name="Normal 4 3 2 4 3 3" xfId="8875" xr:uid="{00000000-0005-0000-0000-0000BA3E0000}"/>
    <cellStyle name="Normal 4 3 2 4 3 3 2" xfId="19321" xr:uid="{00000000-0005-0000-0000-0000BB3E0000}"/>
    <cellStyle name="Normal 4 3 2 4 3 3 2 2" xfId="42666" xr:uid="{00000000-0005-0000-0000-0000BC3E0000}"/>
    <cellStyle name="Normal 4 3 2 4 3 3 3" xfId="14167" xr:uid="{00000000-0005-0000-0000-0000BD3E0000}"/>
    <cellStyle name="Normal 4 3 2 4 3 3 3 2" xfId="37351" xr:uid="{00000000-0005-0000-0000-0000BE3E0000}"/>
    <cellStyle name="Normal 4 3 2 4 3 3 4" xfId="32041" xr:uid="{00000000-0005-0000-0000-0000BF3E0000}"/>
    <cellStyle name="Normal 4 3 2 4 3 3 5" xfId="26726" xr:uid="{00000000-0005-0000-0000-0000C03E0000}"/>
    <cellStyle name="Normal 4 3 2 4 3 4" xfId="15948" xr:uid="{00000000-0005-0000-0000-0000C13E0000}"/>
    <cellStyle name="Normal 4 3 2 4 3 4 2" xfId="39135" xr:uid="{00000000-0005-0000-0000-0000C23E0000}"/>
    <cellStyle name="Normal 4 3 2 4 3 5" xfId="10639" xr:uid="{00000000-0005-0000-0000-0000C33E0000}"/>
    <cellStyle name="Normal 4 3 2 4 3 5 2" xfId="33820" xr:uid="{00000000-0005-0000-0000-0000C43E0000}"/>
    <cellStyle name="Normal 4 3 2 4 3 6" xfId="21266" xr:uid="{00000000-0005-0000-0000-0000C53E0000}"/>
    <cellStyle name="Normal 4 3 2 4 3 6 2" xfId="28510" xr:uid="{00000000-0005-0000-0000-0000C63E0000}"/>
    <cellStyle name="Normal 4 3 2 4 3 7" xfId="23195" xr:uid="{00000000-0005-0000-0000-0000C73E0000}"/>
    <cellStyle name="Normal 4 3 2 4 3 8" xfId="44461" xr:uid="{00000000-0005-0000-0000-0000C83E0000}"/>
    <cellStyle name="Normal 4 3 2 4 3 9" xfId="4759" xr:uid="{00000000-0005-0000-0000-0000C93E0000}"/>
    <cellStyle name="Normal 4 3 2 4 4" xfId="6436" xr:uid="{00000000-0005-0000-0000-0000CA3E0000}"/>
    <cellStyle name="Normal 4 3 2 4 4 2" xfId="16846" xr:uid="{00000000-0005-0000-0000-0000CB3E0000}"/>
    <cellStyle name="Normal 4 3 2 4 4 2 2" xfId="40086" xr:uid="{00000000-0005-0000-0000-0000CC3E0000}"/>
    <cellStyle name="Normal 4 3 2 4 4 3" xfId="11588" xr:uid="{00000000-0005-0000-0000-0000CD3E0000}"/>
    <cellStyle name="Normal 4 3 2 4 4 3 2" xfId="34771" xr:uid="{00000000-0005-0000-0000-0000CE3E0000}"/>
    <cellStyle name="Normal 4 3 2 4 4 4" xfId="29461" xr:uid="{00000000-0005-0000-0000-0000CF3E0000}"/>
    <cellStyle name="Normal 4 3 2 4 4 5" xfId="24146" xr:uid="{00000000-0005-0000-0000-0000D03E0000}"/>
    <cellStyle name="Normal 4 3 2 4 5" xfId="8135" xr:uid="{00000000-0005-0000-0000-0000D13E0000}"/>
    <cellStyle name="Normal 4 3 2 4 5 2" xfId="18510" xr:uid="{00000000-0005-0000-0000-0000D23E0000}"/>
    <cellStyle name="Normal 4 3 2 4 5 2 2" xfId="41854" xr:uid="{00000000-0005-0000-0000-0000D33E0000}"/>
    <cellStyle name="Normal 4 3 2 4 5 3" xfId="13355" xr:uid="{00000000-0005-0000-0000-0000D43E0000}"/>
    <cellStyle name="Normal 4 3 2 4 5 3 2" xfId="36539" xr:uid="{00000000-0005-0000-0000-0000D53E0000}"/>
    <cellStyle name="Normal 4 3 2 4 5 4" xfId="31229" xr:uid="{00000000-0005-0000-0000-0000D63E0000}"/>
    <cellStyle name="Normal 4 3 2 4 5 5" xfId="25914" xr:uid="{00000000-0005-0000-0000-0000D73E0000}"/>
    <cellStyle name="Normal 4 3 2 4 6" xfId="15136" xr:uid="{00000000-0005-0000-0000-0000D83E0000}"/>
    <cellStyle name="Normal 4 3 2 4 6 2" xfId="38323" xr:uid="{00000000-0005-0000-0000-0000D93E0000}"/>
    <cellStyle name="Normal 4 3 2 4 7" xfId="9827" xr:uid="{00000000-0005-0000-0000-0000DA3E0000}"/>
    <cellStyle name="Normal 4 3 2 4 7 2" xfId="33008" xr:uid="{00000000-0005-0000-0000-0000DB3E0000}"/>
    <cellStyle name="Normal 4 3 2 4 8" xfId="20454" xr:uid="{00000000-0005-0000-0000-0000DC3E0000}"/>
    <cellStyle name="Normal 4 3 2 4 8 2" xfId="27698" xr:uid="{00000000-0005-0000-0000-0000DD3E0000}"/>
    <cellStyle name="Normal 4 3 2 4 9" xfId="22383" xr:uid="{00000000-0005-0000-0000-0000DE3E0000}"/>
    <cellStyle name="Normal 4 3 2 5" xfId="1000" xr:uid="{00000000-0005-0000-0000-0000DF3E0000}"/>
    <cellStyle name="Normal 4 3 2 5 10" xfId="4760" xr:uid="{00000000-0005-0000-0000-0000E03E0000}"/>
    <cellStyle name="Normal 4 3 2 5 11" xfId="2951" xr:uid="{00000000-0005-0000-0000-0000E13E0000}"/>
    <cellStyle name="Normal 4 3 2 5 2" xfId="1815" xr:uid="{00000000-0005-0000-0000-0000E23E0000}"/>
    <cellStyle name="Normal 4 3 2 5 2 10" xfId="3763" xr:uid="{00000000-0005-0000-0000-0000E33E0000}"/>
    <cellStyle name="Normal 4 3 2 5 2 2" xfId="7375" xr:uid="{00000000-0005-0000-0000-0000E43E0000}"/>
    <cellStyle name="Normal 4 3 2 5 2 2 2" xfId="17728" xr:uid="{00000000-0005-0000-0000-0000E53E0000}"/>
    <cellStyle name="Normal 4 3 2 5 2 2 2 2" xfId="41040" xr:uid="{00000000-0005-0000-0000-0000E63E0000}"/>
    <cellStyle name="Normal 4 3 2 5 2 2 3" xfId="12542" xr:uid="{00000000-0005-0000-0000-0000E73E0000}"/>
    <cellStyle name="Normal 4 3 2 5 2 2 3 2" xfId="35725" xr:uid="{00000000-0005-0000-0000-0000E83E0000}"/>
    <cellStyle name="Normal 4 3 2 5 2 2 4" xfId="30415" xr:uid="{00000000-0005-0000-0000-0000E93E0000}"/>
    <cellStyle name="Normal 4 3 2 5 2 2 5" xfId="25100" xr:uid="{00000000-0005-0000-0000-0000EA3E0000}"/>
    <cellStyle name="Normal 4 3 2 5 2 3" xfId="9018" xr:uid="{00000000-0005-0000-0000-0000EB3E0000}"/>
    <cellStyle name="Normal 4 3 2 5 2 3 2" xfId="19463" xr:uid="{00000000-0005-0000-0000-0000EC3E0000}"/>
    <cellStyle name="Normal 4 3 2 5 2 3 2 2" xfId="42808" xr:uid="{00000000-0005-0000-0000-0000ED3E0000}"/>
    <cellStyle name="Normal 4 3 2 5 2 3 3" xfId="14309" xr:uid="{00000000-0005-0000-0000-0000EE3E0000}"/>
    <cellStyle name="Normal 4 3 2 5 2 3 3 2" xfId="37493" xr:uid="{00000000-0005-0000-0000-0000EF3E0000}"/>
    <cellStyle name="Normal 4 3 2 5 2 3 4" xfId="32183" xr:uid="{00000000-0005-0000-0000-0000F03E0000}"/>
    <cellStyle name="Normal 4 3 2 5 2 3 5" xfId="26868" xr:uid="{00000000-0005-0000-0000-0000F13E0000}"/>
    <cellStyle name="Normal 4 3 2 5 2 4" xfId="16090" xr:uid="{00000000-0005-0000-0000-0000F23E0000}"/>
    <cellStyle name="Normal 4 3 2 5 2 4 2" xfId="39277" xr:uid="{00000000-0005-0000-0000-0000F33E0000}"/>
    <cellStyle name="Normal 4 3 2 5 2 5" xfId="10781" xr:uid="{00000000-0005-0000-0000-0000F43E0000}"/>
    <cellStyle name="Normal 4 3 2 5 2 5 2" xfId="33962" xr:uid="{00000000-0005-0000-0000-0000F53E0000}"/>
    <cellStyle name="Normal 4 3 2 5 2 6" xfId="21408" xr:uid="{00000000-0005-0000-0000-0000F63E0000}"/>
    <cellStyle name="Normal 4 3 2 5 2 6 2" xfId="28652" xr:uid="{00000000-0005-0000-0000-0000F73E0000}"/>
    <cellStyle name="Normal 4 3 2 5 2 7" xfId="23337" xr:uid="{00000000-0005-0000-0000-0000F83E0000}"/>
    <cellStyle name="Normal 4 3 2 5 2 8" xfId="44603" xr:uid="{00000000-0005-0000-0000-0000F93E0000}"/>
    <cellStyle name="Normal 4 3 2 5 2 9" xfId="4761" xr:uid="{00000000-0005-0000-0000-0000FA3E0000}"/>
    <cellStyle name="Normal 4 3 2 5 3" xfId="6575" xr:uid="{00000000-0005-0000-0000-0000FB3E0000}"/>
    <cellStyle name="Normal 4 3 2 5 3 2" xfId="16976" xr:uid="{00000000-0005-0000-0000-0000FC3E0000}"/>
    <cellStyle name="Normal 4 3 2 5 3 2 2" xfId="40228" xr:uid="{00000000-0005-0000-0000-0000FD3E0000}"/>
    <cellStyle name="Normal 4 3 2 5 3 3" xfId="11730" xr:uid="{00000000-0005-0000-0000-0000FE3E0000}"/>
    <cellStyle name="Normal 4 3 2 5 3 3 2" xfId="34913" xr:uid="{00000000-0005-0000-0000-0000FF3E0000}"/>
    <cellStyle name="Normal 4 3 2 5 3 4" xfId="29603" xr:uid="{00000000-0005-0000-0000-0000003F0000}"/>
    <cellStyle name="Normal 4 3 2 5 3 5" xfId="24288" xr:uid="{00000000-0005-0000-0000-0000013F0000}"/>
    <cellStyle name="Normal 4 3 2 5 4" xfId="8265" xr:uid="{00000000-0005-0000-0000-0000023F0000}"/>
    <cellStyle name="Normal 4 3 2 5 4 2" xfId="18651" xr:uid="{00000000-0005-0000-0000-0000033F0000}"/>
    <cellStyle name="Normal 4 3 2 5 4 2 2" xfId="41996" xr:uid="{00000000-0005-0000-0000-0000043F0000}"/>
    <cellStyle name="Normal 4 3 2 5 4 3" xfId="13497" xr:uid="{00000000-0005-0000-0000-0000053F0000}"/>
    <cellStyle name="Normal 4 3 2 5 4 3 2" xfId="36681" xr:uid="{00000000-0005-0000-0000-0000063F0000}"/>
    <cellStyle name="Normal 4 3 2 5 4 4" xfId="31371" xr:uid="{00000000-0005-0000-0000-0000073F0000}"/>
    <cellStyle name="Normal 4 3 2 5 4 5" xfId="26056" xr:uid="{00000000-0005-0000-0000-0000083F0000}"/>
    <cellStyle name="Normal 4 3 2 5 5" xfId="15278" xr:uid="{00000000-0005-0000-0000-0000093F0000}"/>
    <cellStyle name="Normal 4 3 2 5 5 2" xfId="38465" xr:uid="{00000000-0005-0000-0000-00000A3F0000}"/>
    <cellStyle name="Normal 4 3 2 5 6" xfId="9969" xr:uid="{00000000-0005-0000-0000-00000B3F0000}"/>
    <cellStyle name="Normal 4 3 2 5 6 2" xfId="33150" xr:uid="{00000000-0005-0000-0000-00000C3F0000}"/>
    <cellStyle name="Normal 4 3 2 5 7" xfId="20596" xr:uid="{00000000-0005-0000-0000-00000D3F0000}"/>
    <cellStyle name="Normal 4 3 2 5 7 2" xfId="27840" xr:uid="{00000000-0005-0000-0000-00000E3F0000}"/>
    <cellStyle name="Normal 4 3 2 5 8" xfId="22525" xr:uid="{00000000-0005-0000-0000-00000F3F0000}"/>
    <cellStyle name="Normal 4 3 2 5 9" xfId="43791" xr:uid="{00000000-0005-0000-0000-0000103F0000}"/>
    <cellStyle name="Normal 4 3 2 6" xfId="581" xr:uid="{00000000-0005-0000-0000-0000113F0000}"/>
    <cellStyle name="Normal 4 3 2 6 10" xfId="2545" xr:uid="{00000000-0005-0000-0000-0000123F0000}"/>
    <cellStyle name="Normal 4 3 2 6 2" xfId="6176" xr:uid="{00000000-0005-0000-0000-0000133F0000}"/>
    <cellStyle name="Normal 4 3 2 6 2 2" xfId="16618" xr:uid="{00000000-0005-0000-0000-0000143F0000}"/>
    <cellStyle name="Normal 4 3 2 6 2 2 2" xfId="39822" xr:uid="{00000000-0005-0000-0000-0000153F0000}"/>
    <cellStyle name="Normal 4 3 2 6 2 3" xfId="11324" xr:uid="{00000000-0005-0000-0000-0000163F0000}"/>
    <cellStyle name="Normal 4 3 2 6 2 3 2" xfId="34507" xr:uid="{00000000-0005-0000-0000-0000173F0000}"/>
    <cellStyle name="Normal 4 3 2 6 2 4" xfId="29197" xr:uid="{00000000-0005-0000-0000-0000183F0000}"/>
    <cellStyle name="Normal 4 3 2 6 2 5" xfId="23882" xr:uid="{00000000-0005-0000-0000-0000193F0000}"/>
    <cellStyle name="Normal 4 3 2 6 3" xfId="7907" xr:uid="{00000000-0005-0000-0000-00001A3F0000}"/>
    <cellStyle name="Normal 4 3 2 6 3 2" xfId="18246" xr:uid="{00000000-0005-0000-0000-00001B3F0000}"/>
    <cellStyle name="Normal 4 3 2 6 3 2 2" xfId="41590" xr:uid="{00000000-0005-0000-0000-00001C3F0000}"/>
    <cellStyle name="Normal 4 3 2 6 3 3" xfId="13091" xr:uid="{00000000-0005-0000-0000-00001D3F0000}"/>
    <cellStyle name="Normal 4 3 2 6 3 3 2" xfId="36275" xr:uid="{00000000-0005-0000-0000-00001E3F0000}"/>
    <cellStyle name="Normal 4 3 2 6 3 4" xfId="30965" xr:uid="{00000000-0005-0000-0000-00001F3F0000}"/>
    <cellStyle name="Normal 4 3 2 6 3 5" xfId="25650" xr:uid="{00000000-0005-0000-0000-0000203F0000}"/>
    <cellStyle name="Normal 4 3 2 6 4" xfId="14872" xr:uid="{00000000-0005-0000-0000-0000213F0000}"/>
    <cellStyle name="Normal 4 3 2 6 4 2" xfId="38059" xr:uid="{00000000-0005-0000-0000-0000223F0000}"/>
    <cellStyle name="Normal 4 3 2 6 5" xfId="9563" xr:uid="{00000000-0005-0000-0000-0000233F0000}"/>
    <cellStyle name="Normal 4 3 2 6 5 2" xfId="32744" xr:uid="{00000000-0005-0000-0000-0000243F0000}"/>
    <cellStyle name="Normal 4 3 2 6 6" xfId="20190" xr:uid="{00000000-0005-0000-0000-0000253F0000}"/>
    <cellStyle name="Normal 4 3 2 6 6 2" xfId="27434" xr:uid="{00000000-0005-0000-0000-0000263F0000}"/>
    <cellStyle name="Normal 4 3 2 6 7" xfId="22119" xr:uid="{00000000-0005-0000-0000-0000273F0000}"/>
    <cellStyle name="Normal 4 3 2 6 8" xfId="43385" xr:uid="{00000000-0005-0000-0000-0000283F0000}"/>
    <cellStyle name="Normal 4 3 2 6 9" xfId="4762" xr:uid="{00000000-0005-0000-0000-0000293F0000}"/>
    <cellStyle name="Normal 4 3 2 7" xfId="1408" xr:uid="{00000000-0005-0000-0000-00002A3F0000}"/>
    <cellStyle name="Normal 4 3 2 7 10" xfId="3357" xr:uid="{00000000-0005-0000-0000-00002B3F0000}"/>
    <cellStyle name="Normal 4 3 2 7 2" xfId="6975" xr:uid="{00000000-0005-0000-0000-00002C3F0000}"/>
    <cellStyle name="Normal 4 3 2 7 2 2" xfId="17346" xr:uid="{00000000-0005-0000-0000-00002D3F0000}"/>
    <cellStyle name="Normal 4 3 2 7 2 2 2" xfId="40634" xr:uid="{00000000-0005-0000-0000-00002E3F0000}"/>
    <cellStyle name="Normal 4 3 2 7 2 3" xfId="12136" xr:uid="{00000000-0005-0000-0000-00002F3F0000}"/>
    <cellStyle name="Normal 4 3 2 7 2 3 2" xfId="35319" xr:uid="{00000000-0005-0000-0000-0000303F0000}"/>
    <cellStyle name="Normal 4 3 2 7 2 4" xfId="30009" xr:uid="{00000000-0005-0000-0000-0000313F0000}"/>
    <cellStyle name="Normal 4 3 2 7 2 5" xfId="24694" xr:uid="{00000000-0005-0000-0000-0000323F0000}"/>
    <cellStyle name="Normal 4 3 2 7 3" xfId="8635" xr:uid="{00000000-0005-0000-0000-0000333F0000}"/>
    <cellStyle name="Normal 4 3 2 7 3 2" xfId="19057" xr:uid="{00000000-0005-0000-0000-0000343F0000}"/>
    <cellStyle name="Normal 4 3 2 7 3 2 2" xfId="42402" xr:uid="{00000000-0005-0000-0000-0000353F0000}"/>
    <cellStyle name="Normal 4 3 2 7 3 3" xfId="13903" xr:uid="{00000000-0005-0000-0000-0000363F0000}"/>
    <cellStyle name="Normal 4 3 2 7 3 3 2" xfId="37087" xr:uid="{00000000-0005-0000-0000-0000373F0000}"/>
    <cellStyle name="Normal 4 3 2 7 3 4" xfId="31777" xr:uid="{00000000-0005-0000-0000-0000383F0000}"/>
    <cellStyle name="Normal 4 3 2 7 3 5" xfId="26462" xr:uid="{00000000-0005-0000-0000-0000393F0000}"/>
    <cellStyle name="Normal 4 3 2 7 4" xfId="15684" xr:uid="{00000000-0005-0000-0000-00003A3F0000}"/>
    <cellStyle name="Normal 4 3 2 7 4 2" xfId="38871" xr:uid="{00000000-0005-0000-0000-00003B3F0000}"/>
    <cellStyle name="Normal 4 3 2 7 5" xfId="10375" xr:uid="{00000000-0005-0000-0000-00003C3F0000}"/>
    <cellStyle name="Normal 4 3 2 7 5 2" xfId="33556" xr:uid="{00000000-0005-0000-0000-00003D3F0000}"/>
    <cellStyle name="Normal 4 3 2 7 6" xfId="21002" xr:uid="{00000000-0005-0000-0000-00003E3F0000}"/>
    <cellStyle name="Normal 4 3 2 7 6 2" xfId="28246" xr:uid="{00000000-0005-0000-0000-00003F3F0000}"/>
    <cellStyle name="Normal 4 3 2 7 7" xfId="22931" xr:uid="{00000000-0005-0000-0000-0000403F0000}"/>
    <cellStyle name="Normal 4 3 2 7 8" xfId="44197" xr:uid="{00000000-0005-0000-0000-0000413F0000}"/>
    <cellStyle name="Normal 4 3 2 7 9" xfId="4763" xr:uid="{00000000-0005-0000-0000-0000423F0000}"/>
    <cellStyle name="Normal 4 3 2 8" xfId="6043" xr:uid="{00000000-0005-0000-0000-0000433F0000}"/>
    <cellStyle name="Normal 4 3 2 8 2" xfId="16498" xr:uid="{00000000-0005-0000-0000-0000443F0000}"/>
    <cellStyle name="Normal 4 3 2 8 2 2" xfId="39688" xr:uid="{00000000-0005-0000-0000-0000453F0000}"/>
    <cellStyle name="Normal 4 3 2 8 3" xfId="11190" xr:uid="{00000000-0005-0000-0000-0000463F0000}"/>
    <cellStyle name="Normal 4 3 2 8 3 2" xfId="34373" xr:uid="{00000000-0005-0000-0000-0000473F0000}"/>
    <cellStyle name="Normal 4 3 2 8 4" xfId="29063" xr:uid="{00000000-0005-0000-0000-0000483F0000}"/>
    <cellStyle name="Normal 4 3 2 8 5" xfId="23748" xr:uid="{00000000-0005-0000-0000-0000493F0000}"/>
    <cellStyle name="Normal 4 3 2 9" xfId="7786" xr:uid="{00000000-0005-0000-0000-00004A3F0000}"/>
    <cellStyle name="Normal 4 3 2 9 2" xfId="18114" xr:uid="{00000000-0005-0000-0000-00004B3F0000}"/>
    <cellStyle name="Normal 4 3 2 9 2 2" xfId="41456" xr:uid="{00000000-0005-0000-0000-00004C3F0000}"/>
    <cellStyle name="Normal 4 3 2 9 3" xfId="12957" xr:uid="{00000000-0005-0000-0000-00004D3F0000}"/>
    <cellStyle name="Normal 4 3 2 9 3 2" xfId="36141" xr:uid="{00000000-0005-0000-0000-00004E3F0000}"/>
    <cellStyle name="Normal 4 3 2 9 4" xfId="30831" xr:uid="{00000000-0005-0000-0000-00004F3F0000}"/>
    <cellStyle name="Normal 4 3 2 9 5" xfId="25516" xr:uid="{00000000-0005-0000-0000-0000503F0000}"/>
    <cellStyle name="Normal 4 3 3" xfId="471" xr:uid="{00000000-0005-0000-0000-0000513F0000}"/>
    <cellStyle name="Normal 4 3 3 10" xfId="9453" xr:uid="{00000000-0005-0000-0000-0000523F0000}"/>
    <cellStyle name="Normal 4 3 3 10 2" xfId="32634" xr:uid="{00000000-0005-0000-0000-0000533F0000}"/>
    <cellStyle name="Normal 4 3 3 11" xfId="20080" xr:uid="{00000000-0005-0000-0000-0000543F0000}"/>
    <cellStyle name="Normal 4 3 3 11 2" xfId="27324" xr:uid="{00000000-0005-0000-0000-0000553F0000}"/>
    <cellStyle name="Normal 4 3 3 12" xfId="22009" xr:uid="{00000000-0005-0000-0000-0000563F0000}"/>
    <cellStyle name="Normal 4 3 3 13" xfId="43275" xr:uid="{00000000-0005-0000-0000-0000573F0000}"/>
    <cellStyle name="Normal 4 3 3 14" xfId="4764" xr:uid="{00000000-0005-0000-0000-0000583F0000}"/>
    <cellStyle name="Normal 4 3 3 15" xfId="2435" xr:uid="{00000000-0005-0000-0000-0000593F0000}"/>
    <cellStyle name="Normal 4 3 3 2" xfId="743" xr:uid="{00000000-0005-0000-0000-00005A3F0000}"/>
    <cellStyle name="Normal 4 3 3 2 10" xfId="43544" xr:uid="{00000000-0005-0000-0000-00005B3F0000}"/>
    <cellStyle name="Normal 4 3 3 2 11" xfId="4765" xr:uid="{00000000-0005-0000-0000-00005C3F0000}"/>
    <cellStyle name="Normal 4 3 3 2 12" xfId="2704" xr:uid="{00000000-0005-0000-0000-00005D3F0000}"/>
    <cellStyle name="Normal 4 3 3 2 2" xfId="1159" xr:uid="{00000000-0005-0000-0000-00005E3F0000}"/>
    <cellStyle name="Normal 4 3 3 2 2 10" xfId="4766" xr:uid="{00000000-0005-0000-0000-00005F3F0000}"/>
    <cellStyle name="Normal 4 3 3 2 2 11" xfId="3110" xr:uid="{00000000-0005-0000-0000-0000603F0000}"/>
    <cellStyle name="Normal 4 3 3 2 2 2" xfId="1974" xr:uid="{00000000-0005-0000-0000-0000613F0000}"/>
    <cellStyle name="Normal 4 3 3 2 2 2 10" xfId="3922" xr:uid="{00000000-0005-0000-0000-0000623F0000}"/>
    <cellStyle name="Normal 4 3 3 2 2 2 2" xfId="7531" xr:uid="{00000000-0005-0000-0000-0000633F0000}"/>
    <cellStyle name="Normal 4 3 3 2 2 2 2 2" xfId="17875" xr:uid="{00000000-0005-0000-0000-0000643F0000}"/>
    <cellStyle name="Normal 4 3 3 2 2 2 2 2 2" xfId="41199" xr:uid="{00000000-0005-0000-0000-0000653F0000}"/>
    <cellStyle name="Normal 4 3 3 2 2 2 2 3" xfId="12701" xr:uid="{00000000-0005-0000-0000-0000663F0000}"/>
    <cellStyle name="Normal 4 3 3 2 2 2 2 3 2" xfId="35884" xr:uid="{00000000-0005-0000-0000-0000673F0000}"/>
    <cellStyle name="Normal 4 3 3 2 2 2 2 4" xfId="30574" xr:uid="{00000000-0005-0000-0000-0000683F0000}"/>
    <cellStyle name="Normal 4 3 3 2 2 2 2 5" xfId="25259" xr:uid="{00000000-0005-0000-0000-0000693F0000}"/>
    <cellStyle name="Normal 4 3 3 2 2 2 3" xfId="9165" xr:uid="{00000000-0005-0000-0000-00006A3F0000}"/>
    <cellStyle name="Normal 4 3 3 2 2 2 3 2" xfId="19622" xr:uid="{00000000-0005-0000-0000-00006B3F0000}"/>
    <cellStyle name="Normal 4 3 3 2 2 2 3 2 2" xfId="42967" xr:uid="{00000000-0005-0000-0000-00006C3F0000}"/>
    <cellStyle name="Normal 4 3 3 2 2 2 3 3" xfId="14468" xr:uid="{00000000-0005-0000-0000-00006D3F0000}"/>
    <cellStyle name="Normal 4 3 3 2 2 2 3 3 2" xfId="37652" xr:uid="{00000000-0005-0000-0000-00006E3F0000}"/>
    <cellStyle name="Normal 4 3 3 2 2 2 3 4" xfId="32342" xr:uid="{00000000-0005-0000-0000-00006F3F0000}"/>
    <cellStyle name="Normal 4 3 3 2 2 2 3 5" xfId="27027" xr:uid="{00000000-0005-0000-0000-0000703F0000}"/>
    <cellStyle name="Normal 4 3 3 2 2 2 4" xfId="16249" xr:uid="{00000000-0005-0000-0000-0000713F0000}"/>
    <cellStyle name="Normal 4 3 3 2 2 2 4 2" xfId="39436" xr:uid="{00000000-0005-0000-0000-0000723F0000}"/>
    <cellStyle name="Normal 4 3 3 2 2 2 5" xfId="10940" xr:uid="{00000000-0005-0000-0000-0000733F0000}"/>
    <cellStyle name="Normal 4 3 3 2 2 2 5 2" xfId="34121" xr:uid="{00000000-0005-0000-0000-0000743F0000}"/>
    <cellStyle name="Normal 4 3 3 2 2 2 6" xfId="21567" xr:uid="{00000000-0005-0000-0000-0000753F0000}"/>
    <cellStyle name="Normal 4 3 3 2 2 2 6 2" xfId="28811" xr:uid="{00000000-0005-0000-0000-0000763F0000}"/>
    <cellStyle name="Normal 4 3 3 2 2 2 7" xfId="23496" xr:uid="{00000000-0005-0000-0000-0000773F0000}"/>
    <cellStyle name="Normal 4 3 3 2 2 2 8" xfId="44762" xr:uid="{00000000-0005-0000-0000-0000783F0000}"/>
    <cellStyle name="Normal 4 3 3 2 2 2 9" xfId="4767" xr:uid="{00000000-0005-0000-0000-0000793F0000}"/>
    <cellStyle name="Normal 4 3 3 2 2 3" xfId="6731" xr:uid="{00000000-0005-0000-0000-00007A3F0000}"/>
    <cellStyle name="Normal 4 3 3 2 2 3 2" xfId="17123" xr:uid="{00000000-0005-0000-0000-00007B3F0000}"/>
    <cellStyle name="Normal 4 3 3 2 2 3 2 2" xfId="40387" xr:uid="{00000000-0005-0000-0000-00007C3F0000}"/>
    <cellStyle name="Normal 4 3 3 2 2 3 3" xfId="11889" xr:uid="{00000000-0005-0000-0000-00007D3F0000}"/>
    <cellStyle name="Normal 4 3 3 2 2 3 3 2" xfId="35072" xr:uid="{00000000-0005-0000-0000-00007E3F0000}"/>
    <cellStyle name="Normal 4 3 3 2 2 3 4" xfId="29762" xr:uid="{00000000-0005-0000-0000-00007F3F0000}"/>
    <cellStyle name="Normal 4 3 3 2 2 3 5" xfId="24447" xr:uid="{00000000-0005-0000-0000-0000803F0000}"/>
    <cellStyle name="Normal 4 3 3 2 2 4" xfId="8412" xr:uid="{00000000-0005-0000-0000-0000813F0000}"/>
    <cellStyle name="Normal 4 3 3 2 2 4 2" xfId="18810" xr:uid="{00000000-0005-0000-0000-0000823F0000}"/>
    <cellStyle name="Normal 4 3 3 2 2 4 2 2" xfId="42155" xr:uid="{00000000-0005-0000-0000-0000833F0000}"/>
    <cellStyle name="Normal 4 3 3 2 2 4 3" xfId="13656" xr:uid="{00000000-0005-0000-0000-0000843F0000}"/>
    <cellStyle name="Normal 4 3 3 2 2 4 3 2" xfId="36840" xr:uid="{00000000-0005-0000-0000-0000853F0000}"/>
    <cellStyle name="Normal 4 3 3 2 2 4 4" xfId="31530" xr:uid="{00000000-0005-0000-0000-0000863F0000}"/>
    <cellStyle name="Normal 4 3 3 2 2 4 5" xfId="26215" xr:uid="{00000000-0005-0000-0000-0000873F0000}"/>
    <cellStyle name="Normal 4 3 3 2 2 5" xfId="15437" xr:uid="{00000000-0005-0000-0000-0000883F0000}"/>
    <cellStyle name="Normal 4 3 3 2 2 5 2" xfId="38624" xr:uid="{00000000-0005-0000-0000-0000893F0000}"/>
    <cellStyle name="Normal 4 3 3 2 2 6" xfId="10128" xr:uid="{00000000-0005-0000-0000-00008A3F0000}"/>
    <cellStyle name="Normal 4 3 3 2 2 6 2" xfId="33309" xr:uid="{00000000-0005-0000-0000-00008B3F0000}"/>
    <cellStyle name="Normal 4 3 3 2 2 7" xfId="20755" xr:uid="{00000000-0005-0000-0000-00008C3F0000}"/>
    <cellStyle name="Normal 4 3 3 2 2 7 2" xfId="27999" xr:uid="{00000000-0005-0000-0000-00008D3F0000}"/>
    <cellStyle name="Normal 4 3 3 2 2 8" xfId="22684" xr:uid="{00000000-0005-0000-0000-00008E3F0000}"/>
    <cellStyle name="Normal 4 3 3 2 2 9" xfId="43950" xr:uid="{00000000-0005-0000-0000-00008F3F0000}"/>
    <cellStyle name="Normal 4 3 3 2 3" xfId="1567" xr:uid="{00000000-0005-0000-0000-0000903F0000}"/>
    <cellStyle name="Normal 4 3 3 2 3 10" xfId="3516" xr:uid="{00000000-0005-0000-0000-0000913F0000}"/>
    <cellStyle name="Normal 4 3 3 2 3 2" xfId="7131" xr:uid="{00000000-0005-0000-0000-0000923F0000}"/>
    <cellStyle name="Normal 4 3 3 2 3 2 2" xfId="17493" xr:uid="{00000000-0005-0000-0000-0000933F0000}"/>
    <cellStyle name="Normal 4 3 3 2 3 2 2 2" xfId="40793" xr:uid="{00000000-0005-0000-0000-0000943F0000}"/>
    <cellStyle name="Normal 4 3 3 2 3 2 3" xfId="12295" xr:uid="{00000000-0005-0000-0000-0000953F0000}"/>
    <cellStyle name="Normal 4 3 3 2 3 2 3 2" xfId="35478" xr:uid="{00000000-0005-0000-0000-0000963F0000}"/>
    <cellStyle name="Normal 4 3 3 2 3 2 4" xfId="30168" xr:uid="{00000000-0005-0000-0000-0000973F0000}"/>
    <cellStyle name="Normal 4 3 3 2 3 2 5" xfId="24853" xr:uid="{00000000-0005-0000-0000-0000983F0000}"/>
    <cellStyle name="Normal 4 3 3 2 3 3" xfId="8782" xr:uid="{00000000-0005-0000-0000-0000993F0000}"/>
    <cellStyle name="Normal 4 3 3 2 3 3 2" xfId="19216" xr:uid="{00000000-0005-0000-0000-00009A3F0000}"/>
    <cellStyle name="Normal 4 3 3 2 3 3 2 2" xfId="42561" xr:uid="{00000000-0005-0000-0000-00009B3F0000}"/>
    <cellStyle name="Normal 4 3 3 2 3 3 3" xfId="14062" xr:uid="{00000000-0005-0000-0000-00009C3F0000}"/>
    <cellStyle name="Normal 4 3 3 2 3 3 3 2" xfId="37246" xr:uid="{00000000-0005-0000-0000-00009D3F0000}"/>
    <cellStyle name="Normal 4 3 3 2 3 3 4" xfId="31936" xr:uid="{00000000-0005-0000-0000-00009E3F0000}"/>
    <cellStyle name="Normal 4 3 3 2 3 3 5" xfId="26621" xr:uid="{00000000-0005-0000-0000-00009F3F0000}"/>
    <cellStyle name="Normal 4 3 3 2 3 4" xfId="15843" xr:uid="{00000000-0005-0000-0000-0000A03F0000}"/>
    <cellStyle name="Normal 4 3 3 2 3 4 2" xfId="39030" xr:uid="{00000000-0005-0000-0000-0000A13F0000}"/>
    <cellStyle name="Normal 4 3 3 2 3 5" xfId="10534" xr:uid="{00000000-0005-0000-0000-0000A23F0000}"/>
    <cellStyle name="Normal 4 3 3 2 3 5 2" xfId="33715" xr:uid="{00000000-0005-0000-0000-0000A33F0000}"/>
    <cellStyle name="Normal 4 3 3 2 3 6" xfId="21161" xr:uid="{00000000-0005-0000-0000-0000A43F0000}"/>
    <cellStyle name="Normal 4 3 3 2 3 6 2" xfId="28405" xr:uid="{00000000-0005-0000-0000-0000A53F0000}"/>
    <cellStyle name="Normal 4 3 3 2 3 7" xfId="23090" xr:uid="{00000000-0005-0000-0000-0000A63F0000}"/>
    <cellStyle name="Normal 4 3 3 2 3 8" xfId="44356" xr:uid="{00000000-0005-0000-0000-0000A73F0000}"/>
    <cellStyle name="Normal 4 3 3 2 3 9" xfId="4768" xr:uid="{00000000-0005-0000-0000-0000A83F0000}"/>
    <cellStyle name="Normal 4 3 3 2 4" xfId="6332" xr:uid="{00000000-0005-0000-0000-0000A93F0000}"/>
    <cellStyle name="Normal 4 3 3 2 4 2" xfId="16765" xr:uid="{00000000-0005-0000-0000-0000AA3F0000}"/>
    <cellStyle name="Normal 4 3 3 2 4 2 2" xfId="39981" xr:uid="{00000000-0005-0000-0000-0000AB3F0000}"/>
    <cellStyle name="Normal 4 3 3 2 4 3" xfId="11483" xr:uid="{00000000-0005-0000-0000-0000AC3F0000}"/>
    <cellStyle name="Normal 4 3 3 2 4 3 2" xfId="34666" xr:uid="{00000000-0005-0000-0000-0000AD3F0000}"/>
    <cellStyle name="Normal 4 3 3 2 4 4" xfId="29356" xr:uid="{00000000-0005-0000-0000-0000AE3F0000}"/>
    <cellStyle name="Normal 4 3 3 2 4 5" xfId="24041" xr:uid="{00000000-0005-0000-0000-0000AF3F0000}"/>
    <cellStyle name="Normal 4 3 3 2 5" xfId="8054" xr:uid="{00000000-0005-0000-0000-0000B03F0000}"/>
    <cellStyle name="Normal 4 3 3 2 5 2" xfId="18405" xr:uid="{00000000-0005-0000-0000-0000B13F0000}"/>
    <cellStyle name="Normal 4 3 3 2 5 2 2" xfId="41749" xr:uid="{00000000-0005-0000-0000-0000B23F0000}"/>
    <cellStyle name="Normal 4 3 3 2 5 3" xfId="13250" xr:uid="{00000000-0005-0000-0000-0000B33F0000}"/>
    <cellStyle name="Normal 4 3 3 2 5 3 2" xfId="36434" xr:uid="{00000000-0005-0000-0000-0000B43F0000}"/>
    <cellStyle name="Normal 4 3 3 2 5 4" xfId="31124" xr:uid="{00000000-0005-0000-0000-0000B53F0000}"/>
    <cellStyle name="Normal 4 3 3 2 5 5" xfId="25809" xr:uid="{00000000-0005-0000-0000-0000B63F0000}"/>
    <cellStyle name="Normal 4 3 3 2 6" xfId="15031" xr:uid="{00000000-0005-0000-0000-0000B73F0000}"/>
    <cellStyle name="Normal 4 3 3 2 6 2" xfId="38218" xr:uid="{00000000-0005-0000-0000-0000B83F0000}"/>
    <cellStyle name="Normal 4 3 3 2 7" xfId="9722" xr:uid="{00000000-0005-0000-0000-0000B93F0000}"/>
    <cellStyle name="Normal 4 3 3 2 7 2" xfId="32903" xr:uid="{00000000-0005-0000-0000-0000BA3F0000}"/>
    <cellStyle name="Normal 4 3 3 2 8" xfId="20349" xr:uid="{00000000-0005-0000-0000-0000BB3F0000}"/>
    <cellStyle name="Normal 4 3 3 2 8 2" xfId="27593" xr:uid="{00000000-0005-0000-0000-0000BC3F0000}"/>
    <cellStyle name="Normal 4 3 3 2 9" xfId="22278" xr:uid="{00000000-0005-0000-0000-0000BD3F0000}"/>
    <cellStyle name="Normal 4 3 3 3" xfId="880" xr:uid="{00000000-0005-0000-0000-0000BE3F0000}"/>
    <cellStyle name="Normal 4 3 3 3 10" xfId="43673" xr:uid="{00000000-0005-0000-0000-0000BF3F0000}"/>
    <cellStyle name="Normal 4 3 3 3 11" xfId="4769" xr:uid="{00000000-0005-0000-0000-0000C03F0000}"/>
    <cellStyle name="Normal 4 3 3 3 12" xfId="2833" xr:uid="{00000000-0005-0000-0000-0000C13F0000}"/>
    <cellStyle name="Normal 4 3 3 3 2" xfId="1288" xr:uid="{00000000-0005-0000-0000-0000C23F0000}"/>
    <cellStyle name="Normal 4 3 3 3 2 10" xfId="4770" xr:uid="{00000000-0005-0000-0000-0000C33F0000}"/>
    <cellStyle name="Normal 4 3 3 3 2 11" xfId="3239" xr:uid="{00000000-0005-0000-0000-0000C43F0000}"/>
    <cellStyle name="Normal 4 3 3 3 2 2" xfId="2103" xr:uid="{00000000-0005-0000-0000-0000C53F0000}"/>
    <cellStyle name="Normal 4 3 3 3 2 2 10" xfId="4051" xr:uid="{00000000-0005-0000-0000-0000C63F0000}"/>
    <cellStyle name="Normal 4 3 3 3 2 2 2" xfId="7658" xr:uid="{00000000-0005-0000-0000-0000C73F0000}"/>
    <cellStyle name="Normal 4 3 3 3 2 2 2 2" xfId="17992" xr:uid="{00000000-0005-0000-0000-0000C83F0000}"/>
    <cellStyle name="Normal 4 3 3 3 2 2 2 2 2" xfId="41328" xr:uid="{00000000-0005-0000-0000-0000C93F0000}"/>
    <cellStyle name="Normal 4 3 3 3 2 2 2 3" xfId="12830" xr:uid="{00000000-0005-0000-0000-0000CA3F0000}"/>
    <cellStyle name="Normal 4 3 3 3 2 2 2 3 2" xfId="36013" xr:uid="{00000000-0005-0000-0000-0000CB3F0000}"/>
    <cellStyle name="Normal 4 3 3 3 2 2 2 4" xfId="30703" xr:uid="{00000000-0005-0000-0000-0000CC3F0000}"/>
    <cellStyle name="Normal 4 3 3 3 2 2 2 5" xfId="25388" xr:uid="{00000000-0005-0000-0000-0000CD3F0000}"/>
    <cellStyle name="Normal 4 3 3 3 2 2 3" xfId="9282" xr:uid="{00000000-0005-0000-0000-0000CE3F0000}"/>
    <cellStyle name="Normal 4 3 3 3 2 2 3 2" xfId="19751" xr:uid="{00000000-0005-0000-0000-0000CF3F0000}"/>
    <cellStyle name="Normal 4 3 3 3 2 2 3 2 2" xfId="43096" xr:uid="{00000000-0005-0000-0000-0000D03F0000}"/>
    <cellStyle name="Normal 4 3 3 3 2 2 3 3" xfId="14597" xr:uid="{00000000-0005-0000-0000-0000D13F0000}"/>
    <cellStyle name="Normal 4 3 3 3 2 2 3 3 2" xfId="37781" xr:uid="{00000000-0005-0000-0000-0000D23F0000}"/>
    <cellStyle name="Normal 4 3 3 3 2 2 3 4" xfId="32471" xr:uid="{00000000-0005-0000-0000-0000D33F0000}"/>
    <cellStyle name="Normal 4 3 3 3 2 2 3 5" xfId="27156" xr:uid="{00000000-0005-0000-0000-0000D43F0000}"/>
    <cellStyle name="Normal 4 3 3 3 2 2 4" xfId="16378" xr:uid="{00000000-0005-0000-0000-0000D53F0000}"/>
    <cellStyle name="Normal 4 3 3 3 2 2 4 2" xfId="39565" xr:uid="{00000000-0005-0000-0000-0000D63F0000}"/>
    <cellStyle name="Normal 4 3 3 3 2 2 5" xfId="11069" xr:uid="{00000000-0005-0000-0000-0000D73F0000}"/>
    <cellStyle name="Normal 4 3 3 3 2 2 5 2" xfId="34250" xr:uid="{00000000-0005-0000-0000-0000D83F0000}"/>
    <cellStyle name="Normal 4 3 3 3 2 2 6" xfId="21696" xr:uid="{00000000-0005-0000-0000-0000D93F0000}"/>
    <cellStyle name="Normal 4 3 3 3 2 2 6 2" xfId="28940" xr:uid="{00000000-0005-0000-0000-0000DA3F0000}"/>
    <cellStyle name="Normal 4 3 3 3 2 2 7" xfId="23625" xr:uid="{00000000-0005-0000-0000-0000DB3F0000}"/>
    <cellStyle name="Normal 4 3 3 3 2 2 8" xfId="44891" xr:uid="{00000000-0005-0000-0000-0000DC3F0000}"/>
    <cellStyle name="Normal 4 3 3 3 2 2 9" xfId="4771" xr:uid="{00000000-0005-0000-0000-0000DD3F0000}"/>
    <cellStyle name="Normal 4 3 3 3 2 3" xfId="6858" xr:uid="{00000000-0005-0000-0000-0000DE3F0000}"/>
    <cellStyle name="Normal 4 3 3 3 2 3 2" xfId="17228" xr:uid="{00000000-0005-0000-0000-0000DF3F0000}"/>
    <cellStyle name="Normal 4 3 3 3 2 3 2 2" xfId="40516" xr:uid="{00000000-0005-0000-0000-0000E03F0000}"/>
    <cellStyle name="Normal 4 3 3 3 2 3 3" xfId="12018" xr:uid="{00000000-0005-0000-0000-0000E13F0000}"/>
    <cellStyle name="Normal 4 3 3 3 2 3 3 2" xfId="35201" xr:uid="{00000000-0005-0000-0000-0000E23F0000}"/>
    <cellStyle name="Normal 4 3 3 3 2 3 4" xfId="29891" xr:uid="{00000000-0005-0000-0000-0000E33F0000}"/>
    <cellStyle name="Normal 4 3 3 3 2 3 5" xfId="24576" xr:uid="{00000000-0005-0000-0000-0000E43F0000}"/>
    <cellStyle name="Normal 4 3 3 3 2 4" xfId="8517" xr:uid="{00000000-0005-0000-0000-0000E53F0000}"/>
    <cellStyle name="Normal 4 3 3 3 2 4 2" xfId="18939" xr:uid="{00000000-0005-0000-0000-0000E63F0000}"/>
    <cellStyle name="Normal 4 3 3 3 2 4 2 2" xfId="42284" xr:uid="{00000000-0005-0000-0000-0000E73F0000}"/>
    <cellStyle name="Normal 4 3 3 3 2 4 3" xfId="13785" xr:uid="{00000000-0005-0000-0000-0000E83F0000}"/>
    <cellStyle name="Normal 4 3 3 3 2 4 3 2" xfId="36969" xr:uid="{00000000-0005-0000-0000-0000E93F0000}"/>
    <cellStyle name="Normal 4 3 3 3 2 4 4" xfId="31659" xr:uid="{00000000-0005-0000-0000-0000EA3F0000}"/>
    <cellStyle name="Normal 4 3 3 3 2 4 5" xfId="26344" xr:uid="{00000000-0005-0000-0000-0000EB3F0000}"/>
    <cellStyle name="Normal 4 3 3 3 2 5" xfId="15566" xr:uid="{00000000-0005-0000-0000-0000EC3F0000}"/>
    <cellStyle name="Normal 4 3 3 3 2 5 2" xfId="38753" xr:uid="{00000000-0005-0000-0000-0000ED3F0000}"/>
    <cellStyle name="Normal 4 3 3 3 2 6" xfId="10257" xr:uid="{00000000-0005-0000-0000-0000EE3F0000}"/>
    <cellStyle name="Normal 4 3 3 3 2 6 2" xfId="33438" xr:uid="{00000000-0005-0000-0000-0000EF3F0000}"/>
    <cellStyle name="Normal 4 3 3 3 2 7" xfId="20884" xr:uid="{00000000-0005-0000-0000-0000F03F0000}"/>
    <cellStyle name="Normal 4 3 3 3 2 7 2" xfId="28128" xr:uid="{00000000-0005-0000-0000-0000F13F0000}"/>
    <cellStyle name="Normal 4 3 3 3 2 8" xfId="22813" xr:uid="{00000000-0005-0000-0000-0000F23F0000}"/>
    <cellStyle name="Normal 4 3 3 3 2 9" xfId="44079" xr:uid="{00000000-0005-0000-0000-0000F33F0000}"/>
    <cellStyle name="Normal 4 3 3 3 3" xfId="1696" xr:uid="{00000000-0005-0000-0000-0000F43F0000}"/>
    <cellStyle name="Normal 4 3 3 3 3 10" xfId="3645" xr:uid="{00000000-0005-0000-0000-0000F53F0000}"/>
    <cellStyle name="Normal 4 3 3 3 3 2" xfId="7258" xr:uid="{00000000-0005-0000-0000-0000F63F0000}"/>
    <cellStyle name="Normal 4 3 3 3 3 2 2" xfId="17610" xr:uid="{00000000-0005-0000-0000-0000F73F0000}"/>
    <cellStyle name="Normal 4 3 3 3 3 2 2 2" xfId="40922" xr:uid="{00000000-0005-0000-0000-0000F83F0000}"/>
    <cellStyle name="Normal 4 3 3 3 3 2 3" xfId="12424" xr:uid="{00000000-0005-0000-0000-0000F93F0000}"/>
    <cellStyle name="Normal 4 3 3 3 3 2 3 2" xfId="35607" xr:uid="{00000000-0005-0000-0000-0000FA3F0000}"/>
    <cellStyle name="Normal 4 3 3 3 3 2 4" xfId="30297" xr:uid="{00000000-0005-0000-0000-0000FB3F0000}"/>
    <cellStyle name="Normal 4 3 3 3 3 2 5" xfId="24982" xr:uid="{00000000-0005-0000-0000-0000FC3F0000}"/>
    <cellStyle name="Normal 4 3 3 3 3 3" xfId="8899" xr:uid="{00000000-0005-0000-0000-0000FD3F0000}"/>
    <cellStyle name="Normal 4 3 3 3 3 3 2" xfId="19345" xr:uid="{00000000-0005-0000-0000-0000FE3F0000}"/>
    <cellStyle name="Normal 4 3 3 3 3 3 2 2" xfId="42690" xr:uid="{00000000-0005-0000-0000-0000FF3F0000}"/>
    <cellStyle name="Normal 4 3 3 3 3 3 3" xfId="14191" xr:uid="{00000000-0005-0000-0000-000000400000}"/>
    <cellStyle name="Normal 4 3 3 3 3 3 3 2" xfId="37375" xr:uid="{00000000-0005-0000-0000-000001400000}"/>
    <cellStyle name="Normal 4 3 3 3 3 3 4" xfId="32065" xr:uid="{00000000-0005-0000-0000-000002400000}"/>
    <cellStyle name="Normal 4 3 3 3 3 3 5" xfId="26750" xr:uid="{00000000-0005-0000-0000-000003400000}"/>
    <cellStyle name="Normal 4 3 3 3 3 4" xfId="15972" xr:uid="{00000000-0005-0000-0000-000004400000}"/>
    <cellStyle name="Normal 4 3 3 3 3 4 2" xfId="39159" xr:uid="{00000000-0005-0000-0000-000005400000}"/>
    <cellStyle name="Normal 4 3 3 3 3 5" xfId="10663" xr:uid="{00000000-0005-0000-0000-000006400000}"/>
    <cellStyle name="Normal 4 3 3 3 3 5 2" xfId="33844" xr:uid="{00000000-0005-0000-0000-000007400000}"/>
    <cellStyle name="Normal 4 3 3 3 3 6" xfId="21290" xr:uid="{00000000-0005-0000-0000-000008400000}"/>
    <cellStyle name="Normal 4 3 3 3 3 6 2" xfId="28534" xr:uid="{00000000-0005-0000-0000-000009400000}"/>
    <cellStyle name="Normal 4 3 3 3 3 7" xfId="23219" xr:uid="{00000000-0005-0000-0000-00000A400000}"/>
    <cellStyle name="Normal 4 3 3 3 3 8" xfId="44485" xr:uid="{00000000-0005-0000-0000-00000B400000}"/>
    <cellStyle name="Normal 4 3 3 3 3 9" xfId="4772" xr:uid="{00000000-0005-0000-0000-00000C400000}"/>
    <cellStyle name="Normal 4 3 3 3 4" xfId="6459" xr:uid="{00000000-0005-0000-0000-00000D400000}"/>
    <cellStyle name="Normal 4 3 3 3 4 2" xfId="16870" xr:uid="{00000000-0005-0000-0000-00000E400000}"/>
    <cellStyle name="Normal 4 3 3 3 4 2 2" xfId="40110" xr:uid="{00000000-0005-0000-0000-00000F400000}"/>
    <cellStyle name="Normal 4 3 3 3 4 3" xfId="11612" xr:uid="{00000000-0005-0000-0000-000010400000}"/>
    <cellStyle name="Normal 4 3 3 3 4 3 2" xfId="34795" xr:uid="{00000000-0005-0000-0000-000011400000}"/>
    <cellStyle name="Normal 4 3 3 3 4 4" xfId="29485" xr:uid="{00000000-0005-0000-0000-000012400000}"/>
    <cellStyle name="Normal 4 3 3 3 4 5" xfId="24170" xr:uid="{00000000-0005-0000-0000-000013400000}"/>
    <cellStyle name="Normal 4 3 3 3 5" xfId="8159" xr:uid="{00000000-0005-0000-0000-000014400000}"/>
    <cellStyle name="Normal 4 3 3 3 5 2" xfId="18534" xr:uid="{00000000-0005-0000-0000-000015400000}"/>
    <cellStyle name="Normal 4 3 3 3 5 2 2" xfId="41878" xr:uid="{00000000-0005-0000-0000-000016400000}"/>
    <cellStyle name="Normal 4 3 3 3 5 3" xfId="13379" xr:uid="{00000000-0005-0000-0000-000017400000}"/>
    <cellStyle name="Normal 4 3 3 3 5 3 2" xfId="36563" xr:uid="{00000000-0005-0000-0000-000018400000}"/>
    <cellStyle name="Normal 4 3 3 3 5 4" xfId="31253" xr:uid="{00000000-0005-0000-0000-000019400000}"/>
    <cellStyle name="Normal 4 3 3 3 5 5" xfId="25938" xr:uid="{00000000-0005-0000-0000-00001A400000}"/>
    <cellStyle name="Normal 4 3 3 3 6" xfId="15160" xr:uid="{00000000-0005-0000-0000-00001B400000}"/>
    <cellStyle name="Normal 4 3 3 3 6 2" xfId="38347" xr:uid="{00000000-0005-0000-0000-00001C400000}"/>
    <cellStyle name="Normal 4 3 3 3 7" xfId="9851" xr:uid="{00000000-0005-0000-0000-00001D400000}"/>
    <cellStyle name="Normal 4 3 3 3 7 2" xfId="33032" xr:uid="{00000000-0005-0000-0000-00001E400000}"/>
    <cellStyle name="Normal 4 3 3 3 8" xfId="20478" xr:uid="{00000000-0005-0000-0000-00001F400000}"/>
    <cellStyle name="Normal 4 3 3 3 8 2" xfId="27722" xr:uid="{00000000-0005-0000-0000-000020400000}"/>
    <cellStyle name="Normal 4 3 3 3 9" xfId="22407" xr:uid="{00000000-0005-0000-0000-000021400000}"/>
    <cellStyle name="Normal 4 3 3 4" xfId="1024" xr:uid="{00000000-0005-0000-0000-000022400000}"/>
    <cellStyle name="Normal 4 3 3 4 10" xfId="4773" xr:uid="{00000000-0005-0000-0000-000023400000}"/>
    <cellStyle name="Normal 4 3 3 4 11" xfId="2975" xr:uid="{00000000-0005-0000-0000-000024400000}"/>
    <cellStyle name="Normal 4 3 3 4 2" xfId="1839" xr:uid="{00000000-0005-0000-0000-000025400000}"/>
    <cellStyle name="Normal 4 3 3 4 2 10" xfId="3787" xr:uid="{00000000-0005-0000-0000-000026400000}"/>
    <cellStyle name="Normal 4 3 3 4 2 2" xfId="7398" xr:uid="{00000000-0005-0000-0000-000027400000}"/>
    <cellStyle name="Normal 4 3 3 4 2 2 2" xfId="17752" xr:uid="{00000000-0005-0000-0000-000028400000}"/>
    <cellStyle name="Normal 4 3 3 4 2 2 2 2" xfId="41064" xr:uid="{00000000-0005-0000-0000-000029400000}"/>
    <cellStyle name="Normal 4 3 3 4 2 2 3" xfId="12566" xr:uid="{00000000-0005-0000-0000-00002A400000}"/>
    <cellStyle name="Normal 4 3 3 4 2 2 3 2" xfId="35749" xr:uid="{00000000-0005-0000-0000-00002B400000}"/>
    <cellStyle name="Normal 4 3 3 4 2 2 4" xfId="30439" xr:uid="{00000000-0005-0000-0000-00002C400000}"/>
    <cellStyle name="Normal 4 3 3 4 2 2 5" xfId="25124" xr:uid="{00000000-0005-0000-0000-00002D400000}"/>
    <cellStyle name="Normal 4 3 3 4 2 3" xfId="9042" xr:uid="{00000000-0005-0000-0000-00002E400000}"/>
    <cellStyle name="Normal 4 3 3 4 2 3 2" xfId="19487" xr:uid="{00000000-0005-0000-0000-00002F400000}"/>
    <cellStyle name="Normal 4 3 3 4 2 3 2 2" xfId="42832" xr:uid="{00000000-0005-0000-0000-000030400000}"/>
    <cellStyle name="Normal 4 3 3 4 2 3 3" xfId="14333" xr:uid="{00000000-0005-0000-0000-000031400000}"/>
    <cellStyle name="Normal 4 3 3 4 2 3 3 2" xfId="37517" xr:uid="{00000000-0005-0000-0000-000032400000}"/>
    <cellStyle name="Normal 4 3 3 4 2 3 4" xfId="32207" xr:uid="{00000000-0005-0000-0000-000033400000}"/>
    <cellStyle name="Normal 4 3 3 4 2 3 5" xfId="26892" xr:uid="{00000000-0005-0000-0000-000034400000}"/>
    <cellStyle name="Normal 4 3 3 4 2 4" xfId="16114" xr:uid="{00000000-0005-0000-0000-000035400000}"/>
    <cellStyle name="Normal 4 3 3 4 2 4 2" xfId="39301" xr:uid="{00000000-0005-0000-0000-000036400000}"/>
    <cellStyle name="Normal 4 3 3 4 2 5" xfId="10805" xr:uid="{00000000-0005-0000-0000-000037400000}"/>
    <cellStyle name="Normal 4 3 3 4 2 5 2" xfId="33986" xr:uid="{00000000-0005-0000-0000-000038400000}"/>
    <cellStyle name="Normal 4 3 3 4 2 6" xfId="21432" xr:uid="{00000000-0005-0000-0000-000039400000}"/>
    <cellStyle name="Normal 4 3 3 4 2 6 2" xfId="28676" xr:uid="{00000000-0005-0000-0000-00003A400000}"/>
    <cellStyle name="Normal 4 3 3 4 2 7" xfId="23361" xr:uid="{00000000-0005-0000-0000-00003B400000}"/>
    <cellStyle name="Normal 4 3 3 4 2 8" xfId="44627" xr:uid="{00000000-0005-0000-0000-00003C400000}"/>
    <cellStyle name="Normal 4 3 3 4 2 9" xfId="4774" xr:uid="{00000000-0005-0000-0000-00003D400000}"/>
    <cellStyle name="Normal 4 3 3 4 3" xfId="6598" xr:uid="{00000000-0005-0000-0000-00003E400000}"/>
    <cellStyle name="Normal 4 3 3 4 3 2" xfId="17000" xr:uid="{00000000-0005-0000-0000-00003F400000}"/>
    <cellStyle name="Normal 4 3 3 4 3 2 2" xfId="40252" xr:uid="{00000000-0005-0000-0000-000040400000}"/>
    <cellStyle name="Normal 4 3 3 4 3 3" xfId="11754" xr:uid="{00000000-0005-0000-0000-000041400000}"/>
    <cellStyle name="Normal 4 3 3 4 3 3 2" xfId="34937" xr:uid="{00000000-0005-0000-0000-000042400000}"/>
    <cellStyle name="Normal 4 3 3 4 3 4" xfId="29627" xr:uid="{00000000-0005-0000-0000-000043400000}"/>
    <cellStyle name="Normal 4 3 3 4 3 5" xfId="24312" xr:uid="{00000000-0005-0000-0000-000044400000}"/>
    <cellStyle name="Normal 4 3 3 4 4" xfId="8289" xr:uid="{00000000-0005-0000-0000-000045400000}"/>
    <cellStyle name="Normal 4 3 3 4 4 2" xfId="18675" xr:uid="{00000000-0005-0000-0000-000046400000}"/>
    <cellStyle name="Normal 4 3 3 4 4 2 2" xfId="42020" xr:uid="{00000000-0005-0000-0000-000047400000}"/>
    <cellStyle name="Normal 4 3 3 4 4 3" xfId="13521" xr:uid="{00000000-0005-0000-0000-000048400000}"/>
    <cellStyle name="Normal 4 3 3 4 4 3 2" xfId="36705" xr:uid="{00000000-0005-0000-0000-000049400000}"/>
    <cellStyle name="Normal 4 3 3 4 4 4" xfId="31395" xr:uid="{00000000-0005-0000-0000-00004A400000}"/>
    <cellStyle name="Normal 4 3 3 4 4 5" xfId="26080" xr:uid="{00000000-0005-0000-0000-00004B400000}"/>
    <cellStyle name="Normal 4 3 3 4 5" xfId="15302" xr:uid="{00000000-0005-0000-0000-00004C400000}"/>
    <cellStyle name="Normal 4 3 3 4 5 2" xfId="38489" xr:uid="{00000000-0005-0000-0000-00004D400000}"/>
    <cellStyle name="Normal 4 3 3 4 6" xfId="9993" xr:uid="{00000000-0005-0000-0000-00004E400000}"/>
    <cellStyle name="Normal 4 3 3 4 6 2" xfId="33174" xr:uid="{00000000-0005-0000-0000-00004F400000}"/>
    <cellStyle name="Normal 4 3 3 4 7" xfId="20620" xr:uid="{00000000-0005-0000-0000-000050400000}"/>
    <cellStyle name="Normal 4 3 3 4 7 2" xfId="27864" xr:uid="{00000000-0005-0000-0000-000051400000}"/>
    <cellStyle name="Normal 4 3 3 4 8" xfId="22549" xr:uid="{00000000-0005-0000-0000-000052400000}"/>
    <cellStyle name="Normal 4 3 3 4 9" xfId="43815" xr:uid="{00000000-0005-0000-0000-000053400000}"/>
    <cellStyle name="Normal 4 3 3 5" xfId="605" xr:uid="{00000000-0005-0000-0000-000054400000}"/>
    <cellStyle name="Normal 4 3 3 5 10" xfId="2569" xr:uid="{00000000-0005-0000-0000-000055400000}"/>
    <cellStyle name="Normal 4 3 3 5 2" xfId="6199" xr:uid="{00000000-0005-0000-0000-000056400000}"/>
    <cellStyle name="Normal 4 3 3 5 2 2" xfId="16642" xr:uid="{00000000-0005-0000-0000-000057400000}"/>
    <cellStyle name="Normal 4 3 3 5 2 2 2" xfId="39846" xr:uid="{00000000-0005-0000-0000-000058400000}"/>
    <cellStyle name="Normal 4 3 3 5 2 3" xfId="11348" xr:uid="{00000000-0005-0000-0000-000059400000}"/>
    <cellStyle name="Normal 4 3 3 5 2 3 2" xfId="34531" xr:uid="{00000000-0005-0000-0000-00005A400000}"/>
    <cellStyle name="Normal 4 3 3 5 2 4" xfId="29221" xr:uid="{00000000-0005-0000-0000-00005B400000}"/>
    <cellStyle name="Normal 4 3 3 5 2 5" xfId="23906" xr:uid="{00000000-0005-0000-0000-00005C400000}"/>
    <cellStyle name="Normal 4 3 3 5 3" xfId="7931" xr:uid="{00000000-0005-0000-0000-00005D400000}"/>
    <cellStyle name="Normal 4 3 3 5 3 2" xfId="18270" xr:uid="{00000000-0005-0000-0000-00005E400000}"/>
    <cellStyle name="Normal 4 3 3 5 3 2 2" xfId="41614" xr:uid="{00000000-0005-0000-0000-00005F400000}"/>
    <cellStyle name="Normal 4 3 3 5 3 3" xfId="13115" xr:uid="{00000000-0005-0000-0000-000060400000}"/>
    <cellStyle name="Normal 4 3 3 5 3 3 2" xfId="36299" xr:uid="{00000000-0005-0000-0000-000061400000}"/>
    <cellStyle name="Normal 4 3 3 5 3 4" xfId="30989" xr:uid="{00000000-0005-0000-0000-000062400000}"/>
    <cellStyle name="Normal 4 3 3 5 3 5" xfId="25674" xr:uid="{00000000-0005-0000-0000-000063400000}"/>
    <cellStyle name="Normal 4 3 3 5 4" xfId="14896" xr:uid="{00000000-0005-0000-0000-000064400000}"/>
    <cellStyle name="Normal 4 3 3 5 4 2" xfId="38083" xr:uid="{00000000-0005-0000-0000-000065400000}"/>
    <cellStyle name="Normal 4 3 3 5 5" xfId="9587" xr:uid="{00000000-0005-0000-0000-000066400000}"/>
    <cellStyle name="Normal 4 3 3 5 5 2" xfId="32768" xr:uid="{00000000-0005-0000-0000-000067400000}"/>
    <cellStyle name="Normal 4 3 3 5 6" xfId="20214" xr:uid="{00000000-0005-0000-0000-000068400000}"/>
    <cellStyle name="Normal 4 3 3 5 6 2" xfId="27458" xr:uid="{00000000-0005-0000-0000-000069400000}"/>
    <cellStyle name="Normal 4 3 3 5 7" xfId="22143" xr:uid="{00000000-0005-0000-0000-00006A400000}"/>
    <cellStyle name="Normal 4 3 3 5 8" xfId="43409" xr:uid="{00000000-0005-0000-0000-00006B400000}"/>
    <cellStyle name="Normal 4 3 3 5 9" xfId="4775" xr:uid="{00000000-0005-0000-0000-00006C400000}"/>
    <cellStyle name="Normal 4 3 3 6" xfId="1432" xr:uid="{00000000-0005-0000-0000-00006D400000}"/>
    <cellStyle name="Normal 4 3 3 6 10" xfId="3381" xr:uid="{00000000-0005-0000-0000-00006E400000}"/>
    <cellStyle name="Normal 4 3 3 6 2" xfId="6998" xr:uid="{00000000-0005-0000-0000-00006F400000}"/>
    <cellStyle name="Normal 4 3 3 6 2 2" xfId="17370" xr:uid="{00000000-0005-0000-0000-000070400000}"/>
    <cellStyle name="Normal 4 3 3 6 2 2 2" xfId="40658" xr:uid="{00000000-0005-0000-0000-000071400000}"/>
    <cellStyle name="Normal 4 3 3 6 2 3" xfId="12160" xr:uid="{00000000-0005-0000-0000-000072400000}"/>
    <cellStyle name="Normal 4 3 3 6 2 3 2" xfId="35343" xr:uid="{00000000-0005-0000-0000-000073400000}"/>
    <cellStyle name="Normal 4 3 3 6 2 4" xfId="30033" xr:uid="{00000000-0005-0000-0000-000074400000}"/>
    <cellStyle name="Normal 4 3 3 6 2 5" xfId="24718" xr:uid="{00000000-0005-0000-0000-000075400000}"/>
    <cellStyle name="Normal 4 3 3 6 3" xfId="8659" xr:uid="{00000000-0005-0000-0000-000076400000}"/>
    <cellStyle name="Normal 4 3 3 6 3 2" xfId="19081" xr:uid="{00000000-0005-0000-0000-000077400000}"/>
    <cellStyle name="Normal 4 3 3 6 3 2 2" xfId="42426" xr:uid="{00000000-0005-0000-0000-000078400000}"/>
    <cellStyle name="Normal 4 3 3 6 3 3" xfId="13927" xr:uid="{00000000-0005-0000-0000-000079400000}"/>
    <cellStyle name="Normal 4 3 3 6 3 3 2" xfId="37111" xr:uid="{00000000-0005-0000-0000-00007A400000}"/>
    <cellStyle name="Normal 4 3 3 6 3 4" xfId="31801" xr:uid="{00000000-0005-0000-0000-00007B400000}"/>
    <cellStyle name="Normal 4 3 3 6 3 5" xfId="26486" xr:uid="{00000000-0005-0000-0000-00007C400000}"/>
    <cellStyle name="Normal 4 3 3 6 4" xfId="15708" xr:uid="{00000000-0005-0000-0000-00007D400000}"/>
    <cellStyle name="Normal 4 3 3 6 4 2" xfId="38895" xr:uid="{00000000-0005-0000-0000-00007E400000}"/>
    <cellStyle name="Normal 4 3 3 6 5" xfId="10399" xr:uid="{00000000-0005-0000-0000-00007F400000}"/>
    <cellStyle name="Normal 4 3 3 6 5 2" xfId="33580" xr:uid="{00000000-0005-0000-0000-000080400000}"/>
    <cellStyle name="Normal 4 3 3 6 6" xfId="21026" xr:uid="{00000000-0005-0000-0000-000081400000}"/>
    <cellStyle name="Normal 4 3 3 6 6 2" xfId="28270" xr:uid="{00000000-0005-0000-0000-000082400000}"/>
    <cellStyle name="Normal 4 3 3 6 7" xfId="22955" xr:uid="{00000000-0005-0000-0000-000083400000}"/>
    <cellStyle name="Normal 4 3 3 6 8" xfId="44221" xr:uid="{00000000-0005-0000-0000-000084400000}"/>
    <cellStyle name="Normal 4 3 3 6 9" xfId="4776" xr:uid="{00000000-0005-0000-0000-000085400000}"/>
    <cellStyle name="Normal 4 3 3 7" xfId="6066" xr:uid="{00000000-0005-0000-0000-000086400000}"/>
    <cellStyle name="Normal 4 3 3 7 2" xfId="16521" xr:uid="{00000000-0005-0000-0000-000087400000}"/>
    <cellStyle name="Normal 4 3 3 7 2 2" xfId="39712" xr:uid="{00000000-0005-0000-0000-000088400000}"/>
    <cellStyle name="Normal 4 3 3 7 3" xfId="11214" xr:uid="{00000000-0005-0000-0000-000089400000}"/>
    <cellStyle name="Normal 4 3 3 7 3 2" xfId="34397" xr:uid="{00000000-0005-0000-0000-00008A400000}"/>
    <cellStyle name="Normal 4 3 3 7 4" xfId="29087" xr:uid="{00000000-0005-0000-0000-00008B400000}"/>
    <cellStyle name="Normal 4 3 3 7 5" xfId="23772" xr:uid="{00000000-0005-0000-0000-00008C400000}"/>
    <cellStyle name="Normal 4 3 3 8" xfId="7810" xr:uid="{00000000-0005-0000-0000-00008D400000}"/>
    <cellStyle name="Normal 4 3 3 8 2" xfId="18137" xr:uid="{00000000-0005-0000-0000-00008E400000}"/>
    <cellStyle name="Normal 4 3 3 8 2 2" xfId="41480" xr:uid="{00000000-0005-0000-0000-00008F400000}"/>
    <cellStyle name="Normal 4 3 3 8 3" xfId="12981" xr:uid="{00000000-0005-0000-0000-000090400000}"/>
    <cellStyle name="Normal 4 3 3 8 3 2" xfId="36165" xr:uid="{00000000-0005-0000-0000-000091400000}"/>
    <cellStyle name="Normal 4 3 3 8 4" xfId="30855" xr:uid="{00000000-0005-0000-0000-000092400000}"/>
    <cellStyle name="Normal 4 3 3 8 5" xfId="25540" xr:uid="{00000000-0005-0000-0000-000093400000}"/>
    <cellStyle name="Normal 4 3 3 9" xfId="14762" xr:uid="{00000000-0005-0000-0000-000094400000}"/>
    <cellStyle name="Normal 4 3 3 9 2" xfId="37949" xr:uid="{00000000-0005-0000-0000-000095400000}"/>
    <cellStyle name="Normal 4 3 4" xfId="796" xr:uid="{00000000-0005-0000-0000-000096400000}"/>
    <cellStyle name="Normal 4 3 5" xfId="693" xr:uid="{00000000-0005-0000-0000-000097400000}"/>
    <cellStyle name="Normal 4 3 5 10" xfId="43494" xr:uid="{00000000-0005-0000-0000-000098400000}"/>
    <cellStyle name="Normal 4 3 5 11" xfId="4777" xr:uid="{00000000-0005-0000-0000-000099400000}"/>
    <cellStyle name="Normal 4 3 5 12" xfId="2654" xr:uid="{00000000-0005-0000-0000-00009A400000}"/>
    <cellStyle name="Normal 4 3 5 2" xfId="1109" xr:uid="{00000000-0005-0000-0000-00009B400000}"/>
    <cellStyle name="Normal 4 3 5 2 10" xfId="4778" xr:uid="{00000000-0005-0000-0000-00009C400000}"/>
    <cellStyle name="Normal 4 3 5 2 11" xfId="3060" xr:uid="{00000000-0005-0000-0000-00009D400000}"/>
    <cellStyle name="Normal 4 3 5 2 2" xfId="1924" xr:uid="{00000000-0005-0000-0000-00009E400000}"/>
    <cellStyle name="Normal 4 3 5 2 2 10" xfId="3872" xr:uid="{00000000-0005-0000-0000-00009F400000}"/>
    <cellStyle name="Normal 4 3 5 2 2 2" xfId="7482" xr:uid="{00000000-0005-0000-0000-0000A0400000}"/>
    <cellStyle name="Normal 4 3 5 2 2 2 2" xfId="17825" xr:uid="{00000000-0005-0000-0000-0000A1400000}"/>
    <cellStyle name="Normal 4 3 5 2 2 2 2 2" xfId="41149" xr:uid="{00000000-0005-0000-0000-0000A2400000}"/>
    <cellStyle name="Normal 4 3 5 2 2 2 3" xfId="12651" xr:uid="{00000000-0005-0000-0000-0000A3400000}"/>
    <cellStyle name="Normal 4 3 5 2 2 2 3 2" xfId="35834" xr:uid="{00000000-0005-0000-0000-0000A4400000}"/>
    <cellStyle name="Normal 4 3 5 2 2 2 4" xfId="30524" xr:uid="{00000000-0005-0000-0000-0000A5400000}"/>
    <cellStyle name="Normal 4 3 5 2 2 2 5" xfId="25209" xr:uid="{00000000-0005-0000-0000-0000A6400000}"/>
    <cellStyle name="Normal 4 3 5 2 2 3" xfId="9115" xr:uid="{00000000-0005-0000-0000-0000A7400000}"/>
    <cellStyle name="Normal 4 3 5 2 2 3 2" xfId="19572" xr:uid="{00000000-0005-0000-0000-0000A8400000}"/>
    <cellStyle name="Normal 4 3 5 2 2 3 2 2" xfId="42917" xr:uid="{00000000-0005-0000-0000-0000A9400000}"/>
    <cellStyle name="Normal 4 3 5 2 2 3 3" xfId="14418" xr:uid="{00000000-0005-0000-0000-0000AA400000}"/>
    <cellStyle name="Normal 4 3 5 2 2 3 3 2" xfId="37602" xr:uid="{00000000-0005-0000-0000-0000AB400000}"/>
    <cellStyle name="Normal 4 3 5 2 2 3 4" xfId="32292" xr:uid="{00000000-0005-0000-0000-0000AC400000}"/>
    <cellStyle name="Normal 4 3 5 2 2 3 5" xfId="26977" xr:uid="{00000000-0005-0000-0000-0000AD400000}"/>
    <cellStyle name="Normal 4 3 5 2 2 4" xfId="16199" xr:uid="{00000000-0005-0000-0000-0000AE400000}"/>
    <cellStyle name="Normal 4 3 5 2 2 4 2" xfId="39386" xr:uid="{00000000-0005-0000-0000-0000AF400000}"/>
    <cellStyle name="Normal 4 3 5 2 2 5" xfId="10890" xr:uid="{00000000-0005-0000-0000-0000B0400000}"/>
    <cellStyle name="Normal 4 3 5 2 2 5 2" xfId="34071" xr:uid="{00000000-0005-0000-0000-0000B1400000}"/>
    <cellStyle name="Normal 4 3 5 2 2 6" xfId="21517" xr:uid="{00000000-0005-0000-0000-0000B2400000}"/>
    <cellStyle name="Normal 4 3 5 2 2 6 2" xfId="28761" xr:uid="{00000000-0005-0000-0000-0000B3400000}"/>
    <cellStyle name="Normal 4 3 5 2 2 7" xfId="23446" xr:uid="{00000000-0005-0000-0000-0000B4400000}"/>
    <cellStyle name="Normal 4 3 5 2 2 8" xfId="44712" xr:uid="{00000000-0005-0000-0000-0000B5400000}"/>
    <cellStyle name="Normal 4 3 5 2 2 9" xfId="4779" xr:uid="{00000000-0005-0000-0000-0000B6400000}"/>
    <cellStyle name="Normal 4 3 5 2 3" xfId="6682" xr:uid="{00000000-0005-0000-0000-0000B7400000}"/>
    <cellStyle name="Normal 4 3 5 2 3 2" xfId="17073" xr:uid="{00000000-0005-0000-0000-0000B8400000}"/>
    <cellStyle name="Normal 4 3 5 2 3 2 2" xfId="40337" xr:uid="{00000000-0005-0000-0000-0000B9400000}"/>
    <cellStyle name="Normal 4 3 5 2 3 3" xfId="11839" xr:uid="{00000000-0005-0000-0000-0000BA400000}"/>
    <cellStyle name="Normal 4 3 5 2 3 3 2" xfId="35022" xr:uid="{00000000-0005-0000-0000-0000BB400000}"/>
    <cellStyle name="Normal 4 3 5 2 3 4" xfId="29712" xr:uid="{00000000-0005-0000-0000-0000BC400000}"/>
    <cellStyle name="Normal 4 3 5 2 3 5" xfId="24397" xr:uid="{00000000-0005-0000-0000-0000BD400000}"/>
    <cellStyle name="Normal 4 3 5 2 4" xfId="8362" xr:uid="{00000000-0005-0000-0000-0000BE400000}"/>
    <cellStyle name="Normal 4 3 5 2 4 2" xfId="18760" xr:uid="{00000000-0005-0000-0000-0000BF400000}"/>
    <cellStyle name="Normal 4 3 5 2 4 2 2" xfId="42105" xr:uid="{00000000-0005-0000-0000-0000C0400000}"/>
    <cellStyle name="Normal 4 3 5 2 4 3" xfId="13606" xr:uid="{00000000-0005-0000-0000-0000C1400000}"/>
    <cellStyle name="Normal 4 3 5 2 4 3 2" xfId="36790" xr:uid="{00000000-0005-0000-0000-0000C2400000}"/>
    <cellStyle name="Normal 4 3 5 2 4 4" xfId="31480" xr:uid="{00000000-0005-0000-0000-0000C3400000}"/>
    <cellStyle name="Normal 4 3 5 2 4 5" xfId="26165" xr:uid="{00000000-0005-0000-0000-0000C4400000}"/>
    <cellStyle name="Normal 4 3 5 2 5" xfId="15387" xr:uid="{00000000-0005-0000-0000-0000C5400000}"/>
    <cellStyle name="Normal 4 3 5 2 5 2" xfId="38574" xr:uid="{00000000-0005-0000-0000-0000C6400000}"/>
    <cellStyle name="Normal 4 3 5 2 6" xfId="10078" xr:uid="{00000000-0005-0000-0000-0000C7400000}"/>
    <cellStyle name="Normal 4 3 5 2 6 2" xfId="33259" xr:uid="{00000000-0005-0000-0000-0000C8400000}"/>
    <cellStyle name="Normal 4 3 5 2 7" xfId="20705" xr:uid="{00000000-0005-0000-0000-0000C9400000}"/>
    <cellStyle name="Normal 4 3 5 2 7 2" xfId="27949" xr:uid="{00000000-0005-0000-0000-0000CA400000}"/>
    <cellStyle name="Normal 4 3 5 2 8" xfId="22634" xr:uid="{00000000-0005-0000-0000-0000CB400000}"/>
    <cellStyle name="Normal 4 3 5 2 9" xfId="43900" xr:uid="{00000000-0005-0000-0000-0000CC400000}"/>
    <cellStyle name="Normal 4 3 5 3" xfId="1517" xr:uid="{00000000-0005-0000-0000-0000CD400000}"/>
    <cellStyle name="Normal 4 3 5 3 10" xfId="3466" xr:uid="{00000000-0005-0000-0000-0000CE400000}"/>
    <cellStyle name="Normal 4 3 5 3 2" xfId="7082" xr:uid="{00000000-0005-0000-0000-0000CF400000}"/>
    <cellStyle name="Normal 4 3 5 3 2 2" xfId="17443" xr:uid="{00000000-0005-0000-0000-0000D0400000}"/>
    <cellStyle name="Normal 4 3 5 3 2 2 2" xfId="40743" xr:uid="{00000000-0005-0000-0000-0000D1400000}"/>
    <cellStyle name="Normal 4 3 5 3 2 3" xfId="12245" xr:uid="{00000000-0005-0000-0000-0000D2400000}"/>
    <cellStyle name="Normal 4 3 5 3 2 3 2" xfId="35428" xr:uid="{00000000-0005-0000-0000-0000D3400000}"/>
    <cellStyle name="Normal 4 3 5 3 2 4" xfId="30118" xr:uid="{00000000-0005-0000-0000-0000D4400000}"/>
    <cellStyle name="Normal 4 3 5 3 2 5" xfId="24803" xr:uid="{00000000-0005-0000-0000-0000D5400000}"/>
    <cellStyle name="Normal 4 3 5 3 3" xfId="8732" xr:uid="{00000000-0005-0000-0000-0000D6400000}"/>
    <cellStyle name="Normal 4 3 5 3 3 2" xfId="19166" xr:uid="{00000000-0005-0000-0000-0000D7400000}"/>
    <cellStyle name="Normal 4 3 5 3 3 2 2" xfId="42511" xr:uid="{00000000-0005-0000-0000-0000D8400000}"/>
    <cellStyle name="Normal 4 3 5 3 3 3" xfId="14012" xr:uid="{00000000-0005-0000-0000-0000D9400000}"/>
    <cellStyle name="Normal 4 3 5 3 3 3 2" xfId="37196" xr:uid="{00000000-0005-0000-0000-0000DA400000}"/>
    <cellStyle name="Normal 4 3 5 3 3 4" xfId="31886" xr:uid="{00000000-0005-0000-0000-0000DB400000}"/>
    <cellStyle name="Normal 4 3 5 3 3 5" xfId="26571" xr:uid="{00000000-0005-0000-0000-0000DC400000}"/>
    <cellStyle name="Normal 4 3 5 3 4" xfId="15793" xr:uid="{00000000-0005-0000-0000-0000DD400000}"/>
    <cellStyle name="Normal 4 3 5 3 4 2" xfId="38980" xr:uid="{00000000-0005-0000-0000-0000DE400000}"/>
    <cellStyle name="Normal 4 3 5 3 5" xfId="10484" xr:uid="{00000000-0005-0000-0000-0000DF400000}"/>
    <cellStyle name="Normal 4 3 5 3 5 2" xfId="33665" xr:uid="{00000000-0005-0000-0000-0000E0400000}"/>
    <cellStyle name="Normal 4 3 5 3 6" xfId="21111" xr:uid="{00000000-0005-0000-0000-0000E1400000}"/>
    <cellStyle name="Normal 4 3 5 3 6 2" xfId="28355" xr:uid="{00000000-0005-0000-0000-0000E2400000}"/>
    <cellStyle name="Normal 4 3 5 3 7" xfId="23040" xr:uid="{00000000-0005-0000-0000-0000E3400000}"/>
    <cellStyle name="Normal 4 3 5 3 8" xfId="44306" xr:uid="{00000000-0005-0000-0000-0000E4400000}"/>
    <cellStyle name="Normal 4 3 5 3 9" xfId="4780" xr:uid="{00000000-0005-0000-0000-0000E5400000}"/>
    <cellStyle name="Normal 4 3 5 4" xfId="6283" xr:uid="{00000000-0005-0000-0000-0000E6400000}"/>
    <cellStyle name="Normal 4 3 5 4 2" xfId="16715" xr:uid="{00000000-0005-0000-0000-0000E7400000}"/>
    <cellStyle name="Normal 4 3 5 4 2 2" xfId="39931" xr:uid="{00000000-0005-0000-0000-0000E8400000}"/>
    <cellStyle name="Normal 4 3 5 4 3" xfId="11433" xr:uid="{00000000-0005-0000-0000-0000E9400000}"/>
    <cellStyle name="Normal 4 3 5 4 3 2" xfId="34616" xr:uid="{00000000-0005-0000-0000-0000EA400000}"/>
    <cellStyle name="Normal 4 3 5 4 4" xfId="29306" xr:uid="{00000000-0005-0000-0000-0000EB400000}"/>
    <cellStyle name="Normal 4 3 5 4 5" xfId="23991" xr:uid="{00000000-0005-0000-0000-0000EC400000}"/>
    <cellStyle name="Normal 4 3 5 5" xfId="8004" xr:uid="{00000000-0005-0000-0000-0000ED400000}"/>
    <cellStyle name="Normal 4 3 5 5 2" xfId="18355" xr:uid="{00000000-0005-0000-0000-0000EE400000}"/>
    <cellStyle name="Normal 4 3 5 5 2 2" xfId="41699" xr:uid="{00000000-0005-0000-0000-0000EF400000}"/>
    <cellStyle name="Normal 4 3 5 5 3" xfId="13200" xr:uid="{00000000-0005-0000-0000-0000F0400000}"/>
    <cellStyle name="Normal 4 3 5 5 3 2" xfId="36384" xr:uid="{00000000-0005-0000-0000-0000F1400000}"/>
    <cellStyle name="Normal 4 3 5 5 4" xfId="31074" xr:uid="{00000000-0005-0000-0000-0000F2400000}"/>
    <cellStyle name="Normal 4 3 5 5 5" xfId="25759" xr:uid="{00000000-0005-0000-0000-0000F3400000}"/>
    <cellStyle name="Normal 4 3 5 6" xfId="14981" xr:uid="{00000000-0005-0000-0000-0000F4400000}"/>
    <cellStyle name="Normal 4 3 5 6 2" xfId="38168" xr:uid="{00000000-0005-0000-0000-0000F5400000}"/>
    <cellStyle name="Normal 4 3 5 7" xfId="9672" xr:uid="{00000000-0005-0000-0000-0000F6400000}"/>
    <cellStyle name="Normal 4 3 5 7 2" xfId="32853" xr:uid="{00000000-0005-0000-0000-0000F7400000}"/>
    <cellStyle name="Normal 4 3 5 8" xfId="20299" xr:uid="{00000000-0005-0000-0000-0000F8400000}"/>
    <cellStyle name="Normal 4 3 5 8 2" xfId="27543" xr:uid="{00000000-0005-0000-0000-0000F9400000}"/>
    <cellStyle name="Normal 4 3 5 9" xfId="22228" xr:uid="{00000000-0005-0000-0000-0000FA400000}"/>
    <cellStyle name="Normal 4 3 6" xfId="830" xr:uid="{00000000-0005-0000-0000-0000FB400000}"/>
    <cellStyle name="Normal 4 3 6 10" xfId="43623" xr:uid="{00000000-0005-0000-0000-0000FC400000}"/>
    <cellStyle name="Normal 4 3 6 11" xfId="4781" xr:uid="{00000000-0005-0000-0000-0000FD400000}"/>
    <cellStyle name="Normal 4 3 6 12" xfId="2783" xr:uid="{00000000-0005-0000-0000-0000FE400000}"/>
    <cellStyle name="Normal 4 3 6 2" xfId="1238" xr:uid="{00000000-0005-0000-0000-0000FF400000}"/>
    <cellStyle name="Normal 4 3 6 2 10" xfId="4782" xr:uid="{00000000-0005-0000-0000-000000410000}"/>
    <cellStyle name="Normal 4 3 6 2 11" xfId="3189" xr:uid="{00000000-0005-0000-0000-000001410000}"/>
    <cellStyle name="Normal 4 3 6 2 2" xfId="2053" xr:uid="{00000000-0005-0000-0000-000002410000}"/>
    <cellStyle name="Normal 4 3 6 2 2 10" xfId="4001" xr:uid="{00000000-0005-0000-0000-000003410000}"/>
    <cellStyle name="Normal 4 3 6 2 2 2" xfId="7609" xr:uid="{00000000-0005-0000-0000-000004410000}"/>
    <cellStyle name="Normal 4 3 6 2 2 2 2" xfId="17942" xr:uid="{00000000-0005-0000-0000-000005410000}"/>
    <cellStyle name="Normal 4 3 6 2 2 2 2 2" xfId="41278" xr:uid="{00000000-0005-0000-0000-000006410000}"/>
    <cellStyle name="Normal 4 3 6 2 2 2 3" xfId="12780" xr:uid="{00000000-0005-0000-0000-000007410000}"/>
    <cellStyle name="Normal 4 3 6 2 2 2 3 2" xfId="35963" xr:uid="{00000000-0005-0000-0000-000008410000}"/>
    <cellStyle name="Normal 4 3 6 2 2 2 4" xfId="30653" xr:uid="{00000000-0005-0000-0000-000009410000}"/>
    <cellStyle name="Normal 4 3 6 2 2 2 5" xfId="25338" xr:uid="{00000000-0005-0000-0000-00000A410000}"/>
    <cellStyle name="Normal 4 3 6 2 2 3" xfId="9232" xr:uid="{00000000-0005-0000-0000-00000B410000}"/>
    <cellStyle name="Normal 4 3 6 2 2 3 2" xfId="19701" xr:uid="{00000000-0005-0000-0000-00000C410000}"/>
    <cellStyle name="Normal 4 3 6 2 2 3 2 2" xfId="43046" xr:uid="{00000000-0005-0000-0000-00000D410000}"/>
    <cellStyle name="Normal 4 3 6 2 2 3 3" xfId="14547" xr:uid="{00000000-0005-0000-0000-00000E410000}"/>
    <cellStyle name="Normal 4 3 6 2 2 3 3 2" xfId="37731" xr:uid="{00000000-0005-0000-0000-00000F410000}"/>
    <cellStyle name="Normal 4 3 6 2 2 3 4" xfId="32421" xr:uid="{00000000-0005-0000-0000-000010410000}"/>
    <cellStyle name="Normal 4 3 6 2 2 3 5" xfId="27106" xr:uid="{00000000-0005-0000-0000-000011410000}"/>
    <cellStyle name="Normal 4 3 6 2 2 4" xfId="16328" xr:uid="{00000000-0005-0000-0000-000012410000}"/>
    <cellStyle name="Normal 4 3 6 2 2 4 2" xfId="39515" xr:uid="{00000000-0005-0000-0000-000013410000}"/>
    <cellStyle name="Normal 4 3 6 2 2 5" xfId="11019" xr:uid="{00000000-0005-0000-0000-000014410000}"/>
    <cellStyle name="Normal 4 3 6 2 2 5 2" xfId="34200" xr:uid="{00000000-0005-0000-0000-000015410000}"/>
    <cellStyle name="Normal 4 3 6 2 2 6" xfId="21646" xr:uid="{00000000-0005-0000-0000-000016410000}"/>
    <cellStyle name="Normal 4 3 6 2 2 6 2" xfId="28890" xr:uid="{00000000-0005-0000-0000-000017410000}"/>
    <cellStyle name="Normal 4 3 6 2 2 7" xfId="23575" xr:uid="{00000000-0005-0000-0000-000018410000}"/>
    <cellStyle name="Normal 4 3 6 2 2 8" xfId="44841" xr:uid="{00000000-0005-0000-0000-000019410000}"/>
    <cellStyle name="Normal 4 3 6 2 2 9" xfId="4783" xr:uid="{00000000-0005-0000-0000-00001A410000}"/>
    <cellStyle name="Normal 4 3 6 2 3" xfId="6809" xr:uid="{00000000-0005-0000-0000-00001B410000}"/>
    <cellStyle name="Normal 4 3 6 2 3 2" xfId="17178" xr:uid="{00000000-0005-0000-0000-00001C410000}"/>
    <cellStyle name="Normal 4 3 6 2 3 2 2" xfId="40466" xr:uid="{00000000-0005-0000-0000-00001D410000}"/>
    <cellStyle name="Normal 4 3 6 2 3 3" xfId="11968" xr:uid="{00000000-0005-0000-0000-00001E410000}"/>
    <cellStyle name="Normal 4 3 6 2 3 3 2" xfId="35151" xr:uid="{00000000-0005-0000-0000-00001F410000}"/>
    <cellStyle name="Normal 4 3 6 2 3 4" xfId="29841" xr:uid="{00000000-0005-0000-0000-000020410000}"/>
    <cellStyle name="Normal 4 3 6 2 3 5" xfId="24526" xr:uid="{00000000-0005-0000-0000-000021410000}"/>
    <cellStyle name="Normal 4 3 6 2 4" xfId="8467" xr:uid="{00000000-0005-0000-0000-000022410000}"/>
    <cellStyle name="Normal 4 3 6 2 4 2" xfId="18889" xr:uid="{00000000-0005-0000-0000-000023410000}"/>
    <cellStyle name="Normal 4 3 6 2 4 2 2" xfId="42234" xr:uid="{00000000-0005-0000-0000-000024410000}"/>
    <cellStyle name="Normal 4 3 6 2 4 3" xfId="13735" xr:uid="{00000000-0005-0000-0000-000025410000}"/>
    <cellStyle name="Normal 4 3 6 2 4 3 2" xfId="36919" xr:uid="{00000000-0005-0000-0000-000026410000}"/>
    <cellStyle name="Normal 4 3 6 2 4 4" xfId="31609" xr:uid="{00000000-0005-0000-0000-000027410000}"/>
    <cellStyle name="Normal 4 3 6 2 4 5" xfId="26294" xr:uid="{00000000-0005-0000-0000-000028410000}"/>
    <cellStyle name="Normal 4 3 6 2 5" xfId="15516" xr:uid="{00000000-0005-0000-0000-000029410000}"/>
    <cellStyle name="Normal 4 3 6 2 5 2" xfId="38703" xr:uid="{00000000-0005-0000-0000-00002A410000}"/>
    <cellStyle name="Normal 4 3 6 2 6" xfId="10207" xr:uid="{00000000-0005-0000-0000-00002B410000}"/>
    <cellStyle name="Normal 4 3 6 2 6 2" xfId="33388" xr:uid="{00000000-0005-0000-0000-00002C410000}"/>
    <cellStyle name="Normal 4 3 6 2 7" xfId="20834" xr:uid="{00000000-0005-0000-0000-00002D410000}"/>
    <cellStyle name="Normal 4 3 6 2 7 2" xfId="28078" xr:uid="{00000000-0005-0000-0000-00002E410000}"/>
    <cellStyle name="Normal 4 3 6 2 8" xfId="22763" xr:uid="{00000000-0005-0000-0000-00002F410000}"/>
    <cellStyle name="Normal 4 3 6 2 9" xfId="44029" xr:uid="{00000000-0005-0000-0000-000030410000}"/>
    <cellStyle name="Normal 4 3 6 3" xfId="1646" xr:uid="{00000000-0005-0000-0000-000031410000}"/>
    <cellStyle name="Normal 4 3 6 3 10" xfId="3595" xr:uid="{00000000-0005-0000-0000-000032410000}"/>
    <cellStyle name="Normal 4 3 6 3 2" xfId="7209" xr:uid="{00000000-0005-0000-0000-000033410000}"/>
    <cellStyle name="Normal 4 3 6 3 2 2" xfId="17560" xr:uid="{00000000-0005-0000-0000-000034410000}"/>
    <cellStyle name="Normal 4 3 6 3 2 2 2" xfId="40872" xr:uid="{00000000-0005-0000-0000-000035410000}"/>
    <cellStyle name="Normal 4 3 6 3 2 3" xfId="12374" xr:uid="{00000000-0005-0000-0000-000036410000}"/>
    <cellStyle name="Normal 4 3 6 3 2 3 2" xfId="35557" xr:uid="{00000000-0005-0000-0000-000037410000}"/>
    <cellStyle name="Normal 4 3 6 3 2 4" xfId="30247" xr:uid="{00000000-0005-0000-0000-000038410000}"/>
    <cellStyle name="Normal 4 3 6 3 2 5" xfId="24932" xr:uid="{00000000-0005-0000-0000-000039410000}"/>
    <cellStyle name="Normal 4 3 6 3 3" xfId="8849" xr:uid="{00000000-0005-0000-0000-00003A410000}"/>
    <cellStyle name="Normal 4 3 6 3 3 2" xfId="19295" xr:uid="{00000000-0005-0000-0000-00003B410000}"/>
    <cellStyle name="Normal 4 3 6 3 3 2 2" xfId="42640" xr:uid="{00000000-0005-0000-0000-00003C410000}"/>
    <cellStyle name="Normal 4 3 6 3 3 3" xfId="14141" xr:uid="{00000000-0005-0000-0000-00003D410000}"/>
    <cellStyle name="Normal 4 3 6 3 3 3 2" xfId="37325" xr:uid="{00000000-0005-0000-0000-00003E410000}"/>
    <cellStyle name="Normal 4 3 6 3 3 4" xfId="32015" xr:uid="{00000000-0005-0000-0000-00003F410000}"/>
    <cellStyle name="Normal 4 3 6 3 3 5" xfId="26700" xr:uid="{00000000-0005-0000-0000-000040410000}"/>
    <cellStyle name="Normal 4 3 6 3 4" xfId="15922" xr:uid="{00000000-0005-0000-0000-000041410000}"/>
    <cellStyle name="Normal 4 3 6 3 4 2" xfId="39109" xr:uid="{00000000-0005-0000-0000-000042410000}"/>
    <cellStyle name="Normal 4 3 6 3 5" xfId="10613" xr:uid="{00000000-0005-0000-0000-000043410000}"/>
    <cellStyle name="Normal 4 3 6 3 5 2" xfId="33794" xr:uid="{00000000-0005-0000-0000-000044410000}"/>
    <cellStyle name="Normal 4 3 6 3 6" xfId="21240" xr:uid="{00000000-0005-0000-0000-000045410000}"/>
    <cellStyle name="Normal 4 3 6 3 6 2" xfId="28484" xr:uid="{00000000-0005-0000-0000-000046410000}"/>
    <cellStyle name="Normal 4 3 6 3 7" xfId="23169" xr:uid="{00000000-0005-0000-0000-000047410000}"/>
    <cellStyle name="Normal 4 3 6 3 8" xfId="44435" xr:uid="{00000000-0005-0000-0000-000048410000}"/>
    <cellStyle name="Normal 4 3 6 3 9" xfId="4784" xr:uid="{00000000-0005-0000-0000-000049410000}"/>
    <cellStyle name="Normal 4 3 6 4" xfId="6410" xr:uid="{00000000-0005-0000-0000-00004A410000}"/>
    <cellStyle name="Normal 4 3 6 4 2" xfId="16820" xr:uid="{00000000-0005-0000-0000-00004B410000}"/>
    <cellStyle name="Normal 4 3 6 4 2 2" xfId="40060" xr:uid="{00000000-0005-0000-0000-00004C410000}"/>
    <cellStyle name="Normal 4 3 6 4 3" xfId="11562" xr:uid="{00000000-0005-0000-0000-00004D410000}"/>
    <cellStyle name="Normal 4 3 6 4 3 2" xfId="34745" xr:uid="{00000000-0005-0000-0000-00004E410000}"/>
    <cellStyle name="Normal 4 3 6 4 4" xfId="29435" xr:uid="{00000000-0005-0000-0000-00004F410000}"/>
    <cellStyle name="Normal 4 3 6 4 5" xfId="24120" xr:uid="{00000000-0005-0000-0000-000050410000}"/>
    <cellStyle name="Normal 4 3 6 5" xfId="8109" xr:uid="{00000000-0005-0000-0000-000051410000}"/>
    <cellStyle name="Normal 4 3 6 5 2" xfId="18484" xr:uid="{00000000-0005-0000-0000-000052410000}"/>
    <cellStyle name="Normal 4 3 6 5 2 2" xfId="41828" xr:uid="{00000000-0005-0000-0000-000053410000}"/>
    <cellStyle name="Normal 4 3 6 5 3" xfId="13329" xr:uid="{00000000-0005-0000-0000-000054410000}"/>
    <cellStyle name="Normal 4 3 6 5 3 2" xfId="36513" xr:uid="{00000000-0005-0000-0000-000055410000}"/>
    <cellStyle name="Normal 4 3 6 5 4" xfId="31203" xr:uid="{00000000-0005-0000-0000-000056410000}"/>
    <cellStyle name="Normal 4 3 6 5 5" xfId="25888" xr:uid="{00000000-0005-0000-0000-000057410000}"/>
    <cellStyle name="Normal 4 3 6 6" xfId="15110" xr:uid="{00000000-0005-0000-0000-000058410000}"/>
    <cellStyle name="Normal 4 3 6 6 2" xfId="38297" xr:uid="{00000000-0005-0000-0000-000059410000}"/>
    <cellStyle name="Normal 4 3 6 7" xfId="9801" xr:uid="{00000000-0005-0000-0000-00005A410000}"/>
    <cellStyle name="Normal 4 3 6 7 2" xfId="32982" xr:uid="{00000000-0005-0000-0000-00005B410000}"/>
    <cellStyle name="Normal 4 3 6 8" xfId="20428" xr:uid="{00000000-0005-0000-0000-00005C410000}"/>
    <cellStyle name="Normal 4 3 6 8 2" xfId="27672" xr:uid="{00000000-0005-0000-0000-00005D410000}"/>
    <cellStyle name="Normal 4 3 6 9" xfId="22357" xr:uid="{00000000-0005-0000-0000-00005E410000}"/>
    <cellStyle name="Normal 4 3 7" xfId="974" xr:uid="{00000000-0005-0000-0000-00005F410000}"/>
    <cellStyle name="Normal 4 3 7 10" xfId="4785" xr:uid="{00000000-0005-0000-0000-000060410000}"/>
    <cellStyle name="Normal 4 3 7 11" xfId="2925" xr:uid="{00000000-0005-0000-0000-000061410000}"/>
    <cellStyle name="Normal 4 3 7 2" xfId="1789" xr:uid="{00000000-0005-0000-0000-000062410000}"/>
    <cellStyle name="Normal 4 3 7 2 10" xfId="3737" xr:uid="{00000000-0005-0000-0000-000063410000}"/>
    <cellStyle name="Normal 4 3 7 2 2" xfId="7349" xr:uid="{00000000-0005-0000-0000-000064410000}"/>
    <cellStyle name="Normal 4 3 7 2 2 2" xfId="17702" xr:uid="{00000000-0005-0000-0000-000065410000}"/>
    <cellStyle name="Normal 4 3 7 2 2 2 2" xfId="41014" xr:uid="{00000000-0005-0000-0000-000066410000}"/>
    <cellStyle name="Normal 4 3 7 2 2 3" xfId="12516" xr:uid="{00000000-0005-0000-0000-000067410000}"/>
    <cellStyle name="Normal 4 3 7 2 2 3 2" xfId="35699" xr:uid="{00000000-0005-0000-0000-000068410000}"/>
    <cellStyle name="Normal 4 3 7 2 2 4" xfId="30389" xr:uid="{00000000-0005-0000-0000-000069410000}"/>
    <cellStyle name="Normal 4 3 7 2 2 5" xfId="25074" xr:uid="{00000000-0005-0000-0000-00006A410000}"/>
    <cellStyle name="Normal 4 3 7 2 3" xfId="8992" xr:uid="{00000000-0005-0000-0000-00006B410000}"/>
    <cellStyle name="Normal 4 3 7 2 3 2" xfId="19437" xr:uid="{00000000-0005-0000-0000-00006C410000}"/>
    <cellStyle name="Normal 4 3 7 2 3 2 2" xfId="42782" xr:uid="{00000000-0005-0000-0000-00006D410000}"/>
    <cellStyle name="Normal 4 3 7 2 3 3" xfId="14283" xr:uid="{00000000-0005-0000-0000-00006E410000}"/>
    <cellStyle name="Normal 4 3 7 2 3 3 2" xfId="37467" xr:uid="{00000000-0005-0000-0000-00006F410000}"/>
    <cellStyle name="Normal 4 3 7 2 3 4" xfId="32157" xr:uid="{00000000-0005-0000-0000-000070410000}"/>
    <cellStyle name="Normal 4 3 7 2 3 5" xfId="26842" xr:uid="{00000000-0005-0000-0000-000071410000}"/>
    <cellStyle name="Normal 4 3 7 2 4" xfId="16064" xr:uid="{00000000-0005-0000-0000-000072410000}"/>
    <cellStyle name="Normal 4 3 7 2 4 2" xfId="39251" xr:uid="{00000000-0005-0000-0000-000073410000}"/>
    <cellStyle name="Normal 4 3 7 2 5" xfId="10755" xr:uid="{00000000-0005-0000-0000-000074410000}"/>
    <cellStyle name="Normal 4 3 7 2 5 2" xfId="33936" xr:uid="{00000000-0005-0000-0000-000075410000}"/>
    <cellStyle name="Normal 4 3 7 2 6" xfId="21382" xr:uid="{00000000-0005-0000-0000-000076410000}"/>
    <cellStyle name="Normal 4 3 7 2 6 2" xfId="28626" xr:uid="{00000000-0005-0000-0000-000077410000}"/>
    <cellStyle name="Normal 4 3 7 2 7" xfId="23311" xr:uid="{00000000-0005-0000-0000-000078410000}"/>
    <cellStyle name="Normal 4 3 7 2 8" xfId="44577" xr:uid="{00000000-0005-0000-0000-000079410000}"/>
    <cellStyle name="Normal 4 3 7 2 9" xfId="4786" xr:uid="{00000000-0005-0000-0000-00007A410000}"/>
    <cellStyle name="Normal 4 3 7 3" xfId="6549" xr:uid="{00000000-0005-0000-0000-00007B410000}"/>
    <cellStyle name="Normal 4 3 7 3 2" xfId="16950" xr:uid="{00000000-0005-0000-0000-00007C410000}"/>
    <cellStyle name="Normal 4 3 7 3 2 2" xfId="40202" xr:uid="{00000000-0005-0000-0000-00007D410000}"/>
    <cellStyle name="Normal 4 3 7 3 3" xfId="11704" xr:uid="{00000000-0005-0000-0000-00007E410000}"/>
    <cellStyle name="Normal 4 3 7 3 3 2" xfId="34887" xr:uid="{00000000-0005-0000-0000-00007F410000}"/>
    <cellStyle name="Normal 4 3 7 3 4" xfId="29577" xr:uid="{00000000-0005-0000-0000-000080410000}"/>
    <cellStyle name="Normal 4 3 7 3 5" xfId="24262" xr:uid="{00000000-0005-0000-0000-000081410000}"/>
    <cellStyle name="Normal 4 3 7 4" xfId="8239" xr:uid="{00000000-0005-0000-0000-000082410000}"/>
    <cellStyle name="Normal 4 3 7 4 2" xfId="18625" xr:uid="{00000000-0005-0000-0000-000083410000}"/>
    <cellStyle name="Normal 4 3 7 4 2 2" xfId="41970" xr:uid="{00000000-0005-0000-0000-000084410000}"/>
    <cellStyle name="Normal 4 3 7 4 3" xfId="13471" xr:uid="{00000000-0005-0000-0000-000085410000}"/>
    <cellStyle name="Normal 4 3 7 4 3 2" xfId="36655" xr:uid="{00000000-0005-0000-0000-000086410000}"/>
    <cellStyle name="Normal 4 3 7 4 4" xfId="31345" xr:uid="{00000000-0005-0000-0000-000087410000}"/>
    <cellStyle name="Normal 4 3 7 4 5" xfId="26030" xr:uid="{00000000-0005-0000-0000-000088410000}"/>
    <cellStyle name="Normal 4 3 7 5" xfId="15252" xr:uid="{00000000-0005-0000-0000-000089410000}"/>
    <cellStyle name="Normal 4 3 7 5 2" xfId="38439" xr:uid="{00000000-0005-0000-0000-00008A410000}"/>
    <cellStyle name="Normal 4 3 7 6" xfId="9943" xr:uid="{00000000-0005-0000-0000-00008B410000}"/>
    <cellStyle name="Normal 4 3 7 6 2" xfId="33124" xr:uid="{00000000-0005-0000-0000-00008C410000}"/>
    <cellStyle name="Normal 4 3 7 7" xfId="20570" xr:uid="{00000000-0005-0000-0000-00008D410000}"/>
    <cellStyle name="Normal 4 3 7 7 2" xfId="27814" xr:uid="{00000000-0005-0000-0000-00008E410000}"/>
    <cellStyle name="Normal 4 3 7 8" xfId="22499" xr:uid="{00000000-0005-0000-0000-00008F410000}"/>
    <cellStyle name="Normal 4 3 7 9" xfId="43765" xr:uid="{00000000-0005-0000-0000-000090410000}"/>
    <cellStyle name="Normal 4 3 8" xfId="555" xr:uid="{00000000-0005-0000-0000-000091410000}"/>
    <cellStyle name="Normal 4 3 8 10" xfId="2519" xr:uid="{00000000-0005-0000-0000-000092410000}"/>
    <cellStyle name="Normal 4 3 8 2" xfId="6150" xr:uid="{00000000-0005-0000-0000-000093410000}"/>
    <cellStyle name="Normal 4 3 8 2 2" xfId="16592" xr:uid="{00000000-0005-0000-0000-000094410000}"/>
    <cellStyle name="Normal 4 3 8 2 2 2" xfId="39796" xr:uid="{00000000-0005-0000-0000-000095410000}"/>
    <cellStyle name="Normal 4 3 8 2 3" xfId="11298" xr:uid="{00000000-0005-0000-0000-000096410000}"/>
    <cellStyle name="Normal 4 3 8 2 3 2" xfId="34481" xr:uid="{00000000-0005-0000-0000-000097410000}"/>
    <cellStyle name="Normal 4 3 8 2 4" xfId="29171" xr:uid="{00000000-0005-0000-0000-000098410000}"/>
    <cellStyle name="Normal 4 3 8 2 5" xfId="23856" xr:uid="{00000000-0005-0000-0000-000099410000}"/>
    <cellStyle name="Normal 4 3 8 3" xfId="7881" xr:uid="{00000000-0005-0000-0000-00009A410000}"/>
    <cellStyle name="Normal 4 3 8 3 2" xfId="18220" xr:uid="{00000000-0005-0000-0000-00009B410000}"/>
    <cellStyle name="Normal 4 3 8 3 2 2" xfId="41564" xr:uid="{00000000-0005-0000-0000-00009C410000}"/>
    <cellStyle name="Normal 4 3 8 3 3" xfId="13065" xr:uid="{00000000-0005-0000-0000-00009D410000}"/>
    <cellStyle name="Normal 4 3 8 3 3 2" xfId="36249" xr:uid="{00000000-0005-0000-0000-00009E410000}"/>
    <cellStyle name="Normal 4 3 8 3 4" xfId="30939" xr:uid="{00000000-0005-0000-0000-00009F410000}"/>
    <cellStyle name="Normal 4 3 8 3 5" xfId="25624" xr:uid="{00000000-0005-0000-0000-0000A0410000}"/>
    <cellStyle name="Normal 4 3 8 4" xfId="14846" xr:uid="{00000000-0005-0000-0000-0000A1410000}"/>
    <cellStyle name="Normal 4 3 8 4 2" xfId="38033" xr:uid="{00000000-0005-0000-0000-0000A2410000}"/>
    <cellStyle name="Normal 4 3 8 5" xfId="9537" xr:uid="{00000000-0005-0000-0000-0000A3410000}"/>
    <cellStyle name="Normal 4 3 8 5 2" xfId="32718" xr:uid="{00000000-0005-0000-0000-0000A4410000}"/>
    <cellStyle name="Normal 4 3 8 6" xfId="20164" xr:uid="{00000000-0005-0000-0000-0000A5410000}"/>
    <cellStyle name="Normal 4 3 8 6 2" xfId="27408" xr:uid="{00000000-0005-0000-0000-0000A6410000}"/>
    <cellStyle name="Normal 4 3 8 7" xfId="22093" xr:uid="{00000000-0005-0000-0000-0000A7410000}"/>
    <cellStyle name="Normal 4 3 8 8" xfId="43359" xr:uid="{00000000-0005-0000-0000-0000A8410000}"/>
    <cellStyle name="Normal 4 3 8 9" xfId="4787" xr:uid="{00000000-0005-0000-0000-0000A9410000}"/>
    <cellStyle name="Normal 4 3 9" xfId="1382" xr:uid="{00000000-0005-0000-0000-0000AA410000}"/>
    <cellStyle name="Normal 4 3 9 10" xfId="3331" xr:uid="{00000000-0005-0000-0000-0000AB410000}"/>
    <cellStyle name="Normal 4 3 9 2" xfId="6949" xr:uid="{00000000-0005-0000-0000-0000AC410000}"/>
    <cellStyle name="Normal 4 3 9 2 2" xfId="17320" xr:uid="{00000000-0005-0000-0000-0000AD410000}"/>
    <cellStyle name="Normal 4 3 9 2 2 2" xfId="40608" xr:uid="{00000000-0005-0000-0000-0000AE410000}"/>
    <cellStyle name="Normal 4 3 9 2 3" xfId="12110" xr:uid="{00000000-0005-0000-0000-0000AF410000}"/>
    <cellStyle name="Normal 4 3 9 2 3 2" xfId="35293" xr:uid="{00000000-0005-0000-0000-0000B0410000}"/>
    <cellStyle name="Normal 4 3 9 2 4" xfId="29983" xr:uid="{00000000-0005-0000-0000-0000B1410000}"/>
    <cellStyle name="Normal 4 3 9 2 5" xfId="24668" xr:uid="{00000000-0005-0000-0000-0000B2410000}"/>
    <cellStyle name="Normal 4 3 9 3" xfId="8609" xr:uid="{00000000-0005-0000-0000-0000B3410000}"/>
    <cellStyle name="Normal 4 3 9 3 2" xfId="19031" xr:uid="{00000000-0005-0000-0000-0000B4410000}"/>
    <cellStyle name="Normal 4 3 9 3 2 2" xfId="42376" xr:uid="{00000000-0005-0000-0000-0000B5410000}"/>
    <cellStyle name="Normal 4 3 9 3 3" xfId="13877" xr:uid="{00000000-0005-0000-0000-0000B6410000}"/>
    <cellStyle name="Normal 4 3 9 3 3 2" xfId="37061" xr:uid="{00000000-0005-0000-0000-0000B7410000}"/>
    <cellStyle name="Normal 4 3 9 3 4" xfId="31751" xr:uid="{00000000-0005-0000-0000-0000B8410000}"/>
    <cellStyle name="Normal 4 3 9 3 5" xfId="26436" xr:uid="{00000000-0005-0000-0000-0000B9410000}"/>
    <cellStyle name="Normal 4 3 9 4" xfId="15658" xr:uid="{00000000-0005-0000-0000-0000BA410000}"/>
    <cellStyle name="Normal 4 3 9 4 2" xfId="38845" xr:uid="{00000000-0005-0000-0000-0000BB410000}"/>
    <cellStyle name="Normal 4 3 9 5" xfId="10349" xr:uid="{00000000-0005-0000-0000-0000BC410000}"/>
    <cellStyle name="Normal 4 3 9 5 2" xfId="33530" xr:uid="{00000000-0005-0000-0000-0000BD410000}"/>
    <cellStyle name="Normal 4 3 9 6" xfId="20976" xr:uid="{00000000-0005-0000-0000-0000BE410000}"/>
    <cellStyle name="Normal 4 3 9 6 2" xfId="28220" xr:uid="{00000000-0005-0000-0000-0000BF410000}"/>
    <cellStyle name="Normal 4 3 9 7" xfId="22905" xr:uid="{00000000-0005-0000-0000-0000C0410000}"/>
    <cellStyle name="Normal 4 3 9 8" xfId="44171" xr:uid="{00000000-0005-0000-0000-0000C1410000}"/>
    <cellStyle name="Normal 4 3 9 9" xfId="4788" xr:uid="{00000000-0005-0000-0000-0000C2410000}"/>
    <cellStyle name="Normal 4 4" xfId="358" xr:uid="{00000000-0005-0000-0000-0000C3410000}"/>
    <cellStyle name="Normal 4 4 2" xfId="395" xr:uid="{00000000-0005-0000-0000-0000C4410000}"/>
    <cellStyle name="Normal 4 4 3" xfId="5978" xr:uid="{00000000-0005-0000-0000-0000C5410000}"/>
    <cellStyle name="Normal 4 4 4" xfId="20005" xr:uid="{00000000-0005-0000-0000-0000C6410000}"/>
    <cellStyle name="Normal 4 4 5" xfId="43205" xr:uid="{00000000-0005-0000-0000-0000C7410000}"/>
    <cellStyle name="Normal 4 4 6" xfId="4789" xr:uid="{00000000-0005-0000-0000-0000C8410000}"/>
    <cellStyle name="Normal 4 4 7" xfId="2365" xr:uid="{00000000-0005-0000-0000-0000C9410000}"/>
    <cellStyle name="Normal 4 5" xfId="359" xr:uid="{00000000-0005-0000-0000-0000CA410000}"/>
    <cellStyle name="Normal 4 5 10" xfId="14728" xr:uid="{00000000-0005-0000-0000-0000CB410000}"/>
    <cellStyle name="Normal 4 5 10 2" xfId="37915" xr:uid="{00000000-0005-0000-0000-0000CC410000}"/>
    <cellStyle name="Normal 4 5 11" xfId="9419" xr:uid="{00000000-0005-0000-0000-0000CD410000}"/>
    <cellStyle name="Normal 4 5 11 2" xfId="32600" xr:uid="{00000000-0005-0000-0000-0000CE410000}"/>
    <cellStyle name="Normal 4 5 12" xfId="20006" xr:uid="{00000000-0005-0000-0000-0000CF410000}"/>
    <cellStyle name="Normal 4 5 12 2" xfId="27290" xr:uid="{00000000-0005-0000-0000-0000D0410000}"/>
    <cellStyle name="Normal 4 5 13" xfId="21975" xr:uid="{00000000-0005-0000-0000-0000D1410000}"/>
    <cellStyle name="Normal 4 5 2" xfId="499" xr:uid="{00000000-0005-0000-0000-0000D2410000}"/>
    <cellStyle name="Normal 4 5 2 10" xfId="9481" xr:uid="{00000000-0005-0000-0000-0000D3410000}"/>
    <cellStyle name="Normal 4 5 2 10 2" xfId="32662" xr:uid="{00000000-0005-0000-0000-0000D4410000}"/>
    <cellStyle name="Normal 4 5 2 11" xfId="20108" xr:uid="{00000000-0005-0000-0000-0000D5410000}"/>
    <cellStyle name="Normal 4 5 2 11 2" xfId="27352" xr:uid="{00000000-0005-0000-0000-0000D6410000}"/>
    <cellStyle name="Normal 4 5 2 12" xfId="22037" xr:uid="{00000000-0005-0000-0000-0000D7410000}"/>
    <cellStyle name="Normal 4 5 2 13" xfId="43303" xr:uid="{00000000-0005-0000-0000-0000D8410000}"/>
    <cellStyle name="Normal 4 5 2 14" xfId="4790" xr:uid="{00000000-0005-0000-0000-0000D9410000}"/>
    <cellStyle name="Normal 4 5 2 15" xfId="2463" xr:uid="{00000000-0005-0000-0000-0000DA410000}"/>
    <cellStyle name="Normal 4 5 2 2" xfId="771" xr:uid="{00000000-0005-0000-0000-0000DB410000}"/>
    <cellStyle name="Normal 4 5 2 2 10" xfId="43572" xr:uid="{00000000-0005-0000-0000-0000DC410000}"/>
    <cellStyle name="Normal 4 5 2 2 11" xfId="4791" xr:uid="{00000000-0005-0000-0000-0000DD410000}"/>
    <cellStyle name="Normal 4 5 2 2 12" xfId="2732" xr:uid="{00000000-0005-0000-0000-0000DE410000}"/>
    <cellStyle name="Normal 4 5 2 2 2" xfId="1187" xr:uid="{00000000-0005-0000-0000-0000DF410000}"/>
    <cellStyle name="Normal 4 5 2 2 2 10" xfId="4792" xr:uid="{00000000-0005-0000-0000-0000E0410000}"/>
    <cellStyle name="Normal 4 5 2 2 2 11" xfId="3138" xr:uid="{00000000-0005-0000-0000-0000E1410000}"/>
    <cellStyle name="Normal 4 5 2 2 2 2" xfId="2002" xr:uid="{00000000-0005-0000-0000-0000E2410000}"/>
    <cellStyle name="Normal 4 5 2 2 2 2 10" xfId="3950" xr:uid="{00000000-0005-0000-0000-0000E3410000}"/>
    <cellStyle name="Normal 4 5 2 2 2 2 2" xfId="7559" xr:uid="{00000000-0005-0000-0000-0000E4410000}"/>
    <cellStyle name="Normal 4 5 2 2 2 2 2 2" xfId="17903" xr:uid="{00000000-0005-0000-0000-0000E5410000}"/>
    <cellStyle name="Normal 4 5 2 2 2 2 2 2 2" xfId="41227" xr:uid="{00000000-0005-0000-0000-0000E6410000}"/>
    <cellStyle name="Normal 4 5 2 2 2 2 2 3" xfId="12729" xr:uid="{00000000-0005-0000-0000-0000E7410000}"/>
    <cellStyle name="Normal 4 5 2 2 2 2 2 3 2" xfId="35912" xr:uid="{00000000-0005-0000-0000-0000E8410000}"/>
    <cellStyle name="Normal 4 5 2 2 2 2 2 4" xfId="30602" xr:uid="{00000000-0005-0000-0000-0000E9410000}"/>
    <cellStyle name="Normal 4 5 2 2 2 2 2 5" xfId="25287" xr:uid="{00000000-0005-0000-0000-0000EA410000}"/>
    <cellStyle name="Normal 4 5 2 2 2 2 3" xfId="9193" xr:uid="{00000000-0005-0000-0000-0000EB410000}"/>
    <cellStyle name="Normal 4 5 2 2 2 2 3 2" xfId="19650" xr:uid="{00000000-0005-0000-0000-0000EC410000}"/>
    <cellStyle name="Normal 4 5 2 2 2 2 3 2 2" xfId="42995" xr:uid="{00000000-0005-0000-0000-0000ED410000}"/>
    <cellStyle name="Normal 4 5 2 2 2 2 3 3" xfId="14496" xr:uid="{00000000-0005-0000-0000-0000EE410000}"/>
    <cellStyle name="Normal 4 5 2 2 2 2 3 3 2" xfId="37680" xr:uid="{00000000-0005-0000-0000-0000EF410000}"/>
    <cellStyle name="Normal 4 5 2 2 2 2 3 4" xfId="32370" xr:uid="{00000000-0005-0000-0000-0000F0410000}"/>
    <cellStyle name="Normal 4 5 2 2 2 2 3 5" xfId="27055" xr:uid="{00000000-0005-0000-0000-0000F1410000}"/>
    <cellStyle name="Normal 4 5 2 2 2 2 4" xfId="16277" xr:uid="{00000000-0005-0000-0000-0000F2410000}"/>
    <cellStyle name="Normal 4 5 2 2 2 2 4 2" xfId="39464" xr:uid="{00000000-0005-0000-0000-0000F3410000}"/>
    <cellStyle name="Normal 4 5 2 2 2 2 5" xfId="10968" xr:uid="{00000000-0005-0000-0000-0000F4410000}"/>
    <cellStyle name="Normal 4 5 2 2 2 2 5 2" xfId="34149" xr:uid="{00000000-0005-0000-0000-0000F5410000}"/>
    <cellStyle name="Normal 4 5 2 2 2 2 6" xfId="21595" xr:uid="{00000000-0005-0000-0000-0000F6410000}"/>
    <cellStyle name="Normal 4 5 2 2 2 2 6 2" xfId="28839" xr:uid="{00000000-0005-0000-0000-0000F7410000}"/>
    <cellStyle name="Normal 4 5 2 2 2 2 7" xfId="23524" xr:uid="{00000000-0005-0000-0000-0000F8410000}"/>
    <cellStyle name="Normal 4 5 2 2 2 2 8" xfId="44790" xr:uid="{00000000-0005-0000-0000-0000F9410000}"/>
    <cellStyle name="Normal 4 5 2 2 2 2 9" xfId="4793" xr:uid="{00000000-0005-0000-0000-0000FA410000}"/>
    <cellStyle name="Normal 4 5 2 2 2 3" xfId="6759" xr:uid="{00000000-0005-0000-0000-0000FB410000}"/>
    <cellStyle name="Normal 4 5 2 2 2 3 2" xfId="17139" xr:uid="{00000000-0005-0000-0000-0000FC410000}"/>
    <cellStyle name="Normal 4 5 2 2 2 3 2 2" xfId="40415" xr:uid="{00000000-0005-0000-0000-0000FD410000}"/>
    <cellStyle name="Normal 4 5 2 2 2 3 3" xfId="11917" xr:uid="{00000000-0005-0000-0000-0000FE410000}"/>
    <cellStyle name="Normal 4 5 2 2 2 3 3 2" xfId="35100" xr:uid="{00000000-0005-0000-0000-0000FF410000}"/>
    <cellStyle name="Normal 4 5 2 2 2 3 4" xfId="29790" xr:uid="{00000000-0005-0000-0000-000000420000}"/>
    <cellStyle name="Normal 4 5 2 2 2 3 5" xfId="24475" xr:uid="{00000000-0005-0000-0000-000001420000}"/>
    <cellStyle name="Normal 4 5 2 2 2 4" xfId="8428" xr:uid="{00000000-0005-0000-0000-000002420000}"/>
    <cellStyle name="Normal 4 5 2 2 2 4 2" xfId="18838" xr:uid="{00000000-0005-0000-0000-000003420000}"/>
    <cellStyle name="Normal 4 5 2 2 2 4 2 2" xfId="42183" xr:uid="{00000000-0005-0000-0000-000004420000}"/>
    <cellStyle name="Normal 4 5 2 2 2 4 3" xfId="13684" xr:uid="{00000000-0005-0000-0000-000005420000}"/>
    <cellStyle name="Normal 4 5 2 2 2 4 3 2" xfId="36868" xr:uid="{00000000-0005-0000-0000-000006420000}"/>
    <cellStyle name="Normal 4 5 2 2 2 4 4" xfId="31558" xr:uid="{00000000-0005-0000-0000-000007420000}"/>
    <cellStyle name="Normal 4 5 2 2 2 4 5" xfId="26243" xr:uid="{00000000-0005-0000-0000-000008420000}"/>
    <cellStyle name="Normal 4 5 2 2 2 5" xfId="15465" xr:uid="{00000000-0005-0000-0000-000009420000}"/>
    <cellStyle name="Normal 4 5 2 2 2 5 2" xfId="38652" xr:uid="{00000000-0005-0000-0000-00000A420000}"/>
    <cellStyle name="Normal 4 5 2 2 2 6" xfId="10156" xr:uid="{00000000-0005-0000-0000-00000B420000}"/>
    <cellStyle name="Normal 4 5 2 2 2 6 2" xfId="33337" xr:uid="{00000000-0005-0000-0000-00000C420000}"/>
    <cellStyle name="Normal 4 5 2 2 2 7" xfId="20783" xr:uid="{00000000-0005-0000-0000-00000D420000}"/>
    <cellStyle name="Normal 4 5 2 2 2 7 2" xfId="28027" xr:uid="{00000000-0005-0000-0000-00000E420000}"/>
    <cellStyle name="Normal 4 5 2 2 2 8" xfId="22712" xr:uid="{00000000-0005-0000-0000-00000F420000}"/>
    <cellStyle name="Normal 4 5 2 2 2 9" xfId="43978" xr:uid="{00000000-0005-0000-0000-000010420000}"/>
    <cellStyle name="Normal 4 5 2 2 3" xfId="1595" xr:uid="{00000000-0005-0000-0000-000011420000}"/>
    <cellStyle name="Normal 4 5 2 2 3 10" xfId="3544" xr:uid="{00000000-0005-0000-0000-000012420000}"/>
    <cellStyle name="Normal 4 5 2 2 3 2" xfId="7159" xr:uid="{00000000-0005-0000-0000-000013420000}"/>
    <cellStyle name="Normal 4 5 2 2 3 2 2" xfId="17521" xr:uid="{00000000-0005-0000-0000-000014420000}"/>
    <cellStyle name="Normal 4 5 2 2 3 2 2 2" xfId="40821" xr:uid="{00000000-0005-0000-0000-000015420000}"/>
    <cellStyle name="Normal 4 5 2 2 3 2 3" xfId="12323" xr:uid="{00000000-0005-0000-0000-000016420000}"/>
    <cellStyle name="Normal 4 5 2 2 3 2 3 2" xfId="35506" xr:uid="{00000000-0005-0000-0000-000017420000}"/>
    <cellStyle name="Normal 4 5 2 2 3 2 4" xfId="30196" xr:uid="{00000000-0005-0000-0000-000018420000}"/>
    <cellStyle name="Normal 4 5 2 2 3 2 5" xfId="24881" xr:uid="{00000000-0005-0000-0000-000019420000}"/>
    <cellStyle name="Normal 4 5 2 2 3 3" xfId="8810" xr:uid="{00000000-0005-0000-0000-00001A420000}"/>
    <cellStyle name="Normal 4 5 2 2 3 3 2" xfId="19244" xr:uid="{00000000-0005-0000-0000-00001B420000}"/>
    <cellStyle name="Normal 4 5 2 2 3 3 2 2" xfId="42589" xr:uid="{00000000-0005-0000-0000-00001C420000}"/>
    <cellStyle name="Normal 4 5 2 2 3 3 3" xfId="14090" xr:uid="{00000000-0005-0000-0000-00001D420000}"/>
    <cellStyle name="Normal 4 5 2 2 3 3 3 2" xfId="37274" xr:uid="{00000000-0005-0000-0000-00001E420000}"/>
    <cellStyle name="Normal 4 5 2 2 3 3 4" xfId="31964" xr:uid="{00000000-0005-0000-0000-00001F420000}"/>
    <cellStyle name="Normal 4 5 2 2 3 3 5" xfId="26649" xr:uid="{00000000-0005-0000-0000-000020420000}"/>
    <cellStyle name="Normal 4 5 2 2 3 4" xfId="15871" xr:uid="{00000000-0005-0000-0000-000021420000}"/>
    <cellStyle name="Normal 4 5 2 2 3 4 2" xfId="39058" xr:uid="{00000000-0005-0000-0000-000022420000}"/>
    <cellStyle name="Normal 4 5 2 2 3 5" xfId="10562" xr:uid="{00000000-0005-0000-0000-000023420000}"/>
    <cellStyle name="Normal 4 5 2 2 3 5 2" xfId="33743" xr:uid="{00000000-0005-0000-0000-000024420000}"/>
    <cellStyle name="Normal 4 5 2 2 3 6" xfId="21189" xr:uid="{00000000-0005-0000-0000-000025420000}"/>
    <cellStyle name="Normal 4 5 2 2 3 6 2" xfId="28433" xr:uid="{00000000-0005-0000-0000-000026420000}"/>
    <cellStyle name="Normal 4 5 2 2 3 7" xfId="23118" xr:uid="{00000000-0005-0000-0000-000027420000}"/>
    <cellStyle name="Normal 4 5 2 2 3 8" xfId="44384" xr:uid="{00000000-0005-0000-0000-000028420000}"/>
    <cellStyle name="Normal 4 5 2 2 3 9" xfId="4794" xr:uid="{00000000-0005-0000-0000-000029420000}"/>
    <cellStyle name="Normal 4 5 2 2 4" xfId="6360" xr:uid="{00000000-0005-0000-0000-00002A420000}"/>
    <cellStyle name="Normal 4 5 2 2 4 2" xfId="16781" xr:uid="{00000000-0005-0000-0000-00002B420000}"/>
    <cellStyle name="Normal 4 5 2 2 4 2 2" xfId="40009" xr:uid="{00000000-0005-0000-0000-00002C420000}"/>
    <cellStyle name="Normal 4 5 2 2 4 3" xfId="11511" xr:uid="{00000000-0005-0000-0000-00002D420000}"/>
    <cellStyle name="Normal 4 5 2 2 4 3 2" xfId="34694" xr:uid="{00000000-0005-0000-0000-00002E420000}"/>
    <cellStyle name="Normal 4 5 2 2 4 4" xfId="29384" xr:uid="{00000000-0005-0000-0000-00002F420000}"/>
    <cellStyle name="Normal 4 5 2 2 4 5" xfId="24069" xr:uid="{00000000-0005-0000-0000-000030420000}"/>
    <cellStyle name="Normal 4 5 2 2 5" xfId="8070" xr:uid="{00000000-0005-0000-0000-000031420000}"/>
    <cellStyle name="Normal 4 5 2 2 5 2" xfId="18433" xr:uid="{00000000-0005-0000-0000-000032420000}"/>
    <cellStyle name="Normal 4 5 2 2 5 2 2" xfId="41777" xr:uid="{00000000-0005-0000-0000-000033420000}"/>
    <cellStyle name="Normal 4 5 2 2 5 3" xfId="13278" xr:uid="{00000000-0005-0000-0000-000034420000}"/>
    <cellStyle name="Normal 4 5 2 2 5 3 2" xfId="36462" xr:uid="{00000000-0005-0000-0000-000035420000}"/>
    <cellStyle name="Normal 4 5 2 2 5 4" xfId="31152" xr:uid="{00000000-0005-0000-0000-000036420000}"/>
    <cellStyle name="Normal 4 5 2 2 5 5" xfId="25837" xr:uid="{00000000-0005-0000-0000-000037420000}"/>
    <cellStyle name="Normal 4 5 2 2 6" xfId="15059" xr:uid="{00000000-0005-0000-0000-000038420000}"/>
    <cellStyle name="Normal 4 5 2 2 6 2" xfId="38246" xr:uid="{00000000-0005-0000-0000-000039420000}"/>
    <cellStyle name="Normal 4 5 2 2 7" xfId="9750" xr:uid="{00000000-0005-0000-0000-00003A420000}"/>
    <cellStyle name="Normal 4 5 2 2 7 2" xfId="32931" xr:uid="{00000000-0005-0000-0000-00003B420000}"/>
    <cellStyle name="Normal 4 5 2 2 8" xfId="20377" xr:uid="{00000000-0005-0000-0000-00003C420000}"/>
    <cellStyle name="Normal 4 5 2 2 8 2" xfId="27621" xr:uid="{00000000-0005-0000-0000-00003D420000}"/>
    <cellStyle name="Normal 4 5 2 2 9" xfId="22306" xr:uid="{00000000-0005-0000-0000-00003E420000}"/>
    <cellStyle name="Normal 4 5 2 3" xfId="908" xr:uid="{00000000-0005-0000-0000-00003F420000}"/>
    <cellStyle name="Normal 4 5 2 3 10" xfId="43701" xr:uid="{00000000-0005-0000-0000-000040420000}"/>
    <cellStyle name="Normal 4 5 2 3 11" xfId="4795" xr:uid="{00000000-0005-0000-0000-000041420000}"/>
    <cellStyle name="Normal 4 5 2 3 12" xfId="2861" xr:uid="{00000000-0005-0000-0000-000042420000}"/>
    <cellStyle name="Normal 4 5 2 3 2" xfId="1316" xr:uid="{00000000-0005-0000-0000-000043420000}"/>
    <cellStyle name="Normal 4 5 2 3 2 10" xfId="4796" xr:uid="{00000000-0005-0000-0000-000044420000}"/>
    <cellStyle name="Normal 4 5 2 3 2 11" xfId="3267" xr:uid="{00000000-0005-0000-0000-000045420000}"/>
    <cellStyle name="Normal 4 5 2 3 2 2" xfId="2131" xr:uid="{00000000-0005-0000-0000-000046420000}"/>
    <cellStyle name="Normal 4 5 2 3 2 2 10" xfId="4079" xr:uid="{00000000-0005-0000-0000-000047420000}"/>
    <cellStyle name="Normal 4 5 2 3 2 2 2" xfId="7686" xr:uid="{00000000-0005-0000-0000-000048420000}"/>
    <cellStyle name="Normal 4 5 2 3 2 2 2 2" xfId="18020" xr:uid="{00000000-0005-0000-0000-000049420000}"/>
    <cellStyle name="Normal 4 5 2 3 2 2 2 2 2" xfId="41356" xr:uid="{00000000-0005-0000-0000-00004A420000}"/>
    <cellStyle name="Normal 4 5 2 3 2 2 2 3" xfId="12858" xr:uid="{00000000-0005-0000-0000-00004B420000}"/>
    <cellStyle name="Normal 4 5 2 3 2 2 2 3 2" xfId="36041" xr:uid="{00000000-0005-0000-0000-00004C420000}"/>
    <cellStyle name="Normal 4 5 2 3 2 2 2 4" xfId="30731" xr:uid="{00000000-0005-0000-0000-00004D420000}"/>
    <cellStyle name="Normal 4 5 2 3 2 2 2 5" xfId="25416" xr:uid="{00000000-0005-0000-0000-00004E420000}"/>
    <cellStyle name="Normal 4 5 2 3 2 2 3" xfId="9310" xr:uid="{00000000-0005-0000-0000-00004F420000}"/>
    <cellStyle name="Normal 4 5 2 3 2 2 3 2" xfId="19779" xr:uid="{00000000-0005-0000-0000-000050420000}"/>
    <cellStyle name="Normal 4 5 2 3 2 2 3 2 2" xfId="43124" xr:uid="{00000000-0005-0000-0000-000051420000}"/>
    <cellStyle name="Normal 4 5 2 3 2 2 3 3" xfId="14625" xr:uid="{00000000-0005-0000-0000-000052420000}"/>
    <cellStyle name="Normal 4 5 2 3 2 2 3 3 2" xfId="37809" xr:uid="{00000000-0005-0000-0000-000053420000}"/>
    <cellStyle name="Normal 4 5 2 3 2 2 3 4" xfId="32499" xr:uid="{00000000-0005-0000-0000-000054420000}"/>
    <cellStyle name="Normal 4 5 2 3 2 2 3 5" xfId="27184" xr:uid="{00000000-0005-0000-0000-000055420000}"/>
    <cellStyle name="Normal 4 5 2 3 2 2 4" xfId="16406" xr:uid="{00000000-0005-0000-0000-000056420000}"/>
    <cellStyle name="Normal 4 5 2 3 2 2 4 2" xfId="39593" xr:uid="{00000000-0005-0000-0000-000057420000}"/>
    <cellStyle name="Normal 4 5 2 3 2 2 5" xfId="11097" xr:uid="{00000000-0005-0000-0000-000058420000}"/>
    <cellStyle name="Normal 4 5 2 3 2 2 5 2" xfId="34278" xr:uid="{00000000-0005-0000-0000-000059420000}"/>
    <cellStyle name="Normal 4 5 2 3 2 2 6" xfId="21724" xr:uid="{00000000-0005-0000-0000-00005A420000}"/>
    <cellStyle name="Normal 4 5 2 3 2 2 6 2" xfId="28968" xr:uid="{00000000-0005-0000-0000-00005B420000}"/>
    <cellStyle name="Normal 4 5 2 3 2 2 7" xfId="23653" xr:uid="{00000000-0005-0000-0000-00005C420000}"/>
    <cellStyle name="Normal 4 5 2 3 2 2 8" xfId="44919" xr:uid="{00000000-0005-0000-0000-00005D420000}"/>
    <cellStyle name="Normal 4 5 2 3 2 2 9" xfId="4797" xr:uid="{00000000-0005-0000-0000-00005E420000}"/>
    <cellStyle name="Normal 4 5 2 3 2 3" xfId="6886" xr:uid="{00000000-0005-0000-0000-00005F420000}"/>
    <cellStyle name="Normal 4 5 2 3 2 3 2" xfId="17256" xr:uid="{00000000-0005-0000-0000-000060420000}"/>
    <cellStyle name="Normal 4 5 2 3 2 3 2 2" xfId="40544" xr:uid="{00000000-0005-0000-0000-000061420000}"/>
    <cellStyle name="Normal 4 5 2 3 2 3 3" xfId="12046" xr:uid="{00000000-0005-0000-0000-000062420000}"/>
    <cellStyle name="Normal 4 5 2 3 2 3 3 2" xfId="35229" xr:uid="{00000000-0005-0000-0000-000063420000}"/>
    <cellStyle name="Normal 4 5 2 3 2 3 4" xfId="29919" xr:uid="{00000000-0005-0000-0000-000064420000}"/>
    <cellStyle name="Normal 4 5 2 3 2 3 5" xfId="24604" xr:uid="{00000000-0005-0000-0000-000065420000}"/>
    <cellStyle name="Normal 4 5 2 3 2 4" xfId="8545" xr:uid="{00000000-0005-0000-0000-000066420000}"/>
    <cellStyle name="Normal 4 5 2 3 2 4 2" xfId="18967" xr:uid="{00000000-0005-0000-0000-000067420000}"/>
    <cellStyle name="Normal 4 5 2 3 2 4 2 2" xfId="42312" xr:uid="{00000000-0005-0000-0000-000068420000}"/>
    <cellStyle name="Normal 4 5 2 3 2 4 3" xfId="13813" xr:uid="{00000000-0005-0000-0000-000069420000}"/>
    <cellStyle name="Normal 4 5 2 3 2 4 3 2" xfId="36997" xr:uid="{00000000-0005-0000-0000-00006A420000}"/>
    <cellStyle name="Normal 4 5 2 3 2 4 4" xfId="31687" xr:uid="{00000000-0005-0000-0000-00006B420000}"/>
    <cellStyle name="Normal 4 5 2 3 2 4 5" xfId="26372" xr:uid="{00000000-0005-0000-0000-00006C420000}"/>
    <cellStyle name="Normal 4 5 2 3 2 5" xfId="15594" xr:uid="{00000000-0005-0000-0000-00006D420000}"/>
    <cellStyle name="Normal 4 5 2 3 2 5 2" xfId="38781" xr:uid="{00000000-0005-0000-0000-00006E420000}"/>
    <cellStyle name="Normal 4 5 2 3 2 6" xfId="10285" xr:uid="{00000000-0005-0000-0000-00006F420000}"/>
    <cellStyle name="Normal 4 5 2 3 2 6 2" xfId="33466" xr:uid="{00000000-0005-0000-0000-000070420000}"/>
    <cellStyle name="Normal 4 5 2 3 2 7" xfId="20912" xr:uid="{00000000-0005-0000-0000-000071420000}"/>
    <cellStyle name="Normal 4 5 2 3 2 7 2" xfId="28156" xr:uid="{00000000-0005-0000-0000-000072420000}"/>
    <cellStyle name="Normal 4 5 2 3 2 8" xfId="22841" xr:uid="{00000000-0005-0000-0000-000073420000}"/>
    <cellStyle name="Normal 4 5 2 3 2 9" xfId="44107" xr:uid="{00000000-0005-0000-0000-000074420000}"/>
    <cellStyle name="Normal 4 5 2 3 3" xfId="1724" xr:uid="{00000000-0005-0000-0000-000075420000}"/>
    <cellStyle name="Normal 4 5 2 3 3 10" xfId="3673" xr:uid="{00000000-0005-0000-0000-000076420000}"/>
    <cellStyle name="Normal 4 5 2 3 3 2" xfId="7286" xr:uid="{00000000-0005-0000-0000-000077420000}"/>
    <cellStyle name="Normal 4 5 2 3 3 2 2" xfId="17638" xr:uid="{00000000-0005-0000-0000-000078420000}"/>
    <cellStyle name="Normal 4 5 2 3 3 2 2 2" xfId="40950" xr:uid="{00000000-0005-0000-0000-000079420000}"/>
    <cellStyle name="Normal 4 5 2 3 3 2 3" xfId="12452" xr:uid="{00000000-0005-0000-0000-00007A420000}"/>
    <cellStyle name="Normal 4 5 2 3 3 2 3 2" xfId="35635" xr:uid="{00000000-0005-0000-0000-00007B420000}"/>
    <cellStyle name="Normal 4 5 2 3 3 2 4" xfId="30325" xr:uid="{00000000-0005-0000-0000-00007C420000}"/>
    <cellStyle name="Normal 4 5 2 3 3 2 5" xfId="25010" xr:uid="{00000000-0005-0000-0000-00007D420000}"/>
    <cellStyle name="Normal 4 5 2 3 3 3" xfId="8927" xr:uid="{00000000-0005-0000-0000-00007E420000}"/>
    <cellStyle name="Normal 4 5 2 3 3 3 2" xfId="19373" xr:uid="{00000000-0005-0000-0000-00007F420000}"/>
    <cellStyle name="Normal 4 5 2 3 3 3 2 2" xfId="42718" xr:uid="{00000000-0005-0000-0000-000080420000}"/>
    <cellStyle name="Normal 4 5 2 3 3 3 3" xfId="14219" xr:uid="{00000000-0005-0000-0000-000081420000}"/>
    <cellStyle name="Normal 4 5 2 3 3 3 3 2" xfId="37403" xr:uid="{00000000-0005-0000-0000-000082420000}"/>
    <cellStyle name="Normal 4 5 2 3 3 3 4" xfId="32093" xr:uid="{00000000-0005-0000-0000-000083420000}"/>
    <cellStyle name="Normal 4 5 2 3 3 3 5" xfId="26778" xr:uid="{00000000-0005-0000-0000-000084420000}"/>
    <cellStyle name="Normal 4 5 2 3 3 4" xfId="16000" xr:uid="{00000000-0005-0000-0000-000085420000}"/>
    <cellStyle name="Normal 4 5 2 3 3 4 2" xfId="39187" xr:uid="{00000000-0005-0000-0000-000086420000}"/>
    <cellStyle name="Normal 4 5 2 3 3 5" xfId="10691" xr:uid="{00000000-0005-0000-0000-000087420000}"/>
    <cellStyle name="Normal 4 5 2 3 3 5 2" xfId="33872" xr:uid="{00000000-0005-0000-0000-000088420000}"/>
    <cellStyle name="Normal 4 5 2 3 3 6" xfId="21318" xr:uid="{00000000-0005-0000-0000-000089420000}"/>
    <cellStyle name="Normal 4 5 2 3 3 6 2" xfId="28562" xr:uid="{00000000-0005-0000-0000-00008A420000}"/>
    <cellStyle name="Normal 4 5 2 3 3 7" xfId="23247" xr:uid="{00000000-0005-0000-0000-00008B420000}"/>
    <cellStyle name="Normal 4 5 2 3 3 8" xfId="44513" xr:uid="{00000000-0005-0000-0000-00008C420000}"/>
    <cellStyle name="Normal 4 5 2 3 3 9" xfId="4798" xr:uid="{00000000-0005-0000-0000-00008D420000}"/>
    <cellStyle name="Normal 4 5 2 3 4" xfId="6487" xr:uid="{00000000-0005-0000-0000-00008E420000}"/>
    <cellStyle name="Normal 4 5 2 3 4 2" xfId="16886" xr:uid="{00000000-0005-0000-0000-00008F420000}"/>
    <cellStyle name="Normal 4 5 2 3 4 2 2" xfId="40138" xr:uid="{00000000-0005-0000-0000-000090420000}"/>
    <cellStyle name="Normal 4 5 2 3 4 3" xfId="11640" xr:uid="{00000000-0005-0000-0000-000091420000}"/>
    <cellStyle name="Normal 4 5 2 3 4 3 2" xfId="34823" xr:uid="{00000000-0005-0000-0000-000092420000}"/>
    <cellStyle name="Normal 4 5 2 3 4 4" xfId="29513" xr:uid="{00000000-0005-0000-0000-000093420000}"/>
    <cellStyle name="Normal 4 5 2 3 4 5" xfId="24198" xr:uid="{00000000-0005-0000-0000-000094420000}"/>
    <cellStyle name="Normal 4 5 2 3 5" xfId="8175" xr:uid="{00000000-0005-0000-0000-000095420000}"/>
    <cellStyle name="Normal 4 5 2 3 5 2" xfId="18562" xr:uid="{00000000-0005-0000-0000-000096420000}"/>
    <cellStyle name="Normal 4 5 2 3 5 2 2" xfId="41906" xr:uid="{00000000-0005-0000-0000-000097420000}"/>
    <cellStyle name="Normal 4 5 2 3 5 3" xfId="13407" xr:uid="{00000000-0005-0000-0000-000098420000}"/>
    <cellStyle name="Normal 4 5 2 3 5 3 2" xfId="36591" xr:uid="{00000000-0005-0000-0000-000099420000}"/>
    <cellStyle name="Normal 4 5 2 3 5 4" xfId="31281" xr:uid="{00000000-0005-0000-0000-00009A420000}"/>
    <cellStyle name="Normal 4 5 2 3 5 5" xfId="25966" xr:uid="{00000000-0005-0000-0000-00009B420000}"/>
    <cellStyle name="Normal 4 5 2 3 6" xfId="15188" xr:uid="{00000000-0005-0000-0000-00009C420000}"/>
    <cellStyle name="Normal 4 5 2 3 6 2" xfId="38375" xr:uid="{00000000-0005-0000-0000-00009D420000}"/>
    <cellStyle name="Normal 4 5 2 3 7" xfId="9879" xr:uid="{00000000-0005-0000-0000-00009E420000}"/>
    <cellStyle name="Normal 4 5 2 3 7 2" xfId="33060" xr:uid="{00000000-0005-0000-0000-00009F420000}"/>
    <cellStyle name="Normal 4 5 2 3 8" xfId="20506" xr:uid="{00000000-0005-0000-0000-0000A0420000}"/>
    <cellStyle name="Normal 4 5 2 3 8 2" xfId="27750" xr:uid="{00000000-0005-0000-0000-0000A1420000}"/>
    <cellStyle name="Normal 4 5 2 3 9" xfId="22435" xr:uid="{00000000-0005-0000-0000-0000A2420000}"/>
    <cellStyle name="Normal 4 5 2 4" xfId="1052" xr:uid="{00000000-0005-0000-0000-0000A3420000}"/>
    <cellStyle name="Normal 4 5 2 4 10" xfId="4799" xr:uid="{00000000-0005-0000-0000-0000A4420000}"/>
    <cellStyle name="Normal 4 5 2 4 11" xfId="3003" xr:uid="{00000000-0005-0000-0000-0000A5420000}"/>
    <cellStyle name="Normal 4 5 2 4 2" xfId="1867" xr:uid="{00000000-0005-0000-0000-0000A6420000}"/>
    <cellStyle name="Normal 4 5 2 4 2 10" xfId="3815" xr:uid="{00000000-0005-0000-0000-0000A7420000}"/>
    <cellStyle name="Normal 4 5 2 4 2 2" xfId="7426" xr:uid="{00000000-0005-0000-0000-0000A8420000}"/>
    <cellStyle name="Normal 4 5 2 4 2 2 2" xfId="17780" xr:uid="{00000000-0005-0000-0000-0000A9420000}"/>
    <cellStyle name="Normal 4 5 2 4 2 2 2 2" xfId="41092" xr:uid="{00000000-0005-0000-0000-0000AA420000}"/>
    <cellStyle name="Normal 4 5 2 4 2 2 3" xfId="12594" xr:uid="{00000000-0005-0000-0000-0000AB420000}"/>
    <cellStyle name="Normal 4 5 2 4 2 2 3 2" xfId="35777" xr:uid="{00000000-0005-0000-0000-0000AC420000}"/>
    <cellStyle name="Normal 4 5 2 4 2 2 4" xfId="30467" xr:uid="{00000000-0005-0000-0000-0000AD420000}"/>
    <cellStyle name="Normal 4 5 2 4 2 2 5" xfId="25152" xr:uid="{00000000-0005-0000-0000-0000AE420000}"/>
    <cellStyle name="Normal 4 5 2 4 2 3" xfId="9070" xr:uid="{00000000-0005-0000-0000-0000AF420000}"/>
    <cellStyle name="Normal 4 5 2 4 2 3 2" xfId="19515" xr:uid="{00000000-0005-0000-0000-0000B0420000}"/>
    <cellStyle name="Normal 4 5 2 4 2 3 2 2" xfId="42860" xr:uid="{00000000-0005-0000-0000-0000B1420000}"/>
    <cellStyle name="Normal 4 5 2 4 2 3 3" xfId="14361" xr:uid="{00000000-0005-0000-0000-0000B2420000}"/>
    <cellStyle name="Normal 4 5 2 4 2 3 3 2" xfId="37545" xr:uid="{00000000-0005-0000-0000-0000B3420000}"/>
    <cellStyle name="Normal 4 5 2 4 2 3 4" xfId="32235" xr:uid="{00000000-0005-0000-0000-0000B4420000}"/>
    <cellStyle name="Normal 4 5 2 4 2 3 5" xfId="26920" xr:uid="{00000000-0005-0000-0000-0000B5420000}"/>
    <cellStyle name="Normal 4 5 2 4 2 4" xfId="16142" xr:uid="{00000000-0005-0000-0000-0000B6420000}"/>
    <cellStyle name="Normal 4 5 2 4 2 4 2" xfId="39329" xr:uid="{00000000-0005-0000-0000-0000B7420000}"/>
    <cellStyle name="Normal 4 5 2 4 2 5" xfId="10833" xr:uid="{00000000-0005-0000-0000-0000B8420000}"/>
    <cellStyle name="Normal 4 5 2 4 2 5 2" xfId="34014" xr:uid="{00000000-0005-0000-0000-0000B9420000}"/>
    <cellStyle name="Normal 4 5 2 4 2 6" xfId="21460" xr:uid="{00000000-0005-0000-0000-0000BA420000}"/>
    <cellStyle name="Normal 4 5 2 4 2 6 2" xfId="28704" xr:uid="{00000000-0005-0000-0000-0000BB420000}"/>
    <cellStyle name="Normal 4 5 2 4 2 7" xfId="23389" xr:uid="{00000000-0005-0000-0000-0000BC420000}"/>
    <cellStyle name="Normal 4 5 2 4 2 8" xfId="44655" xr:uid="{00000000-0005-0000-0000-0000BD420000}"/>
    <cellStyle name="Normal 4 5 2 4 2 9" xfId="4800" xr:uid="{00000000-0005-0000-0000-0000BE420000}"/>
    <cellStyle name="Normal 4 5 2 4 3" xfId="6626" xr:uid="{00000000-0005-0000-0000-0000BF420000}"/>
    <cellStyle name="Normal 4 5 2 4 3 2" xfId="17028" xr:uid="{00000000-0005-0000-0000-0000C0420000}"/>
    <cellStyle name="Normal 4 5 2 4 3 2 2" xfId="40280" xr:uid="{00000000-0005-0000-0000-0000C1420000}"/>
    <cellStyle name="Normal 4 5 2 4 3 3" xfId="11782" xr:uid="{00000000-0005-0000-0000-0000C2420000}"/>
    <cellStyle name="Normal 4 5 2 4 3 3 2" xfId="34965" xr:uid="{00000000-0005-0000-0000-0000C3420000}"/>
    <cellStyle name="Normal 4 5 2 4 3 4" xfId="29655" xr:uid="{00000000-0005-0000-0000-0000C4420000}"/>
    <cellStyle name="Normal 4 5 2 4 3 5" xfId="24340" xr:uid="{00000000-0005-0000-0000-0000C5420000}"/>
    <cellStyle name="Normal 4 5 2 4 4" xfId="8317" xr:uid="{00000000-0005-0000-0000-0000C6420000}"/>
    <cellStyle name="Normal 4 5 2 4 4 2" xfId="18703" xr:uid="{00000000-0005-0000-0000-0000C7420000}"/>
    <cellStyle name="Normal 4 5 2 4 4 2 2" xfId="42048" xr:uid="{00000000-0005-0000-0000-0000C8420000}"/>
    <cellStyle name="Normal 4 5 2 4 4 3" xfId="13549" xr:uid="{00000000-0005-0000-0000-0000C9420000}"/>
    <cellStyle name="Normal 4 5 2 4 4 3 2" xfId="36733" xr:uid="{00000000-0005-0000-0000-0000CA420000}"/>
    <cellStyle name="Normal 4 5 2 4 4 4" xfId="31423" xr:uid="{00000000-0005-0000-0000-0000CB420000}"/>
    <cellStyle name="Normal 4 5 2 4 4 5" xfId="26108" xr:uid="{00000000-0005-0000-0000-0000CC420000}"/>
    <cellStyle name="Normal 4 5 2 4 5" xfId="15330" xr:uid="{00000000-0005-0000-0000-0000CD420000}"/>
    <cellStyle name="Normal 4 5 2 4 5 2" xfId="38517" xr:uid="{00000000-0005-0000-0000-0000CE420000}"/>
    <cellStyle name="Normal 4 5 2 4 6" xfId="10021" xr:uid="{00000000-0005-0000-0000-0000CF420000}"/>
    <cellStyle name="Normal 4 5 2 4 6 2" xfId="33202" xr:uid="{00000000-0005-0000-0000-0000D0420000}"/>
    <cellStyle name="Normal 4 5 2 4 7" xfId="20648" xr:uid="{00000000-0005-0000-0000-0000D1420000}"/>
    <cellStyle name="Normal 4 5 2 4 7 2" xfId="27892" xr:uid="{00000000-0005-0000-0000-0000D2420000}"/>
    <cellStyle name="Normal 4 5 2 4 8" xfId="22577" xr:uid="{00000000-0005-0000-0000-0000D3420000}"/>
    <cellStyle name="Normal 4 5 2 4 9" xfId="43843" xr:uid="{00000000-0005-0000-0000-0000D4420000}"/>
    <cellStyle name="Normal 4 5 2 5" xfId="633" xr:uid="{00000000-0005-0000-0000-0000D5420000}"/>
    <cellStyle name="Normal 4 5 2 5 10" xfId="2597" xr:uid="{00000000-0005-0000-0000-0000D6420000}"/>
    <cellStyle name="Normal 4 5 2 5 2" xfId="6227" xr:uid="{00000000-0005-0000-0000-0000D7420000}"/>
    <cellStyle name="Normal 4 5 2 5 2 2" xfId="16670" xr:uid="{00000000-0005-0000-0000-0000D8420000}"/>
    <cellStyle name="Normal 4 5 2 5 2 2 2" xfId="39874" xr:uid="{00000000-0005-0000-0000-0000D9420000}"/>
    <cellStyle name="Normal 4 5 2 5 2 3" xfId="11376" xr:uid="{00000000-0005-0000-0000-0000DA420000}"/>
    <cellStyle name="Normal 4 5 2 5 2 3 2" xfId="34559" xr:uid="{00000000-0005-0000-0000-0000DB420000}"/>
    <cellStyle name="Normal 4 5 2 5 2 4" xfId="29249" xr:uid="{00000000-0005-0000-0000-0000DC420000}"/>
    <cellStyle name="Normal 4 5 2 5 2 5" xfId="23934" xr:uid="{00000000-0005-0000-0000-0000DD420000}"/>
    <cellStyle name="Normal 4 5 2 5 3" xfId="7959" xr:uid="{00000000-0005-0000-0000-0000DE420000}"/>
    <cellStyle name="Normal 4 5 2 5 3 2" xfId="18298" xr:uid="{00000000-0005-0000-0000-0000DF420000}"/>
    <cellStyle name="Normal 4 5 2 5 3 2 2" xfId="41642" xr:uid="{00000000-0005-0000-0000-0000E0420000}"/>
    <cellStyle name="Normal 4 5 2 5 3 3" xfId="13143" xr:uid="{00000000-0005-0000-0000-0000E1420000}"/>
    <cellStyle name="Normal 4 5 2 5 3 3 2" xfId="36327" xr:uid="{00000000-0005-0000-0000-0000E2420000}"/>
    <cellStyle name="Normal 4 5 2 5 3 4" xfId="31017" xr:uid="{00000000-0005-0000-0000-0000E3420000}"/>
    <cellStyle name="Normal 4 5 2 5 3 5" xfId="25702" xr:uid="{00000000-0005-0000-0000-0000E4420000}"/>
    <cellStyle name="Normal 4 5 2 5 4" xfId="14924" xr:uid="{00000000-0005-0000-0000-0000E5420000}"/>
    <cellStyle name="Normal 4 5 2 5 4 2" xfId="38111" xr:uid="{00000000-0005-0000-0000-0000E6420000}"/>
    <cellStyle name="Normal 4 5 2 5 5" xfId="9615" xr:uid="{00000000-0005-0000-0000-0000E7420000}"/>
    <cellStyle name="Normal 4 5 2 5 5 2" xfId="32796" xr:uid="{00000000-0005-0000-0000-0000E8420000}"/>
    <cellStyle name="Normal 4 5 2 5 6" xfId="20242" xr:uid="{00000000-0005-0000-0000-0000E9420000}"/>
    <cellStyle name="Normal 4 5 2 5 6 2" xfId="27486" xr:uid="{00000000-0005-0000-0000-0000EA420000}"/>
    <cellStyle name="Normal 4 5 2 5 7" xfId="22171" xr:uid="{00000000-0005-0000-0000-0000EB420000}"/>
    <cellStyle name="Normal 4 5 2 5 8" xfId="43437" xr:uid="{00000000-0005-0000-0000-0000EC420000}"/>
    <cellStyle name="Normal 4 5 2 5 9" xfId="4801" xr:uid="{00000000-0005-0000-0000-0000ED420000}"/>
    <cellStyle name="Normal 4 5 2 6" xfId="1460" xr:uid="{00000000-0005-0000-0000-0000EE420000}"/>
    <cellStyle name="Normal 4 5 2 6 10" xfId="3409" xr:uid="{00000000-0005-0000-0000-0000EF420000}"/>
    <cellStyle name="Normal 4 5 2 6 2" xfId="7026" xr:uid="{00000000-0005-0000-0000-0000F0420000}"/>
    <cellStyle name="Normal 4 5 2 6 2 2" xfId="17398" xr:uid="{00000000-0005-0000-0000-0000F1420000}"/>
    <cellStyle name="Normal 4 5 2 6 2 2 2" xfId="40686" xr:uid="{00000000-0005-0000-0000-0000F2420000}"/>
    <cellStyle name="Normal 4 5 2 6 2 3" xfId="12188" xr:uid="{00000000-0005-0000-0000-0000F3420000}"/>
    <cellStyle name="Normal 4 5 2 6 2 3 2" xfId="35371" xr:uid="{00000000-0005-0000-0000-0000F4420000}"/>
    <cellStyle name="Normal 4 5 2 6 2 4" xfId="30061" xr:uid="{00000000-0005-0000-0000-0000F5420000}"/>
    <cellStyle name="Normal 4 5 2 6 2 5" xfId="24746" xr:uid="{00000000-0005-0000-0000-0000F6420000}"/>
    <cellStyle name="Normal 4 5 2 6 3" xfId="8687" xr:uid="{00000000-0005-0000-0000-0000F7420000}"/>
    <cellStyle name="Normal 4 5 2 6 3 2" xfId="19109" xr:uid="{00000000-0005-0000-0000-0000F8420000}"/>
    <cellStyle name="Normal 4 5 2 6 3 2 2" xfId="42454" xr:uid="{00000000-0005-0000-0000-0000F9420000}"/>
    <cellStyle name="Normal 4 5 2 6 3 3" xfId="13955" xr:uid="{00000000-0005-0000-0000-0000FA420000}"/>
    <cellStyle name="Normal 4 5 2 6 3 3 2" xfId="37139" xr:uid="{00000000-0005-0000-0000-0000FB420000}"/>
    <cellStyle name="Normal 4 5 2 6 3 4" xfId="31829" xr:uid="{00000000-0005-0000-0000-0000FC420000}"/>
    <cellStyle name="Normal 4 5 2 6 3 5" xfId="26514" xr:uid="{00000000-0005-0000-0000-0000FD420000}"/>
    <cellStyle name="Normal 4 5 2 6 4" xfId="15736" xr:uid="{00000000-0005-0000-0000-0000FE420000}"/>
    <cellStyle name="Normal 4 5 2 6 4 2" xfId="38923" xr:uid="{00000000-0005-0000-0000-0000FF420000}"/>
    <cellStyle name="Normal 4 5 2 6 5" xfId="10427" xr:uid="{00000000-0005-0000-0000-000000430000}"/>
    <cellStyle name="Normal 4 5 2 6 5 2" xfId="33608" xr:uid="{00000000-0005-0000-0000-000001430000}"/>
    <cellStyle name="Normal 4 5 2 6 6" xfId="21054" xr:uid="{00000000-0005-0000-0000-000002430000}"/>
    <cellStyle name="Normal 4 5 2 6 6 2" xfId="28298" xr:uid="{00000000-0005-0000-0000-000003430000}"/>
    <cellStyle name="Normal 4 5 2 6 7" xfId="22983" xr:uid="{00000000-0005-0000-0000-000004430000}"/>
    <cellStyle name="Normal 4 5 2 6 8" xfId="44249" xr:uid="{00000000-0005-0000-0000-000005430000}"/>
    <cellStyle name="Normal 4 5 2 6 9" xfId="4802" xr:uid="{00000000-0005-0000-0000-000006430000}"/>
    <cellStyle name="Normal 4 5 2 7" xfId="6094" xr:uid="{00000000-0005-0000-0000-000007430000}"/>
    <cellStyle name="Normal 4 5 2 7 2" xfId="16537" xr:uid="{00000000-0005-0000-0000-000008430000}"/>
    <cellStyle name="Normal 4 5 2 7 2 2" xfId="39740" xr:uid="{00000000-0005-0000-0000-000009430000}"/>
    <cellStyle name="Normal 4 5 2 7 3" xfId="11242" xr:uid="{00000000-0005-0000-0000-00000A430000}"/>
    <cellStyle name="Normal 4 5 2 7 3 2" xfId="34425" xr:uid="{00000000-0005-0000-0000-00000B430000}"/>
    <cellStyle name="Normal 4 5 2 7 4" xfId="29115" xr:uid="{00000000-0005-0000-0000-00000C430000}"/>
    <cellStyle name="Normal 4 5 2 7 5" xfId="23800" xr:uid="{00000000-0005-0000-0000-00000D430000}"/>
    <cellStyle name="Normal 4 5 2 8" xfId="7826" xr:uid="{00000000-0005-0000-0000-00000E430000}"/>
    <cellStyle name="Normal 4 5 2 8 2" xfId="18165" xr:uid="{00000000-0005-0000-0000-00000F430000}"/>
    <cellStyle name="Normal 4 5 2 8 2 2" xfId="41508" xr:uid="{00000000-0005-0000-0000-000010430000}"/>
    <cellStyle name="Normal 4 5 2 8 3" xfId="13009" xr:uid="{00000000-0005-0000-0000-000011430000}"/>
    <cellStyle name="Normal 4 5 2 8 3 2" xfId="36193" xr:uid="{00000000-0005-0000-0000-000012430000}"/>
    <cellStyle name="Normal 4 5 2 8 4" xfId="30883" xr:uid="{00000000-0005-0000-0000-000013430000}"/>
    <cellStyle name="Normal 4 5 2 8 5" xfId="25568" xr:uid="{00000000-0005-0000-0000-000014430000}"/>
    <cellStyle name="Normal 4 5 2 9" xfId="14790" xr:uid="{00000000-0005-0000-0000-000015430000}"/>
    <cellStyle name="Normal 4 5 2 9 2" xfId="37977" xr:uid="{00000000-0005-0000-0000-000016430000}"/>
    <cellStyle name="Normal 4 5 3" xfId="709" xr:uid="{00000000-0005-0000-0000-000017430000}"/>
    <cellStyle name="Normal 4 5 3 10" xfId="43510" xr:uid="{00000000-0005-0000-0000-000018430000}"/>
    <cellStyle name="Normal 4 5 3 11" xfId="4803" xr:uid="{00000000-0005-0000-0000-000019430000}"/>
    <cellStyle name="Normal 4 5 3 12" xfId="2670" xr:uid="{00000000-0005-0000-0000-00001A430000}"/>
    <cellStyle name="Normal 4 5 3 2" xfId="1125" xr:uid="{00000000-0005-0000-0000-00001B430000}"/>
    <cellStyle name="Normal 4 5 3 2 10" xfId="4804" xr:uid="{00000000-0005-0000-0000-00001C430000}"/>
    <cellStyle name="Normal 4 5 3 2 11" xfId="3076" xr:uid="{00000000-0005-0000-0000-00001D430000}"/>
    <cellStyle name="Normal 4 5 3 2 2" xfId="1940" xr:uid="{00000000-0005-0000-0000-00001E430000}"/>
    <cellStyle name="Normal 4 5 3 2 2 10" xfId="3888" xr:uid="{00000000-0005-0000-0000-00001F430000}"/>
    <cellStyle name="Normal 4 5 3 2 2 2" xfId="7498" xr:uid="{00000000-0005-0000-0000-000020430000}"/>
    <cellStyle name="Normal 4 5 3 2 2 2 2" xfId="17841" xr:uid="{00000000-0005-0000-0000-000021430000}"/>
    <cellStyle name="Normal 4 5 3 2 2 2 2 2" xfId="41165" xr:uid="{00000000-0005-0000-0000-000022430000}"/>
    <cellStyle name="Normal 4 5 3 2 2 2 3" xfId="12667" xr:uid="{00000000-0005-0000-0000-000023430000}"/>
    <cellStyle name="Normal 4 5 3 2 2 2 3 2" xfId="35850" xr:uid="{00000000-0005-0000-0000-000024430000}"/>
    <cellStyle name="Normal 4 5 3 2 2 2 4" xfId="30540" xr:uid="{00000000-0005-0000-0000-000025430000}"/>
    <cellStyle name="Normal 4 5 3 2 2 2 5" xfId="25225" xr:uid="{00000000-0005-0000-0000-000026430000}"/>
    <cellStyle name="Normal 4 5 3 2 2 3" xfId="9131" xr:uid="{00000000-0005-0000-0000-000027430000}"/>
    <cellStyle name="Normal 4 5 3 2 2 3 2" xfId="19588" xr:uid="{00000000-0005-0000-0000-000028430000}"/>
    <cellStyle name="Normal 4 5 3 2 2 3 2 2" xfId="42933" xr:uid="{00000000-0005-0000-0000-000029430000}"/>
    <cellStyle name="Normal 4 5 3 2 2 3 3" xfId="14434" xr:uid="{00000000-0005-0000-0000-00002A430000}"/>
    <cellStyle name="Normal 4 5 3 2 2 3 3 2" xfId="37618" xr:uid="{00000000-0005-0000-0000-00002B430000}"/>
    <cellStyle name="Normal 4 5 3 2 2 3 4" xfId="32308" xr:uid="{00000000-0005-0000-0000-00002C430000}"/>
    <cellStyle name="Normal 4 5 3 2 2 3 5" xfId="26993" xr:uid="{00000000-0005-0000-0000-00002D430000}"/>
    <cellStyle name="Normal 4 5 3 2 2 4" xfId="16215" xr:uid="{00000000-0005-0000-0000-00002E430000}"/>
    <cellStyle name="Normal 4 5 3 2 2 4 2" xfId="39402" xr:uid="{00000000-0005-0000-0000-00002F430000}"/>
    <cellStyle name="Normal 4 5 3 2 2 5" xfId="10906" xr:uid="{00000000-0005-0000-0000-000030430000}"/>
    <cellStyle name="Normal 4 5 3 2 2 5 2" xfId="34087" xr:uid="{00000000-0005-0000-0000-000031430000}"/>
    <cellStyle name="Normal 4 5 3 2 2 6" xfId="21533" xr:uid="{00000000-0005-0000-0000-000032430000}"/>
    <cellStyle name="Normal 4 5 3 2 2 6 2" xfId="28777" xr:uid="{00000000-0005-0000-0000-000033430000}"/>
    <cellStyle name="Normal 4 5 3 2 2 7" xfId="23462" xr:uid="{00000000-0005-0000-0000-000034430000}"/>
    <cellStyle name="Normal 4 5 3 2 2 8" xfId="44728" xr:uid="{00000000-0005-0000-0000-000035430000}"/>
    <cellStyle name="Normal 4 5 3 2 2 9" xfId="4805" xr:uid="{00000000-0005-0000-0000-000036430000}"/>
    <cellStyle name="Normal 4 5 3 2 3" xfId="6698" xr:uid="{00000000-0005-0000-0000-000037430000}"/>
    <cellStyle name="Normal 4 5 3 2 3 2" xfId="17089" xr:uid="{00000000-0005-0000-0000-000038430000}"/>
    <cellStyle name="Normal 4 5 3 2 3 2 2" xfId="40353" xr:uid="{00000000-0005-0000-0000-000039430000}"/>
    <cellStyle name="Normal 4 5 3 2 3 3" xfId="11855" xr:uid="{00000000-0005-0000-0000-00003A430000}"/>
    <cellStyle name="Normal 4 5 3 2 3 3 2" xfId="35038" xr:uid="{00000000-0005-0000-0000-00003B430000}"/>
    <cellStyle name="Normal 4 5 3 2 3 4" xfId="29728" xr:uid="{00000000-0005-0000-0000-00003C430000}"/>
    <cellStyle name="Normal 4 5 3 2 3 5" xfId="24413" xr:uid="{00000000-0005-0000-0000-00003D430000}"/>
    <cellStyle name="Normal 4 5 3 2 4" xfId="8378" xr:uid="{00000000-0005-0000-0000-00003E430000}"/>
    <cellStyle name="Normal 4 5 3 2 4 2" xfId="18776" xr:uid="{00000000-0005-0000-0000-00003F430000}"/>
    <cellStyle name="Normal 4 5 3 2 4 2 2" xfId="42121" xr:uid="{00000000-0005-0000-0000-000040430000}"/>
    <cellStyle name="Normal 4 5 3 2 4 3" xfId="13622" xr:uid="{00000000-0005-0000-0000-000041430000}"/>
    <cellStyle name="Normal 4 5 3 2 4 3 2" xfId="36806" xr:uid="{00000000-0005-0000-0000-000042430000}"/>
    <cellStyle name="Normal 4 5 3 2 4 4" xfId="31496" xr:uid="{00000000-0005-0000-0000-000043430000}"/>
    <cellStyle name="Normal 4 5 3 2 4 5" xfId="26181" xr:uid="{00000000-0005-0000-0000-000044430000}"/>
    <cellStyle name="Normal 4 5 3 2 5" xfId="15403" xr:uid="{00000000-0005-0000-0000-000045430000}"/>
    <cellStyle name="Normal 4 5 3 2 5 2" xfId="38590" xr:uid="{00000000-0005-0000-0000-000046430000}"/>
    <cellStyle name="Normal 4 5 3 2 6" xfId="10094" xr:uid="{00000000-0005-0000-0000-000047430000}"/>
    <cellStyle name="Normal 4 5 3 2 6 2" xfId="33275" xr:uid="{00000000-0005-0000-0000-000048430000}"/>
    <cellStyle name="Normal 4 5 3 2 7" xfId="20721" xr:uid="{00000000-0005-0000-0000-000049430000}"/>
    <cellStyle name="Normal 4 5 3 2 7 2" xfId="27965" xr:uid="{00000000-0005-0000-0000-00004A430000}"/>
    <cellStyle name="Normal 4 5 3 2 8" xfId="22650" xr:uid="{00000000-0005-0000-0000-00004B430000}"/>
    <cellStyle name="Normal 4 5 3 2 9" xfId="43916" xr:uid="{00000000-0005-0000-0000-00004C430000}"/>
    <cellStyle name="Normal 4 5 3 3" xfId="1533" xr:uid="{00000000-0005-0000-0000-00004D430000}"/>
    <cellStyle name="Normal 4 5 3 3 10" xfId="3482" xr:uid="{00000000-0005-0000-0000-00004E430000}"/>
    <cellStyle name="Normal 4 5 3 3 2" xfId="7098" xr:uid="{00000000-0005-0000-0000-00004F430000}"/>
    <cellStyle name="Normal 4 5 3 3 2 2" xfId="17459" xr:uid="{00000000-0005-0000-0000-000050430000}"/>
    <cellStyle name="Normal 4 5 3 3 2 2 2" xfId="40759" xr:uid="{00000000-0005-0000-0000-000051430000}"/>
    <cellStyle name="Normal 4 5 3 3 2 3" xfId="12261" xr:uid="{00000000-0005-0000-0000-000052430000}"/>
    <cellStyle name="Normal 4 5 3 3 2 3 2" xfId="35444" xr:uid="{00000000-0005-0000-0000-000053430000}"/>
    <cellStyle name="Normal 4 5 3 3 2 4" xfId="30134" xr:uid="{00000000-0005-0000-0000-000054430000}"/>
    <cellStyle name="Normal 4 5 3 3 2 5" xfId="24819" xr:uid="{00000000-0005-0000-0000-000055430000}"/>
    <cellStyle name="Normal 4 5 3 3 3" xfId="8748" xr:uid="{00000000-0005-0000-0000-000056430000}"/>
    <cellStyle name="Normal 4 5 3 3 3 2" xfId="19182" xr:uid="{00000000-0005-0000-0000-000057430000}"/>
    <cellStyle name="Normal 4 5 3 3 3 2 2" xfId="42527" xr:uid="{00000000-0005-0000-0000-000058430000}"/>
    <cellStyle name="Normal 4 5 3 3 3 3" xfId="14028" xr:uid="{00000000-0005-0000-0000-000059430000}"/>
    <cellStyle name="Normal 4 5 3 3 3 3 2" xfId="37212" xr:uid="{00000000-0005-0000-0000-00005A430000}"/>
    <cellStyle name="Normal 4 5 3 3 3 4" xfId="31902" xr:uid="{00000000-0005-0000-0000-00005B430000}"/>
    <cellStyle name="Normal 4 5 3 3 3 5" xfId="26587" xr:uid="{00000000-0005-0000-0000-00005C430000}"/>
    <cellStyle name="Normal 4 5 3 3 4" xfId="15809" xr:uid="{00000000-0005-0000-0000-00005D430000}"/>
    <cellStyle name="Normal 4 5 3 3 4 2" xfId="38996" xr:uid="{00000000-0005-0000-0000-00005E430000}"/>
    <cellStyle name="Normal 4 5 3 3 5" xfId="10500" xr:uid="{00000000-0005-0000-0000-00005F430000}"/>
    <cellStyle name="Normal 4 5 3 3 5 2" xfId="33681" xr:uid="{00000000-0005-0000-0000-000060430000}"/>
    <cellStyle name="Normal 4 5 3 3 6" xfId="21127" xr:uid="{00000000-0005-0000-0000-000061430000}"/>
    <cellStyle name="Normal 4 5 3 3 6 2" xfId="28371" xr:uid="{00000000-0005-0000-0000-000062430000}"/>
    <cellStyle name="Normal 4 5 3 3 7" xfId="23056" xr:uid="{00000000-0005-0000-0000-000063430000}"/>
    <cellStyle name="Normal 4 5 3 3 8" xfId="44322" xr:uid="{00000000-0005-0000-0000-000064430000}"/>
    <cellStyle name="Normal 4 5 3 3 9" xfId="4806" xr:uid="{00000000-0005-0000-0000-000065430000}"/>
    <cellStyle name="Normal 4 5 3 4" xfId="6299" xr:uid="{00000000-0005-0000-0000-000066430000}"/>
    <cellStyle name="Normal 4 5 3 4 2" xfId="16731" xr:uid="{00000000-0005-0000-0000-000067430000}"/>
    <cellStyle name="Normal 4 5 3 4 2 2" xfId="39947" xr:uid="{00000000-0005-0000-0000-000068430000}"/>
    <cellStyle name="Normal 4 5 3 4 3" xfId="11449" xr:uid="{00000000-0005-0000-0000-000069430000}"/>
    <cellStyle name="Normal 4 5 3 4 3 2" xfId="34632" xr:uid="{00000000-0005-0000-0000-00006A430000}"/>
    <cellStyle name="Normal 4 5 3 4 4" xfId="29322" xr:uid="{00000000-0005-0000-0000-00006B430000}"/>
    <cellStyle name="Normal 4 5 3 4 5" xfId="24007" xr:uid="{00000000-0005-0000-0000-00006C430000}"/>
    <cellStyle name="Normal 4 5 3 5" xfId="8020" xr:uid="{00000000-0005-0000-0000-00006D430000}"/>
    <cellStyle name="Normal 4 5 3 5 2" xfId="18371" xr:uid="{00000000-0005-0000-0000-00006E430000}"/>
    <cellStyle name="Normal 4 5 3 5 2 2" xfId="41715" xr:uid="{00000000-0005-0000-0000-00006F430000}"/>
    <cellStyle name="Normal 4 5 3 5 3" xfId="13216" xr:uid="{00000000-0005-0000-0000-000070430000}"/>
    <cellStyle name="Normal 4 5 3 5 3 2" xfId="36400" xr:uid="{00000000-0005-0000-0000-000071430000}"/>
    <cellStyle name="Normal 4 5 3 5 4" xfId="31090" xr:uid="{00000000-0005-0000-0000-000072430000}"/>
    <cellStyle name="Normal 4 5 3 5 5" xfId="25775" xr:uid="{00000000-0005-0000-0000-000073430000}"/>
    <cellStyle name="Normal 4 5 3 6" xfId="14997" xr:uid="{00000000-0005-0000-0000-000074430000}"/>
    <cellStyle name="Normal 4 5 3 6 2" xfId="38184" xr:uid="{00000000-0005-0000-0000-000075430000}"/>
    <cellStyle name="Normal 4 5 3 7" xfId="9688" xr:uid="{00000000-0005-0000-0000-000076430000}"/>
    <cellStyle name="Normal 4 5 3 7 2" xfId="32869" xr:uid="{00000000-0005-0000-0000-000077430000}"/>
    <cellStyle name="Normal 4 5 3 8" xfId="20315" xr:uid="{00000000-0005-0000-0000-000078430000}"/>
    <cellStyle name="Normal 4 5 3 8 2" xfId="27559" xr:uid="{00000000-0005-0000-0000-000079430000}"/>
    <cellStyle name="Normal 4 5 3 9" xfId="22244" xr:uid="{00000000-0005-0000-0000-00007A430000}"/>
    <cellStyle name="Normal 4 5 4" xfId="846" xr:uid="{00000000-0005-0000-0000-00007B430000}"/>
    <cellStyle name="Normal 4 5 4 10" xfId="43639" xr:uid="{00000000-0005-0000-0000-00007C430000}"/>
    <cellStyle name="Normal 4 5 4 11" xfId="4807" xr:uid="{00000000-0005-0000-0000-00007D430000}"/>
    <cellStyle name="Normal 4 5 4 12" xfId="2799" xr:uid="{00000000-0005-0000-0000-00007E430000}"/>
    <cellStyle name="Normal 4 5 4 2" xfId="1254" xr:uid="{00000000-0005-0000-0000-00007F430000}"/>
    <cellStyle name="Normal 4 5 4 2 10" xfId="4808" xr:uid="{00000000-0005-0000-0000-000080430000}"/>
    <cellStyle name="Normal 4 5 4 2 11" xfId="3205" xr:uid="{00000000-0005-0000-0000-000081430000}"/>
    <cellStyle name="Normal 4 5 4 2 2" xfId="2069" xr:uid="{00000000-0005-0000-0000-000082430000}"/>
    <cellStyle name="Normal 4 5 4 2 2 10" xfId="4017" xr:uid="{00000000-0005-0000-0000-000083430000}"/>
    <cellStyle name="Normal 4 5 4 2 2 2" xfId="7625" xr:uid="{00000000-0005-0000-0000-000084430000}"/>
    <cellStyle name="Normal 4 5 4 2 2 2 2" xfId="17958" xr:uid="{00000000-0005-0000-0000-000085430000}"/>
    <cellStyle name="Normal 4 5 4 2 2 2 2 2" xfId="41294" xr:uid="{00000000-0005-0000-0000-000086430000}"/>
    <cellStyle name="Normal 4 5 4 2 2 2 3" xfId="12796" xr:uid="{00000000-0005-0000-0000-000087430000}"/>
    <cellStyle name="Normal 4 5 4 2 2 2 3 2" xfId="35979" xr:uid="{00000000-0005-0000-0000-000088430000}"/>
    <cellStyle name="Normal 4 5 4 2 2 2 4" xfId="30669" xr:uid="{00000000-0005-0000-0000-000089430000}"/>
    <cellStyle name="Normal 4 5 4 2 2 2 5" xfId="25354" xr:uid="{00000000-0005-0000-0000-00008A430000}"/>
    <cellStyle name="Normal 4 5 4 2 2 3" xfId="9248" xr:uid="{00000000-0005-0000-0000-00008B430000}"/>
    <cellStyle name="Normal 4 5 4 2 2 3 2" xfId="19717" xr:uid="{00000000-0005-0000-0000-00008C430000}"/>
    <cellStyle name="Normal 4 5 4 2 2 3 2 2" xfId="43062" xr:uid="{00000000-0005-0000-0000-00008D430000}"/>
    <cellStyle name="Normal 4 5 4 2 2 3 3" xfId="14563" xr:uid="{00000000-0005-0000-0000-00008E430000}"/>
    <cellStyle name="Normal 4 5 4 2 2 3 3 2" xfId="37747" xr:uid="{00000000-0005-0000-0000-00008F430000}"/>
    <cellStyle name="Normal 4 5 4 2 2 3 4" xfId="32437" xr:uid="{00000000-0005-0000-0000-000090430000}"/>
    <cellStyle name="Normal 4 5 4 2 2 3 5" xfId="27122" xr:uid="{00000000-0005-0000-0000-000091430000}"/>
    <cellStyle name="Normal 4 5 4 2 2 4" xfId="16344" xr:uid="{00000000-0005-0000-0000-000092430000}"/>
    <cellStyle name="Normal 4 5 4 2 2 4 2" xfId="39531" xr:uid="{00000000-0005-0000-0000-000093430000}"/>
    <cellStyle name="Normal 4 5 4 2 2 5" xfId="11035" xr:uid="{00000000-0005-0000-0000-000094430000}"/>
    <cellStyle name="Normal 4 5 4 2 2 5 2" xfId="34216" xr:uid="{00000000-0005-0000-0000-000095430000}"/>
    <cellStyle name="Normal 4 5 4 2 2 6" xfId="21662" xr:uid="{00000000-0005-0000-0000-000096430000}"/>
    <cellStyle name="Normal 4 5 4 2 2 6 2" xfId="28906" xr:uid="{00000000-0005-0000-0000-000097430000}"/>
    <cellStyle name="Normal 4 5 4 2 2 7" xfId="23591" xr:uid="{00000000-0005-0000-0000-000098430000}"/>
    <cellStyle name="Normal 4 5 4 2 2 8" xfId="44857" xr:uid="{00000000-0005-0000-0000-000099430000}"/>
    <cellStyle name="Normal 4 5 4 2 2 9" xfId="4809" xr:uid="{00000000-0005-0000-0000-00009A430000}"/>
    <cellStyle name="Normal 4 5 4 2 3" xfId="6825" xr:uid="{00000000-0005-0000-0000-00009B430000}"/>
    <cellStyle name="Normal 4 5 4 2 3 2" xfId="17194" xr:uid="{00000000-0005-0000-0000-00009C430000}"/>
    <cellStyle name="Normal 4 5 4 2 3 2 2" xfId="40482" xr:uid="{00000000-0005-0000-0000-00009D430000}"/>
    <cellStyle name="Normal 4 5 4 2 3 3" xfId="11984" xr:uid="{00000000-0005-0000-0000-00009E430000}"/>
    <cellStyle name="Normal 4 5 4 2 3 3 2" xfId="35167" xr:uid="{00000000-0005-0000-0000-00009F430000}"/>
    <cellStyle name="Normal 4 5 4 2 3 4" xfId="29857" xr:uid="{00000000-0005-0000-0000-0000A0430000}"/>
    <cellStyle name="Normal 4 5 4 2 3 5" xfId="24542" xr:uid="{00000000-0005-0000-0000-0000A1430000}"/>
    <cellStyle name="Normal 4 5 4 2 4" xfId="8483" xr:uid="{00000000-0005-0000-0000-0000A2430000}"/>
    <cellStyle name="Normal 4 5 4 2 4 2" xfId="18905" xr:uid="{00000000-0005-0000-0000-0000A3430000}"/>
    <cellStyle name="Normal 4 5 4 2 4 2 2" xfId="42250" xr:uid="{00000000-0005-0000-0000-0000A4430000}"/>
    <cellStyle name="Normal 4 5 4 2 4 3" xfId="13751" xr:uid="{00000000-0005-0000-0000-0000A5430000}"/>
    <cellStyle name="Normal 4 5 4 2 4 3 2" xfId="36935" xr:uid="{00000000-0005-0000-0000-0000A6430000}"/>
    <cellStyle name="Normal 4 5 4 2 4 4" xfId="31625" xr:uid="{00000000-0005-0000-0000-0000A7430000}"/>
    <cellStyle name="Normal 4 5 4 2 4 5" xfId="26310" xr:uid="{00000000-0005-0000-0000-0000A8430000}"/>
    <cellStyle name="Normal 4 5 4 2 5" xfId="15532" xr:uid="{00000000-0005-0000-0000-0000A9430000}"/>
    <cellStyle name="Normal 4 5 4 2 5 2" xfId="38719" xr:uid="{00000000-0005-0000-0000-0000AA430000}"/>
    <cellStyle name="Normal 4 5 4 2 6" xfId="10223" xr:uid="{00000000-0005-0000-0000-0000AB430000}"/>
    <cellStyle name="Normal 4 5 4 2 6 2" xfId="33404" xr:uid="{00000000-0005-0000-0000-0000AC430000}"/>
    <cellStyle name="Normal 4 5 4 2 7" xfId="20850" xr:uid="{00000000-0005-0000-0000-0000AD430000}"/>
    <cellStyle name="Normal 4 5 4 2 7 2" xfId="28094" xr:uid="{00000000-0005-0000-0000-0000AE430000}"/>
    <cellStyle name="Normal 4 5 4 2 8" xfId="22779" xr:uid="{00000000-0005-0000-0000-0000AF430000}"/>
    <cellStyle name="Normal 4 5 4 2 9" xfId="44045" xr:uid="{00000000-0005-0000-0000-0000B0430000}"/>
    <cellStyle name="Normal 4 5 4 3" xfId="1662" xr:uid="{00000000-0005-0000-0000-0000B1430000}"/>
    <cellStyle name="Normal 4 5 4 3 10" xfId="3611" xr:uid="{00000000-0005-0000-0000-0000B2430000}"/>
    <cellStyle name="Normal 4 5 4 3 2" xfId="7225" xr:uid="{00000000-0005-0000-0000-0000B3430000}"/>
    <cellStyle name="Normal 4 5 4 3 2 2" xfId="17576" xr:uid="{00000000-0005-0000-0000-0000B4430000}"/>
    <cellStyle name="Normal 4 5 4 3 2 2 2" xfId="40888" xr:uid="{00000000-0005-0000-0000-0000B5430000}"/>
    <cellStyle name="Normal 4 5 4 3 2 3" xfId="12390" xr:uid="{00000000-0005-0000-0000-0000B6430000}"/>
    <cellStyle name="Normal 4 5 4 3 2 3 2" xfId="35573" xr:uid="{00000000-0005-0000-0000-0000B7430000}"/>
    <cellStyle name="Normal 4 5 4 3 2 4" xfId="30263" xr:uid="{00000000-0005-0000-0000-0000B8430000}"/>
    <cellStyle name="Normal 4 5 4 3 2 5" xfId="24948" xr:uid="{00000000-0005-0000-0000-0000B9430000}"/>
    <cellStyle name="Normal 4 5 4 3 3" xfId="8865" xr:uid="{00000000-0005-0000-0000-0000BA430000}"/>
    <cellStyle name="Normal 4 5 4 3 3 2" xfId="19311" xr:uid="{00000000-0005-0000-0000-0000BB430000}"/>
    <cellStyle name="Normal 4 5 4 3 3 2 2" xfId="42656" xr:uid="{00000000-0005-0000-0000-0000BC430000}"/>
    <cellStyle name="Normal 4 5 4 3 3 3" xfId="14157" xr:uid="{00000000-0005-0000-0000-0000BD430000}"/>
    <cellStyle name="Normal 4 5 4 3 3 3 2" xfId="37341" xr:uid="{00000000-0005-0000-0000-0000BE430000}"/>
    <cellStyle name="Normal 4 5 4 3 3 4" xfId="32031" xr:uid="{00000000-0005-0000-0000-0000BF430000}"/>
    <cellStyle name="Normal 4 5 4 3 3 5" xfId="26716" xr:uid="{00000000-0005-0000-0000-0000C0430000}"/>
    <cellStyle name="Normal 4 5 4 3 4" xfId="15938" xr:uid="{00000000-0005-0000-0000-0000C1430000}"/>
    <cellStyle name="Normal 4 5 4 3 4 2" xfId="39125" xr:uid="{00000000-0005-0000-0000-0000C2430000}"/>
    <cellStyle name="Normal 4 5 4 3 5" xfId="10629" xr:uid="{00000000-0005-0000-0000-0000C3430000}"/>
    <cellStyle name="Normal 4 5 4 3 5 2" xfId="33810" xr:uid="{00000000-0005-0000-0000-0000C4430000}"/>
    <cellStyle name="Normal 4 5 4 3 6" xfId="21256" xr:uid="{00000000-0005-0000-0000-0000C5430000}"/>
    <cellStyle name="Normal 4 5 4 3 6 2" xfId="28500" xr:uid="{00000000-0005-0000-0000-0000C6430000}"/>
    <cellStyle name="Normal 4 5 4 3 7" xfId="23185" xr:uid="{00000000-0005-0000-0000-0000C7430000}"/>
    <cellStyle name="Normal 4 5 4 3 8" xfId="44451" xr:uid="{00000000-0005-0000-0000-0000C8430000}"/>
    <cellStyle name="Normal 4 5 4 3 9" xfId="4810" xr:uid="{00000000-0005-0000-0000-0000C9430000}"/>
    <cellStyle name="Normal 4 5 4 4" xfId="6426" xr:uid="{00000000-0005-0000-0000-0000CA430000}"/>
    <cellStyle name="Normal 4 5 4 4 2" xfId="16836" xr:uid="{00000000-0005-0000-0000-0000CB430000}"/>
    <cellStyle name="Normal 4 5 4 4 2 2" xfId="40076" xr:uid="{00000000-0005-0000-0000-0000CC430000}"/>
    <cellStyle name="Normal 4 5 4 4 3" xfId="11578" xr:uid="{00000000-0005-0000-0000-0000CD430000}"/>
    <cellStyle name="Normal 4 5 4 4 3 2" xfId="34761" xr:uid="{00000000-0005-0000-0000-0000CE430000}"/>
    <cellStyle name="Normal 4 5 4 4 4" xfId="29451" xr:uid="{00000000-0005-0000-0000-0000CF430000}"/>
    <cellStyle name="Normal 4 5 4 4 5" xfId="24136" xr:uid="{00000000-0005-0000-0000-0000D0430000}"/>
    <cellStyle name="Normal 4 5 4 5" xfId="8125" xr:uid="{00000000-0005-0000-0000-0000D1430000}"/>
    <cellStyle name="Normal 4 5 4 5 2" xfId="18500" xr:uid="{00000000-0005-0000-0000-0000D2430000}"/>
    <cellStyle name="Normal 4 5 4 5 2 2" xfId="41844" xr:uid="{00000000-0005-0000-0000-0000D3430000}"/>
    <cellStyle name="Normal 4 5 4 5 3" xfId="13345" xr:uid="{00000000-0005-0000-0000-0000D4430000}"/>
    <cellStyle name="Normal 4 5 4 5 3 2" xfId="36529" xr:uid="{00000000-0005-0000-0000-0000D5430000}"/>
    <cellStyle name="Normal 4 5 4 5 4" xfId="31219" xr:uid="{00000000-0005-0000-0000-0000D6430000}"/>
    <cellStyle name="Normal 4 5 4 5 5" xfId="25904" xr:uid="{00000000-0005-0000-0000-0000D7430000}"/>
    <cellStyle name="Normal 4 5 4 6" xfId="15126" xr:uid="{00000000-0005-0000-0000-0000D8430000}"/>
    <cellStyle name="Normal 4 5 4 6 2" xfId="38313" xr:uid="{00000000-0005-0000-0000-0000D9430000}"/>
    <cellStyle name="Normal 4 5 4 7" xfId="9817" xr:uid="{00000000-0005-0000-0000-0000DA430000}"/>
    <cellStyle name="Normal 4 5 4 7 2" xfId="32998" xr:uid="{00000000-0005-0000-0000-0000DB430000}"/>
    <cellStyle name="Normal 4 5 4 8" xfId="20444" xr:uid="{00000000-0005-0000-0000-0000DC430000}"/>
    <cellStyle name="Normal 4 5 4 8 2" xfId="27688" xr:uid="{00000000-0005-0000-0000-0000DD430000}"/>
    <cellStyle name="Normal 4 5 4 9" xfId="22373" xr:uid="{00000000-0005-0000-0000-0000DE430000}"/>
    <cellStyle name="Normal 4 5 5" xfId="990" xr:uid="{00000000-0005-0000-0000-0000DF430000}"/>
    <cellStyle name="Normal 4 5 5 10" xfId="4811" xr:uid="{00000000-0005-0000-0000-0000E0430000}"/>
    <cellStyle name="Normal 4 5 5 11" xfId="2941" xr:uid="{00000000-0005-0000-0000-0000E1430000}"/>
    <cellStyle name="Normal 4 5 5 2" xfId="1805" xr:uid="{00000000-0005-0000-0000-0000E2430000}"/>
    <cellStyle name="Normal 4 5 5 2 10" xfId="3753" xr:uid="{00000000-0005-0000-0000-0000E3430000}"/>
    <cellStyle name="Normal 4 5 5 2 2" xfId="7365" xr:uid="{00000000-0005-0000-0000-0000E4430000}"/>
    <cellStyle name="Normal 4 5 5 2 2 2" xfId="17718" xr:uid="{00000000-0005-0000-0000-0000E5430000}"/>
    <cellStyle name="Normal 4 5 5 2 2 2 2" xfId="41030" xr:uid="{00000000-0005-0000-0000-0000E6430000}"/>
    <cellStyle name="Normal 4 5 5 2 2 3" xfId="12532" xr:uid="{00000000-0005-0000-0000-0000E7430000}"/>
    <cellStyle name="Normal 4 5 5 2 2 3 2" xfId="35715" xr:uid="{00000000-0005-0000-0000-0000E8430000}"/>
    <cellStyle name="Normal 4 5 5 2 2 4" xfId="30405" xr:uid="{00000000-0005-0000-0000-0000E9430000}"/>
    <cellStyle name="Normal 4 5 5 2 2 5" xfId="25090" xr:uid="{00000000-0005-0000-0000-0000EA430000}"/>
    <cellStyle name="Normal 4 5 5 2 3" xfId="9008" xr:uid="{00000000-0005-0000-0000-0000EB430000}"/>
    <cellStyle name="Normal 4 5 5 2 3 2" xfId="19453" xr:uid="{00000000-0005-0000-0000-0000EC430000}"/>
    <cellStyle name="Normal 4 5 5 2 3 2 2" xfId="42798" xr:uid="{00000000-0005-0000-0000-0000ED430000}"/>
    <cellStyle name="Normal 4 5 5 2 3 3" xfId="14299" xr:uid="{00000000-0005-0000-0000-0000EE430000}"/>
    <cellStyle name="Normal 4 5 5 2 3 3 2" xfId="37483" xr:uid="{00000000-0005-0000-0000-0000EF430000}"/>
    <cellStyle name="Normal 4 5 5 2 3 4" xfId="32173" xr:uid="{00000000-0005-0000-0000-0000F0430000}"/>
    <cellStyle name="Normal 4 5 5 2 3 5" xfId="26858" xr:uid="{00000000-0005-0000-0000-0000F1430000}"/>
    <cellStyle name="Normal 4 5 5 2 4" xfId="16080" xr:uid="{00000000-0005-0000-0000-0000F2430000}"/>
    <cellStyle name="Normal 4 5 5 2 4 2" xfId="39267" xr:uid="{00000000-0005-0000-0000-0000F3430000}"/>
    <cellStyle name="Normal 4 5 5 2 5" xfId="10771" xr:uid="{00000000-0005-0000-0000-0000F4430000}"/>
    <cellStyle name="Normal 4 5 5 2 5 2" xfId="33952" xr:uid="{00000000-0005-0000-0000-0000F5430000}"/>
    <cellStyle name="Normal 4 5 5 2 6" xfId="21398" xr:uid="{00000000-0005-0000-0000-0000F6430000}"/>
    <cellStyle name="Normal 4 5 5 2 6 2" xfId="28642" xr:uid="{00000000-0005-0000-0000-0000F7430000}"/>
    <cellStyle name="Normal 4 5 5 2 7" xfId="23327" xr:uid="{00000000-0005-0000-0000-0000F8430000}"/>
    <cellStyle name="Normal 4 5 5 2 8" xfId="44593" xr:uid="{00000000-0005-0000-0000-0000F9430000}"/>
    <cellStyle name="Normal 4 5 5 2 9" xfId="4812" xr:uid="{00000000-0005-0000-0000-0000FA430000}"/>
    <cellStyle name="Normal 4 5 5 3" xfId="6565" xr:uid="{00000000-0005-0000-0000-0000FB430000}"/>
    <cellStyle name="Normal 4 5 5 3 2" xfId="16966" xr:uid="{00000000-0005-0000-0000-0000FC430000}"/>
    <cellStyle name="Normal 4 5 5 3 2 2" xfId="40218" xr:uid="{00000000-0005-0000-0000-0000FD430000}"/>
    <cellStyle name="Normal 4 5 5 3 3" xfId="11720" xr:uid="{00000000-0005-0000-0000-0000FE430000}"/>
    <cellStyle name="Normal 4 5 5 3 3 2" xfId="34903" xr:uid="{00000000-0005-0000-0000-0000FF430000}"/>
    <cellStyle name="Normal 4 5 5 3 4" xfId="29593" xr:uid="{00000000-0005-0000-0000-000000440000}"/>
    <cellStyle name="Normal 4 5 5 3 5" xfId="24278" xr:uid="{00000000-0005-0000-0000-000001440000}"/>
    <cellStyle name="Normal 4 5 5 4" xfId="8255" xr:uid="{00000000-0005-0000-0000-000002440000}"/>
    <cellStyle name="Normal 4 5 5 4 2" xfId="18641" xr:uid="{00000000-0005-0000-0000-000003440000}"/>
    <cellStyle name="Normal 4 5 5 4 2 2" xfId="41986" xr:uid="{00000000-0005-0000-0000-000004440000}"/>
    <cellStyle name="Normal 4 5 5 4 3" xfId="13487" xr:uid="{00000000-0005-0000-0000-000005440000}"/>
    <cellStyle name="Normal 4 5 5 4 3 2" xfId="36671" xr:uid="{00000000-0005-0000-0000-000006440000}"/>
    <cellStyle name="Normal 4 5 5 4 4" xfId="31361" xr:uid="{00000000-0005-0000-0000-000007440000}"/>
    <cellStyle name="Normal 4 5 5 4 5" xfId="26046" xr:uid="{00000000-0005-0000-0000-000008440000}"/>
    <cellStyle name="Normal 4 5 5 5" xfId="15268" xr:uid="{00000000-0005-0000-0000-000009440000}"/>
    <cellStyle name="Normal 4 5 5 5 2" xfId="38455" xr:uid="{00000000-0005-0000-0000-00000A440000}"/>
    <cellStyle name="Normal 4 5 5 6" xfId="9959" xr:uid="{00000000-0005-0000-0000-00000B440000}"/>
    <cellStyle name="Normal 4 5 5 6 2" xfId="33140" xr:uid="{00000000-0005-0000-0000-00000C440000}"/>
    <cellStyle name="Normal 4 5 5 7" xfId="20586" xr:uid="{00000000-0005-0000-0000-00000D440000}"/>
    <cellStyle name="Normal 4 5 5 7 2" xfId="27830" xr:uid="{00000000-0005-0000-0000-00000E440000}"/>
    <cellStyle name="Normal 4 5 5 8" xfId="22515" xr:uid="{00000000-0005-0000-0000-00000F440000}"/>
    <cellStyle name="Normal 4 5 5 9" xfId="43781" xr:uid="{00000000-0005-0000-0000-000010440000}"/>
    <cellStyle name="Normal 4 5 6" xfId="571" xr:uid="{00000000-0005-0000-0000-000011440000}"/>
    <cellStyle name="Normal 4 5 6 10" xfId="2535" xr:uid="{00000000-0005-0000-0000-000012440000}"/>
    <cellStyle name="Normal 4 5 6 2" xfId="6166" xr:uid="{00000000-0005-0000-0000-000013440000}"/>
    <cellStyle name="Normal 4 5 6 2 2" xfId="16608" xr:uid="{00000000-0005-0000-0000-000014440000}"/>
    <cellStyle name="Normal 4 5 6 2 2 2" xfId="39812" xr:uid="{00000000-0005-0000-0000-000015440000}"/>
    <cellStyle name="Normal 4 5 6 2 3" xfId="11314" xr:uid="{00000000-0005-0000-0000-000016440000}"/>
    <cellStyle name="Normal 4 5 6 2 3 2" xfId="34497" xr:uid="{00000000-0005-0000-0000-000017440000}"/>
    <cellStyle name="Normal 4 5 6 2 4" xfId="29187" xr:uid="{00000000-0005-0000-0000-000018440000}"/>
    <cellStyle name="Normal 4 5 6 2 5" xfId="23872" xr:uid="{00000000-0005-0000-0000-000019440000}"/>
    <cellStyle name="Normal 4 5 6 3" xfId="7897" xr:uid="{00000000-0005-0000-0000-00001A440000}"/>
    <cellStyle name="Normal 4 5 6 3 2" xfId="18236" xr:uid="{00000000-0005-0000-0000-00001B440000}"/>
    <cellStyle name="Normal 4 5 6 3 2 2" xfId="41580" xr:uid="{00000000-0005-0000-0000-00001C440000}"/>
    <cellStyle name="Normal 4 5 6 3 3" xfId="13081" xr:uid="{00000000-0005-0000-0000-00001D440000}"/>
    <cellStyle name="Normal 4 5 6 3 3 2" xfId="36265" xr:uid="{00000000-0005-0000-0000-00001E440000}"/>
    <cellStyle name="Normal 4 5 6 3 4" xfId="30955" xr:uid="{00000000-0005-0000-0000-00001F440000}"/>
    <cellStyle name="Normal 4 5 6 3 5" xfId="25640" xr:uid="{00000000-0005-0000-0000-000020440000}"/>
    <cellStyle name="Normal 4 5 6 4" xfId="14862" xr:uid="{00000000-0005-0000-0000-000021440000}"/>
    <cellStyle name="Normal 4 5 6 4 2" xfId="38049" xr:uid="{00000000-0005-0000-0000-000022440000}"/>
    <cellStyle name="Normal 4 5 6 5" xfId="9553" xr:uid="{00000000-0005-0000-0000-000023440000}"/>
    <cellStyle name="Normal 4 5 6 5 2" xfId="32734" xr:uid="{00000000-0005-0000-0000-000024440000}"/>
    <cellStyle name="Normal 4 5 6 6" xfId="20180" xr:uid="{00000000-0005-0000-0000-000025440000}"/>
    <cellStyle name="Normal 4 5 6 6 2" xfId="27424" xr:uid="{00000000-0005-0000-0000-000026440000}"/>
    <cellStyle name="Normal 4 5 6 7" xfId="22109" xr:uid="{00000000-0005-0000-0000-000027440000}"/>
    <cellStyle name="Normal 4 5 6 8" xfId="43375" xr:uid="{00000000-0005-0000-0000-000028440000}"/>
    <cellStyle name="Normal 4 5 6 9" xfId="4813" xr:uid="{00000000-0005-0000-0000-000029440000}"/>
    <cellStyle name="Normal 4 5 7" xfId="1398" xr:uid="{00000000-0005-0000-0000-00002A440000}"/>
    <cellStyle name="Normal 4 5 7 10" xfId="3347" xr:uid="{00000000-0005-0000-0000-00002B440000}"/>
    <cellStyle name="Normal 4 5 7 2" xfId="6965" xr:uid="{00000000-0005-0000-0000-00002C440000}"/>
    <cellStyle name="Normal 4 5 7 2 2" xfId="17336" xr:uid="{00000000-0005-0000-0000-00002D440000}"/>
    <cellStyle name="Normal 4 5 7 2 2 2" xfId="40624" xr:uid="{00000000-0005-0000-0000-00002E440000}"/>
    <cellStyle name="Normal 4 5 7 2 3" xfId="12126" xr:uid="{00000000-0005-0000-0000-00002F440000}"/>
    <cellStyle name="Normal 4 5 7 2 3 2" xfId="35309" xr:uid="{00000000-0005-0000-0000-000030440000}"/>
    <cellStyle name="Normal 4 5 7 2 4" xfId="29999" xr:uid="{00000000-0005-0000-0000-000031440000}"/>
    <cellStyle name="Normal 4 5 7 2 5" xfId="24684" xr:uid="{00000000-0005-0000-0000-000032440000}"/>
    <cellStyle name="Normal 4 5 7 3" xfId="8625" xr:uid="{00000000-0005-0000-0000-000033440000}"/>
    <cellStyle name="Normal 4 5 7 3 2" xfId="19047" xr:uid="{00000000-0005-0000-0000-000034440000}"/>
    <cellStyle name="Normal 4 5 7 3 2 2" xfId="42392" xr:uid="{00000000-0005-0000-0000-000035440000}"/>
    <cellStyle name="Normal 4 5 7 3 3" xfId="13893" xr:uid="{00000000-0005-0000-0000-000036440000}"/>
    <cellStyle name="Normal 4 5 7 3 3 2" xfId="37077" xr:uid="{00000000-0005-0000-0000-000037440000}"/>
    <cellStyle name="Normal 4 5 7 3 4" xfId="31767" xr:uid="{00000000-0005-0000-0000-000038440000}"/>
    <cellStyle name="Normal 4 5 7 3 5" xfId="26452" xr:uid="{00000000-0005-0000-0000-000039440000}"/>
    <cellStyle name="Normal 4 5 7 4" xfId="15674" xr:uid="{00000000-0005-0000-0000-00003A440000}"/>
    <cellStyle name="Normal 4 5 7 4 2" xfId="38861" xr:uid="{00000000-0005-0000-0000-00003B440000}"/>
    <cellStyle name="Normal 4 5 7 5" xfId="10365" xr:uid="{00000000-0005-0000-0000-00003C440000}"/>
    <cellStyle name="Normal 4 5 7 5 2" xfId="33546" xr:uid="{00000000-0005-0000-0000-00003D440000}"/>
    <cellStyle name="Normal 4 5 7 6" xfId="20992" xr:uid="{00000000-0005-0000-0000-00003E440000}"/>
    <cellStyle name="Normal 4 5 7 6 2" xfId="28236" xr:uid="{00000000-0005-0000-0000-00003F440000}"/>
    <cellStyle name="Normal 4 5 7 7" xfId="22921" xr:uid="{00000000-0005-0000-0000-000040440000}"/>
    <cellStyle name="Normal 4 5 7 8" xfId="44187" xr:uid="{00000000-0005-0000-0000-000041440000}"/>
    <cellStyle name="Normal 4 5 7 9" xfId="4814" xr:uid="{00000000-0005-0000-0000-000042440000}"/>
    <cellStyle name="Normal 4 5 8" xfId="440" xr:uid="{00000000-0005-0000-0000-000043440000}"/>
    <cellStyle name="Normal 4 5 8 2" xfId="16488" xr:uid="{00000000-0005-0000-0000-000044440000}"/>
    <cellStyle name="Normal 4 5 8 2 2" xfId="39678" xr:uid="{00000000-0005-0000-0000-000045440000}"/>
    <cellStyle name="Normal 4 5 8 3" xfId="11180" xr:uid="{00000000-0005-0000-0000-000046440000}"/>
    <cellStyle name="Normal 4 5 8 3 2" xfId="34363" xr:uid="{00000000-0005-0000-0000-000047440000}"/>
    <cellStyle name="Normal 4 5 8 4" xfId="20050" xr:uid="{00000000-0005-0000-0000-000048440000}"/>
    <cellStyle name="Normal 4 5 8 4 2" xfId="29053" xr:uid="{00000000-0005-0000-0000-000049440000}"/>
    <cellStyle name="Normal 4 5 8 5" xfId="23738" xr:uid="{00000000-0005-0000-0000-00004A440000}"/>
    <cellStyle name="Normal 4 5 8 6" xfId="43245" xr:uid="{00000000-0005-0000-0000-00004B440000}"/>
    <cellStyle name="Normal 4 5 8 7" xfId="4815" xr:uid="{00000000-0005-0000-0000-00004C440000}"/>
    <cellStyle name="Normal 4 5 8 8" xfId="2405" xr:uid="{00000000-0005-0000-0000-00004D440000}"/>
    <cellStyle name="Normal 4 5 9" xfId="5979" xr:uid="{00000000-0005-0000-0000-00004E440000}"/>
    <cellStyle name="Normal 4 5 9 2" xfId="7776" xr:uid="{00000000-0005-0000-0000-00004F440000}"/>
    <cellStyle name="Normal 4 5 9 2 2" xfId="41446" xr:uid="{00000000-0005-0000-0000-000050440000}"/>
    <cellStyle name="Normal 4 5 9 3" xfId="12947" xr:uid="{00000000-0005-0000-0000-000051440000}"/>
    <cellStyle name="Normal 4 5 9 3 2" xfId="36131" xr:uid="{00000000-0005-0000-0000-000052440000}"/>
    <cellStyle name="Normal 4 5 9 4" xfId="21909" xr:uid="{00000000-0005-0000-0000-000053440000}"/>
    <cellStyle name="Normal 4 5 9 4 2" xfId="30821" xr:uid="{00000000-0005-0000-0000-000054440000}"/>
    <cellStyle name="Normal 4 5 9 5" xfId="25506" xr:uid="{00000000-0005-0000-0000-000055440000}"/>
    <cellStyle name="Normal 4 6" xfId="360" xr:uid="{00000000-0005-0000-0000-000056440000}"/>
    <cellStyle name="Normal 4 6 10" xfId="9394" xr:uid="{00000000-0005-0000-0000-000057440000}"/>
    <cellStyle name="Normal 4 6 10 2" xfId="32575" xr:uid="{00000000-0005-0000-0000-000058440000}"/>
    <cellStyle name="Normal 4 6 11" xfId="20007" xr:uid="{00000000-0005-0000-0000-000059440000}"/>
    <cellStyle name="Normal 4 6 11 2" xfId="27265" xr:uid="{00000000-0005-0000-0000-00005A440000}"/>
    <cellStyle name="Normal 4 6 12" xfId="21950" xr:uid="{00000000-0005-0000-0000-00005B440000}"/>
    <cellStyle name="Normal 4 6 2" xfId="684" xr:uid="{00000000-0005-0000-0000-00005C440000}"/>
    <cellStyle name="Normal 4 6 2 10" xfId="43485" xr:uid="{00000000-0005-0000-0000-00005D440000}"/>
    <cellStyle name="Normal 4 6 2 11" xfId="4816" xr:uid="{00000000-0005-0000-0000-00005E440000}"/>
    <cellStyle name="Normal 4 6 2 12" xfId="2645" xr:uid="{00000000-0005-0000-0000-00005F440000}"/>
    <cellStyle name="Normal 4 6 2 2" xfId="1100" xr:uid="{00000000-0005-0000-0000-000060440000}"/>
    <cellStyle name="Normal 4 6 2 2 10" xfId="4817" xr:uid="{00000000-0005-0000-0000-000061440000}"/>
    <cellStyle name="Normal 4 6 2 2 11" xfId="3051" xr:uid="{00000000-0005-0000-0000-000062440000}"/>
    <cellStyle name="Normal 4 6 2 2 2" xfId="1915" xr:uid="{00000000-0005-0000-0000-000063440000}"/>
    <cellStyle name="Normal 4 6 2 2 2 10" xfId="3863" xr:uid="{00000000-0005-0000-0000-000064440000}"/>
    <cellStyle name="Normal 4 6 2 2 2 2" xfId="7473" xr:uid="{00000000-0005-0000-0000-000065440000}"/>
    <cellStyle name="Normal 4 6 2 2 2 2 2" xfId="17816" xr:uid="{00000000-0005-0000-0000-000066440000}"/>
    <cellStyle name="Normal 4 6 2 2 2 2 2 2" xfId="41140" xr:uid="{00000000-0005-0000-0000-000067440000}"/>
    <cellStyle name="Normal 4 6 2 2 2 2 3" xfId="12642" xr:uid="{00000000-0005-0000-0000-000068440000}"/>
    <cellStyle name="Normal 4 6 2 2 2 2 3 2" xfId="35825" xr:uid="{00000000-0005-0000-0000-000069440000}"/>
    <cellStyle name="Normal 4 6 2 2 2 2 4" xfId="30515" xr:uid="{00000000-0005-0000-0000-00006A440000}"/>
    <cellStyle name="Normal 4 6 2 2 2 2 5" xfId="25200" xr:uid="{00000000-0005-0000-0000-00006B440000}"/>
    <cellStyle name="Normal 4 6 2 2 2 3" xfId="9106" xr:uid="{00000000-0005-0000-0000-00006C440000}"/>
    <cellStyle name="Normal 4 6 2 2 2 3 2" xfId="19563" xr:uid="{00000000-0005-0000-0000-00006D440000}"/>
    <cellStyle name="Normal 4 6 2 2 2 3 2 2" xfId="42908" xr:uid="{00000000-0005-0000-0000-00006E440000}"/>
    <cellStyle name="Normal 4 6 2 2 2 3 3" xfId="14409" xr:uid="{00000000-0005-0000-0000-00006F440000}"/>
    <cellStyle name="Normal 4 6 2 2 2 3 3 2" xfId="37593" xr:uid="{00000000-0005-0000-0000-000070440000}"/>
    <cellStyle name="Normal 4 6 2 2 2 3 4" xfId="32283" xr:uid="{00000000-0005-0000-0000-000071440000}"/>
    <cellStyle name="Normal 4 6 2 2 2 3 5" xfId="26968" xr:uid="{00000000-0005-0000-0000-000072440000}"/>
    <cellStyle name="Normal 4 6 2 2 2 4" xfId="16190" xr:uid="{00000000-0005-0000-0000-000073440000}"/>
    <cellStyle name="Normal 4 6 2 2 2 4 2" xfId="39377" xr:uid="{00000000-0005-0000-0000-000074440000}"/>
    <cellStyle name="Normal 4 6 2 2 2 5" xfId="10881" xr:uid="{00000000-0005-0000-0000-000075440000}"/>
    <cellStyle name="Normal 4 6 2 2 2 5 2" xfId="34062" xr:uid="{00000000-0005-0000-0000-000076440000}"/>
    <cellStyle name="Normal 4 6 2 2 2 6" xfId="21508" xr:uid="{00000000-0005-0000-0000-000077440000}"/>
    <cellStyle name="Normal 4 6 2 2 2 6 2" xfId="28752" xr:uid="{00000000-0005-0000-0000-000078440000}"/>
    <cellStyle name="Normal 4 6 2 2 2 7" xfId="23437" xr:uid="{00000000-0005-0000-0000-000079440000}"/>
    <cellStyle name="Normal 4 6 2 2 2 8" xfId="44703" xr:uid="{00000000-0005-0000-0000-00007A440000}"/>
    <cellStyle name="Normal 4 6 2 2 2 9" xfId="4818" xr:uid="{00000000-0005-0000-0000-00007B440000}"/>
    <cellStyle name="Normal 4 6 2 2 3" xfId="6673" xr:uid="{00000000-0005-0000-0000-00007C440000}"/>
    <cellStyle name="Normal 4 6 2 2 3 2" xfId="17064" xr:uid="{00000000-0005-0000-0000-00007D440000}"/>
    <cellStyle name="Normal 4 6 2 2 3 2 2" xfId="40328" xr:uid="{00000000-0005-0000-0000-00007E440000}"/>
    <cellStyle name="Normal 4 6 2 2 3 3" xfId="11830" xr:uid="{00000000-0005-0000-0000-00007F440000}"/>
    <cellStyle name="Normal 4 6 2 2 3 3 2" xfId="35013" xr:uid="{00000000-0005-0000-0000-000080440000}"/>
    <cellStyle name="Normal 4 6 2 2 3 4" xfId="29703" xr:uid="{00000000-0005-0000-0000-000081440000}"/>
    <cellStyle name="Normal 4 6 2 2 3 5" xfId="24388" xr:uid="{00000000-0005-0000-0000-000082440000}"/>
    <cellStyle name="Normal 4 6 2 2 4" xfId="8353" xr:uid="{00000000-0005-0000-0000-000083440000}"/>
    <cellStyle name="Normal 4 6 2 2 4 2" xfId="18751" xr:uid="{00000000-0005-0000-0000-000084440000}"/>
    <cellStyle name="Normal 4 6 2 2 4 2 2" xfId="42096" xr:uid="{00000000-0005-0000-0000-000085440000}"/>
    <cellStyle name="Normal 4 6 2 2 4 3" xfId="13597" xr:uid="{00000000-0005-0000-0000-000086440000}"/>
    <cellStyle name="Normal 4 6 2 2 4 3 2" xfId="36781" xr:uid="{00000000-0005-0000-0000-000087440000}"/>
    <cellStyle name="Normal 4 6 2 2 4 4" xfId="31471" xr:uid="{00000000-0005-0000-0000-000088440000}"/>
    <cellStyle name="Normal 4 6 2 2 4 5" xfId="26156" xr:uid="{00000000-0005-0000-0000-000089440000}"/>
    <cellStyle name="Normal 4 6 2 2 5" xfId="15378" xr:uid="{00000000-0005-0000-0000-00008A440000}"/>
    <cellStyle name="Normal 4 6 2 2 5 2" xfId="38565" xr:uid="{00000000-0005-0000-0000-00008B440000}"/>
    <cellStyle name="Normal 4 6 2 2 6" xfId="10069" xr:uid="{00000000-0005-0000-0000-00008C440000}"/>
    <cellStyle name="Normal 4 6 2 2 6 2" xfId="33250" xr:uid="{00000000-0005-0000-0000-00008D440000}"/>
    <cellStyle name="Normal 4 6 2 2 7" xfId="20696" xr:uid="{00000000-0005-0000-0000-00008E440000}"/>
    <cellStyle name="Normal 4 6 2 2 7 2" xfId="27940" xr:uid="{00000000-0005-0000-0000-00008F440000}"/>
    <cellStyle name="Normal 4 6 2 2 8" xfId="22625" xr:uid="{00000000-0005-0000-0000-000090440000}"/>
    <cellStyle name="Normal 4 6 2 2 9" xfId="43891" xr:uid="{00000000-0005-0000-0000-000091440000}"/>
    <cellStyle name="Normal 4 6 2 3" xfId="1508" xr:uid="{00000000-0005-0000-0000-000092440000}"/>
    <cellStyle name="Normal 4 6 2 3 10" xfId="3457" xr:uid="{00000000-0005-0000-0000-000093440000}"/>
    <cellStyle name="Normal 4 6 2 3 2" xfId="7073" xr:uid="{00000000-0005-0000-0000-000094440000}"/>
    <cellStyle name="Normal 4 6 2 3 2 2" xfId="17434" xr:uid="{00000000-0005-0000-0000-000095440000}"/>
    <cellStyle name="Normal 4 6 2 3 2 2 2" xfId="40734" xr:uid="{00000000-0005-0000-0000-000096440000}"/>
    <cellStyle name="Normal 4 6 2 3 2 3" xfId="12236" xr:uid="{00000000-0005-0000-0000-000097440000}"/>
    <cellStyle name="Normal 4 6 2 3 2 3 2" xfId="35419" xr:uid="{00000000-0005-0000-0000-000098440000}"/>
    <cellStyle name="Normal 4 6 2 3 2 4" xfId="30109" xr:uid="{00000000-0005-0000-0000-000099440000}"/>
    <cellStyle name="Normal 4 6 2 3 2 5" xfId="24794" xr:uid="{00000000-0005-0000-0000-00009A440000}"/>
    <cellStyle name="Normal 4 6 2 3 3" xfId="8723" xr:uid="{00000000-0005-0000-0000-00009B440000}"/>
    <cellStyle name="Normal 4 6 2 3 3 2" xfId="19157" xr:uid="{00000000-0005-0000-0000-00009C440000}"/>
    <cellStyle name="Normal 4 6 2 3 3 2 2" xfId="42502" xr:uid="{00000000-0005-0000-0000-00009D440000}"/>
    <cellStyle name="Normal 4 6 2 3 3 3" xfId="14003" xr:uid="{00000000-0005-0000-0000-00009E440000}"/>
    <cellStyle name="Normal 4 6 2 3 3 3 2" xfId="37187" xr:uid="{00000000-0005-0000-0000-00009F440000}"/>
    <cellStyle name="Normal 4 6 2 3 3 4" xfId="31877" xr:uid="{00000000-0005-0000-0000-0000A0440000}"/>
    <cellStyle name="Normal 4 6 2 3 3 5" xfId="26562" xr:uid="{00000000-0005-0000-0000-0000A1440000}"/>
    <cellStyle name="Normal 4 6 2 3 4" xfId="15784" xr:uid="{00000000-0005-0000-0000-0000A2440000}"/>
    <cellStyle name="Normal 4 6 2 3 4 2" xfId="38971" xr:uid="{00000000-0005-0000-0000-0000A3440000}"/>
    <cellStyle name="Normal 4 6 2 3 5" xfId="10475" xr:uid="{00000000-0005-0000-0000-0000A4440000}"/>
    <cellStyle name="Normal 4 6 2 3 5 2" xfId="33656" xr:uid="{00000000-0005-0000-0000-0000A5440000}"/>
    <cellStyle name="Normal 4 6 2 3 6" xfId="21102" xr:uid="{00000000-0005-0000-0000-0000A6440000}"/>
    <cellStyle name="Normal 4 6 2 3 6 2" xfId="28346" xr:uid="{00000000-0005-0000-0000-0000A7440000}"/>
    <cellStyle name="Normal 4 6 2 3 7" xfId="23031" xr:uid="{00000000-0005-0000-0000-0000A8440000}"/>
    <cellStyle name="Normal 4 6 2 3 8" xfId="44297" xr:uid="{00000000-0005-0000-0000-0000A9440000}"/>
    <cellStyle name="Normal 4 6 2 3 9" xfId="4819" xr:uid="{00000000-0005-0000-0000-0000AA440000}"/>
    <cellStyle name="Normal 4 6 2 4" xfId="6274" xr:uid="{00000000-0005-0000-0000-0000AB440000}"/>
    <cellStyle name="Normal 4 6 2 4 2" xfId="16706" xr:uid="{00000000-0005-0000-0000-0000AC440000}"/>
    <cellStyle name="Normal 4 6 2 4 2 2" xfId="39922" xr:uid="{00000000-0005-0000-0000-0000AD440000}"/>
    <cellStyle name="Normal 4 6 2 4 3" xfId="11424" xr:uid="{00000000-0005-0000-0000-0000AE440000}"/>
    <cellStyle name="Normal 4 6 2 4 3 2" xfId="34607" xr:uid="{00000000-0005-0000-0000-0000AF440000}"/>
    <cellStyle name="Normal 4 6 2 4 4" xfId="29297" xr:uid="{00000000-0005-0000-0000-0000B0440000}"/>
    <cellStyle name="Normal 4 6 2 4 5" xfId="23982" xr:uid="{00000000-0005-0000-0000-0000B1440000}"/>
    <cellStyle name="Normal 4 6 2 5" xfId="7995" xr:uid="{00000000-0005-0000-0000-0000B2440000}"/>
    <cellStyle name="Normal 4 6 2 5 2" xfId="18346" xr:uid="{00000000-0005-0000-0000-0000B3440000}"/>
    <cellStyle name="Normal 4 6 2 5 2 2" xfId="41690" xr:uid="{00000000-0005-0000-0000-0000B4440000}"/>
    <cellStyle name="Normal 4 6 2 5 3" xfId="13191" xr:uid="{00000000-0005-0000-0000-0000B5440000}"/>
    <cellStyle name="Normal 4 6 2 5 3 2" xfId="36375" xr:uid="{00000000-0005-0000-0000-0000B6440000}"/>
    <cellStyle name="Normal 4 6 2 5 4" xfId="31065" xr:uid="{00000000-0005-0000-0000-0000B7440000}"/>
    <cellStyle name="Normal 4 6 2 5 5" xfId="25750" xr:uid="{00000000-0005-0000-0000-0000B8440000}"/>
    <cellStyle name="Normal 4 6 2 6" xfId="14972" xr:uid="{00000000-0005-0000-0000-0000B9440000}"/>
    <cellStyle name="Normal 4 6 2 6 2" xfId="38159" xr:uid="{00000000-0005-0000-0000-0000BA440000}"/>
    <cellStyle name="Normal 4 6 2 7" xfId="9663" xr:uid="{00000000-0005-0000-0000-0000BB440000}"/>
    <cellStyle name="Normal 4 6 2 7 2" xfId="32844" xr:uid="{00000000-0005-0000-0000-0000BC440000}"/>
    <cellStyle name="Normal 4 6 2 8" xfId="20290" xr:uid="{00000000-0005-0000-0000-0000BD440000}"/>
    <cellStyle name="Normal 4 6 2 8 2" xfId="27534" xr:uid="{00000000-0005-0000-0000-0000BE440000}"/>
    <cellStyle name="Normal 4 6 2 9" xfId="22219" xr:uid="{00000000-0005-0000-0000-0000BF440000}"/>
    <cellStyle name="Normal 4 6 3" xfId="821" xr:uid="{00000000-0005-0000-0000-0000C0440000}"/>
    <cellStyle name="Normal 4 6 3 10" xfId="43614" xr:uid="{00000000-0005-0000-0000-0000C1440000}"/>
    <cellStyle name="Normal 4 6 3 11" xfId="4820" xr:uid="{00000000-0005-0000-0000-0000C2440000}"/>
    <cellStyle name="Normal 4 6 3 12" xfId="2774" xr:uid="{00000000-0005-0000-0000-0000C3440000}"/>
    <cellStyle name="Normal 4 6 3 2" xfId="1229" xr:uid="{00000000-0005-0000-0000-0000C4440000}"/>
    <cellStyle name="Normal 4 6 3 2 10" xfId="4821" xr:uid="{00000000-0005-0000-0000-0000C5440000}"/>
    <cellStyle name="Normal 4 6 3 2 11" xfId="3180" xr:uid="{00000000-0005-0000-0000-0000C6440000}"/>
    <cellStyle name="Normal 4 6 3 2 2" xfId="2044" xr:uid="{00000000-0005-0000-0000-0000C7440000}"/>
    <cellStyle name="Normal 4 6 3 2 2 10" xfId="3992" xr:uid="{00000000-0005-0000-0000-0000C8440000}"/>
    <cellStyle name="Normal 4 6 3 2 2 2" xfId="7600" xr:uid="{00000000-0005-0000-0000-0000C9440000}"/>
    <cellStyle name="Normal 4 6 3 2 2 2 2" xfId="17933" xr:uid="{00000000-0005-0000-0000-0000CA440000}"/>
    <cellStyle name="Normal 4 6 3 2 2 2 2 2" xfId="41269" xr:uid="{00000000-0005-0000-0000-0000CB440000}"/>
    <cellStyle name="Normal 4 6 3 2 2 2 3" xfId="12771" xr:uid="{00000000-0005-0000-0000-0000CC440000}"/>
    <cellStyle name="Normal 4 6 3 2 2 2 3 2" xfId="35954" xr:uid="{00000000-0005-0000-0000-0000CD440000}"/>
    <cellStyle name="Normal 4 6 3 2 2 2 4" xfId="30644" xr:uid="{00000000-0005-0000-0000-0000CE440000}"/>
    <cellStyle name="Normal 4 6 3 2 2 2 5" xfId="25329" xr:uid="{00000000-0005-0000-0000-0000CF440000}"/>
    <cellStyle name="Normal 4 6 3 2 2 3" xfId="9223" xr:uid="{00000000-0005-0000-0000-0000D0440000}"/>
    <cellStyle name="Normal 4 6 3 2 2 3 2" xfId="19692" xr:uid="{00000000-0005-0000-0000-0000D1440000}"/>
    <cellStyle name="Normal 4 6 3 2 2 3 2 2" xfId="43037" xr:uid="{00000000-0005-0000-0000-0000D2440000}"/>
    <cellStyle name="Normal 4 6 3 2 2 3 3" xfId="14538" xr:uid="{00000000-0005-0000-0000-0000D3440000}"/>
    <cellStyle name="Normal 4 6 3 2 2 3 3 2" xfId="37722" xr:uid="{00000000-0005-0000-0000-0000D4440000}"/>
    <cellStyle name="Normal 4 6 3 2 2 3 4" xfId="32412" xr:uid="{00000000-0005-0000-0000-0000D5440000}"/>
    <cellStyle name="Normal 4 6 3 2 2 3 5" xfId="27097" xr:uid="{00000000-0005-0000-0000-0000D6440000}"/>
    <cellStyle name="Normal 4 6 3 2 2 4" xfId="16319" xr:uid="{00000000-0005-0000-0000-0000D7440000}"/>
    <cellStyle name="Normal 4 6 3 2 2 4 2" xfId="39506" xr:uid="{00000000-0005-0000-0000-0000D8440000}"/>
    <cellStyle name="Normal 4 6 3 2 2 5" xfId="11010" xr:uid="{00000000-0005-0000-0000-0000D9440000}"/>
    <cellStyle name="Normal 4 6 3 2 2 5 2" xfId="34191" xr:uid="{00000000-0005-0000-0000-0000DA440000}"/>
    <cellStyle name="Normal 4 6 3 2 2 6" xfId="21637" xr:uid="{00000000-0005-0000-0000-0000DB440000}"/>
    <cellStyle name="Normal 4 6 3 2 2 6 2" xfId="28881" xr:uid="{00000000-0005-0000-0000-0000DC440000}"/>
    <cellStyle name="Normal 4 6 3 2 2 7" xfId="23566" xr:uid="{00000000-0005-0000-0000-0000DD440000}"/>
    <cellStyle name="Normal 4 6 3 2 2 8" xfId="44832" xr:uid="{00000000-0005-0000-0000-0000DE440000}"/>
    <cellStyle name="Normal 4 6 3 2 2 9" xfId="4822" xr:uid="{00000000-0005-0000-0000-0000DF440000}"/>
    <cellStyle name="Normal 4 6 3 2 3" xfId="6800" xr:uid="{00000000-0005-0000-0000-0000E0440000}"/>
    <cellStyle name="Normal 4 6 3 2 3 2" xfId="17169" xr:uid="{00000000-0005-0000-0000-0000E1440000}"/>
    <cellStyle name="Normal 4 6 3 2 3 2 2" xfId="40457" xr:uid="{00000000-0005-0000-0000-0000E2440000}"/>
    <cellStyle name="Normal 4 6 3 2 3 3" xfId="11959" xr:uid="{00000000-0005-0000-0000-0000E3440000}"/>
    <cellStyle name="Normal 4 6 3 2 3 3 2" xfId="35142" xr:uid="{00000000-0005-0000-0000-0000E4440000}"/>
    <cellStyle name="Normal 4 6 3 2 3 4" xfId="29832" xr:uid="{00000000-0005-0000-0000-0000E5440000}"/>
    <cellStyle name="Normal 4 6 3 2 3 5" xfId="24517" xr:uid="{00000000-0005-0000-0000-0000E6440000}"/>
    <cellStyle name="Normal 4 6 3 2 4" xfId="8458" xr:uid="{00000000-0005-0000-0000-0000E7440000}"/>
    <cellStyle name="Normal 4 6 3 2 4 2" xfId="18880" xr:uid="{00000000-0005-0000-0000-0000E8440000}"/>
    <cellStyle name="Normal 4 6 3 2 4 2 2" xfId="42225" xr:uid="{00000000-0005-0000-0000-0000E9440000}"/>
    <cellStyle name="Normal 4 6 3 2 4 3" xfId="13726" xr:uid="{00000000-0005-0000-0000-0000EA440000}"/>
    <cellStyle name="Normal 4 6 3 2 4 3 2" xfId="36910" xr:uid="{00000000-0005-0000-0000-0000EB440000}"/>
    <cellStyle name="Normal 4 6 3 2 4 4" xfId="31600" xr:uid="{00000000-0005-0000-0000-0000EC440000}"/>
    <cellStyle name="Normal 4 6 3 2 4 5" xfId="26285" xr:uid="{00000000-0005-0000-0000-0000ED440000}"/>
    <cellStyle name="Normal 4 6 3 2 5" xfId="15507" xr:uid="{00000000-0005-0000-0000-0000EE440000}"/>
    <cellStyle name="Normal 4 6 3 2 5 2" xfId="38694" xr:uid="{00000000-0005-0000-0000-0000EF440000}"/>
    <cellStyle name="Normal 4 6 3 2 6" xfId="10198" xr:uid="{00000000-0005-0000-0000-0000F0440000}"/>
    <cellStyle name="Normal 4 6 3 2 6 2" xfId="33379" xr:uid="{00000000-0005-0000-0000-0000F1440000}"/>
    <cellStyle name="Normal 4 6 3 2 7" xfId="20825" xr:uid="{00000000-0005-0000-0000-0000F2440000}"/>
    <cellStyle name="Normal 4 6 3 2 7 2" xfId="28069" xr:uid="{00000000-0005-0000-0000-0000F3440000}"/>
    <cellStyle name="Normal 4 6 3 2 8" xfId="22754" xr:uid="{00000000-0005-0000-0000-0000F4440000}"/>
    <cellStyle name="Normal 4 6 3 2 9" xfId="44020" xr:uid="{00000000-0005-0000-0000-0000F5440000}"/>
    <cellStyle name="Normal 4 6 3 3" xfId="1637" xr:uid="{00000000-0005-0000-0000-0000F6440000}"/>
    <cellStyle name="Normal 4 6 3 3 10" xfId="3586" xr:uid="{00000000-0005-0000-0000-0000F7440000}"/>
    <cellStyle name="Normal 4 6 3 3 2" xfId="7200" xr:uid="{00000000-0005-0000-0000-0000F8440000}"/>
    <cellStyle name="Normal 4 6 3 3 2 2" xfId="17551" xr:uid="{00000000-0005-0000-0000-0000F9440000}"/>
    <cellStyle name="Normal 4 6 3 3 2 2 2" xfId="40863" xr:uid="{00000000-0005-0000-0000-0000FA440000}"/>
    <cellStyle name="Normal 4 6 3 3 2 3" xfId="12365" xr:uid="{00000000-0005-0000-0000-0000FB440000}"/>
    <cellStyle name="Normal 4 6 3 3 2 3 2" xfId="35548" xr:uid="{00000000-0005-0000-0000-0000FC440000}"/>
    <cellStyle name="Normal 4 6 3 3 2 4" xfId="30238" xr:uid="{00000000-0005-0000-0000-0000FD440000}"/>
    <cellStyle name="Normal 4 6 3 3 2 5" xfId="24923" xr:uid="{00000000-0005-0000-0000-0000FE440000}"/>
    <cellStyle name="Normal 4 6 3 3 3" xfId="8840" xr:uid="{00000000-0005-0000-0000-0000FF440000}"/>
    <cellStyle name="Normal 4 6 3 3 3 2" xfId="19286" xr:uid="{00000000-0005-0000-0000-000000450000}"/>
    <cellStyle name="Normal 4 6 3 3 3 2 2" xfId="42631" xr:uid="{00000000-0005-0000-0000-000001450000}"/>
    <cellStyle name="Normal 4 6 3 3 3 3" xfId="14132" xr:uid="{00000000-0005-0000-0000-000002450000}"/>
    <cellStyle name="Normal 4 6 3 3 3 3 2" xfId="37316" xr:uid="{00000000-0005-0000-0000-000003450000}"/>
    <cellStyle name="Normal 4 6 3 3 3 4" xfId="32006" xr:uid="{00000000-0005-0000-0000-000004450000}"/>
    <cellStyle name="Normal 4 6 3 3 3 5" xfId="26691" xr:uid="{00000000-0005-0000-0000-000005450000}"/>
    <cellStyle name="Normal 4 6 3 3 4" xfId="15913" xr:uid="{00000000-0005-0000-0000-000006450000}"/>
    <cellStyle name="Normal 4 6 3 3 4 2" xfId="39100" xr:uid="{00000000-0005-0000-0000-000007450000}"/>
    <cellStyle name="Normal 4 6 3 3 5" xfId="10604" xr:uid="{00000000-0005-0000-0000-000008450000}"/>
    <cellStyle name="Normal 4 6 3 3 5 2" xfId="33785" xr:uid="{00000000-0005-0000-0000-000009450000}"/>
    <cellStyle name="Normal 4 6 3 3 6" xfId="21231" xr:uid="{00000000-0005-0000-0000-00000A450000}"/>
    <cellStyle name="Normal 4 6 3 3 6 2" xfId="28475" xr:uid="{00000000-0005-0000-0000-00000B450000}"/>
    <cellStyle name="Normal 4 6 3 3 7" xfId="23160" xr:uid="{00000000-0005-0000-0000-00000C450000}"/>
    <cellStyle name="Normal 4 6 3 3 8" xfId="44426" xr:uid="{00000000-0005-0000-0000-00000D450000}"/>
    <cellStyle name="Normal 4 6 3 3 9" xfId="4823" xr:uid="{00000000-0005-0000-0000-00000E450000}"/>
    <cellStyle name="Normal 4 6 3 4" xfId="6401" xr:uid="{00000000-0005-0000-0000-00000F450000}"/>
    <cellStyle name="Normal 4 6 3 4 2" xfId="16811" xr:uid="{00000000-0005-0000-0000-000010450000}"/>
    <cellStyle name="Normal 4 6 3 4 2 2" xfId="40051" xr:uid="{00000000-0005-0000-0000-000011450000}"/>
    <cellStyle name="Normal 4 6 3 4 3" xfId="11553" xr:uid="{00000000-0005-0000-0000-000012450000}"/>
    <cellStyle name="Normal 4 6 3 4 3 2" xfId="34736" xr:uid="{00000000-0005-0000-0000-000013450000}"/>
    <cellStyle name="Normal 4 6 3 4 4" xfId="29426" xr:uid="{00000000-0005-0000-0000-000014450000}"/>
    <cellStyle name="Normal 4 6 3 4 5" xfId="24111" xr:uid="{00000000-0005-0000-0000-000015450000}"/>
    <cellStyle name="Normal 4 6 3 5" xfId="8100" xr:uid="{00000000-0005-0000-0000-000016450000}"/>
    <cellStyle name="Normal 4 6 3 5 2" xfId="18475" xr:uid="{00000000-0005-0000-0000-000017450000}"/>
    <cellStyle name="Normal 4 6 3 5 2 2" xfId="41819" xr:uid="{00000000-0005-0000-0000-000018450000}"/>
    <cellStyle name="Normal 4 6 3 5 3" xfId="13320" xr:uid="{00000000-0005-0000-0000-000019450000}"/>
    <cellStyle name="Normal 4 6 3 5 3 2" xfId="36504" xr:uid="{00000000-0005-0000-0000-00001A450000}"/>
    <cellStyle name="Normal 4 6 3 5 4" xfId="31194" xr:uid="{00000000-0005-0000-0000-00001B450000}"/>
    <cellStyle name="Normal 4 6 3 5 5" xfId="25879" xr:uid="{00000000-0005-0000-0000-00001C450000}"/>
    <cellStyle name="Normal 4 6 3 6" xfId="15101" xr:uid="{00000000-0005-0000-0000-00001D450000}"/>
    <cellStyle name="Normal 4 6 3 6 2" xfId="38288" xr:uid="{00000000-0005-0000-0000-00001E450000}"/>
    <cellStyle name="Normal 4 6 3 7" xfId="9792" xr:uid="{00000000-0005-0000-0000-00001F450000}"/>
    <cellStyle name="Normal 4 6 3 7 2" xfId="32973" xr:uid="{00000000-0005-0000-0000-000020450000}"/>
    <cellStyle name="Normal 4 6 3 8" xfId="20419" xr:uid="{00000000-0005-0000-0000-000021450000}"/>
    <cellStyle name="Normal 4 6 3 8 2" xfId="27663" xr:uid="{00000000-0005-0000-0000-000022450000}"/>
    <cellStyle name="Normal 4 6 3 9" xfId="22348" xr:uid="{00000000-0005-0000-0000-000023450000}"/>
    <cellStyle name="Normal 4 6 4" xfId="965" xr:uid="{00000000-0005-0000-0000-000024450000}"/>
    <cellStyle name="Normal 4 6 4 10" xfId="4824" xr:uid="{00000000-0005-0000-0000-000025450000}"/>
    <cellStyle name="Normal 4 6 4 11" xfId="2916" xr:uid="{00000000-0005-0000-0000-000026450000}"/>
    <cellStyle name="Normal 4 6 4 2" xfId="1780" xr:uid="{00000000-0005-0000-0000-000027450000}"/>
    <cellStyle name="Normal 4 6 4 2 10" xfId="3728" xr:uid="{00000000-0005-0000-0000-000028450000}"/>
    <cellStyle name="Normal 4 6 4 2 2" xfId="7340" xr:uid="{00000000-0005-0000-0000-000029450000}"/>
    <cellStyle name="Normal 4 6 4 2 2 2" xfId="17693" xr:uid="{00000000-0005-0000-0000-00002A450000}"/>
    <cellStyle name="Normal 4 6 4 2 2 2 2" xfId="41005" xr:uid="{00000000-0005-0000-0000-00002B450000}"/>
    <cellStyle name="Normal 4 6 4 2 2 3" xfId="12507" xr:uid="{00000000-0005-0000-0000-00002C450000}"/>
    <cellStyle name="Normal 4 6 4 2 2 3 2" xfId="35690" xr:uid="{00000000-0005-0000-0000-00002D450000}"/>
    <cellStyle name="Normal 4 6 4 2 2 4" xfId="30380" xr:uid="{00000000-0005-0000-0000-00002E450000}"/>
    <cellStyle name="Normal 4 6 4 2 2 5" xfId="25065" xr:uid="{00000000-0005-0000-0000-00002F450000}"/>
    <cellStyle name="Normal 4 6 4 2 3" xfId="8983" xr:uid="{00000000-0005-0000-0000-000030450000}"/>
    <cellStyle name="Normal 4 6 4 2 3 2" xfId="19428" xr:uid="{00000000-0005-0000-0000-000031450000}"/>
    <cellStyle name="Normal 4 6 4 2 3 2 2" xfId="42773" xr:uid="{00000000-0005-0000-0000-000032450000}"/>
    <cellStyle name="Normal 4 6 4 2 3 3" xfId="14274" xr:uid="{00000000-0005-0000-0000-000033450000}"/>
    <cellStyle name="Normal 4 6 4 2 3 3 2" xfId="37458" xr:uid="{00000000-0005-0000-0000-000034450000}"/>
    <cellStyle name="Normal 4 6 4 2 3 4" xfId="32148" xr:uid="{00000000-0005-0000-0000-000035450000}"/>
    <cellStyle name="Normal 4 6 4 2 3 5" xfId="26833" xr:uid="{00000000-0005-0000-0000-000036450000}"/>
    <cellStyle name="Normal 4 6 4 2 4" xfId="16055" xr:uid="{00000000-0005-0000-0000-000037450000}"/>
    <cellStyle name="Normal 4 6 4 2 4 2" xfId="39242" xr:uid="{00000000-0005-0000-0000-000038450000}"/>
    <cellStyle name="Normal 4 6 4 2 5" xfId="10746" xr:uid="{00000000-0005-0000-0000-000039450000}"/>
    <cellStyle name="Normal 4 6 4 2 5 2" xfId="33927" xr:uid="{00000000-0005-0000-0000-00003A450000}"/>
    <cellStyle name="Normal 4 6 4 2 6" xfId="21373" xr:uid="{00000000-0005-0000-0000-00003B450000}"/>
    <cellStyle name="Normal 4 6 4 2 6 2" xfId="28617" xr:uid="{00000000-0005-0000-0000-00003C450000}"/>
    <cellStyle name="Normal 4 6 4 2 7" xfId="23302" xr:uid="{00000000-0005-0000-0000-00003D450000}"/>
    <cellStyle name="Normal 4 6 4 2 8" xfId="44568" xr:uid="{00000000-0005-0000-0000-00003E450000}"/>
    <cellStyle name="Normal 4 6 4 2 9" xfId="4825" xr:uid="{00000000-0005-0000-0000-00003F450000}"/>
    <cellStyle name="Normal 4 6 4 3" xfId="6540" xr:uid="{00000000-0005-0000-0000-000040450000}"/>
    <cellStyle name="Normal 4 6 4 3 2" xfId="16941" xr:uid="{00000000-0005-0000-0000-000041450000}"/>
    <cellStyle name="Normal 4 6 4 3 2 2" xfId="40193" xr:uid="{00000000-0005-0000-0000-000042450000}"/>
    <cellStyle name="Normal 4 6 4 3 3" xfId="11695" xr:uid="{00000000-0005-0000-0000-000043450000}"/>
    <cellStyle name="Normal 4 6 4 3 3 2" xfId="34878" xr:uid="{00000000-0005-0000-0000-000044450000}"/>
    <cellStyle name="Normal 4 6 4 3 4" xfId="29568" xr:uid="{00000000-0005-0000-0000-000045450000}"/>
    <cellStyle name="Normal 4 6 4 3 5" xfId="24253" xr:uid="{00000000-0005-0000-0000-000046450000}"/>
    <cellStyle name="Normal 4 6 4 4" xfId="8230" xr:uid="{00000000-0005-0000-0000-000047450000}"/>
    <cellStyle name="Normal 4 6 4 4 2" xfId="18616" xr:uid="{00000000-0005-0000-0000-000048450000}"/>
    <cellStyle name="Normal 4 6 4 4 2 2" xfId="41961" xr:uid="{00000000-0005-0000-0000-000049450000}"/>
    <cellStyle name="Normal 4 6 4 4 3" xfId="13462" xr:uid="{00000000-0005-0000-0000-00004A450000}"/>
    <cellStyle name="Normal 4 6 4 4 3 2" xfId="36646" xr:uid="{00000000-0005-0000-0000-00004B450000}"/>
    <cellStyle name="Normal 4 6 4 4 4" xfId="31336" xr:uid="{00000000-0005-0000-0000-00004C450000}"/>
    <cellStyle name="Normal 4 6 4 4 5" xfId="26021" xr:uid="{00000000-0005-0000-0000-00004D450000}"/>
    <cellStyle name="Normal 4 6 4 5" xfId="15243" xr:uid="{00000000-0005-0000-0000-00004E450000}"/>
    <cellStyle name="Normal 4 6 4 5 2" xfId="38430" xr:uid="{00000000-0005-0000-0000-00004F450000}"/>
    <cellStyle name="Normal 4 6 4 6" xfId="9934" xr:uid="{00000000-0005-0000-0000-000050450000}"/>
    <cellStyle name="Normal 4 6 4 6 2" xfId="33115" xr:uid="{00000000-0005-0000-0000-000051450000}"/>
    <cellStyle name="Normal 4 6 4 7" xfId="20561" xr:uid="{00000000-0005-0000-0000-000052450000}"/>
    <cellStyle name="Normal 4 6 4 7 2" xfId="27805" xr:uid="{00000000-0005-0000-0000-000053450000}"/>
    <cellStyle name="Normal 4 6 4 8" xfId="22490" xr:uid="{00000000-0005-0000-0000-000054450000}"/>
    <cellStyle name="Normal 4 6 4 9" xfId="43756" xr:uid="{00000000-0005-0000-0000-000055450000}"/>
    <cellStyle name="Normal 4 6 5" xfId="546" xr:uid="{00000000-0005-0000-0000-000056450000}"/>
    <cellStyle name="Normal 4 6 5 10" xfId="2510" xr:uid="{00000000-0005-0000-0000-000057450000}"/>
    <cellStyle name="Normal 4 6 5 2" xfId="6141" xr:uid="{00000000-0005-0000-0000-000058450000}"/>
    <cellStyle name="Normal 4 6 5 2 2" xfId="16583" xr:uid="{00000000-0005-0000-0000-000059450000}"/>
    <cellStyle name="Normal 4 6 5 2 2 2" xfId="39787" xr:uid="{00000000-0005-0000-0000-00005A450000}"/>
    <cellStyle name="Normal 4 6 5 2 3" xfId="11289" xr:uid="{00000000-0005-0000-0000-00005B450000}"/>
    <cellStyle name="Normal 4 6 5 2 3 2" xfId="34472" xr:uid="{00000000-0005-0000-0000-00005C450000}"/>
    <cellStyle name="Normal 4 6 5 2 4" xfId="29162" xr:uid="{00000000-0005-0000-0000-00005D450000}"/>
    <cellStyle name="Normal 4 6 5 2 5" xfId="23847" xr:uid="{00000000-0005-0000-0000-00005E450000}"/>
    <cellStyle name="Normal 4 6 5 3" xfId="7872" xr:uid="{00000000-0005-0000-0000-00005F450000}"/>
    <cellStyle name="Normal 4 6 5 3 2" xfId="18211" xr:uid="{00000000-0005-0000-0000-000060450000}"/>
    <cellStyle name="Normal 4 6 5 3 2 2" xfId="41555" xr:uid="{00000000-0005-0000-0000-000061450000}"/>
    <cellStyle name="Normal 4 6 5 3 3" xfId="13056" xr:uid="{00000000-0005-0000-0000-000062450000}"/>
    <cellStyle name="Normal 4 6 5 3 3 2" xfId="36240" xr:uid="{00000000-0005-0000-0000-000063450000}"/>
    <cellStyle name="Normal 4 6 5 3 4" xfId="30930" xr:uid="{00000000-0005-0000-0000-000064450000}"/>
    <cellStyle name="Normal 4 6 5 3 5" xfId="25615" xr:uid="{00000000-0005-0000-0000-000065450000}"/>
    <cellStyle name="Normal 4 6 5 4" xfId="14837" xr:uid="{00000000-0005-0000-0000-000066450000}"/>
    <cellStyle name="Normal 4 6 5 4 2" xfId="38024" xr:uid="{00000000-0005-0000-0000-000067450000}"/>
    <cellStyle name="Normal 4 6 5 5" xfId="9528" xr:uid="{00000000-0005-0000-0000-000068450000}"/>
    <cellStyle name="Normal 4 6 5 5 2" xfId="32709" xr:uid="{00000000-0005-0000-0000-000069450000}"/>
    <cellStyle name="Normal 4 6 5 6" xfId="20155" xr:uid="{00000000-0005-0000-0000-00006A450000}"/>
    <cellStyle name="Normal 4 6 5 6 2" xfId="27399" xr:uid="{00000000-0005-0000-0000-00006B450000}"/>
    <cellStyle name="Normal 4 6 5 7" xfId="22084" xr:uid="{00000000-0005-0000-0000-00006C450000}"/>
    <cellStyle name="Normal 4 6 5 8" xfId="43350" xr:uid="{00000000-0005-0000-0000-00006D450000}"/>
    <cellStyle name="Normal 4 6 5 9" xfId="4826" xr:uid="{00000000-0005-0000-0000-00006E450000}"/>
    <cellStyle name="Normal 4 6 6" xfId="1373" xr:uid="{00000000-0005-0000-0000-00006F450000}"/>
    <cellStyle name="Normal 4 6 6 10" xfId="3322" xr:uid="{00000000-0005-0000-0000-000070450000}"/>
    <cellStyle name="Normal 4 6 6 2" xfId="6940" xr:uid="{00000000-0005-0000-0000-000071450000}"/>
    <cellStyle name="Normal 4 6 6 2 2" xfId="17311" xr:uid="{00000000-0005-0000-0000-000072450000}"/>
    <cellStyle name="Normal 4 6 6 2 2 2" xfId="40599" xr:uid="{00000000-0005-0000-0000-000073450000}"/>
    <cellStyle name="Normal 4 6 6 2 3" xfId="12101" xr:uid="{00000000-0005-0000-0000-000074450000}"/>
    <cellStyle name="Normal 4 6 6 2 3 2" xfId="35284" xr:uid="{00000000-0005-0000-0000-000075450000}"/>
    <cellStyle name="Normal 4 6 6 2 4" xfId="29974" xr:uid="{00000000-0005-0000-0000-000076450000}"/>
    <cellStyle name="Normal 4 6 6 2 5" xfId="24659" xr:uid="{00000000-0005-0000-0000-000077450000}"/>
    <cellStyle name="Normal 4 6 6 3" xfId="8600" xr:uid="{00000000-0005-0000-0000-000078450000}"/>
    <cellStyle name="Normal 4 6 6 3 2" xfId="19022" xr:uid="{00000000-0005-0000-0000-000079450000}"/>
    <cellStyle name="Normal 4 6 6 3 2 2" xfId="42367" xr:uid="{00000000-0005-0000-0000-00007A450000}"/>
    <cellStyle name="Normal 4 6 6 3 3" xfId="13868" xr:uid="{00000000-0005-0000-0000-00007B450000}"/>
    <cellStyle name="Normal 4 6 6 3 3 2" xfId="37052" xr:uid="{00000000-0005-0000-0000-00007C450000}"/>
    <cellStyle name="Normal 4 6 6 3 4" xfId="31742" xr:uid="{00000000-0005-0000-0000-00007D450000}"/>
    <cellStyle name="Normal 4 6 6 3 5" xfId="26427" xr:uid="{00000000-0005-0000-0000-00007E450000}"/>
    <cellStyle name="Normal 4 6 6 4" xfId="15649" xr:uid="{00000000-0005-0000-0000-00007F450000}"/>
    <cellStyle name="Normal 4 6 6 4 2" xfId="38836" xr:uid="{00000000-0005-0000-0000-000080450000}"/>
    <cellStyle name="Normal 4 6 6 5" xfId="10340" xr:uid="{00000000-0005-0000-0000-000081450000}"/>
    <cellStyle name="Normal 4 6 6 5 2" xfId="33521" xr:uid="{00000000-0005-0000-0000-000082450000}"/>
    <cellStyle name="Normal 4 6 6 6" xfId="20967" xr:uid="{00000000-0005-0000-0000-000083450000}"/>
    <cellStyle name="Normal 4 6 6 6 2" xfId="28211" xr:uid="{00000000-0005-0000-0000-000084450000}"/>
    <cellStyle name="Normal 4 6 6 7" xfId="22896" xr:uid="{00000000-0005-0000-0000-000085450000}"/>
    <cellStyle name="Normal 4 6 6 8" xfId="44162" xr:uid="{00000000-0005-0000-0000-000086450000}"/>
    <cellStyle name="Normal 4 6 6 9" xfId="4827" xr:uid="{00000000-0005-0000-0000-000087450000}"/>
    <cellStyle name="Normal 4 6 7" xfId="434" xr:uid="{00000000-0005-0000-0000-000088450000}"/>
    <cellStyle name="Normal 4 6 7 2" xfId="16465" xr:uid="{00000000-0005-0000-0000-000089450000}"/>
    <cellStyle name="Normal 4 6 7 2 2" xfId="39653" xr:uid="{00000000-0005-0000-0000-00008A450000}"/>
    <cellStyle name="Normal 4 6 7 3" xfId="11155" xr:uid="{00000000-0005-0000-0000-00008B450000}"/>
    <cellStyle name="Normal 4 6 7 3 2" xfId="34338" xr:uid="{00000000-0005-0000-0000-00008C450000}"/>
    <cellStyle name="Normal 4 6 7 4" xfId="20044" xr:uid="{00000000-0005-0000-0000-00008D450000}"/>
    <cellStyle name="Normal 4 6 7 4 2" xfId="29028" xr:uid="{00000000-0005-0000-0000-00008E450000}"/>
    <cellStyle name="Normal 4 6 7 5" xfId="23713" xr:uid="{00000000-0005-0000-0000-00008F450000}"/>
    <cellStyle name="Normal 4 6 7 6" xfId="43239" xr:uid="{00000000-0005-0000-0000-000090450000}"/>
    <cellStyle name="Normal 4 6 7 7" xfId="4828" xr:uid="{00000000-0005-0000-0000-000091450000}"/>
    <cellStyle name="Normal 4 6 7 8" xfId="2399" xr:uid="{00000000-0005-0000-0000-000092450000}"/>
    <cellStyle name="Normal 4 6 8" xfId="5980" xr:uid="{00000000-0005-0000-0000-000093450000}"/>
    <cellStyle name="Normal 4 6 8 2" xfId="7752" xr:uid="{00000000-0005-0000-0000-000094450000}"/>
    <cellStyle name="Normal 4 6 8 2 2" xfId="41421" xr:uid="{00000000-0005-0000-0000-000095450000}"/>
    <cellStyle name="Normal 4 6 8 3" xfId="12922" xr:uid="{00000000-0005-0000-0000-000096450000}"/>
    <cellStyle name="Normal 4 6 8 3 2" xfId="36106" xr:uid="{00000000-0005-0000-0000-000097450000}"/>
    <cellStyle name="Normal 4 6 8 4" xfId="21910" xr:uid="{00000000-0005-0000-0000-000098450000}"/>
    <cellStyle name="Normal 4 6 8 4 2" xfId="30796" xr:uid="{00000000-0005-0000-0000-000099450000}"/>
    <cellStyle name="Normal 4 6 8 5" xfId="25481" xr:uid="{00000000-0005-0000-0000-00009A450000}"/>
    <cellStyle name="Normal 4 6 9" xfId="14704" xr:uid="{00000000-0005-0000-0000-00009B450000}"/>
    <cellStyle name="Normal 4 6 9 2" xfId="37890" xr:uid="{00000000-0005-0000-0000-00009C450000}"/>
    <cellStyle name="Normal 4 7" xfId="462" xr:uid="{00000000-0005-0000-0000-00009D450000}"/>
    <cellStyle name="Normal 4 7 10" xfId="9444" xr:uid="{00000000-0005-0000-0000-00009E450000}"/>
    <cellStyle name="Normal 4 7 10 2" xfId="32625" xr:uid="{00000000-0005-0000-0000-00009F450000}"/>
    <cellStyle name="Normal 4 7 11" xfId="20071" xr:uid="{00000000-0005-0000-0000-0000A0450000}"/>
    <cellStyle name="Normal 4 7 11 2" xfId="27315" xr:uid="{00000000-0005-0000-0000-0000A1450000}"/>
    <cellStyle name="Normal 4 7 12" xfId="22000" xr:uid="{00000000-0005-0000-0000-0000A2450000}"/>
    <cellStyle name="Normal 4 7 13" xfId="43266" xr:uid="{00000000-0005-0000-0000-0000A3450000}"/>
    <cellStyle name="Normal 4 7 14" xfId="4829" xr:uid="{00000000-0005-0000-0000-0000A4450000}"/>
    <cellStyle name="Normal 4 7 15" xfId="2426" xr:uid="{00000000-0005-0000-0000-0000A5450000}"/>
    <cellStyle name="Normal 4 7 2" xfId="734" xr:uid="{00000000-0005-0000-0000-0000A6450000}"/>
    <cellStyle name="Normal 4 7 2 10" xfId="43535" xr:uid="{00000000-0005-0000-0000-0000A7450000}"/>
    <cellStyle name="Normal 4 7 2 11" xfId="4830" xr:uid="{00000000-0005-0000-0000-0000A8450000}"/>
    <cellStyle name="Normal 4 7 2 12" xfId="2695" xr:uid="{00000000-0005-0000-0000-0000A9450000}"/>
    <cellStyle name="Normal 4 7 2 2" xfId="1150" xr:uid="{00000000-0005-0000-0000-0000AA450000}"/>
    <cellStyle name="Normal 4 7 2 2 10" xfId="4831" xr:uid="{00000000-0005-0000-0000-0000AB450000}"/>
    <cellStyle name="Normal 4 7 2 2 11" xfId="3101" xr:uid="{00000000-0005-0000-0000-0000AC450000}"/>
    <cellStyle name="Normal 4 7 2 2 2" xfId="1965" xr:uid="{00000000-0005-0000-0000-0000AD450000}"/>
    <cellStyle name="Normal 4 7 2 2 2 10" xfId="3913" xr:uid="{00000000-0005-0000-0000-0000AE450000}"/>
    <cellStyle name="Normal 4 7 2 2 2 2" xfId="7522" xr:uid="{00000000-0005-0000-0000-0000AF450000}"/>
    <cellStyle name="Normal 4 7 2 2 2 2 2" xfId="17866" xr:uid="{00000000-0005-0000-0000-0000B0450000}"/>
    <cellStyle name="Normal 4 7 2 2 2 2 2 2" xfId="41190" xr:uid="{00000000-0005-0000-0000-0000B1450000}"/>
    <cellStyle name="Normal 4 7 2 2 2 2 3" xfId="12692" xr:uid="{00000000-0005-0000-0000-0000B2450000}"/>
    <cellStyle name="Normal 4 7 2 2 2 2 3 2" xfId="35875" xr:uid="{00000000-0005-0000-0000-0000B3450000}"/>
    <cellStyle name="Normal 4 7 2 2 2 2 4" xfId="30565" xr:uid="{00000000-0005-0000-0000-0000B4450000}"/>
    <cellStyle name="Normal 4 7 2 2 2 2 5" xfId="25250" xr:uid="{00000000-0005-0000-0000-0000B5450000}"/>
    <cellStyle name="Normal 4 7 2 2 2 3" xfId="9156" xr:uid="{00000000-0005-0000-0000-0000B6450000}"/>
    <cellStyle name="Normal 4 7 2 2 2 3 2" xfId="19613" xr:uid="{00000000-0005-0000-0000-0000B7450000}"/>
    <cellStyle name="Normal 4 7 2 2 2 3 2 2" xfId="42958" xr:uid="{00000000-0005-0000-0000-0000B8450000}"/>
    <cellStyle name="Normal 4 7 2 2 2 3 3" xfId="14459" xr:uid="{00000000-0005-0000-0000-0000B9450000}"/>
    <cellStyle name="Normal 4 7 2 2 2 3 3 2" xfId="37643" xr:uid="{00000000-0005-0000-0000-0000BA450000}"/>
    <cellStyle name="Normal 4 7 2 2 2 3 4" xfId="32333" xr:uid="{00000000-0005-0000-0000-0000BB450000}"/>
    <cellStyle name="Normal 4 7 2 2 2 3 5" xfId="27018" xr:uid="{00000000-0005-0000-0000-0000BC450000}"/>
    <cellStyle name="Normal 4 7 2 2 2 4" xfId="16240" xr:uid="{00000000-0005-0000-0000-0000BD450000}"/>
    <cellStyle name="Normal 4 7 2 2 2 4 2" xfId="39427" xr:uid="{00000000-0005-0000-0000-0000BE450000}"/>
    <cellStyle name="Normal 4 7 2 2 2 5" xfId="10931" xr:uid="{00000000-0005-0000-0000-0000BF450000}"/>
    <cellStyle name="Normal 4 7 2 2 2 5 2" xfId="34112" xr:uid="{00000000-0005-0000-0000-0000C0450000}"/>
    <cellStyle name="Normal 4 7 2 2 2 6" xfId="21558" xr:uid="{00000000-0005-0000-0000-0000C1450000}"/>
    <cellStyle name="Normal 4 7 2 2 2 6 2" xfId="28802" xr:uid="{00000000-0005-0000-0000-0000C2450000}"/>
    <cellStyle name="Normal 4 7 2 2 2 7" xfId="23487" xr:uid="{00000000-0005-0000-0000-0000C3450000}"/>
    <cellStyle name="Normal 4 7 2 2 2 8" xfId="44753" xr:uid="{00000000-0005-0000-0000-0000C4450000}"/>
    <cellStyle name="Normal 4 7 2 2 2 9" xfId="4832" xr:uid="{00000000-0005-0000-0000-0000C5450000}"/>
    <cellStyle name="Normal 4 7 2 2 3" xfId="6722" xr:uid="{00000000-0005-0000-0000-0000C6450000}"/>
    <cellStyle name="Normal 4 7 2 2 3 2" xfId="17114" xr:uid="{00000000-0005-0000-0000-0000C7450000}"/>
    <cellStyle name="Normal 4 7 2 2 3 2 2" xfId="40378" xr:uid="{00000000-0005-0000-0000-0000C8450000}"/>
    <cellStyle name="Normal 4 7 2 2 3 3" xfId="11880" xr:uid="{00000000-0005-0000-0000-0000C9450000}"/>
    <cellStyle name="Normal 4 7 2 2 3 3 2" xfId="35063" xr:uid="{00000000-0005-0000-0000-0000CA450000}"/>
    <cellStyle name="Normal 4 7 2 2 3 4" xfId="29753" xr:uid="{00000000-0005-0000-0000-0000CB450000}"/>
    <cellStyle name="Normal 4 7 2 2 3 5" xfId="24438" xr:uid="{00000000-0005-0000-0000-0000CC450000}"/>
    <cellStyle name="Normal 4 7 2 2 4" xfId="8403" xr:uid="{00000000-0005-0000-0000-0000CD450000}"/>
    <cellStyle name="Normal 4 7 2 2 4 2" xfId="18801" xr:uid="{00000000-0005-0000-0000-0000CE450000}"/>
    <cellStyle name="Normal 4 7 2 2 4 2 2" xfId="42146" xr:uid="{00000000-0005-0000-0000-0000CF450000}"/>
    <cellStyle name="Normal 4 7 2 2 4 3" xfId="13647" xr:uid="{00000000-0005-0000-0000-0000D0450000}"/>
    <cellStyle name="Normal 4 7 2 2 4 3 2" xfId="36831" xr:uid="{00000000-0005-0000-0000-0000D1450000}"/>
    <cellStyle name="Normal 4 7 2 2 4 4" xfId="31521" xr:uid="{00000000-0005-0000-0000-0000D2450000}"/>
    <cellStyle name="Normal 4 7 2 2 4 5" xfId="26206" xr:uid="{00000000-0005-0000-0000-0000D3450000}"/>
    <cellStyle name="Normal 4 7 2 2 5" xfId="15428" xr:uid="{00000000-0005-0000-0000-0000D4450000}"/>
    <cellStyle name="Normal 4 7 2 2 5 2" xfId="38615" xr:uid="{00000000-0005-0000-0000-0000D5450000}"/>
    <cellStyle name="Normal 4 7 2 2 6" xfId="10119" xr:uid="{00000000-0005-0000-0000-0000D6450000}"/>
    <cellStyle name="Normal 4 7 2 2 6 2" xfId="33300" xr:uid="{00000000-0005-0000-0000-0000D7450000}"/>
    <cellStyle name="Normal 4 7 2 2 7" xfId="20746" xr:uid="{00000000-0005-0000-0000-0000D8450000}"/>
    <cellStyle name="Normal 4 7 2 2 7 2" xfId="27990" xr:uid="{00000000-0005-0000-0000-0000D9450000}"/>
    <cellStyle name="Normal 4 7 2 2 8" xfId="22675" xr:uid="{00000000-0005-0000-0000-0000DA450000}"/>
    <cellStyle name="Normal 4 7 2 2 9" xfId="43941" xr:uid="{00000000-0005-0000-0000-0000DB450000}"/>
    <cellStyle name="Normal 4 7 2 3" xfId="1558" xr:uid="{00000000-0005-0000-0000-0000DC450000}"/>
    <cellStyle name="Normal 4 7 2 3 10" xfId="3507" xr:uid="{00000000-0005-0000-0000-0000DD450000}"/>
    <cellStyle name="Normal 4 7 2 3 2" xfId="7122" xr:uid="{00000000-0005-0000-0000-0000DE450000}"/>
    <cellStyle name="Normal 4 7 2 3 2 2" xfId="17484" xr:uid="{00000000-0005-0000-0000-0000DF450000}"/>
    <cellStyle name="Normal 4 7 2 3 2 2 2" xfId="40784" xr:uid="{00000000-0005-0000-0000-0000E0450000}"/>
    <cellStyle name="Normal 4 7 2 3 2 3" xfId="12286" xr:uid="{00000000-0005-0000-0000-0000E1450000}"/>
    <cellStyle name="Normal 4 7 2 3 2 3 2" xfId="35469" xr:uid="{00000000-0005-0000-0000-0000E2450000}"/>
    <cellStyle name="Normal 4 7 2 3 2 4" xfId="30159" xr:uid="{00000000-0005-0000-0000-0000E3450000}"/>
    <cellStyle name="Normal 4 7 2 3 2 5" xfId="24844" xr:uid="{00000000-0005-0000-0000-0000E4450000}"/>
    <cellStyle name="Normal 4 7 2 3 3" xfId="8773" xr:uid="{00000000-0005-0000-0000-0000E5450000}"/>
    <cellStyle name="Normal 4 7 2 3 3 2" xfId="19207" xr:uid="{00000000-0005-0000-0000-0000E6450000}"/>
    <cellStyle name="Normal 4 7 2 3 3 2 2" xfId="42552" xr:uid="{00000000-0005-0000-0000-0000E7450000}"/>
    <cellStyle name="Normal 4 7 2 3 3 3" xfId="14053" xr:uid="{00000000-0005-0000-0000-0000E8450000}"/>
    <cellStyle name="Normal 4 7 2 3 3 3 2" xfId="37237" xr:uid="{00000000-0005-0000-0000-0000E9450000}"/>
    <cellStyle name="Normal 4 7 2 3 3 4" xfId="31927" xr:uid="{00000000-0005-0000-0000-0000EA450000}"/>
    <cellStyle name="Normal 4 7 2 3 3 5" xfId="26612" xr:uid="{00000000-0005-0000-0000-0000EB450000}"/>
    <cellStyle name="Normal 4 7 2 3 4" xfId="15834" xr:uid="{00000000-0005-0000-0000-0000EC450000}"/>
    <cellStyle name="Normal 4 7 2 3 4 2" xfId="39021" xr:uid="{00000000-0005-0000-0000-0000ED450000}"/>
    <cellStyle name="Normal 4 7 2 3 5" xfId="10525" xr:uid="{00000000-0005-0000-0000-0000EE450000}"/>
    <cellStyle name="Normal 4 7 2 3 5 2" xfId="33706" xr:uid="{00000000-0005-0000-0000-0000EF450000}"/>
    <cellStyle name="Normal 4 7 2 3 6" xfId="21152" xr:uid="{00000000-0005-0000-0000-0000F0450000}"/>
    <cellStyle name="Normal 4 7 2 3 6 2" xfId="28396" xr:uid="{00000000-0005-0000-0000-0000F1450000}"/>
    <cellStyle name="Normal 4 7 2 3 7" xfId="23081" xr:uid="{00000000-0005-0000-0000-0000F2450000}"/>
    <cellStyle name="Normal 4 7 2 3 8" xfId="44347" xr:uid="{00000000-0005-0000-0000-0000F3450000}"/>
    <cellStyle name="Normal 4 7 2 3 9" xfId="4833" xr:uid="{00000000-0005-0000-0000-0000F4450000}"/>
    <cellStyle name="Normal 4 7 2 4" xfId="6323" xr:uid="{00000000-0005-0000-0000-0000F5450000}"/>
    <cellStyle name="Normal 4 7 2 4 2" xfId="16756" xr:uid="{00000000-0005-0000-0000-0000F6450000}"/>
    <cellStyle name="Normal 4 7 2 4 2 2" xfId="39972" xr:uid="{00000000-0005-0000-0000-0000F7450000}"/>
    <cellStyle name="Normal 4 7 2 4 3" xfId="11474" xr:uid="{00000000-0005-0000-0000-0000F8450000}"/>
    <cellStyle name="Normal 4 7 2 4 3 2" xfId="34657" xr:uid="{00000000-0005-0000-0000-0000F9450000}"/>
    <cellStyle name="Normal 4 7 2 4 4" xfId="29347" xr:uid="{00000000-0005-0000-0000-0000FA450000}"/>
    <cellStyle name="Normal 4 7 2 4 5" xfId="24032" xr:uid="{00000000-0005-0000-0000-0000FB450000}"/>
    <cellStyle name="Normal 4 7 2 5" xfId="8045" xr:uid="{00000000-0005-0000-0000-0000FC450000}"/>
    <cellStyle name="Normal 4 7 2 5 2" xfId="18396" xr:uid="{00000000-0005-0000-0000-0000FD450000}"/>
    <cellStyle name="Normal 4 7 2 5 2 2" xfId="41740" xr:uid="{00000000-0005-0000-0000-0000FE450000}"/>
    <cellStyle name="Normal 4 7 2 5 3" xfId="13241" xr:uid="{00000000-0005-0000-0000-0000FF450000}"/>
    <cellStyle name="Normal 4 7 2 5 3 2" xfId="36425" xr:uid="{00000000-0005-0000-0000-000000460000}"/>
    <cellStyle name="Normal 4 7 2 5 4" xfId="31115" xr:uid="{00000000-0005-0000-0000-000001460000}"/>
    <cellStyle name="Normal 4 7 2 5 5" xfId="25800" xr:uid="{00000000-0005-0000-0000-000002460000}"/>
    <cellStyle name="Normal 4 7 2 6" xfId="15022" xr:uid="{00000000-0005-0000-0000-000003460000}"/>
    <cellStyle name="Normal 4 7 2 6 2" xfId="38209" xr:uid="{00000000-0005-0000-0000-000004460000}"/>
    <cellStyle name="Normal 4 7 2 7" xfId="9713" xr:uid="{00000000-0005-0000-0000-000005460000}"/>
    <cellStyle name="Normal 4 7 2 7 2" xfId="32894" xr:uid="{00000000-0005-0000-0000-000006460000}"/>
    <cellStyle name="Normal 4 7 2 8" xfId="20340" xr:uid="{00000000-0005-0000-0000-000007460000}"/>
    <cellStyle name="Normal 4 7 2 8 2" xfId="27584" xr:uid="{00000000-0005-0000-0000-000008460000}"/>
    <cellStyle name="Normal 4 7 2 9" xfId="22269" xr:uid="{00000000-0005-0000-0000-000009460000}"/>
    <cellStyle name="Normal 4 7 3" xfId="871" xr:uid="{00000000-0005-0000-0000-00000A460000}"/>
    <cellStyle name="Normal 4 7 3 10" xfId="43664" xr:uid="{00000000-0005-0000-0000-00000B460000}"/>
    <cellStyle name="Normal 4 7 3 11" xfId="4834" xr:uid="{00000000-0005-0000-0000-00000C460000}"/>
    <cellStyle name="Normal 4 7 3 12" xfId="2824" xr:uid="{00000000-0005-0000-0000-00000D460000}"/>
    <cellStyle name="Normal 4 7 3 2" xfId="1279" xr:uid="{00000000-0005-0000-0000-00000E460000}"/>
    <cellStyle name="Normal 4 7 3 2 10" xfId="4835" xr:uid="{00000000-0005-0000-0000-00000F460000}"/>
    <cellStyle name="Normal 4 7 3 2 11" xfId="3230" xr:uid="{00000000-0005-0000-0000-000010460000}"/>
    <cellStyle name="Normal 4 7 3 2 2" xfId="2094" xr:uid="{00000000-0005-0000-0000-000011460000}"/>
    <cellStyle name="Normal 4 7 3 2 2 10" xfId="4042" xr:uid="{00000000-0005-0000-0000-000012460000}"/>
    <cellStyle name="Normal 4 7 3 2 2 2" xfId="7649" xr:uid="{00000000-0005-0000-0000-000013460000}"/>
    <cellStyle name="Normal 4 7 3 2 2 2 2" xfId="17983" xr:uid="{00000000-0005-0000-0000-000014460000}"/>
    <cellStyle name="Normal 4 7 3 2 2 2 2 2" xfId="41319" xr:uid="{00000000-0005-0000-0000-000015460000}"/>
    <cellStyle name="Normal 4 7 3 2 2 2 3" xfId="12821" xr:uid="{00000000-0005-0000-0000-000016460000}"/>
    <cellStyle name="Normal 4 7 3 2 2 2 3 2" xfId="36004" xr:uid="{00000000-0005-0000-0000-000017460000}"/>
    <cellStyle name="Normal 4 7 3 2 2 2 4" xfId="30694" xr:uid="{00000000-0005-0000-0000-000018460000}"/>
    <cellStyle name="Normal 4 7 3 2 2 2 5" xfId="25379" xr:uid="{00000000-0005-0000-0000-000019460000}"/>
    <cellStyle name="Normal 4 7 3 2 2 3" xfId="9273" xr:uid="{00000000-0005-0000-0000-00001A460000}"/>
    <cellStyle name="Normal 4 7 3 2 2 3 2" xfId="19742" xr:uid="{00000000-0005-0000-0000-00001B460000}"/>
    <cellStyle name="Normal 4 7 3 2 2 3 2 2" xfId="43087" xr:uid="{00000000-0005-0000-0000-00001C460000}"/>
    <cellStyle name="Normal 4 7 3 2 2 3 3" xfId="14588" xr:uid="{00000000-0005-0000-0000-00001D460000}"/>
    <cellStyle name="Normal 4 7 3 2 2 3 3 2" xfId="37772" xr:uid="{00000000-0005-0000-0000-00001E460000}"/>
    <cellStyle name="Normal 4 7 3 2 2 3 4" xfId="32462" xr:uid="{00000000-0005-0000-0000-00001F460000}"/>
    <cellStyle name="Normal 4 7 3 2 2 3 5" xfId="27147" xr:uid="{00000000-0005-0000-0000-000020460000}"/>
    <cellStyle name="Normal 4 7 3 2 2 4" xfId="16369" xr:uid="{00000000-0005-0000-0000-000021460000}"/>
    <cellStyle name="Normal 4 7 3 2 2 4 2" xfId="39556" xr:uid="{00000000-0005-0000-0000-000022460000}"/>
    <cellStyle name="Normal 4 7 3 2 2 5" xfId="11060" xr:uid="{00000000-0005-0000-0000-000023460000}"/>
    <cellStyle name="Normal 4 7 3 2 2 5 2" xfId="34241" xr:uid="{00000000-0005-0000-0000-000024460000}"/>
    <cellStyle name="Normal 4 7 3 2 2 6" xfId="21687" xr:uid="{00000000-0005-0000-0000-000025460000}"/>
    <cellStyle name="Normal 4 7 3 2 2 6 2" xfId="28931" xr:uid="{00000000-0005-0000-0000-000026460000}"/>
    <cellStyle name="Normal 4 7 3 2 2 7" xfId="23616" xr:uid="{00000000-0005-0000-0000-000027460000}"/>
    <cellStyle name="Normal 4 7 3 2 2 8" xfId="44882" xr:uid="{00000000-0005-0000-0000-000028460000}"/>
    <cellStyle name="Normal 4 7 3 2 2 9" xfId="4836" xr:uid="{00000000-0005-0000-0000-000029460000}"/>
    <cellStyle name="Normal 4 7 3 2 3" xfId="6849" xr:uid="{00000000-0005-0000-0000-00002A460000}"/>
    <cellStyle name="Normal 4 7 3 2 3 2" xfId="17219" xr:uid="{00000000-0005-0000-0000-00002B460000}"/>
    <cellStyle name="Normal 4 7 3 2 3 2 2" xfId="40507" xr:uid="{00000000-0005-0000-0000-00002C460000}"/>
    <cellStyle name="Normal 4 7 3 2 3 3" xfId="12009" xr:uid="{00000000-0005-0000-0000-00002D460000}"/>
    <cellStyle name="Normal 4 7 3 2 3 3 2" xfId="35192" xr:uid="{00000000-0005-0000-0000-00002E460000}"/>
    <cellStyle name="Normal 4 7 3 2 3 4" xfId="29882" xr:uid="{00000000-0005-0000-0000-00002F460000}"/>
    <cellStyle name="Normal 4 7 3 2 3 5" xfId="24567" xr:uid="{00000000-0005-0000-0000-000030460000}"/>
    <cellStyle name="Normal 4 7 3 2 4" xfId="8508" xr:uid="{00000000-0005-0000-0000-000031460000}"/>
    <cellStyle name="Normal 4 7 3 2 4 2" xfId="18930" xr:uid="{00000000-0005-0000-0000-000032460000}"/>
    <cellStyle name="Normal 4 7 3 2 4 2 2" xfId="42275" xr:uid="{00000000-0005-0000-0000-000033460000}"/>
    <cellStyle name="Normal 4 7 3 2 4 3" xfId="13776" xr:uid="{00000000-0005-0000-0000-000034460000}"/>
    <cellStyle name="Normal 4 7 3 2 4 3 2" xfId="36960" xr:uid="{00000000-0005-0000-0000-000035460000}"/>
    <cellStyle name="Normal 4 7 3 2 4 4" xfId="31650" xr:uid="{00000000-0005-0000-0000-000036460000}"/>
    <cellStyle name="Normal 4 7 3 2 4 5" xfId="26335" xr:uid="{00000000-0005-0000-0000-000037460000}"/>
    <cellStyle name="Normal 4 7 3 2 5" xfId="15557" xr:uid="{00000000-0005-0000-0000-000038460000}"/>
    <cellStyle name="Normal 4 7 3 2 5 2" xfId="38744" xr:uid="{00000000-0005-0000-0000-000039460000}"/>
    <cellStyle name="Normal 4 7 3 2 6" xfId="10248" xr:uid="{00000000-0005-0000-0000-00003A460000}"/>
    <cellStyle name="Normal 4 7 3 2 6 2" xfId="33429" xr:uid="{00000000-0005-0000-0000-00003B460000}"/>
    <cellStyle name="Normal 4 7 3 2 7" xfId="20875" xr:uid="{00000000-0005-0000-0000-00003C460000}"/>
    <cellStyle name="Normal 4 7 3 2 7 2" xfId="28119" xr:uid="{00000000-0005-0000-0000-00003D460000}"/>
    <cellStyle name="Normal 4 7 3 2 8" xfId="22804" xr:uid="{00000000-0005-0000-0000-00003E460000}"/>
    <cellStyle name="Normal 4 7 3 2 9" xfId="44070" xr:uid="{00000000-0005-0000-0000-00003F460000}"/>
    <cellStyle name="Normal 4 7 3 3" xfId="1687" xr:uid="{00000000-0005-0000-0000-000040460000}"/>
    <cellStyle name="Normal 4 7 3 3 10" xfId="3636" xr:uid="{00000000-0005-0000-0000-000041460000}"/>
    <cellStyle name="Normal 4 7 3 3 2" xfId="7249" xr:uid="{00000000-0005-0000-0000-000042460000}"/>
    <cellStyle name="Normal 4 7 3 3 2 2" xfId="17601" xr:uid="{00000000-0005-0000-0000-000043460000}"/>
    <cellStyle name="Normal 4 7 3 3 2 2 2" xfId="40913" xr:uid="{00000000-0005-0000-0000-000044460000}"/>
    <cellStyle name="Normal 4 7 3 3 2 3" xfId="12415" xr:uid="{00000000-0005-0000-0000-000045460000}"/>
    <cellStyle name="Normal 4 7 3 3 2 3 2" xfId="35598" xr:uid="{00000000-0005-0000-0000-000046460000}"/>
    <cellStyle name="Normal 4 7 3 3 2 4" xfId="30288" xr:uid="{00000000-0005-0000-0000-000047460000}"/>
    <cellStyle name="Normal 4 7 3 3 2 5" xfId="24973" xr:uid="{00000000-0005-0000-0000-000048460000}"/>
    <cellStyle name="Normal 4 7 3 3 3" xfId="8890" xr:uid="{00000000-0005-0000-0000-000049460000}"/>
    <cellStyle name="Normal 4 7 3 3 3 2" xfId="19336" xr:uid="{00000000-0005-0000-0000-00004A460000}"/>
    <cellStyle name="Normal 4 7 3 3 3 2 2" xfId="42681" xr:uid="{00000000-0005-0000-0000-00004B460000}"/>
    <cellStyle name="Normal 4 7 3 3 3 3" xfId="14182" xr:uid="{00000000-0005-0000-0000-00004C460000}"/>
    <cellStyle name="Normal 4 7 3 3 3 3 2" xfId="37366" xr:uid="{00000000-0005-0000-0000-00004D460000}"/>
    <cellStyle name="Normal 4 7 3 3 3 4" xfId="32056" xr:uid="{00000000-0005-0000-0000-00004E460000}"/>
    <cellStyle name="Normal 4 7 3 3 3 5" xfId="26741" xr:uid="{00000000-0005-0000-0000-00004F460000}"/>
    <cellStyle name="Normal 4 7 3 3 4" xfId="15963" xr:uid="{00000000-0005-0000-0000-000050460000}"/>
    <cellStyle name="Normal 4 7 3 3 4 2" xfId="39150" xr:uid="{00000000-0005-0000-0000-000051460000}"/>
    <cellStyle name="Normal 4 7 3 3 5" xfId="10654" xr:uid="{00000000-0005-0000-0000-000052460000}"/>
    <cellStyle name="Normal 4 7 3 3 5 2" xfId="33835" xr:uid="{00000000-0005-0000-0000-000053460000}"/>
    <cellStyle name="Normal 4 7 3 3 6" xfId="21281" xr:uid="{00000000-0005-0000-0000-000054460000}"/>
    <cellStyle name="Normal 4 7 3 3 6 2" xfId="28525" xr:uid="{00000000-0005-0000-0000-000055460000}"/>
    <cellStyle name="Normal 4 7 3 3 7" xfId="23210" xr:uid="{00000000-0005-0000-0000-000056460000}"/>
    <cellStyle name="Normal 4 7 3 3 8" xfId="44476" xr:uid="{00000000-0005-0000-0000-000057460000}"/>
    <cellStyle name="Normal 4 7 3 3 9" xfId="4837" xr:uid="{00000000-0005-0000-0000-000058460000}"/>
    <cellStyle name="Normal 4 7 3 4" xfId="6450" xr:uid="{00000000-0005-0000-0000-000059460000}"/>
    <cellStyle name="Normal 4 7 3 4 2" xfId="16861" xr:uid="{00000000-0005-0000-0000-00005A460000}"/>
    <cellStyle name="Normal 4 7 3 4 2 2" xfId="40101" xr:uid="{00000000-0005-0000-0000-00005B460000}"/>
    <cellStyle name="Normal 4 7 3 4 3" xfId="11603" xr:uid="{00000000-0005-0000-0000-00005C460000}"/>
    <cellStyle name="Normal 4 7 3 4 3 2" xfId="34786" xr:uid="{00000000-0005-0000-0000-00005D460000}"/>
    <cellStyle name="Normal 4 7 3 4 4" xfId="29476" xr:uid="{00000000-0005-0000-0000-00005E460000}"/>
    <cellStyle name="Normal 4 7 3 4 5" xfId="24161" xr:uid="{00000000-0005-0000-0000-00005F460000}"/>
    <cellStyle name="Normal 4 7 3 5" xfId="8150" xr:uid="{00000000-0005-0000-0000-000060460000}"/>
    <cellStyle name="Normal 4 7 3 5 2" xfId="18525" xr:uid="{00000000-0005-0000-0000-000061460000}"/>
    <cellStyle name="Normal 4 7 3 5 2 2" xfId="41869" xr:uid="{00000000-0005-0000-0000-000062460000}"/>
    <cellStyle name="Normal 4 7 3 5 3" xfId="13370" xr:uid="{00000000-0005-0000-0000-000063460000}"/>
    <cellStyle name="Normal 4 7 3 5 3 2" xfId="36554" xr:uid="{00000000-0005-0000-0000-000064460000}"/>
    <cellStyle name="Normal 4 7 3 5 4" xfId="31244" xr:uid="{00000000-0005-0000-0000-000065460000}"/>
    <cellStyle name="Normal 4 7 3 5 5" xfId="25929" xr:uid="{00000000-0005-0000-0000-000066460000}"/>
    <cellStyle name="Normal 4 7 3 6" xfId="15151" xr:uid="{00000000-0005-0000-0000-000067460000}"/>
    <cellStyle name="Normal 4 7 3 6 2" xfId="38338" xr:uid="{00000000-0005-0000-0000-000068460000}"/>
    <cellStyle name="Normal 4 7 3 7" xfId="9842" xr:uid="{00000000-0005-0000-0000-000069460000}"/>
    <cellStyle name="Normal 4 7 3 7 2" xfId="33023" xr:uid="{00000000-0005-0000-0000-00006A460000}"/>
    <cellStyle name="Normal 4 7 3 8" xfId="20469" xr:uid="{00000000-0005-0000-0000-00006B460000}"/>
    <cellStyle name="Normal 4 7 3 8 2" xfId="27713" xr:uid="{00000000-0005-0000-0000-00006C460000}"/>
    <cellStyle name="Normal 4 7 3 9" xfId="22398" xr:uid="{00000000-0005-0000-0000-00006D460000}"/>
    <cellStyle name="Normal 4 7 4" xfId="1015" xr:uid="{00000000-0005-0000-0000-00006E460000}"/>
    <cellStyle name="Normal 4 7 4 10" xfId="4838" xr:uid="{00000000-0005-0000-0000-00006F460000}"/>
    <cellStyle name="Normal 4 7 4 11" xfId="2966" xr:uid="{00000000-0005-0000-0000-000070460000}"/>
    <cellStyle name="Normal 4 7 4 2" xfId="1830" xr:uid="{00000000-0005-0000-0000-000071460000}"/>
    <cellStyle name="Normal 4 7 4 2 10" xfId="3778" xr:uid="{00000000-0005-0000-0000-000072460000}"/>
    <cellStyle name="Normal 4 7 4 2 2" xfId="7389" xr:uid="{00000000-0005-0000-0000-000073460000}"/>
    <cellStyle name="Normal 4 7 4 2 2 2" xfId="17743" xr:uid="{00000000-0005-0000-0000-000074460000}"/>
    <cellStyle name="Normal 4 7 4 2 2 2 2" xfId="41055" xr:uid="{00000000-0005-0000-0000-000075460000}"/>
    <cellStyle name="Normal 4 7 4 2 2 3" xfId="12557" xr:uid="{00000000-0005-0000-0000-000076460000}"/>
    <cellStyle name="Normal 4 7 4 2 2 3 2" xfId="35740" xr:uid="{00000000-0005-0000-0000-000077460000}"/>
    <cellStyle name="Normal 4 7 4 2 2 4" xfId="30430" xr:uid="{00000000-0005-0000-0000-000078460000}"/>
    <cellStyle name="Normal 4 7 4 2 2 5" xfId="25115" xr:uid="{00000000-0005-0000-0000-000079460000}"/>
    <cellStyle name="Normal 4 7 4 2 3" xfId="9033" xr:uid="{00000000-0005-0000-0000-00007A460000}"/>
    <cellStyle name="Normal 4 7 4 2 3 2" xfId="19478" xr:uid="{00000000-0005-0000-0000-00007B460000}"/>
    <cellStyle name="Normal 4 7 4 2 3 2 2" xfId="42823" xr:uid="{00000000-0005-0000-0000-00007C460000}"/>
    <cellStyle name="Normal 4 7 4 2 3 3" xfId="14324" xr:uid="{00000000-0005-0000-0000-00007D460000}"/>
    <cellStyle name="Normal 4 7 4 2 3 3 2" xfId="37508" xr:uid="{00000000-0005-0000-0000-00007E460000}"/>
    <cellStyle name="Normal 4 7 4 2 3 4" xfId="32198" xr:uid="{00000000-0005-0000-0000-00007F460000}"/>
    <cellStyle name="Normal 4 7 4 2 3 5" xfId="26883" xr:uid="{00000000-0005-0000-0000-000080460000}"/>
    <cellStyle name="Normal 4 7 4 2 4" xfId="16105" xr:uid="{00000000-0005-0000-0000-000081460000}"/>
    <cellStyle name="Normal 4 7 4 2 4 2" xfId="39292" xr:uid="{00000000-0005-0000-0000-000082460000}"/>
    <cellStyle name="Normal 4 7 4 2 5" xfId="10796" xr:uid="{00000000-0005-0000-0000-000083460000}"/>
    <cellStyle name="Normal 4 7 4 2 5 2" xfId="33977" xr:uid="{00000000-0005-0000-0000-000084460000}"/>
    <cellStyle name="Normal 4 7 4 2 6" xfId="21423" xr:uid="{00000000-0005-0000-0000-000085460000}"/>
    <cellStyle name="Normal 4 7 4 2 6 2" xfId="28667" xr:uid="{00000000-0005-0000-0000-000086460000}"/>
    <cellStyle name="Normal 4 7 4 2 7" xfId="23352" xr:uid="{00000000-0005-0000-0000-000087460000}"/>
    <cellStyle name="Normal 4 7 4 2 8" xfId="44618" xr:uid="{00000000-0005-0000-0000-000088460000}"/>
    <cellStyle name="Normal 4 7 4 2 9" xfId="4839" xr:uid="{00000000-0005-0000-0000-000089460000}"/>
    <cellStyle name="Normal 4 7 4 3" xfId="6589" xr:uid="{00000000-0005-0000-0000-00008A460000}"/>
    <cellStyle name="Normal 4 7 4 3 2" xfId="16991" xr:uid="{00000000-0005-0000-0000-00008B460000}"/>
    <cellStyle name="Normal 4 7 4 3 2 2" xfId="40243" xr:uid="{00000000-0005-0000-0000-00008C460000}"/>
    <cellStyle name="Normal 4 7 4 3 3" xfId="11745" xr:uid="{00000000-0005-0000-0000-00008D460000}"/>
    <cellStyle name="Normal 4 7 4 3 3 2" xfId="34928" xr:uid="{00000000-0005-0000-0000-00008E460000}"/>
    <cellStyle name="Normal 4 7 4 3 4" xfId="29618" xr:uid="{00000000-0005-0000-0000-00008F460000}"/>
    <cellStyle name="Normal 4 7 4 3 5" xfId="24303" xr:uid="{00000000-0005-0000-0000-000090460000}"/>
    <cellStyle name="Normal 4 7 4 4" xfId="8280" xr:uid="{00000000-0005-0000-0000-000091460000}"/>
    <cellStyle name="Normal 4 7 4 4 2" xfId="18666" xr:uid="{00000000-0005-0000-0000-000092460000}"/>
    <cellStyle name="Normal 4 7 4 4 2 2" xfId="42011" xr:uid="{00000000-0005-0000-0000-000093460000}"/>
    <cellStyle name="Normal 4 7 4 4 3" xfId="13512" xr:uid="{00000000-0005-0000-0000-000094460000}"/>
    <cellStyle name="Normal 4 7 4 4 3 2" xfId="36696" xr:uid="{00000000-0005-0000-0000-000095460000}"/>
    <cellStyle name="Normal 4 7 4 4 4" xfId="31386" xr:uid="{00000000-0005-0000-0000-000096460000}"/>
    <cellStyle name="Normal 4 7 4 4 5" xfId="26071" xr:uid="{00000000-0005-0000-0000-000097460000}"/>
    <cellStyle name="Normal 4 7 4 5" xfId="15293" xr:uid="{00000000-0005-0000-0000-000098460000}"/>
    <cellStyle name="Normal 4 7 4 5 2" xfId="38480" xr:uid="{00000000-0005-0000-0000-000099460000}"/>
    <cellStyle name="Normal 4 7 4 6" xfId="9984" xr:uid="{00000000-0005-0000-0000-00009A460000}"/>
    <cellStyle name="Normal 4 7 4 6 2" xfId="33165" xr:uid="{00000000-0005-0000-0000-00009B460000}"/>
    <cellStyle name="Normal 4 7 4 7" xfId="20611" xr:uid="{00000000-0005-0000-0000-00009C460000}"/>
    <cellStyle name="Normal 4 7 4 7 2" xfId="27855" xr:uid="{00000000-0005-0000-0000-00009D460000}"/>
    <cellStyle name="Normal 4 7 4 8" xfId="22540" xr:uid="{00000000-0005-0000-0000-00009E460000}"/>
    <cellStyle name="Normal 4 7 4 9" xfId="43806" xr:uid="{00000000-0005-0000-0000-00009F460000}"/>
    <cellStyle name="Normal 4 7 5" xfId="596" xr:uid="{00000000-0005-0000-0000-0000A0460000}"/>
    <cellStyle name="Normal 4 7 5 10" xfId="2560" xr:uid="{00000000-0005-0000-0000-0000A1460000}"/>
    <cellStyle name="Normal 4 7 5 2" xfId="6190" xr:uid="{00000000-0005-0000-0000-0000A2460000}"/>
    <cellStyle name="Normal 4 7 5 2 2" xfId="16633" xr:uid="{00000000-0005-0000-0000-0000A3460000}"/>
    <cellStyle name="Normal 4 7 5 2 2 2" xfId="39837" xr:uid="{00000000-0005-0000-0000-0000A4460000}"/>
    <cellStyle name="Normal 4 7 5 2 3" xfId="11339" xr:uid="{00000000-0005-0000-0000-0000A5460000}"/>
    <cellStyle name="Normal 4 7 5 2 3 2" xfId="34522" xr:uid="{00000000-0005-0000-0000-0000A6460000}"/>
    <cellStyle name="Normal 4 7 5 2 4" xfId="29212" xr:uid="{00000000-0005-0000-0000-0000A7460000}"/>
    <cellStyle name="Normal 4 7 5 2 5" xfId="23897" xr:uid="{00000000-0005-0000-0000-0000A8460000}"/>
    <cellStyle name="Normal 4 7 5 3" xfId="7922" xr:uid="{00000000-0005-0000-0000-0000A9460000}"/>
    <cellStyle name="Normal 4 7 5 3 2" xfId="18261" xr:uid="{00000000-0005-0000-0000-0000AA460000}"/>
    <cellStyle name="Normal 4 7 5 3 2 2" xfId="41605" xr:uid="{00000000-0005-0000-0000-0000AB460000}"/>
    <cellStyle name="Normal 4 7 5 3 3" xfId="13106" xr:uid="{00000000-0005-0000-0000-0000AC460000}"/>
    <cellStyle name="Normal 4 7 5 3 3 2" xfId="36290" xr:uid="{00000000-0005-0000-0000-0000AD460000}"/>
    <cellStyle name="Normal 4 7 5 3 4" xfId="30980" xr:uid="{00000000-0005-0000-0000-0000AE460000}"/>
    <cellStyle name="Normal 4 7 5 3 5" xfId="25665" xr:uid="{00000000-0005-0000-0000-0000AF460000}"/>
    <cellStyle name="Normal 4 7 5 4" xfId="14887" xr:uid="{00000000-0005-0000-0000-0000B0460000}"/>
    <cellStyle name="Normal 4 7 5 4 2" xfId="38074" xr:uid="{00000000-0005-0000-0000-0000B1460000}"/>
    <cellStyle name="Normal 4 7 5 5" xfId="9578" xr:uid="{00000000-0005-0000-0000-0000B2460000}"/>
    <cellStyle name="Normal 4 7 5 5 2" xfId="32759" xr:uid="{00000000-0005-0000-0000-0000B3460000}"/>
    <cellStyle name="Normal 4 7 5 6" xfId="20205" xr:uid="{00000000-0005-0000-0000-0000B4460000}"/>
    <cellStyle name="Normal 4 7 5 6 2" xfId="27449" xr:uid="{00000000-0005-0000-0000-0000B5460000}"/>
    <cellStyle name="Normal 4 7 5 7" xfId="22134" xr:uid="{00000000-0005-0000-0000-0000B6460000}"/>
    <cellStyle name="Normal 4 7 5 8" xfId="43400" xr:uid="{00000000-0005-0000-0000-0000B7460000}"/>
    <cellStyle name="Normal 4 7 5 9" xfId="4840" xr:uid="{00000000-0005-0000-0000-0000B8460000}"/>
    <cellStyle name="Normal 4 7 6" xfId="1423" xr:uid="{00000000-0005-0000-0000-0000B9460000}"/>
    <cellStyle name="Normal 4 7 6 10" xfId="3372" xr:uid="{00000000-0005-0000-0000-0000BA460000}"/>
    <cellStyle name="Normal 4 7 6 2" xfId="6989" xr:uid="{00000000-0005-0000-0000-0000BB460000}"/>
    <cellStyle name="Normal 4 7 6 2 2" xfId="17361" xr:uid="{00000000-0005-0000-0000-0000BC460000}"/>
    <cellStyle name="Normal 4 7 6 2 2 2" xfId="40649" xr:uid="{00000000-0005-0000-0000-0000BD460000}"/>
    <cellStyle name="Normal 4 7 6 2 3" xfId="12151" xr:uid="{00000000-0005-0000-0000-0000BE460000}"/>
    <cellStyle name="Normal 4 7 6 2 3 2" xfId="35334" xr:uid="{00000000-0005-0000-0000-0000BF460000}"/>
    <cellStyle name="Normal 4 7 6 2 4" xfId="30024" xr:uid="{00000000-0005-0000-0000-0000C0460000}"/>
    <cellStyle name="Normal 4 7 6 2 5" xfId="24709" xr:uid="{00000000-0005-0000-0000-0000C1460000}"/>
    <cellStyle name="Normal 4 7 6 3" xfId="8650" xr:uid="{00000000-0005-0000-0000-0000C2460000}"/>
    <cellStyle name="Normal 4 7 6 3 2" xfId="19072" xr:uid="{00000000-0005-0000-0000-0000C3460000}"/>
    <cellStyle name="Normal 4 7 6 3 2 2" xfId="42417" xr:uid="{00000000-0005-0000-0000-0000C4460000}"/>
    <cellStyle name="Normal 4 7 6 3 3" xfId="13918" xr:uid="{00000000-0005-0000-0000-0000C5460000}"/>
    <cellStyle name="Normal 4 7 6 3 3 2" xfId="37102" xr:uid="{00000000-0005-0000-0000-0000C6460000}"/>
    <cellStyle name="Normal 4 7 6 3 4" xfId="31792" xr:uid="{00000000-0005-0000-0000-0000C7460000}"/>
    <cellStyle name="Normal 4 7 6 3 5" xfId="26477" xr:uid="{00000000-0005-0000-0000-0000C8460000}"/>
    <cellStyle name="Normal 4 7 6 4" xfId="15699" xr:uid="{00000000-0005-0000-0000-0000C9460000}"/>
    <cellStyle name="Normal 4 7 6 4 2" xfId="38886" xr:uid="{00000000-0005-0000-0000-0000CA460000}"/>
    <cellStyle name="Normal 4 7 6 5" xfId="10390" xr:uid="{00000000-0005-0000-0000-0000CB460000}"/>
    <cellStyle name="Normal 4 7 6 5 2" xfId="33571" xr:uid="{00000000-0005-0000-0000-0000CC460000}"/>
    <cellStyle name="Normal 4 7 6 6" xfId="21017" xr:uid="{00000000-0005-0000-0000-0000CD460000}"/>
    <cellStyle name="Normal 4 7 6 6 2" xfId="28261" xr:uid="{00000000-0005-0000-0000-0000CE460000}"/>
    <cellStyle name="Normal 4 7 6 7" xfId="22946" xr:uid="{00000000-0005-0000-0000-0000CF460000}"/>
    <cellStyle name="Normal 4 7 6 8" xfId="44212" xr:uid="{00000000-0005-0000-0000-0000D0460000}"/>
    <cellStyle name="Normal 4 7 6 9" xfId="4841" xr:uid="{00000000-0005-0000-0000-0000D1460000}"/>
    <cellStyle name="Normal 4 7 7" xfId="6057" xr:uid="{00000000-0005-0000-0000-0000D2460000}"/>
    <cellStyle name="Normal 4 7 7 2" xfId="16512" xr:uid="{00000000-0005-0000-0000-0000D3460000}"/>
    <cellStyle name="Normal 4 7 7 2 2" xfId="39703" xr:uid="{00000000-0005-0000-0000-0000D4460000}"/>
    <cellStyle name="Normal 4 7 7 3" xfId="11205" xr:uid="{00000000-0005-0000-0000-0000D5460000}"/>
    <cellStyle name="Normal 4 7 7 3 2" xfId="34388" xr:uid="{00000000-0005-0000-0000-0000D6460000}"/>
    <cellStyle name="Normal 4 7 7 4" xfId="29078" xr:uid="{00000000-0005-0000-0000-0000D7460000}"/>
    <cellStyle name="Normal 4 7 7 5" xfId="23763" xr:uid="{00000000-0005-0000-0000-0000D8460000}"/>
    <cellStyle name="Normal 4 7 8" xfId="7801" xr:uid="{00000000-0005-0000-0000-0000D9460000}"/>
    <cellStyle name="Normal 4 7 8 2" xfId="18128" xr:uid="{00000000-0005-0000-0000-0000DA460000}"/>
    <cellStyle name="Normal 4 7 8 2 2" xfId="41471" xr:uid="{00000000-0005-0000-0000-0000DB460000}"/>
    <cellStyle name="Normal 4 7 8 3" xfId="12972" xr:uid="{00000000-0005-0000-0000-0000DC460000}"/>
    <cellStyle name="Normal 4 7 8 3 2" xfId="36156" xr:uid="{00000000-0005-0000-0000-0000DD460000}"/>
    <cellStyle name="Normal 4 7 8 4" xfId="30846" xr:uid="{00000000-0005-0000-0000-0000DE460000}"/>
    <cellStyle name="Normal 4 7 8 5" xfId="25531" xr:uid="{00000000-0005-0000-0000-0000DF460000}"/>
    <cellStyle name="Normal 4 7 9" xfId="14753" xr:uid="{00000000-0005-0000-0000-0000E0460000}"/>
    <cellStyle name="Normal 4 7 9 2" xfId="37940" xr:uid="{00000000-0005-0000-0000-0000E1460000}"/>
    <cellStyle name="Normal 4 8" xfId="428" xr:uid="{00000000-0005-0000-0000-0000E2460000}"/>
    <cellStyle name="Normal 4 8 10" xfId="20039" xr:uid="{00000000-0005-0000-0000-0000E3460000}"/>
    <cellStyle name="Normal 4 8 10 2" xfId="27260" xr:uid="{00000000-0005-0000-0000-0000E4460000}"/>
    <cellStyle name="Normal 4 8 11" xfId="21945" xr:uid="{00000000-0005-0000-0000-0000E5460000}"/>
    <cellStyle name="Normal 4 8 12" xfId="43234" xr:uid="{00000000-0005-0000-0000-0000E6460000}"/>
    <cellStyle name="Normal 4 8 13" xfId="4842" xr:uid="{00000000-0005-0000-0000-0000E7460000}"/>
    <cellStyle name="Normal 4 8 14" xfId="2394" xr:uid="{00000000-0005-0000-0000-0000E8460000}"/>
    <cellStyle name="Normal 4 8 2" xfId="679" xr:uid="{00000000-0005-0000-0000-0000E9460000}"/>
    <cellStyle name="Normal 4 8 2 10" xfId="43480" xr:uid="{00000000-0005-0000-0000-0000EA460000}"/>
    <cellStyle name="Normal 4 8 2 11" xfId="4843" xr:uid="{00000000-0005-0000-0000-0000EB460000}"/>
    <cellStyle name="Normal 4 8 2 12" xfId="2640" xr:uid="{00000000-0005-0000-0000-0000EC460000}"/>
    <cellStyle name="Normal 4 8 2 2" xfId="1095" xr:uid="{00000000-0005-0000-0000-0000ED460000}"/>
    <cellStyle name="Normal 4 8 2 2 10" xfId="4844" xr:uid="{00000000-0005-0000-0000-0000EE460000}"/>
    <cellStyle name="Normal 4 8 2 2 11" xfId="3046" xr:uid="{00000000-0005-0000-0000-0000EF460000}"/>
    <cellStyle name="Normal 4 8 2 2 2" xfId="1910" xr:uid="{00000000-0005-0000-0000-0000F0460000}"/>
    <cellStyle name="Normal 4 8 2 2 2 10" xfId="3858" xr:uid="{00000000-0005-0000-0000-0000F1460000}"/>
    <cellStyle name="Normal 4 8 2 2 2 2" xfId="7468" xr:uid="{00000000-0005-0000-0000-0000F2460000}"/>
    <cellStyle name="Normal 4 8 2 2 2 2 2" xfId="17811" xr:uid="{00000000-0005-0000-0000-0000F3460000}"/>
    <cellStyle name="Normal 4 8 2 2 2 2 2 2" xfId="41135" xr:uid="{00000000-0005-0000-0000-0000F4460000}"/>
    <cellStyle name="Normal 4 8 2 2 2 2 3" xfId="12637" xr:uid="{00000000-0005-0000-0000-0000F5460000}"/>
    <cellStyle name="Normal 4 8 2 2 2 2 3 2" xfId="35820" xr:uid="{00000000-0005-0000-0000-0000F6460000}"/>
    <cellStyle name="Normal 4 8 2 2 2 2 4" xfId="30510" xr:uid="{00000000-0005-0000-0000-0000F7460000}"/>
    <cellStyle name="Normal 4 8 2 2 2 2 5" xfId="25195" xr:uid="{00000000-0005-0000-0000-0000F8460000}"/>
    <cellStyle name="Normal 4 8 2 2 2 3" xfId="9101" xr:uid="{00000000-0005-0000-0000-0000F9460000}"/>
    <cellStyle name="Normal 4 8 2 2 2 3 2" xfId="19558" xr:uid="{00000000-0005-0000-0000-0000FA460000}"/>
    <cellStyle name="Normal 4 8 2 2 2 3 2 2" xfId="42903" xr:uid="{00000000-0005-0000-0000-0000FB460000}"/>
    <cellStyle name="Normal 4 8 2 2 2 3 3" xfId="14404" xr:uid="{00000000-0005-0000-0000-0000FC460000}"/>
    <cellStyle name="Normal 4 8 2 2 2 3 3 2" xfId="37588" xr:uid="{00000000-0005-0000-0000-0000FD460000}"/>
    <cellStyle name="Normal 4 8 2 2 2 3 4" xfId="32278" xr:uid="{00000000-0005-0000-0000-0000FE460000}"/>
    <cellStyle name="Normal 4 8 2 2 2 3 5" xfId="26963" xr:uid="{00000000-0005-0000-0000-0000FF460000}"/>
    <cellStyle name="Normal 4 8 2 2 2 4" xfId="16185" xr:uid="{00000000-0005-0000-0000-000000470000}"/>
    <cellStyle name="Normal 4 8 2 2 2 4 2" xfId="39372" xr:uid="{00000000-0005-0000-0000-000001470000}"/>
    <cellStyle name="Normal 4 8 2 2 2 5" xfId="10876" xr:uid="{00000000-0005-0000-0000-000002470000}"/>
    <cellStyle name="Normal 4 8 2 2 2 5 2" xfId="34057" xr:uid="{00000000-0005-0000-0000-000003470000}"/>
    <cellStyle name="Normal 4 8 2 2 2 6" xfId="21503" xr:uid="{00000000-0005-0000-0000-000004470000}"/>
    <cellStyle name="Normal 4 8 2 2 2 6 2" xfId="28747" xr:uid="{00000000-0005-0000-0000-000005470000}"/>
    <cellStyle name="Normal 4 8 2 2 2 7" xfId="23432" xr:uid="{00000000-0005-0000-0000-000006470000}"/>
    <cellStyle name="Normal 4 8 2 2 2 8" xfId="44698" xr:uid="{00000000-0005-0000-0000-000007470000}"/>
    <cellStyle name="Normal 4 8 2 2 2 9" xfId="4845" xr:uid="{00000000-0005-0000-0000-000008470000}"/>
    <cellStyle name="Normal 4 8 2 2 3" xfId="6668" xr:uid="{00000000-0005-0000-0000-000009470000}"/>
    <cellStyle name="Normal 4 8 2 2 3 2" xfId="17059" xr:uid="{00000000-0005-0000-0000-00000A470000}"/>
    <cellStyle name="Normal 4 8 2 2 3 2 2" xfId="40323" xr:uid="{00000000-0005-0000-0000-00000B470000}"/>
    <cellStyle name="Normal 4 8 2 2 3 3" xfId="11825" xr:uid="{00000000-0005-0000-0000-00000C470000}"/>
    <cellStyle name="Normal 4 8 2 2 3 3 2" xfId="35008" xr:uid="{00000000-0005-0000-0000-00000D470000}"/>
    <cellStyle name="Normal 4 8 2 2 3 4" xfId="29698" xr:uid="{00000000-0005-0000-0000-00000E470000}"/>
    <cellStyle name="Normal 4 8 2 2 3 5" xfId="24383" xr:uid="{00000000-0005-0000-0000-00000F470000}"/>
    <cellStyle name="Normal 4 8 2 2 4" xfId="8348" xr:uid="{00000000-0005-0000-0000-000010470000}"/>
    <cellStyle name="Normal 4 8 2 2 4 2" xfId="18746" xr:uid="{00000000-0005-0000-0000-000011470000}"/>
    <cellStyle name="Normal 4 8 2 2 4 2 2" xfId="42091" xr:uid="{00000000-0005-0000-0000-000012470000}"/>
    <cellStyle name="Normal 4 8 2 2 4 3" xfId="13592" xr:uid="{00000000-0005-0000-0000-000013470000}"/>
    <cellStyle name="Normal 4 8 2 2 4 3 2" xfId="36776" xr:uid="{00000000-0005-0000-0000-000014470000}"/>
    <cellStyle name="Normal 4 8 2 2 4 4" xfId="31466" xr:uid="{00000000-0005-0000-0000-000015470000}"/>
    <cellStyle name="Normal 4 8 2 2 4 5" xfId="26151" xr:uid="{00000000-0005-0000-0000-000016470000}"/>
    <cellStyle name="Normal 4 8 2 2 5" xfId="15373" xr:uid="{00000000-0005-0000-0000-000017470000}"/>
    <cellStyle name="Normal 4 8 2 2 5 2" xfId="38560" xr:uid="{00000000-0005-0000-0000-000018470000}"/>
    <cellStyle name="Normal 4 8 2 2 6" xfId="10064" xr:uid="{00000000-0005-0000-0000-000019470000}"/>
    <cellStyle name="Normal 4 8 2 2 6 2" xfId="33245" xr:uid="{00000000-0005-0000-0000-00001A470000}"/>
    <cellStyle name="Normal 4 8 2 2 7" xfId="20691" xr:uid="{00000000-0005-0000-0000-00001B470000}"/>
    <cellStyle name="Normal 4 8 2 2 7 2" xfId="27935" xr:uid="{00000000-0005-0000-0000-00001C470000}"/>
    <cellStyle name="Normal 4 8 2 2 8" xfId="22620" xr:uid="{00000000-0005-0000-0000-00001D470000}"/>
    <cellStyle name="Normal 4 8 2 2 9" xfId="43886" xr:uid="{00000000-0005-0000-0000-00001E470000}"/>
    <cellStyle name="Normal 4 8 2 3" xfId="1503" xr:uid="{00000000-0005-0000-0000-00001F470000}"/>
    <cellStyle name="Normal 4 8 2 3 10" xfId="3452" xr:uid="{00000000-0005-0000-0000-000020470000}"/>
    <cellStyle name="Normal 4 8 2 3 2" xfId="7068" xr:uid="{00000000-0005-0000-0000-000021470000}"/>
    <cellStyle name="Normal 4 8 2 3 2 2" xfId="17429" xr:uid="{00000000-0005-0000-0000-000022470000}"/>
    <cellStyle name="Normal 4 8 2 3 2 2 2" xfId="40729" xr:uid="{00000000-0005-0000-0000-000023470000}"/>
    <cellStyle name="Normal 4 8 2 3 2 3" xfId="12231" xr:uid="{00000000-0005-0000-0000-000024470000}"/>
    <cellStyle name="Normal 4 8 2 3 2 3 2" xfId="35414" xr:uid="{00000000-0005-0000-0000-000025470000}"/>
    <cellStyle name="Normal 4 8 2 3 2 4" xfId="30104" xr:uid="{00000000-0005-0000-0000-000026470000}"/>
    <cellStyle name="Normal 4 8 2 3 2 5" xfId="24789" xr:uid="{00000000-0005-0000-0000-000027470000}"/>
    <cellStyle name="Normal 4 8 2 3 3" xfId="8718" xr:uid="{00000000-0005-0000-0000-000028470000}"/>
    <cellStyle name="Normal 4 8 2 3 3 2" xfId="19152" xr:uid="{00000000-0005-0000-0000-000029470000}"/>
    <cellStyle name="Normal 4 8 2 3 3 2 2" xfId="42497" xr:uid="{00000000-0005-0000-0000-00002A470000}"/>
    <cellStyle name="Normal 4 8 2 3 3 3" xfId="13998" xr:uid="{00000000-0005-0000-0000-00002B470000}"/>
    <cellStyle name="Normal 4 8 2 3 3 3 2" xfId="37182" xr:uid="{00000000-0005-0000-0000-00002C470000}"/>
    <cellStyle name="Normal 4 8 2 3 3 4" xfId="31872" xr:uid="{00000000-0005-0000-0000-00002D470000}"/>
    <cellStyle name="Normal 4 8 2 3 3 5" xfId="26557" xr:uid="{00000000-0005-0000-0000-00002E470000}"/>
    <cellStyle name="Normal 4 8 2 3 4" xfId="15779" xr:uid="{00000000-0005-0000-0000-00002F470000}"/>
    <cellStyle name="Normal 4 8 2 3 4 2" xfId="38966" xr:uid="{00000000-0005-0000-0000-000030470000}"/>
    <cellStyle name="Normal 4 8 2 3 5" xfId="10470" xr:uid="{00000000-0005-0000-0000-000031470000}"/>
    <cellStyle name="Normal 4 8 2 3 5 2" xfId="33651" xr:uid="{00000000-0005-0000-0000-000032470000}"/>
    <cellStyle name="Normal 4 8 2 3 6" xfId="21097" xr:uid="{00000000-0005-0000-0000-000033470000}"/>
    <cellStyle name="Normal 4 8 2 3 6 2" xfId="28341" xr:uid="{00000000-0005-0000-0000-000034470000}"/>
    <cellStyle name="Normal 4 8 2 3 7" xfId="23026" xr:uid="{00000000-0005-0000-0000-000035470000}"/>
    <cellStyle name="Normal 4 8 2 3 8" xfId="44292" xr:uid="{00000000-0005-0000-0000-000036470000}"/>
    <cellStyle name="Normal 4 8 2 3 9" xfId="4846" xr:uid="{00000000-0005-0000-0000-000037470000}"/>
    <cellStyle name="Normal 4 8 2 4" xfId="6269" xr:uid="{00000000-0005-0000-0000-000038470000}"/>
    <cellStyle name="Normal 4 8 2 4 2" xfId="16701" xr:uid="{00000000-0005-0000-0000-000039470000}"/>
    <cellStyle name="Normal 4 8 2 4 2 2" xfId="39917" xr:uid="{00000000-0005-0000-0000-00003A470000}"/>
    <cellStyle name="Normal 4 8 2 4 3" xfId="11419" xr:uid="{00000000-0005-0000-0000-00003B470000}"/>
    <cellStyle name="Normal 4 8 2 4 3 2" xfId="34602" xr:uid="{00000000-0005-0000-0000-00003C470000}"/>
    <cellStyle name="Normal 4 8 2 4 4" xfId="29292" xr:uid="{00000000-0005-0000-0000-00003D470000}"/>
    <cellStyle name="Normal 4 8 2 4 5" xfId="23977" xr:uid="{00000000-0005-0000-0000-00003E470000}"/>
    <cellStyle name="Normal 4 8 2 5" xfId="7990" xr:uid="{00000000-0005-0000-0000-00003F470000}"/>
    <cellStyle name="Normal 4 8 2 5 2" xfId="18341" xr:uid="{00000000-0005-0000-0000-000040470000}"/>
    <cellStyle name="Normal 4 8 2 5 2 2" xfId="41685" xr:uid="{00000000-0005-0000-0000-000041470000}"/>
    <cellStyle name="Normal 4 8 2 5 3" xfId="13186" xr:uid="{00000000-0005-0000-0000-000042470000}"/>
    <cellStyle name="Normal 4 8 2 5 3 2" xfId="36370" xr:uid="{00000000-0005-0000-0000-000043470000}"/>
    <cellStyle name="Normal 4 8 2 5 4" xfId="31060" xr:uid="{00000000-0005-0000-0000-000044470000}"/>
    <cellStyle name="Normal 4 8 2 5 5" xfId="25745" xr:uid="{00000000-0005-0000-0000-000045470000}"/>
    <cellStyle name="Normal 4 8 2 6" xfId="14967" xr:uid="{00000000-0005-0000-0000-000046470000}"/>
    <cellStyle name="Normal 4 8 2 6 2" xfId="38154" xr:uid="{00000000-0005-0000-0000-000047470000}"/>
    <cellStyle name="Normal 4 8 2 7" xfId="9658" xr:uid="{00000000-0005-0000-0000-000048470000}"/>
    <cellStyle name="Normal 4 8 2 7 2" xfId="32839" xr:uid="{00000000-0005-0000-0000-000049470000}"/>
    <cellStyle name="Normal 4 8 2 8" xfId="20285" xr:uid="{00000000-0005-0000-0000-00004A470000}"/>
    <cellStyle name="Normal 4 8 2 8 2" xfId="27529" xr:uid="{00000000-0005-0000-0000-00004B470000}"/>
    <cellStyle name="Normal 4 8 2 9" xfId="22214" xr:uid="{00000000-0005-0000-0000-00004C470000}"/>
    <cellStyle name="Normal 4 8 3" xfId="960" xr:uid="{00000000-0005-0000-0000-00004D470000}"/>
    <cellStyle name="Normal 4 8 3 10" xfId="4847" xr:uid="{00000000-0005-0000-0000-00004E470000}"/>
    <cellStyle name="Normal 4 8 3 11" xfId="2911" xr:uid="{00000000-0005-0000-0000-00004F470000}"/>
    <cellStyle name="Normal 4 8 3 2" xfId="1775" xr:uid="{00000000-0005-0000-0000-000050470000}"/>
    <cellStyle name="Normal 4 8 3 2 10" xfId="3723" xr:uid="{00000000-0005-0000-0000-000051470000}"/>
    <cellStyle name="Normal 4 8 3 2 2" xfId="7335" xr:uid="{00000000-0005-0000-0000-000052470000}"/>
    <cellStyle name="Normal 4 8 3 2 2 2" xfId="17688" xr:uid="{00000000-0005-0000-0000-000053470000}"/>
    <cellStyle name="Normal 4 8 3 2 2 2 2" xfId="41000" xr:uid="{00000000-0005-0000-0000-000054470000}"/>
    <cellStyle name="Normal 4 8 3 2 2 3" xfId="12502" xr:uid="{00000000-0005-0000-0000-000055470000}"/>
    <cellStyle name="Normal 4 8 3 2 2 3 2" xfId="35685" xr:uid="{00000000-0005-0000-0000-000056470000}"/>
    <cellStyle name="Normal 4 8 3 2 2 4" xfId="30375" xr:uid="{00000000-0005-0000-0000-000057470000}"/>
    <cellStyle name="Normal 4 8 3 2 2 5" xfId="25060" xr:uid="{00000000-0005-0000-0000-000058470000}"/>
    <cellStyle name="Normal 4 8 3 2 3" xfId="8978" xr:uid="{00000000-0005-0000-0000-000059470000}"/>
    <cellStyle name="Normal 4 8 3 2 3 2" xfId="19423" xr:uid="{00000000-0005-0000-0000-00005A470000}"/>
    <cellStyle name="Normal 4 8 3 2 3 2 2" xfId="42768" xr:uid="{00000000-0005-0000-0000-00005B470000}"/>
    <cellStyle name="Normal 4 8 3 2 3 3" xfId="14269" xr:uid="{00000000-0005-0000-0000-00005C470000}"/>
    <cellStyle name="Normal 4 8 3 2 3 3 2" xfId="37453" xr:uid="{00000000-0005-0000-0000-00005D470000}"/>
    <cellStyle name="Normal 4 8 3 2 3 4" xfId="32143" xr:uid="{00000000-0005-0000-0000-00005E470000}"/>
    <cellStyle name="Normal 4 8 3 2 3 5" xfId="26828" xr:uid="{00000000-0005-0000-0000-00005F470000}"/>
    <cellStyle name="Normal 4 8 3 2 4" xfId="16050" xr:uid="{00000000-0005-0000-0000-000060470000}"/>
    <cellStyle name="Normal 4 8 3 2 4 2" xfId="39237" xr:uid="{00000000-0005-0000-0000-000061470000}"/>
    <cellStyle name="Normal 4 8 3 2 5" xfId="10741" xr:uid="{00000000-0005-0000-0000-000062470000}"/>
    <cellStyle name="Normal 4 8 3 2 5 2" xfId="33922" xr:uid="{00000000-0005-0000-0000-000063470000}"/>
    <cellStyle name="Normal 4 8 3 2 6" xfId="21368" xr:uid="{00000000-0005-0000-0000-000064470000}"/>
    <cellStyle name="Normal 4 8 3 2 6 2" xfId="28612" xr:uid="{00000000-0005-0000-0000-000065470000}"/>
    <cellStyle name="Normal 4 8 3 2 7" xfId="23297" xr:uid="{00000000-0005-0000-0000-000066470000}"/>
    <cellStyle name="Normal 4 8 3 2 8" xfId="44563" xr:uid="{00000000-0005-0000-0000-000067470000}"/>
    <cellStyle name="Normal 4 8 3 2 9" xfId="4848" xr:uid="{00000000-0005-0000-0000-000068470000}"/>
    <cellStyle name="Normal 4 8 3 3" xfId="6535" xr:uid="{00000000-0005-0000-0000-000069470000}"/>
    <cellStyle name="Normal 4 8 3 3 2" xfId="16936" xr:uid="{00000000-0005-0000-0000-00006A470000}"/>
    <cellStyle name="Normal 4 8 3 3 2 2" xfId="40188" xr:uid="{00000000-0005-0000-0000-00006B470000}"/>
    <cellStyle name="Normal 4 8 3 3 3" xfId="11690" xr:uid="{00000000-0005-0000-0000-00006C470000}"/>
    <cellStyle name="Normal 4 8 3 3 3 2" xfId="34873" xr:uid="{00000000-0005-0000-0000-00006D470000}"/>
    <cellStyle name="Normal 4 8 3 3 4" xfId="29563" xr:uid="{00000000-0005-0000-0000-00006E470000}"/>
    <cellStyle name="Normal 4 8 3 3 5" xfId="24248" xr:uid="{00000000-0005-0000-0000-00006F470000}"/>
    <cellStyle name="Normal 4 8 3 4" xfId="8225" xr:uid="{00000000-0005-0000-0000-000070470000}"/>
    <cellStyle name="Normal 4 8 3 4 2" xfId="18611" xr:uid="{00000000-0005-0000-0000-000071470000}"/>
    <cellStyle name="Normal 4 8 3 4 2 2" xfId="41956" xr:uid="{00000000-0005-0000-0000-000072470000}"/>
    <cellStyle name="Normal 4 8 3 4 3" xfId="13457" xr:uid="{00000000-0005-0000-0000-000073470000}"/>
    <cellStyle name="Normal 4 8 3 4 3 2" xfId="36641" xr:uid="{00000000-0005-0000-0000-000074470000}"/>
    <cellStyle name="Normal 4 8 3 4 4" xfId="31331" xr:uid="{00000000-0005-0000-0000-000075470000}"/>
    <cellStyle name="Normal 4 8 3 4 5" xfId="26016" xr:uid="{00000000-0005-0000-0000-000076470000}"/>
    <cellStyle name="Normal 4 8 3 5" xfId="15238" xr:uid="{00000000-0005-0000-0000-000077470000}"/>
    <cellStyle name="Normal 4 8 3 5 2" xfId="38425" xr:uid="{00000000-0005-0000-0000-000078470000}"/>
    <cellStyle name="Normal 4 8 3 6" xfId="9929" xr:uid="{00000000-0005-0000-0000-000079470000}"/>
    <cellStyle name="Normal 4 8 3 6 2" xfId="33110" xr:uid="{00000000-0005-0000-0000-00007A470000}"/>
    <cellStyle name="Normal 4 8 3 7" xfId="20556" xr:uid="{00000000-0005-0000-0000-00007B470000}"/>
    <cellStyle name="Normal 4 8 3 7 2" xfId="27800" xr:uid="{00000000-0005-0000-0000-00007C470000}"/>
    <cellStyle name="Normal 4 8 3 8" xfId="22485" xr:uid="{00000000-0005-0000-0000-00007D470000}"/>
    <cellStyle name="Normal 4 8 3 9" xfId="43751" xr:uid="{00000000-0005-0000-0000-00007E470000}"/>
    <cellStyle name="Normal 4 8 4" xfId="541" xr:uid="{00000000-0005-0000-0000-00007F470000}"/>
    <cellStyle name="Normal 4 8 4 10" xfId="2505" xr:uid="{00000000-0005-0000-0000-000080470000}"/>
    <cellStyle name="Normal 4 8 4 2" xfId="6136" xr:uid="{00000000-0005-0000-0000-000081470000}"/>
    <cellStyle name="Normal 4 8 4 2 2" xfId="16578" xr:uid="{00000000-0005-0000-0000-000082470000}"/>
    <cellStyle name="Normal 4 8 4 2 2 2" xfId="39782" xr:uid="{00000000-0005-0000-0000-000083470000}"/>
    <cellStyle name="Normal 4 8 4 2 3" xfId="11284" xr:uid="{00000000-0005-0000-0000-000084470000}"/>
    <cellStyle name="Normal 4 8 4 2 3 2" xfId="34467" xr:uid="{00000000-0005-0000-0000-000085470000}"/>
    <cellStyle name="Normal 4 8 4 2 4" xfId="29157" xr:uid="{00000000-0005-0000-0000-000086470000}"/>
    <cellStyle name="Normal 4 8 4 2 5" xfId="23842" xr:uid="{00000000-0005-0000-0000-000087470000}"/>
    <cellStyle name="Normal 4 8 4 3" xfId="7867" xr:uid="{00000000-0005-0000-0000-000088470000}"/>
    <cellStyle name="Normal 4 8 4 3 2" xfId="18206" xr:uid="{00000000-0005-0000-0000-000089470000}"/>
    <cellStyle name="Normal 4 8 4 3 2 2" xfId="41550" xr:uid="{00000000-0005-0000-0000-00008A470000}"/>
    <cellStyle name="Normal 4 8 4 3 3" xfId="13051" xr:uid="{00000000-0005-0000-0000-00008B470000}"/>
    <cellStyle name="Normal 4 8 4 3 3 2" xfId="36235" xr:uid="{00000000-0005-0000-0000-00008C470000}"/>
    <cellStyle name="Normal 4 8 4 3 4" xfId="30925" xr:uid="{00000000-0005-0000-0000-00008D470000}"/>
    <cellStyle name="Normal 4 8 4 3 5" xfId="25610" xr:uid="{00000000-0005-0000-0000-00008E470000}"/>
    <cellStyle name="Normal 4 8 4 4" xfId="14832" xr:uid="{00000000-0005-0000-0000-00008F470000}"/>
    <cellStyle name="Normal 4 8 4 4 2" xfId="38019" xr:uid="{00000000-0005-0000-0000-000090470000}"/>
    <cellStyle name="Normal 4 8 4 5" xfId="9523" xr:uid="{00000000-0005-0000-0000-000091470000}"/>
    <cellStyle name="Normal 4 8 4 5 2" xfId="32704" xr:uid="{00000000-0005-0000-0000-000092470000}"/>
    <cellStyle name="Normal 4 8 4 6" xfId="20150" xr:uid="{00000000-0005-0000-0000-000093470000}"/>
    <cellStyle name="Normal 4 8 4 6 2" xfId="27394" xr:uid="{00000000-0005-0000-0000-000094470000}"/>
    <cellStyle name="Normal 4 8 4 7" xfId="22079" xr:uid="{00000000-0005-0000-0000-000095470000}"/>
    <cellStyle name="Normal 4 8 4 8" xfId="43345" xr:uid="{00000000-0005-0000-0000-000096470000}"/>
    <cellStyle name="Normal 4 8 4 9" xfId="4849" xr:uid="{00000000-0005-0000-0000-000097470000}"/>
    <cellStyle name="Normal 4 8 5" xfId="1368" xr:uid="{00000000-0005-0000-0000-000098470000}"/>
    <cellStyle name="Normal 4 8 5 10" xfId="3317" xr:uid="{00000000-0005-0000-0000-000099470000}"/>
    <cellStyle name="Normal 4 8 5 2" xfId="6935" xr:uid="{00000000-0005-0000-0000-00009A470000}"/>
    <cellStyle name="Normal 4 8 5 2 2" xfId="17306" xr:uid="{00000000-0005-0000-0000-00009B470000}"/>
    <cellStyle name="Normal 4 8 5 2 2 2" xfId="40594" xr:uid="{00000000-0005-0000-0000-00009C470000}"/>
    <cellStyle name="Normal 4 8 5 2 3" xfId="12096" xr:uid="{00000000-0005-0000-0000-00009D470000}"/>
    <cellStyle name="Normal 4 8 5 2 3 2" xfId="35279" xr:uid="{00000000-0005-0000-0000-00009E470000}"/>
    <cellStyle name="Normal 4 8 5 2 4" xfId="29969" xr:uid="{00000000-0005-0000-0000-00009F470000}"/>
    <cellStyle name="Normal 4 8 5 2 5" xfId="24654" xr:uid="{00000000-0005-0000-0000-0000A0470000}"/>
    <cellStyle name="Normal 4 8 5 3" xfId="8595" xr:uid="{00000000-0005-0000-0000-0000A1470000}"/>
    <cellStyle name="Normal 4 8 5 3 2" xfId="19017" xr:uid="{00000000-0005-0000-0000-0000A2470000}"/>
    <cellStyle name="Normal 4 8 5 3 2 2" xfId="42362" xr:uid="{00000000-0005-0000-0000-0000A3470000}"/>
    <cellStyle name="Normal 4 8 5 3 3" xfId="13863" xr:uid="{00000000-0005-0000-0000-0000A4470000}"/>
    <cellStyle name="Normal 4 8 5 3 3 2" xfId="37047" xr:uid="{00000000-0005-0000-0000-0000A5470000}"/>
    <cellStyle name="Normal 4 8 5 3 4" xfId="31737" xr:uid="{00000000-0005-0000-0000-0000A6470000}"/>
    <cellStyle name="Normal 4 8 5 3 5" xfId="26422" xr:uid="{00000000-0005-0000-0000-0000A7470000}"/>
    <cellStyle name="Normal 4 8 5 4" xfId="15644" xr:uid="{00000000-0005-0000-0000-0000A8470000}"/>
    <cellStyle name="Normal 4 8 5 4 2" xfId="38831" xr:uid="{00000000-0005-0000-0000-0000A9470000}"/>
    <cellStyle name="Normal 4 8 5 5" xfId="10335" xr:uid="{00000000-0005-0000-0000-0000AA470000}"/>
    <cellStyle name="Normal 4 8 5 5 2" xfId="33516" xr:uid="{00000000-0005-0000-0000-0000AB470000}"/>
    <cellStyle name="Normal 4 8 5 6" xfId="20962" xr:uid="{00000000-0005-0000-0000-0000AC470000}"/>
    <cellStyle name="Normal 4 8 5 6 2" xfId="28206" xr:uid="{00000000-0005-0000-0000-0000AD470000}"/>
    <cellStyle name="Normal 4 8 5 7" xfId="22891" xr:uid="{00000000-0005-0000-0000-0000AE470000}"/>
    <cellStyle name="Normal 4 8 5 8" xfId="44157" xr:uid="{00000000-0005-0000-0000-0000AF470000}"/>
    <cellStyle name="Normal 4 8 5 9" xfId="4850" xr:uid="{00000000-0005-0000-0000-0000B0470000}"/>
    <cellStyle name="Normal 4 8 6" xfId="6009" xr:uid="{00000000-0005-0000-0000-0000B1470000}"/>
    <cellStyle name="Normal 4 8 6 2" xfId="16460" xr:uid="{00000000-0005-0000-0000-0000B2470000}"/>
    <cellStyle name="Normal 4 8 6 2 2" xfId="39648" xr:uid="{00000000-0005-0000-0000-0000B3470000}"/>
    <cellStyle name="Normal 4 8 6 3" xfId="11150" xr:uid="{00000000-0005-0000-0000-0000B4470000}"/>
    <cellStyle name="Normal 4 8 6 3 2" xfId="34333" xr:uid="{00000000-0005-0000-0000-0000B5470000}"/>
    <cellStyle name="Normal 4 8 6 4" xfId="29023" xr:uid="{00000000-0005-0000-0000-0000B6470000}"/>
    <cellStyle name="Normal 4 8 6 5" xfId="23708" xr:uid="{00000000-0005-0000-0000-0000B7470000}"/>
    <cellStyle name="Normal 4 8 7" xfId="7747" xr:uid="{00000000-0005-0000-0000-0000B8470000}"/>
    <cellStyle name="Normal 4 8 7 2" xfId="18079" xr:uid="{00000000-0005-0000-0000-0000B9470000}"/>
    <cellStyle name="Normal 4 8 7 2 2" xfId="41416" xr:uid="{00000000-0005-0000-0000-0000BA470000}"/>
    <cellStyle name="Normal 4 8 7 3" xfId="12917" xr:uid="{00000000-0005-0000-0000-0000BB470000}"/>
    <cellStyle name="Normal 4 8 7 3 2" xfId="36101" xr:uid="{00000000-0005-0000-0000-0000BC470000}"/>
    <cellStyle name="Normal 4 8 7 4" xfId="30791" xr:uid="{00000000-0005-0000-0000-0000BD470000}"/>
    <cellStyle name="Normal 4 8 7 5" xfId="25476" xr:uid="{00000000-0005-0000-0000-0000BE470000}"/>
    <cellStyle name="Normal 4 8 8" xfId="14699" xr:uid="{00000000-0005-0000-0000-0000BF470000}"/>
    <cellStyle name="Normal 4 8 8 2" xfId="37885" xr:uid="{00000000-0005-0000-0000-0000C0470000}"/>
    <cellStyle name="Normal 4 8 9" xfId="9389" xr:uid="{00000000-0005-0000-0000-0000C1470000}"/>
    <cellStyle name="Normal 4 8 9 2" xfId="32570" xr:uid="{00000000-0005-0000-0000-0000C2470000}"/>
    <cellStyle name="Normal 4 9" xfId="423" xr:uid="{00000000-0005-0000-0000-0000C3470000}"/>
    <cellStyle name="Normal 4 9 10" xfId="21940" xr:uid="{00000000-0005-0000-0000-0000C4470000}"/>
    <cellStyle name="Normal 4 9 11" xfId="43229" xr:uid="{00000000-0005-0000-0000-0000C5470000}"/>
    <cellStyle name="Normal 4 9 12" xfId="4851" xr:uid="{00000000-0005-0000-0000-0000C6470000}"/>
    <cellStyle name="Normal 4 9 13" xfId="2389" xr:uid="{00000000-0005-0000-0000-0000C7470000}"/>
    <cellStyle name="Normal 4 9 2" xfId="1090" xr:uid="{00000000-0005-0000-0000-0000C8470000}"/>
    <cellStyle name="Normal 4 9 2 10" xfId="4852" xr:uid="{00000000-0005-0000-0000-0000C9470000}"/>
    <cellStyle name="Normal 4 9 2 11" xfId="3041" xr:uid="{00000000-0005-0000-0000-0000CA470000}"/>
    <cellStyle name="Normal 4 9 2 2" xfId="1905" xr:uid="{00000000-0005-0000-0000-0000CB470000}"/>
    <cellStyle name="Normal 4 9 2 2 10" xfId="3853" xr:uid="{00000000-0005-0000-0000-0000CC470000}"/>
    <cellStyle name="Normal 4 9 2 2 2" xfId="7463" xr:uid="{00000000-0005-0000-0000-0000CD470000}"/>
    <cellStyle name="Normal 4 9 2 2 2 2" xfId="17806" xr:uid="{00000000-0005-0000-0000-0000CE470000}"/>
    <cellStyle name="Normal 4 9 2 2 2 2 2" xfId="41130" xr:uid="{00000000-0005-0000-0000-0000CF470000}"/>
    <cellStyle name="Normal 4 9 2 2 2 3" xfId="12632" xr:uid="{00000000-0005-0000-0000-0000D0470000}"/>
    <cellStyle name="Normal 4 9 2 2 2 3 2" xfId="35815" xr:uid="{00000000-0005-0000-0000-0000D1470000}"/>
    <cellStyle name="Normal 4 9 2 2 2 4" xfId="30505" xr:uid="{00000000-0005-0000-0000-0000D2470000}"/>
    <cellStyle name="Normal 4 9 2 2 2 5" xfId="25190" xr:uid="{00000000-0005-0000-0000-0000D3470000}"/>
    <cellStyle name="Normal 4 9 2 2 3" xfId="9096" xr:uid="{00000000-0005-0000-0000-0000D4470000}"/>
    <cellStyle name="Normal 4 9 2 2 3 2" xfId="19553" xr:uid="{00000000-0005-0000-0000-0000D5470000}"/>
    <cellStyle name="Normal 4 9 2 2 3 2 2" xfId="42898" xr:uid="{00000000-0005-0000-0000-0000D6470000}"/>
    <cellStyle name="Normal 4 9 2 2 3 3" xfId="14399" xr:uid="{00000000-0005-0000-0000-0000D7470000}"/>
    <cellStyle name="Normal 4 9 2 2 3 3 2" xfId="37583" xr:uid="{00000000-0005-0000-0000-0000D8470000}"/>
    <cellStyle name="Normal 4 9 2 2 3 4" xfId="32273" xr:uid="{00000000-0005-0000-0000-0000D9470000}"/>
    <cellStyle name="Normal 4 9 2 2 3 5" xfId="26958" xr:uid="{00000000-0005-0000-0000-0000DA470000}"/>
    <cellStyle name="Normal 4 9 2 2 4" xfId="16180" xr:uid="{00000000-0005-0000-0000-0000DB470000}"/>
    <cellStyle name="Normal 4 9 2 2 4 2" xfId="39367" xr:uid="{00000000-0005-0000-0000-0000DC470000}"/>
    <cellStyle name="Normal 4 9 2 2 5" xfId="10871" xr:uid="{00000000-0005-0000-0000-0000DD470000}"/>
    <cellStyle name="Normal 4 9 2 2 5 2" xfId="34052" xr:uid="{00000000-0005-0000-0000-0000DE470000}"/>
    <cellStyle name="Normal 4 9 2 2 6" xfId="21498" xr:uid="{00000000-0005-0000-0000-0000DF470000}"/>
    <cellStyle name="Normal 4 9 2 2 6 2" xfId="28742" xr:uid="{00000000-0005-0000-0000-0000E0470000}"/>
    <cellStyle name="Normal 4 9 2 2 7" xfId="23427" xr:uid="{00000000-0005-0000-0000-0000E1470000}"/>
    <cellStyle name="Normal 4 9 2 2 8" xfId="44693" xr:uid="{00000000-0005-0000-0000-0000E2470000}"/>
    <cellStyle name="Normal 4 9 2 2 9" xfId="4853" xr:uid="{00000000-0005-0000-0000-0000E3470000}"/>
    <cellStyle name="Normal 4 9 2 3" xfId="6663" xr:uid="{00000000-0005-0000-0000-0000E4470000}"/>
    <cellStyle name="Normal 4 9 2 3 2" xfId="17054" xr:uid="{00000000-0005-0000-0000-0000E5470000}"/>
    <cellStyle name="Normal 4 9 2 3 2 2" xfId="40318" xr:uid="{00000000-0005-0000-0000-0000E6470000}"/>
    <cellStyle name="Normal 4 9 2 3 3" xfId="11820" xr:uid="{00000000-0005-0000-0000-0000E7470000}"/>
    <cellStyle name="Normal 4 9 2 3 3 2" xfId="35003" xr:uid="{00000000-0005-0000-0000-0000E8470000}"/>
    <cellStyle name="Normal 4 9 2 3 4" xfId="29693" xr:uid="{00000000-0005-0000-0000-0000E9470000}"/>
    <cellStyle name="Normal 4 9 2 3 5" xfId="24378" xr:uid="{00000000-0005-0000-0000-0000EA470000}"/>
    <cellStyle name="Normal 4 9 2 4" xfId="8343" xr:uid="{00000000-0005-0000-0000-0000EB470000}"/>
    <cellStyle name="Normal 4 9 2 4 2" xfId="18741" xr:uid="{00000000-0005-0000-0000-0000EC470000}"/>
    <cellStyle name="Normal 4 9 2 4 2 2" xfId="42086" xr:uid="{00000000-0005-0000-0000-0000ED470000}"/>
    <cellStyle name="Normal 4 9 2 4 3" xfId="13587" xr:uid="{00000000-0005-0000-0000-0000EE470000}"/>
    <cellStyle name="Normal 4 9 2 4 3 2" xfId="36771" xr:uid="{00000000-0005-0000-0000-0000EF470000}"/>
    <cellStyle name="Normal 4 9 2 4 4" xfId="31461" xr:uid="{00000000-0005-0000-0000-0000F0470000}"/>
    <cellStyle name="Normal 4 9 2 4 5" xfId="26146" xr:uid="{00000000-0005-0000-0000-0000F1470000}"/>
    <cellStyle name="Normal 4 9 2 5" xfId="15368" xr:uid="{00000000-0005-0000-0000-0000F2470000}"/>
    <cellStyle name="Normal 4 9 2 5 2" xfId="38555" xr:uid="{00000000-0005-0000-0000-0000F3470000}"/>
    <cellStyle name="Normal 4 9 2 6" xfId="10059" xr:uid="{00000000-0005-0000-0000-0000F4470000}"/>
    <cellStyle name="Normal 4 9 2 6 2" xfId="33240" xr:uid="{00000000-0005-0000-0000-0000F5470000}"/>
    <cellStyle name="Normal 4 9 2 7" xfId="20686" xr:uid="{00000000-0005-0000-0000-0000F6470000}"/>
    <cellStyle name="Normal 4 9 2 7 2" xfId="27930" xr:uid="{00000000-0005-0000-0000-0000F7470000}"/>
    <cellStyle name="Normal 4 9 2 8" xfId="22615" xr:uid="{00000000-0005-0000-0000-0000F8470000}"/>
    <cellStyle name="Normal 4 9 2 9" xfId="43881" xr:uid="{00000000-0005-0000-0000-0000F9470000}"/>
    <cellStyle name="Normal 4 9 3" xfId="673" xr:uid="{00000000-0005-0000-0000-0000FA470000}"/>
    <cellStyle name="Normal 4 9 3 10" xfId="2635" xr:uid="{00000000-0005-0000-0000-0000FB470000}"/>
    <cellStyle name="Normal 4 9 3 2" xfId="6264" xr:uid="{00000000-0005-0000-0000-0000FC470000}"/>
    <cellStyle name="Normal 4 9 3 2 2" xfId="16696" xr:uid="{00000000-0005-0000-0000-0000FD470000}"/>
    <cellStyle name="Normal 4 9 3 2 2 2" xfId="39912" xr:uid="{00000000-0005-0000-0000-0000FE470000}"/>
    <cellStyle name="Normal 4 9 3 2 3" xfId="11414" xr:uid="{00000000-0005-0000-0000-0000FF470000}"/>
    <cellStyle name="Normal 4 9 3 2 3 2" xfId="34597" xr:uid="{00000000-0005-0000-0000-000000480000}"/>
    <cellStyle name="Normal 4 9 3 2 4" xfId="29287" xr:uid="{00000000-0005-0000-0000-000001480000}"/>
    <cellStyle name="Normal 4 9 3 2 5" xfId="23972" xr:uid="{00000000-0005-0000-0000-000002480000}"/>
    <cellStyle name="Normal 4 9 3 3" xfId="7985" xr:uid="{00000000-0005-0000-0000-000003480000}"/>
    <cellStyle name="Normal 4 9 3 3 2" xfId="18336" xr:uid="{00000000-0005-0000-0000-000004480000}"/>
    <cellStyle name="Normal 4 9 3 3 2 2" xfId="41680" xr:uid="{00000000-0005-0000-0000-000005480000}"/>
    <cellStyle name="Normal 4 9 3 3 3" xfId="13181" xr:uid="{00000000-0005-0000-0000-000006480000}"/>
    <cellStyle name="Normal 4 9 3 3 3 2" xfId="36365" xr:uid="{00000000-0005-0000-0000-000007480000}"/>
    <cellStyle name="Normal 4 9 3 3 4" xfId="31055" xr:uid="{00000000-0005-0000-0000-000008480000}"/>
    <cellStyle name="Normal 4 9 3 3 5" xfId="25740" xr:uid="{00000000-0005-0000-0000-000009480000}"/>
    <cellStyle name="Normal 4 9 3 4" xfId="14962" xr:uid="{00000000-0005-0000-0000-00000A480000}"/>
    <cellStyle name="Normal 4 9 3 4 2" xfId="38149" xr:uid="{00000000-0005-0000-0000-00000B480000}"/>
    <cellStyle name="Normal 4 9 3 5" xfId="9653" xr:uid="{00000000-0005-0000-0000-00000C480000}"/>
    <cellStyle name="Normal 4 9 3 5 2" xfId="32834" xr:uid="{00000000-0005-0000-0000-00000D480000}"/>
    <cellStyle name="Normal 4 9 3 6" xfId="20280" xr:uid="{00000000-0005-0000-0000-00000E480000}"/>
    <cellStyle name="Normal 4 9 3 6 2" xfId="27524" xr:uid="{00000000-0005-0000-0000-00000F480000}"/>
    <cellStyle name="Normal 4 9 3 7" xfId="22209" xr:uid="{00000000-0005-0000-0000-000010480000}"/>
    <cellStyle name="Normal 4 9 3 8" xfId="43475" xr:uid="{00000000-0005-0000-0000-000011480000}"/>
    <cellStyle name="Normal 4 9 3 9" xfId="4854" xr:uid="{00000000-0005-0000-0000-000012480000}"/>
    <cellStyle name="Normal 4 9 4" xfId="1498" xr:uid="{00000000-0005-0000-0000-000013480000}"/>
    <cellStyle name="Normal 4 9 4 10" xfId="3447" xr:uid="{00000000-0005-0000-0000-000014480000}"/>
    <cellStyle name="Normal 4 9 4 2" xfId="7063" xr:uid="{00000000-0005-0000-0000-000015480000}"/>
    <cellStyle name="Normal 4 9 4 2 2" xfId="17424" xr:uid="{00000000-0005-0000-0000-000016480000}"/>
    <cellStyle name="Normal 4 9 4 2 2 2" xfId="40724" xr:uid="{00000000-0005-0000-0000-000017480000}"/>
    <cellStyle name="Normal 4 9 4 2 3" xfId="12226" xr:uid="{00000000-0005-0000-0000-000018480000}"/>
    <cellStyle name="Normal 4 9 4 2 3 2" xfId="35409" xr:uid="{00000000-0005-0000-0000-000019480000}"/>
    <cellStyle name="Normal 4 9 4 2 4" xfId="30099" xr:uid="{00000000-0005-0000-0000-00001A480000}"/>
    <cellStyle name="Normal 4 9 4 2 5" xfId="24784" xr:uid="{00000000-0005-0000-0000-00001B480000}"/>
    <cellStyle name="Normal 4 9 4 3" xfId="8713" xr:uid="{00000000-0005-0000-0000-00001C480000}"/>
    <cellStyle name="Normal 4 9 4 3 2" xfId="19147" xr:uid="{00000000-0005-0000-0000-00001D480000}"/>
    <cellStyle name="Normal 4 9 4 3 2 2" xfId="42492" xr:uid="{00000000-0005-0000-0000-00001E480000}"/>
    <cellStyle name="Normal 4 9 4 3 3" xfId="13993" xr:uid="{00000000-0005-0000-0000-00001F480000}"/>
    <cellStyle name="Normal 4 9 4 3 3 2" xfId="37177" xr:uid="{00000000-0005-0000-0000-000020480000}"/>
    <cellStyle name="Normal 4 9 4 3 4" xfId="31867" xr:uid="{00000000-0005-0000-0000-000021480000}"/>
    <cellStyle name="Normal 4 9 4 3 5" xfId="26552" xr:uid="{00000000-0005-0000-0000-000022480000}"/>
    <cellStyle name="Normal 4 9 4 4" xfId="15774" xr:uid="{00000000-0005-0000-0000-000023480000}"/>
    <cellStyle name="Normal 4 9 4 4 2" xfId="38961" xr:uid="{00000000-0005-0000-0000-000024480000}"/>
    <cellStyle name="Normal 4 9 4 5" xfId="10465" xr:uid="{00000000-0005-0000-0000-000025480000}"/>
    <cellStyle name="Normal 4 9 4 5 2" xfId="33646" xr:uid="{00000000-0005-0000-0000-000026480000}"/>
    <cellStyle name="Normal 4 9 4 6" xfId="21092" xr:uid="{00000000-0005-0000-0000-000027480000}"/>
    <cellStyle name="Normal 4 9 4 6 2" xfId="28336" xr:uid="{00000000-0005-0000-0000-000028480000}"/>
    <cellStyle name="Normal 4 9 4 7" xfId="23021" xr:uid="{00000000-0005-0000-0000-000029480000}"/>
    <cellStyle name="Normal 4 9 4 8" xfId="44287" xr:uid="{00000000-0005-0000-0000-00002A480000}"/>
    <cellStyle name="Normal 4 9 4 9" xfId="4855" xr:uid="{00000000-0005-0000-0000-00002B480000}"/>
    <cellStyle name="Normal 4 9 5" xfId="6004" xr:uid="{00000000-0005-0000-0000-00002C480000}"/>
    <cellStyle name="Normal 4 9 5 2" xfId="16455" xr:uid="{00000000-0005-0000-0000-00002D480000}"/>
    <cellStyle name="Normal 4 9 5 2 2" xfId="39643" xr:uid="{00000000-0005-0000-0000-00002E480000}"/>
    <cellStyle name="Normal 4 9 5 3" xfId="11145" xr:uid="{00000000-0005-0000-0000-00002F480000}"/>
    <cellStyle name="Normal 4 9 5 3 2" xfId="34328" xr:uid="{00000000-0005-0000-0000-000030480000}"/>
    <cellStyle name="Normal 4 9 5 4" xfId="29018" xr:uid="{00000000-0005-0000-0000-000031480000}"/>
    <cellStyle name="Normal 4 9 5 5" xfId="23703" xr:uid="{00000000-0005-0000-0000-000032480000}"/>
    <cellStyle name="Normal 4 9 6" xfId="7742" xr:uid="{00000000-0005-0000-0000-000033480000}"/>
    <cellStyle name="Normal 4 9 6 2" xfId="18074" xr:uid="{00000000-0005-0000-0000-000034480000}"/>
    <cellStyle name="Normal 4 9 6 2 2" xfId="41411" xr:uid="{00000000-0005-0000-0000-000035480000}"/>
    <cellStyle name="Normal 4 9 6 3" xfId="12912" xr:uid="{00000000-0005-0000-0000-000036480000}"/>
    <cellStyle name="Normal 4 9 6 3 2" xfId="36096" xr:uid="{00000000-0005-0000-0000-000037480000}"/>
    <cellStyle name="Normal 4 9 6 4" xfId="30786" xr:uid="{00000000-0005-0000-0000-000038480000}"/>
    <cellStyle name="Normal 4 9 6 5" xfId="25471" xr:uid="{00000000-0005-0000-0000-000039480000}"/>
    <cellStyle name="Normal 4 9 7" xfId="14694" xr:uid="{00000000-0005-0000-0000-00003A480000}"/>
    <cellStyle name="Normal 4 9 7 2" xfId="37880" xr:uid="{00000000-0005-0000-0000-00003B480000}"/>
    <cellStyle name="Normal 4 9 8" xfId="9384" xr:uid="{00000000-0005-0000-0000-00003C480000}"/>
    <cellStyle name="Normal 4 9 8 2" xfId="32565" xr:uid="{00000000-0005-0000-0000-00003D480000}"/>
    <cellStyle name="Normal 4 9 9" xfId="20034" xr:uid="{00000000-0005-0000-0000-00003E480000}"/>
    <cellStyle name="Normal 4 9 9 2" xfId="27255" xr:uid="{00000000-0005-0000-0000-00003F480000}"/>
    <cellStyle name="Normal 4_D" xfId="410" xr:uid="{00000000-0005-0000-0000-000040480000}"/>
    <cellStyle name="Normal 5" xfId="6" xr:uid="{00000000-0005-0000-0000-000041480000}"/>
    <cellStyle name="Normal 5 10" xfId="805" xr:uid="{00000000-0005-0000-0000-000042480000}"/>
    <cellStyle name="Normal 5 10 10" xfId="43598" xr:uid="{00000000-0005-0000-0000-000043480000}"/>
    <cellStyle name="Normal 5 10 11" xfId="4856" xr:uid="{00000000-0005-0000-0000-000044480000}"/>
    <cellStyle name="Normal 5 10 12" xfId="2758" xr:uid="{00000000-0005-0000-0000-000045480000}"/>
    <cellStyle name="Normal 5 10 2" xfId="1213" xr:uid="{00000000-0005-0000-0000-000046480000}"/>
    <cellStyle name="Normal 5 10 2 10" xfId="4857" xr:uid="{00000000-0005-0000-0000-000047480000}"/>
    <cellStyle name="Normal 5 10 2 11" xfId="3164" xr:uid="{00000000-0005-0000-0000-000048480000}"/>
    <cellStyle name="Normal 5 10 2 2" xfId="2028" xr:uid="{00000000-0005-0000-0000-000049480000}"/>
    <cellStyle name="Normal 5 10 2 2 10" xfId="3976" xr:uid="{00000000-0005-0000-0000-00004A480000}"/>
    <cellStyle name="Normal 5 10 2 2 2" xfId="7584" xr:uid="{00000000-0005-0000-0000-00004B480000}"/>
    <cellStyle name="Normal 5 10 2 2 2 2" xfId="17929" xr:uid="{00000000-0005-0000-0000-00004C480000}"/>
    <cellStyle name="Normal 5 10 2 2 2 2 2" xfId="41253" xr:uid="{00000000-0005-0000-0000-00004D480000}"/>
    <cellStyle name="Normal 5 10 2 2 2 3" xfId="12755" xr:uid="{00000000-0005-0000-0000-00004E480000}"/>
    <cellStyle name="Normal 5 10 2 2 2 3 2" xfId="35938" xr:uid="{00000000-0005-0000-0000-00004F480000}"/>
    <cellStyle name="Normal 5 10 2 2 2 4" xfId="30628" xr:uid="{00000000-0005-0000-0000-000050480000}"/>
    <cellStyle name="Normal 5 10 2 2 2 5" xfId="25313" xr:uid="{00000000-0005-0000-0000-000051480000}"/>
    <cellStyle name="Normal 5 10 2 2 3" xfId="9219" xr:uid="{00000000-0005-0000-0000-000052480000}"/>
    <cellStyle name="Normal 5 10 2 2 3 2" xfId="19676" xr:uid="{00000000-0005-0000-0000-000053480000}"/>
    <cellStyle name="Normal 5 10 2 2 3 2 2" xfId="43021" xr:uid="{00000000-0005-0000-0000-000054480000}"/>
    <cellStyle name="Normal 5 10 2 2 3 3" xfId="14522" xr:uid="{00000000-0005-0000-0000-000055480000}"/>
    <cellStyle name="Normal 5 10 2 2 3 3 2" xfId="37706" xr:uid="{00000000-0005-0000-0000-000056480000}"/>
    <cellStyle name="Normal 5 10 2 2 3 4" xfId="32396" xr:uid="{00000000-0005-0000-0000-000057480000}"/>
    <cellStyle name="Normal 5 10 2 2 3 5" xfId="27081" xr:uid="{00000000-0005-0000-0000-000058480000}"/>
    <cellStyle name="Normal 5 10 2 2 4" xfId="16303" xr:uid="{00000000-0005-0000-0000-000059480000}"/>
    <cellStyle name="Normal 5 10 2 2 4 2" xfId="39490" xr:uid="{00000000-0005-0000-0000-00005A480000}"/>
    <cellStyle name="Normal 5 10 2 2 5" xfId="10994" xr:uid="{00000000-0005-0000-0000-00005B480000}"/>
    <cellStyle name="Normal 5 10 2 2 5 2" xfId="34175" xr:uid="{00000000-0005-0000-0000-00005C480000}"/>
    <cellStyle name="Normal 5 10 2 2 6" xfId="21621" xr:uid="{00000000-0005-0000-0000-00005D480000}"/>
    <cellStyle name="Normal 5 10 2 2 6 2" xfId="28865" xr:uid="{00000000-0005-0000-0000-00005E480000}"/>
    <cellStyle name="Normal 5 10 2 2 7" xfId="23550" xr:uid="{00000000-0005-0000-0000-00005F480000}"/>
    <cellStyle name="Normal 5 10 2 2 8" xfId="44816" xr:uid="{00000000-0005-0000-0000-000060480000}"/>
    <cellStyle name="Normal 5 10 2 2 9" xfId="4858" xr:uid="{00000000-0005-0000-0000-000061480000}"/>
    <cellStyle name="Normal 5 10 2 3" xfId="6784" xr:uid="{00000000-0005-0000-0000-000062480000}"/>
    <cellStyle name="Normal 5 10 2 3 2" xfId="17165" xr:uid="{00000000-0005-0000-0000-000063480000}"/>
    <cellStyle name="Normal 5 10 2 3 2 2" xfId="40441" xr:uid="{00000000-0005-0000-0000-000064480000}"/>
    <cellStyle name="Normal 5 10 2 3 3" xfId="11943" xr:uid="{00000000-0005-0000-0000-000065480000}"/>
    <cellStyle name="Normal 5 10 2 3 3 2" xfId="35126" xr:uid="{00000000-0005-0000-0000-000066480000}"/>
    <cellStyle name="Normal 5 10 2 3 4" xfId="29816" xr:uid="{00000000-0005-0000-0000-000067480000}"/>
    <cellStyle name="Normal 5 10 2 3 5" xfId="24501" xr:uid="{00000000-0005-0000-0000-000068480000}"/>
    <cellStyle name="Normal 5 10 2 4" xfId="8454" xr:uid="{00000000-0005-0000-0000-000069480000}"/>
    <cellStyle name="Normal 5 10 2 4 2" xfId="18864" xr:uid="{00000000-0005-0000-0000-00006A480000}"/>
    <cellStyle name="Normal 5 10 2 4 2 2" xfId="42209" xr:uid="{00000000-0005-0000-0000-00006B480000}"/>
    <cellStyle name="Normal 5 10 2 4 3" xfId="13710" xr:uid="{00000000-0005-0000-0000-00006C480000}"/>
    <cellStyle name="Normal 5 10 2 4 3 2" xfId="36894" xr:uid="{00000000-0005-0000-0000-00006D480000}"/>
    <cellStyle name="Normal 5 10 2 4 4" xfId="31584" xr:uid="{00000000-0005-0000-0000-00006E480000}"/>
    <cellStyle name="Normal 5 10 2 4 5" xfId="26269" xr:uid="{00000000-0005-0000-0000-00006F480000}"/>
    <cellStyle name="Normal 5 10 2 5" xfId="15491" xr:uid="{00000000-0005-0000-0000-000070480000}"/>
    <cellStyle name="Normal 5 10 2 5 2" xfId="38678" xr:uid="{00000000-0005-0000-0000-000071480000}"/>
    <cellStyle name="Normal 5 10 2 6" xfId="10182" xr:uid="{00000000-0005-0000-0000-000072480000}"/>
    <cellStyle name="Normal 5 10 2 6 2" xfId="33363" xr:uid="{00000000-0005-0000-0000-000073480000}"/>
    <cellStyle name="Normal 5 10 2 7" xfId="20809" xr:uid="{00000000-0005-0000-0000-000074480000}"/>
    <cellStyle name="Normal 5 10 2 7 2" xfId="28053" xr:uid="{00000000-0005-0000-0000-000075480000}"/>
    <cellStyle name="Normal 5 10 2 8" xfId="22738" xr:uid="{00000000-0005-0000-0000-000076480000}"/>
    <cellStyle name="Normal 5 10 2 9" xfId="44004" xr:uid="{00000000-0005-0000-0000-000077480000}"/>
    <cellStyle name="Normal 5 10 3" xfId="1621" xr:uid="{00000000-0005-0000-0000-000078480000}"/>
    <cellStyle name="Normal 5 10 3 10" xfId="3570" xr:uid="{00000000-0005-0000-0000-000079480000}"/>
    <cellStyle name="Normal 5 10 3 2" xfId="7184" xr:uid="{00000000-0005-0000-0000-00007A480000}"/>
    <cellStyle name="Normal 5 10 3 2 2" xfId="17547" xr:uid="{00000000-0005-0000-0000-00007B480000}"/>
    <cellStyle name="Normal 5 10 3 2 2 2" xfId="40847" xr:uid="{00000000-0005-0000-0000-00007C480000}"/>
    <cellStyle name="Normal 5 10 3 2 3" xfId="12349" xr:uid="{00000000-0005-0000-0000-00007D480000}"/>
    <cellStyle name="Normal 5 10 3 2 3 2" xfId="35532" xr:uid="{00000000-0005-0000-0000-00007E480000}"/>
    <cellStyle name="Normal 5 10 3 2 4" xfId="30222" xr:uid="{00000000-0005-0000-0000-00007F480000}"/>
    <cellStyle name="Normal 5 10 3 2 5" xfId="24907" xr:uid="{00000000-0005-0000-0000-000080480000}"/>
    <cellStyle name="Normal 5 10 3 3" xfId="8836" xr:uid="{00000000-0005-0000-0000-000081480000}"/>
    <cellStyle name="Normal 5 10 3 3 2" xfId="19270" xr:uid="{00000000-0005-0000-0000-000082480000}"/>
    <cellStyle name="Normal 5 10 3 3 2 2" xfId="42615" xr:uid="{00000000-0005-0000-0000-000083480000}"/>
    <cellStyle name="Normal 5 10 3 3 3" xfId="14116" xr:uid="{00000000-0005-0000-0000-000084480000}"/>
    <cellStyle name="Normal 5 10 3 3 3 2" xfId="37300" xr:uid="{00000000-0005-0000-0000-000085480000}"/>
    <cellStyle name="Normal 5 10 3 3 4" xfId="31990" xr:uid="{00000000-0005-0000-0000-000086480000}"/>
    <cellStyle name="Normal 5 10 3 3 5" xfId="26675" xr:uid="{00000000-0005-0000-0000-000087480000}"/>
    <cellStyle name="Normal 5 10 3 4" xfId="15897" xr:uid="{00000000-0005-0000-0000-000088480000}"/>
    <cellStyle name="Normal 5 10 3 4 2" xfId="39084" xr:uid="{00000000-0005-0000-0000-000089480000}"/>
    <cellStyle name="Normal 5 10 3 5" xfId="10588" xr:uid="{00000000-0005-0000-0000-00008A480000}"/>
    <cellStyle name="Normal 5 10 3 5 2" xfId="33769" xr:uid="{00000000-0005-0000-0000-00008B480000}"/>
    <cellStyle name="Normal 5 10 3 6" xfId="21215" xr:uid="{00000000-0005-0000-0000-00008C480000}"/>
    <cellStyle name="Normal 5 10 3 6 2" xfId="28459" xr:uid="{00000000-0005-0000-0000-00008D480000}"/>
    <cellStyle name="Normal 5 10 3 7" xfId="23144" xr:uid="{00000000-0005-0000-0000-00008E480000}"/>
    <cellStyle name="Normal 5 10 3 8" xfId="44410" xr:uid="{00000000-0005-0000-0000-00008F480000}"/>
    <cellStyle name="Normal 5 10 3 9" xfId="4859" xr:uid="{00000000-0005-0000-0000-000090480000}"/>
    <cellStyle name="Normal 5 10 4" xfId="6385" xr:uid="{00000000-0005-0000-0000-000091480000}"/>
    <cellStyle name="Normal 5 10 4 2" xfId="16807" xr:uid="{00000000-0005-0000-0000-000092480000}"/>
    <cellStyle name="Normal 5 10 4 2 2" xfId="40035" xr:uid="{00000000-0005-0000-0000-000093480000}"/>
    <cellStyle name="Normal 5 10 4 3" xfId="11537" xr:uid="{00000000-0005-0000-0000-000094480000}"/>
    <cellStyle name="Normal 5 10 4 3 2" xfId="34720" xr:uid="{00000000-0005-0000-0000-000095480000}"/>
    <cellStyle name="Normal 5 10 4 4" xfId="29410" xr:uid="{00000000-0005-0000-0000-000096480000}"/>
    <cellStyle name="Normal 5 10 4 5" xfId="24095" xr:uid="{00000000-0005-0000-0000-000097480000}"/>
    <cellStyle name="Normal 5 10 5" xfId="8096" xr:uid="{00000000-0005-0000-0000-000098480000}"/>
    <cellStyle name="Normal 5 10 5 2" xfId="18459" xr:uid="{00000000-0005-0000-0000-000099480000}"/>
    <cellStyle name="Normal 5 10 5 2 2" xfId="41803" xr:uid="{00000000-0005-0000-0000-00009A480000}"/>
    <cellStyle name="Normal 5 10 5 3" xfId="13304" xr:uid="{00000000-0005-0000-0000-00009B480000}"/>
    <cellStyle name="Normal 5 10 5 3 2" xfId="36488" xr:uid="{00000000-0005-0000-0000-00009C480000}"/>
    <cellStyle name="Normal 5 10 5 4" xfId="31178" xr:uid="{00000000-0005-0000-0000-00009D480000}"/>
    <cellStyle name="Normal 5 10 5 5" xfId="25863" xr:uid="{00000000-0005-0000-0000-00009E480000}"/>
    <cellStyle name="Normal 5 10 6" xfId="15085" xr:uid="{00000000-0005-0000-0000-00009F480000}"/>
    <cellStyle name="Normal 5 10 6 2" xfId="38272" xr:uid="{00000000-0005-0000-0000-0000A0480000}"/>
    <cellStyle name="Normal 5 10 7" xfId="9776" xr:uid="{00000000-0005-0000-0000-0000A1480000}"/>
    <cellStyle name="Normal 5 10 7 2" xfId="32957" xr:uid="{00000000-0005-0000-0000-0000A2480000}"/>
    <cellStyle name="Normal 5 10 8" xfId="20403" xr:uid="{00000000-0005-0000-0000-0000A3480000}"/>
    <cellStyle name="Normal 5 10 8 2" xfId="27647" xr:uid="{00000000-0005-0000-0000-0000A4480000}"/>
    <cellStyle name="Normal 5 10 9" xfId="22332" xr:uid="{00000000-0005-0000-0000-0000A5480000}"/>
    <cellStyle name="Normal 5 11" xfId="934" xr:uid="{00000000-0005-0000-0000-0000A6480000}"/>
    <cellStyle name="Normal 5 11 10" xfId="43727" xr:uid="{00000000-0005-0000-0000-0000A7480000}"/>
    <cellStyle name="Normal 5 11 11" xfId="4860" xr:uid="{00000000-0005-0000-0000-0000A8480000}"/>
    <cellStyle name="Normal 5 11 12" xfId="2887" xr:uid="{00000000-0005-0000-0000-0000A9480000}"/>
    <cellStyle name="Normal 5 11 2" xfId="1342" xr:uid="{00000000-0005-0000-0000-0000AA480000}"/>
    <cellStyle name="Normal 5 11 2 10" xfId="4861" xr:uid="{00000000-0005-0000-0000-0000AB480000}"/>
    <cellStyle name="Normal 5 11 2 11" xfId="3293" xr:uid="{00000000-0005-0000-0000-0000AC480000}"/>
    <cellStyle name="Normal 5 11 2 2" xfId="2157" xr:uid="{00000000-0005-0000-0000-0000AD480000}"/>
    <cellStyle name="Normal 5 11 2 2 10" xfId="4105" xr:uid="{00000000-0005-0000-0000-0000AE480000}"/>
    <cellStyle name="Normal 5 11 2 2 2" xfId="7711" xr:uid="{00000000-0005-0000-0000-0000AF480000}"/>
    <cellStyle name="Normal 5 11 2 2 2 2" xfId="18046" xr:uid="{00000000-0005-0000-0000-0000B0480000}"/>
    <cellStyle name="Normal 5 11 2 2 2 2 2" xfId="41382" xr:uid="{00000000-0005-0000-0000-0000B1480000}"/>
    <cellStyle name="Normal 5 11 2 2 2 3" xfId="12884" xr:uid="{00000000-0005-0000-0000-0000B2480000}"/>
    <cellStyle name="Normal 5 11 2 2 2 3 2" xfId="36067" xr:uid="{00000000-0005-0000-0000-0000B3480000}"/>
    <cellStyle name="Normal 5 11 2 2 2 4" xfId="30757" xr:uid="{00000000-0005-0000-0000-0000B4480000}"/>
    <cellStyle name="Normal 5 11 2 2 2 5" xfId="25442" xr:uid="{00000000-0005-0000-0000-0000B5480000}"/>
    <cellStyle name="Normal 5 11 2 2 3" xfId="9336" xr:uid="{00000000-0005-0000-0000-0000B6480000}"/>
    <cellStyle name="Normal 5 11 2 2 3 2" xfId="19805" xr:uid="{00000000-0005-0000-0000-0000B7480000}"/>
    <cellStyle name="Normal 5 11 2 2 3 2 2" xfId="43150" xr:uid="{00000000-0005-0000-0000-0000B8480000}"/>
    <cellStyle name="Normal 5 11 2 2 3 3" xfId="14651" xr:uid="{00000000-0005-0000-0000-0000B9480000}"/>
    <cellStyle name="Normal 5 11 2 2 3 3 2" xfId="37835" xr:uid="{00000000-0005-0000-0000-0000BA480000}"/>
    <cellStyle name="Normal 5 11 2 2 3 4" xfId="32525" xr:uid="{00000000-0005-0000-0000-0000BB480000}"/>
    <cellStyle name="Normal 5 11 2 2 3 5" xfId="27210" xr:uid="{00000000-0005-0000-0000-0000BC480000}"/>
    <cellStyle name="Normal 5 11 2 2 4" xfId="16432" xr:uid="{00000000-0005-0000-0000-0000BD480000}"/>
    <cellStyle name="Normal 5 11 2 2 4 2" xfId="39619" xr:uid="{00000000-0005-0000-0000-0000BE480000}"/>
    <cellStyle name="Normal 5 11 2 2 5" xfId="11123" xr:uid="{00000000-0005-0000-0000-0000BF480000}"/>
    <cellStyle name="Normal 5 11 2 2 5 2" xfId="34304" xr:uid="{00000000-0005-0000-0000-0000C0480000}"/>
    <cellStyle name="Normal 5 11 2 2 6" xfId="21750" xr:uid="{00000000-0005-0000-0000-0000C1480000}"/>
    <cellStyle name="Normal 5 11 2 2 6 2" xfId="28994" xr:uid="{00000000-0005-0000-0000-0000C2480000}"/>
    <cellStyle name="Normal 5 11 2 2 7" xfId="23679" xr:uid="{00000000-0005-0000-0000-0000C3480000}"/>
    <cellStyle name="Normal 5 11 2 2 8" xfId="44945" xr:uid="{00000000-0005-0000-0000-0000C4480000}"/>
    <cellStyle name="Normal 5 11 2 2 9" xfId="4862" xr:uid="{00000000-0005-0000-0000-0000C5480000}"/>
    <cellStyle name="Normal 5 11 2 3" xfId="6911" xr:uid="{00000000-0005-0000-0000-0000C6480000}"/>
    <cellStyle name="Normal 5 11 2 3 2" xfId="17282" xr:uid="{00000000-0005-0000-0000-0000C7480000}"/>
    <cellStyle name="Normal 5 11 2 3 2 2" xfId="40570" xr:uid="{00000000-0005-0000-0000-0000C8480000}"/>
    <cellStyle name="Normal 5 11 2 3 3" xfId="12072" xr:uid="{00000000-0005-0000-0000-0000C9480000}"/>
    <cellStyle name="Normal 5 11 2 3 3 2" xfId="35255" xr:uid="{00000000-0005-0000-0000-0000CA480000}"/>
    <cellStyle name="Normal 5 11 2 3 4" xfId="29945" xr:uid="{00000000-0005-0000-0000-0000CB480000}"/>
    <cellStyle name="Normal 5 11 2 3 5" xfId="24630" xr:uid="{00000000-0005-0000-0000-0000CC480000}"/>
    <cellStyle name="Normal 5 11 2 4" xfId="8571" xr:uid="{00000000-0005-0000-0000-0000CD480000}"/>
    <cellStyle name="Normal 5 11 2 4 2" xfId="18993" xr:uid="{00000000-0005-0000-0000-0000CE480000}"/>
    <cellStyle name="Normal 5 11 2 4 2 2" xfId="42338" xr:uid="{00000000-0005-0000-0000-0000CF480000}"/>
    <cellStyle name="Normal 5 11 2 4 3" xfId="13839" xr:uid="{00000000-0005-0000-0000-0000D0480000}"/>
    <cellStyle name="Normal 5 11 2 4 3 2" xfId="37023" xr:uid="{00000000-0005-0000-0000-0000D1480000}"/>
    <cellStyle name="Normal 5 11 2 4 4" xfId="31713" xr:uid="{00000000-0005-0000-0000-0000D2480000}"/>
    <cellStyle name="Normal 5 11 2 4 5" xfId="26398" xr:uid="{00000000-0005-0000-0000-0000D3480000}"/>
    <cellStyle name="Normal 5 11 2 5" xfId="15620" xr:uid="{00000000-0005-0000-0000-0000D4480000}"/>
    <cellStyle name="Normal 5 11 2 5 2" xfId="38807" xr:uid="{00000000-0005-0000-0000-0000D5480000}"/>
    <cellStyle name="Normal 5 11 2 6" xfId="10311" xr:uid="{00000000-0005-0000-0000-0000D6480000}"/>
    <cellStyle name="Normal 5 11 2 6 2" xfId="33492" xr:uid="{00000000-0005-0000-0000-0000D7480000}"/>
    <cellStyle name="Normal 5 11 2 7" xfId="20938" xr:uid="{00000000-0005-0000-0000-0000D8480000}"/>
    <cellStyle name="Normal 5 11 2 7 2" xfId="28182" xr:uid="{00000000-0005-0000-0000-0000D9480000}"/>
    <cellStyle name="Normal 5 11 2 8" xfId="22867" xr:uid="{00000000-0005-0000-0000-0000DA480000}"/>
    <cellStyle name="Normal 5 11 2 9" xfId="44133" xr:uid="{00000000-0005-0000-0000-0000DB480000}"/>
    <cellStyle name="Normal 5 11 3" xfId="1750" xr:uid="{00000000-0005-0000-0000-0000DC480000}"/>
    <cellStyle name="Normal 5 11 3 10" xfId="3699" xr:uid="{00000000-0005-0000-0000-0000DD480000}"/>
    <cellStyle name="Normal 5 11 3 2" xfId="7311" xr:uid="{00000000-0005-0000-0000-0000DE480000}"/>
    <cellStyle name="Normal 5 11 3 2 2" xfId="17664" xr:uid="{00000000-0005-0000-0000-0000DF480000}"/>
    <cellStyle name="Normal 5 11 3 2 2 2" xfId="40976" xr:uid="{00000000-0005-0000-0000-0000E0480000}"/>
    <cellStyle name="Normal 5 11 3 2 3" xfId="12478" xr:uid="{00000000-0005-0000-0000-0000E1480000}"/>
    <cellStyle name="Normal 5 11 3 2 3 2" xfId="35661" xr:uid="{00000000-0005-0000-0000-0000E2480000}"/>
    <cellStyle name="Normal 5 11 3 2 4" xfId="30351" xr:uid="{00000000-0005-0000-0000-0000E3480000}"/>
    <cellStyle name="Normal 5 11 3 2 5" xfId="25036" xr:uid="{00000000-0005-0000-0000-0000E4480000}"/>
    <cellStyle name="Normal 5 11 3 3" xfId="8953" xr:uid="{00000000-0005-0000-0000-0000E5480000}"/>
    <cellStyle name="Normal 5 11 3 3 2" xfId="19399" xr:uid="{00000000-0005-0000-0000-0000E6480000}"/>
    <cellStyle name="Normal 5 11 3 3 2 2" xfId="42744" xr:uid="{00000000-0005-0000-0000-0000E7480000}"/>
    <cellStyle name="Normal 5 11 3 3 3" xfId="14245" xr:uid="{00000000-0005-0000-0000-0000E8480000}"/>
    <cellStyle name="Normal 5 11 3 3 3 2" xfId="37429" xr:uid="{00000000-0005-0000-0000-0000E9480000}"/>
    <cellStyle name="Normal 5 11 3 3 4" xfId="32119" xr:uid="{00000000-0005-0000-0000-0000EA480000}"/>
    <cellStyle name="Normal 5 11 3 3 5" xfId="26804" xr:uid="{00000000-0005-0000-0000-0000EB480000}"/>
    <cellStyle name="Normal 5 11 3 4" xfId="16026" xr:uid="{00000000-0005-0000-0000-0000EC480000}"/>
    <cellStyle name="Normal 5 11 3 4 2" xfId="39213" xr:uid="{00000000-0005-0000-0000-0000ED480000}"/>
    <cellStyle name="Normal 5 11 3 5" xfId="10717" xr:uid="{00000000-0005-0000-0000-0000EE480000}"/>
    <cellStyle name="Normal 5 11 3 5 2" xfId="33898" xr:uid="{00000000-0005-0000-0000-0000EF480000}"/>
    <cellStyle name="Normal 5 11 3 6" xfId="21344" xr:uid="{00000000-0005-0000-0000-0000F0480000}"/>
    <cellStyle name="Normal 5 11 3 6 2" xfId="28588" xr:uid="{00000000-0005-0000-0000-0000F1480000}"/>
    <cellStyle name="Normal 5 11 3 7" xfId="23273" xr:uid="{00000000-0005-0000-0000-0000F2480000}"/>
    <cellStyle name="Normal 5 11 3 8" xfId="44539" xr:uid="{00000000-0005-0000-0000-0000F3480000}"/>
    <cellStyle name="Normal 5 11 3 9" xfId="4863" xr:uid="{00000000-0005-0000-0000-0000F4480000}"/>
    <cellStyle name="Normal 5 11 4" xfId="6512" xr:uid="{00000000-0005-0000-0000-0000F5480000}"/>
    <cellStyle name="Normal 5 11 4 2" xfId="16912" xr:uid="{00000000-0005-0000-0000-0000F6480000}"/>
    <cellStyle name="Normal 5 11 4 2 2" xfId="40164" xr:uid="{00000000-0005-0000-0000-0000F7480000}"/>
    <cellStyle name="Normal 5 11 4 3" xfId="11666" xr:uid="{00000000-0005-0000-0000-0000F8480000}"/>
    <cellStyle name="Normal 5 11 4 3 2" xfId="34849" xr:uid="{00000000-0005-0000-0000-0000F9480000}"/>
    <cellStyle name="Normal 5 11 4 4" xfId="29539" xr:uid="{00000000-0005-0000-0000-0000FA480000}"/>
    <cellStyle name="Normal 5 11 4 5" xfId="24224" xr:uid="{00000000-0005-0000-0000-0000FB480000}"/>
    <cellStyle name="Normal 5 11 5" xfId="8201" xr:uid="{00000000-0005-0000-0000-0000FC480000}"/>
    <cellStyle name="Normal 5 11 5 2" xfId="18588" xr:uid="{00000000-0005-0000-0000-0000FD480000}"/>
    <cellStyle name="Normal 5 11 5 2 2" xfId="41932" xr:uid="{00000000-0005-0000-0000-0000FE480000}"/>
    <cellStyle name="Normal 5 11 5 3" xfId="13433" xr:uid="{00000000-0005-0000-0000-0000FF480000}"/>
    <cellStyle name="Normal 5 11 5 3 2" xfId="36617" xr:uid="{00000000-0005-0000-0000-000000490000}"/>
    <cellStyle name="Normal 5 11 5 4" xfId="31307" xr:uid="{00000000-0005-0000-0000-000001490000}"/>
    <cellStyle name="Normal 5 11 5 5" xfId="25992" xr:uid="{00000000-0005-0000-0000-000002490000}"/>
    <cellStyle name="Normal 5 11 6" xfId="15214" xr:uid="{00000000-0005-0000-0000-000003490000}"/>
    <cellStyle name="Normal 5 11 6 2" xfId="38401" xr:uid="{00000000-0005-0000-0000-000004490000}"/>
    <cellStyle name="Normal 5 11 7" xfId="9905" xr:uid="{00000000-0005-0000-0000-000005490000}"/>
    <cellStyle name="Normal 5 11 7 2" xfId="33086" xr:uid="{00000000-0005-0000-0000-000006490000}"/>
    <cellStyle name="Normal 5 11 8" xfId="20532" xr:uid="{00000000-0005-0000-0000-000007490000}"/>
    <cellStyle name="Normal 5 11 8 2" xfId="27776" xr:uid="{00000000-0005-0000-0000-000008490000}"/>
    <cellStyle name="Normal 5 11 9" xfId="22461" xr:uid="{00000000-0005-0000-0000-000009490000}"/>
    <cellStyle name="Normal 5 12" xfId="955" xr:uid="{00000000-0005-0000-0000-00000A490000}"/>
    <cellStyle name="Normal 5 12 10" xfId="4864" xr:uid="{00000000-0005-0000-0000-00000B490000}"/>
    <cellStyle name="Normal 5 12 11" xfId="2907" xr:uid="{00000000-0005-0000-0000-00000C490000}"/>
    <cellStyle name="Normal 5 12 2" xfId="1771" xr:uid="{00000000-0005-0000-0000-00000D490000}"/>
    <cellStyle name="Normal 5 12 2 10" xfId="3719" xr:uid="{00000000-0005-0000-0000-00000E490000}"/>
    <cellStyle name="Normal 5 12 2 2" xfId="7331" xr:uid="{00000000-0005-0000-0000-00000F490000}"/>
    <cellStyle name="Normal 5 12 2 2 2" xfId="17684" xr:uid="{00000000-0005-0000-0000-000010490000}"/>
    <cellStyle name="Normal 5 12 2 2 2 2" xfId="40996" xr:uid="{00000000-0005-0000-0000-000011490000}"/>
    <cellStyle name="Normal 5 12 2 2 3" xfId="12498" xr:uid="{00000000-0005-0000-0000-000012490000}"/>
    <cellStyle name="Normal 5 12 2 2 3 2" xfId="35681" xr:uid="{00000000-0005-0000-0000-000013490000}"/>
    <cellStyle name="Normal 5 12 2 2 4" xfId="30371" xr:uid="{00000000-0005-0000-0000-000014490000}"/>
    <cellStyle name="Normal 5 12 2 2 5" xfId="25056" xr:uid="{00000000-0005-0000-0000-000015490000}"/>
    <cellStyle name="Normal 5 12 2 3" xfId="8974" xr:uid="{00000000-0005-0000-0000-000016490000}"/>
    <cellStyle name="Normal 5 12 2 3 2" xfId="19419" xr:uid="{00000000-0005-0000-0000-000017490000}"/>
    <cellStyle name="Normal 5 12 2 3 2 2" xfId="42764" xr:uid="{00000000-0005-0000-0000-000018490000}"/>
    <cellStyle name="Normal 5 12 2 3 3" xfId="14265" xr:uid="{00000000-0005-0000-0000-000019490000}"/>
    <cellStyle name="Normal 5 12 2 3 3 2" xfId="37449" xr:uid="{00000000-0005-0000-0000-00001A490000}"/>
    <cellStyle name="Normal 5 12 2 3 4" xfId="32139" xr:uid="{00000000-0005-0000-0000-00001B490000}"/>
    <cellStyle name="Normal 5 12 2 3 5" xfId="26824" xr:uid="{00000000-0005-0000-0000-00001C490000}"/>
    <cellStyle name="Normal 5 12 2 4" xfId="16046" xr:uid="{00000000-0005-0000-0000-00001D490000}"/>
    <cellStyle name="Normal 5 12 2 4 2" xfId="39233" xr:uid="{00000000-0005-0000-0000-00001E490000}"/>
    <cellStyle name="Normal 5 12 2 5" xfId="10737" xr:uid="{00000000-0005-0000-0000-00001F490000}"/>
    <cellStyle name="Normal 5 12 2 5 2" xfId="33918" xr:uid="{00000000-0005-0000-0000-000020490000}"/>
    <cellStyle name="Normal 5 12 2 6" xfId="21364" xr:uid="{00000000-0005-0000-0000-000021490000}"/>
    <cellStyle name="Normal 5 12 2 6 2" xfId="28608" xr:uid="{00000000-0005-0000-0000-000022490000}"/>
    <cellStyle name="Normal 5 12 2 7" xfId="23293" xr:uid="{00000000-0005-0000-0000-000023490000}"/>
    <cellStyle name="Normal 5 12 2 8" xfId="44559" xr:uid="{00000000-0005-0000-0000-000024490000}"/>
    <cellStyle name="Normal 5 12 2 9" xfId="4865" xr:uid="{00000000-0005-0000-0000-000025490000}"/>
    <cellStyle name="Normal 5 12 3" xfId="6531" xr:uid="{00000000-0005-0000-0000-000026490000}"/>
    <cellStyle name="Normal 5 12 3 2" xfId="16932" xr:uid="{00000000-0005-0000-0000-000027490000}"/>
    <cellStyle name="Normal 5 12 3 2 2" xfId="40184" xr:uid="{00000000-0005-0000-0000-000028490000}"/>
    <cellStyle name="Normal 5 12 3 3" xfId="11686" xr:uid="{00000000-0005-0000-0000-000029490000}"/>
    <cellStyle name="Normal 5 12 3 3 2" xfId="34869" xr:uid="{00000000-0005-0000-0000-00002A490000}"/>
    <cellStyle name="Normal 5 12 3 4" xfId="29559" xr:uid="{00000000-0005-0000-0000-00002B490000}"/>
    <cellStyle name="Normal 5 12 3 5" xfId="24244" xr:uid="{00000000-0005-0000-0000-00002C490000}"/>
    <cellStyle name="Normal 5 12 4" xfId="8221" xr:uid="{00000000-0005-0000-0000-00002D490000}"/>
    <cellStyle name="Normal 5 12 4 2" xfId="18607" xr:uid="{00000000-0005-0000-0000-00002E490000}"/>
    <cellStyle name="Normal 5 12 4 2 2" xfId="41952" xr:uid="{00000000-0005-0000-0000-00002F490000}"/>
    <cellStyle name="Normal 5 12 4 3" xfId="13453" xr:uid="{00000000-0005-0000-0000-000030490000}"/>
    <cellStyle name="Normal 5 12 4 3 2" xfId="36637" xr:uid="{00000000-0005-0000-0000-000031490000}"/>
    <cellStyle name="Normal 5 12 4 4" xfId="31327" xr:uid="{00000000-0005-0000-0000-000032490000}"/>
    <cellStyle name="Normal 5 12 4 5" xfId="26012" xr:uid="{00000000-0005-0000-0000-000033490000}"/>
    <cellStyle name="Normal 5 12 5" xfId="15234" xr:uid="{00000000-0005-0000-0000-000034490000}"/>
    <cellStyle name="Normal 5 12 5 2" xfId="38421" xr:uid="{00000000-0005-0000-0000-000035490000}"/>
    <cellStyle name="Normal 5 12 6" xfId="9925" xr:uid="{00000000-0005-0000-0000-000036490000}"/>
    <cellStyle name="Normal 5 12 6 2" xfId="33106" xr:uid="{00000000-0005-0000-0000-000037490000}"/>
    <cellStyle name="Normal 5 12 7" xfId="20552" xr:uid="{00000000-0005-0000-0000-000038490000}"/>
    <cellStyle name="Normal 5 12 7 2" xfId="27796" xr:uid="{00000000-0005-0000-0000-000039490000}"/>
    <cellStyle name="Normal 5 12 8" xfId="22481" xr:uid="{00000000-0005-0000-0000-00003A490000}"/>
    <cellStyle name="Normal 5 12 9" xfId="43747" xr:uid="{00000000-0005-0000-0000-00003B490000}"/>
    <cellStyle name="Normal 5 13" xfId="525" xr:uid="{00000000-0005-0000-0000-00003C490000}"/>
    <cellStyle name="Normal 5 13 10" xfId="2489" xr:uid="{00000000-0005-0000-0000-00003D490000}"/>
    <cellStyle name="Normal 5 13 2" xfId="6120" xr:uid="{00000000-0005-0000-0000-00003E490000}"/>
    <cellStyle name="Normal 5 13 2 2" xfId="16562" xr:uid="{00000000-0005-0000-0000-00003F490000}"/>
    <cellStyle name="Normal 5 13 2 2 2" xfId="39766" xr:uid="{00000000-0005-0000-0000-000040490000}"/>
    <cellStyle name="Normal 5 13 2 3" xfId="11268" xr:uid="{00000000-0005-0000-0000-000041490000}"/>
    <cellStyle name="Normal 5 13 2 3 2" xfId="34451" xr:uid="{00000000-0005-0000-0000-000042490000}"/>
    <cellStyle name="Normal 5 13 2 4" xfId="29141" xr:uid="{00000000-0005-0000-0000-000043490000}"/>
    <cellStyle name="Normal 5 13 2 5" xfId="23826" xr:uid="{00000000-0005-0000-0000-000044490000}"/>
    <cellStyle name="Normal 5 13 3" xfId="7851" xr:uid="{00000000-0005-0000-0000-000045490000}"/>
    <cellStyle name="Normal 5 13 3 2" xfId="18190" xr:uid="{00000000-0005-0000-0000-000046490000}"/>
    <cellStyle name="Normal 5 13 3 2 2" xfId="41534" xr:uid="{00000000-0005-0000-0000-000047490000}"/>
    <cellStyle name="Normal 5 13 3 3" xfId="13035" xr:uid="{00000000-0005-0000-0000-000048490000}"/>
    <cellStyle name="Normal 5 13 3 3 2" xfId="36219" xr:uid="{00000000-0005-0000-0000-000049490000}"/>
    <cellStyle name="Normal 5 13 3 4" xfId="30909" xr:uid="{00000000-0005-0000-0000-00004A490000}"/>
    <cellStyle name="Normal 5 13 3 5" xfId="25594" xr:uid="{00000000-0005-0000-0000-00004B490000}"/>
    <cellStyle name="Normal 5 13 4" xfId="14816" xr:uid="{00000000-0005-0000-0000-00004C490000}"/>
    <cellStyle name="Normal 5 13 4 2" xfId="38003" xr:uid="{00000000-0005-0000-0000-00004D490000}"/>
    <cellStyle name="Normal 5 13 5" xfId="9507" xr:uid="{00000000-0005-0000-0000-00004E490000}"/>
    <cellStyle name="Normal 5 13 5 2" xfId="32688" xr:uid="{00000000-0005-0000-0000-00004F490000}"/>
    <cellStyle name="Normal 5 13 6" xfId="20134" xr:uid="{00000000-0005-0000-0000-000050490000}"/>
    <cellStyle name="Normal 5 13 6 2" xfId="27378" xr:uid="{00000000-0005-0000-0000-000051490000}"/>
    <cellStyle name="Normal 5 13 7" xfId="22063" xr:uid="{00000000-0005-0000-0000-000052490000}"/>
    <cellStyle name="Normal 5 13 8" xfId="43329" xr:uid="{00000000-0005-0000-0000-000053490000}"/>
    <cellStyle name="Normal 5 13 9" xfId="4866" xr:uid="{00000000-0005-0000-0000-000054490000}"/>
    <cellStyle name="Normal 5 14" xfId="1352" xr:uid="{00000000-0005-0000-0000-000055490000}"/>
    <cellStyle name="Normal 5 14 10" xfId="3301" xr:uid="{00000000-0005-0000-0000-000056490000}"/>
    <cellStyle name="Normal 5 14 2" xfId="6919" xr:uid="{00000000-0005-0000-0000-000057490000}"/>
    <cellStyle name="Normal 5 14 2 2" xfId="17290" xr:uid="{00000000-0005-0000-0000-000058490000}"/>
    <cellStyle name="Normal 5 14 2 2 2" xfId="40578" xr:uid="{00000000-0005-0000-0000-000059490000}"/>
    <cellStyle name="Normal 5 14 2 3" xfId="12080" xr:uid="{00000000-0005-0000-0000-00005A490000}"/>
    <cellStyle name="Normal 5 14 2 3 2" xfId="35263" xr:uid="{00000000-0005-0000-0000-00005B490000}"/>
    <cellStyle name="Normal 5 14 2 4" xfId="29953" xr:uid="{00000000-0005-0000-0000-00005C490000}"/>
    <cellStyle name="Normal 5 14 2 5" xfId="24638" xr:uid="{00000000-0005-0000-0000-00005D490000}"/>
    <cellStyle name="Normal 5 14 3" xfId="8579" xr:uid="{00000000-0005-0000-0000-00005E490000}"/>
    <cellStyle name="Normal 5 14 3 2" xfId="19001" xr:uid="{00000000-0005-0000-0000-00005F490000}"/>
    <cellStyle name="Normal 5 14 3 2 2" xfId="42346" xr:uid="{00000000-0005-0000-0000-000060490000}"/>
    <cellStyle name="Normal 5 14 3 3" xfId="13847" xr:uid="{00000000-0005-0000-0000-000061490000}"/>
    <cellStyle name="Normal 5 14 3 3 2" xfId="37031" xr:uid="{00000000-0005-0000-0000-000062490000}"/>
    <cellStyle name="Normal 5 14 3 4" xfId="31721" xr:uid="{00000000-0005-0000-0000-000063490000}"/>
    <cellStyle name="Normal 5 14 3 5" xfId="26406" xr:uid="{00000000-0005-0000-0000-000064490000}"/>
    <cellStyle name="Normal 5 14 4" xfId="15628" xr:uid="{00000000-0005-0000-0000-000065490000}"/>
    <cellStyle name="Normal 5 14 4 2" xfId="38815" xr:uid="{00000000-0005-0000-0000-000066490000}"/>
    <cellStyle name="Normal 5 14 5" xfId="10319" xr:uid="{00000000-0005-0000-0000-000067490000}"/>
    <cellStyle name="Normal 5 14 5 2" xfId="33500" xr:uid="{00000000-0005-0000-0000-000068490000}"/>
    <cellStyle name="Normal 5 14 6" xfId="20946" xr:uid="{00000000-0005-0000-0000-000069490000}"/>
    <cellStyle name="Normal 5 14 6 2" xfId="28190" xr:uid="{00000000-0005-0000-0000-00006A490000}"/>
    <cellStyle name="Normal 5 14 7" xfId="22875" xr:uid="{00000000-0005-0000-0000-00006B490000}"/>
    <cellStyle name="Normal 5 14 8" xfId="44141" xr:uid="{00000000-0005-0000-0000-00006C490000}"/>
    <cellStyle name="Normal 5 14 9" xfId="4867" xr:uid="{00000000-0005-0000-0000-00006D490000}"/>
    <cellStyle name="Normal 5 15" xfId="370" xr:uid="{00000000-0005-0000-0000-00006E490000}"/>
    <cellStyle name="Normal 5 15 2" xfId="5965" xr:uid="{00000000-0005-0000-0000-00006F490000}"/>
    <cellStyle name="Normal 5 15 2 2" xfId="7738" xr:uid="{00000000-0005-0000-0000-000070490000}"/>
    <cellStyle name="Normal 5 15 2 2 2" xfId="41407" xr:uid="{00000000-0005-0000-0000-000071490000}"/>
    <cellStyle name="Normal 5 15 2 3" xfId="12908" xr:uid="{00000000-0005-0000-0000-000072490000}"/>
    <cellStyle name="Normal 5 15 2 3 2" xfId="36092" xr:uid="{00000000-0005-0000-0000-000073490000}"/>
    <cellStyle name="Normal 5 15 2 4" xfId="21915" xr:uid="{00000000-0005-0000-0000-000074490000}"/>
    <cellStyle name="Normal 5 15 2 4 2" xfId="30782" xr:uid="{00000000-0005-0000-0000-000075490000}"/>
    <cellStyle name="Normal 5 15 2 5" xfId="25467" xr:uid="{00000000-0005-0000-0000-000076490000}"/>
    <cellStyle name="Normal 5 15 3" xfId="5984" xr:uid="{00000000-0005-0000-0000-000077490000}"/>
    <cellStyle name="Normal 5 15 3 2" xfId="37876" xr:uid="{00000000-0005-0000-0000-000078490000}"/>
    <cellStyle name="Normal 5 15 4" xfId="9380" xr:uid="{00000000-0005-0000-0000-000079490000}"/>
    <cellStyle name="Normal 5 15 4 2" xfId="32561" xr:uid="{00000000-0005-0000-0000-00007A490000}"/>
    <cellStyle name="Normal 5 15 5" xfId="20013" xr:uid="{00000000-0005-0000-0000-00007B490000}"/>
    <cellStyle name="Normal 5 15 5 2" xfId="27251" xr:uid="{00000000-0005-0000-0000-00007C490000}"/>
    <cellStyle name="Normal 5 15 6" xfId="21936" xr:uid="{00000000-0005-0000-0000-00007D490000}"/>
    <cellStyle name="Normal 5 16" xfId="2165" xr:uid="{00000000-0005-0000-0000-00007E490000}"/>
    <cellStyle name="Normal 5 16 2" xfId="5968" xr:uid="{00000000-0005-0000-0000-00007F490000}"/>
    <cellStyle name="Normal 5 16 2 2" xfId="39627" xr:uid="{00000000-0005-0000-0000-000080490000}"/>
    <cellStyle name="Normal 5 16 2 3" xfId="44960" xr:uid="{00000000-0005-0000-0000-000081490000}"/>
    <cellStyle name="Normal 5 16 2 4" xfId="16440" xr:uid="{00000000-0005-0000-0000-000082490000}"/>
    <cellStyle name="Normal 5 16 3" xfId="5988" xr:uid="{00000000-0005-0000-0000-000083490000}"/>
    <cellStyle name="Normal 5 16 3 2" xfId="34312" xr:uid="{00000000-0005-0000-0000-000084490000}"/>
    <cellStyle name="Normal 5 16 4" xfId="21757" xr:uid="{00000000-0005-0000-0000-000085490000}"/>
    <cellStyle name="Normal 5 16 4 2" xfId="29002" xr:uid="{00000000-0005-0000-0000-000086490000}"/>
    <cellStyle name="Normal 5 16 5" xfId="23687" xr:uid="{00000000-0005-0000-0000-000087490000}"/>
    <cellStyle name="Normal 5 17" xfId="334" xr:uid="{00000000-0005-0000-0000-000088490000}"/>
    <cellStyle name="Normal 5 17 2" xfId="5964" xr:uid="{00000000-0005-0000-0000-000089490000}"/>
    <cellStyle name="Normal 5 17 2 2" xfId="41390" xr:uid="{00000000-0005-0000-0000-00008A490000}"/>
    <cellStyle name="Normal 5 17 2 3" xfId="44959" xr:uid="{00000000-0005-0000-0000-00008B490000}"/>
    <cellStyle name="Normal 5 17 2 4" xfId="18054" xr:uid="{00000000-0005-0000-0000-00008C490000}"/>
    <cellStyle name="Normal 5 17 3" xfId="7719" xr:uid="{00000000-0005-0000-0000-00008D490000}"/>
    <cellStyle name="Normal 5 17 3 2" xfId="36075" xr:uid="{00000000-0005-0000-0000-00008E490000}"/>
    <cellStyle name="Normal 5 17 4" xfId="20000" xr:uid="{00000000-0005-0000-0000-00008F490000}"/>
    <cellStyle name="Normal 5 17 4 2" xfId="30765" xr:uid="{00000000-0005-0000-0000-000090490000}"/>
    <cellStyle name="Normal 5 17 5" xfId="25450" xr:uid="{00000000-0005-0000-0000-000091490000}"/>
    <cellStyle name="Normal 5 18" xfId="52" xr:uid="{00000000-0005-0000-0000-000092490000}"/>
    <cellStyle name="Normal 5 18 2" xfId="5963" xr:uid="{00000000-0005-0000-0000-000093490000}"/>
    <cellStyle name="Normal 5 18 2 2" xfId="43158" xr:uid="{00000000-0005-0000-0000-000094490000}"/>
    <cellStyle name="Normal 5 18 2 3" xfId="44958" xr:uid="{00000000-0005-0000-0000-000095490000}"/>
    <cellStyle name="Normal 5 18 2 4" xfId="19813" xr:uid="{00000000-0005-0000-0000-000096490000}"/>
    <cellStyle name="Normal 5 18 3" xfId="9351" xr:uid="{00000000-0005-0000-0000-000097490000}"/>
    <cellStyle name="Normal 5 18 3 2" xfId="37843" xr:uid="{00000000-0005-0000-0000-000098490000}"/>
    <cellStyle name="Normal 5 18 3 3" xfId="14659" xr:uid="{00000000-0005-0000-0000-000099490000}"/>
    <cellStyle name="Normal 5 18 4" xfId="32533" xr:uid="{00000000-0005-0000-0000-00009A490000}"/>
    <cellStyle name="Normal 5 18 5" xfId="27218" xr:uid="{00000000-0005-0000-0000-00009B490000}"/>
    <cellStyle name="Normal 5 18 6" xfId="43190" xr:uid="{00000000-0005-0000-0000-00009C490000}"/>
    <cellStyle name="Normal 5 18 7" xfId="9344" xr:uid="{00000000-0005-0000-0000-00009D490000}"/>
    <cellStyle name="Normal 5 19" xfId="5956" xr:uid="{00000000-0005-0000-0000-00009E490000}"/>
    <cellStyle name="Normal 5 19 2" xfId="19819" xr:uid="{00000000-0005-0000-0000-00009F490000}"/>
    <cellStyle name="Normal 5 19 2 2" xfId="43164" xr:uid="{00000000-0005-0000-0000-0000A0490000}"/>
    <cellStyle name="Normal 5 19 3" xfId="14664" xr:uid="{00000000-0005-0000-0000-0000A1490000}"/>
    <cellStyle name="Normal 5 19 3 2" xfId="37849" xr:uid="{00000000-0005-0000-0000-0000A2490000}"/>
    <cellStyle name="Normal 5 19 4" xfId="32539" xr:uid="{00000000-0005-0000-0000-0000A3490000}"/>
    <cellStyle name="Normal 5 19 5" xfId="27224" xr:uid="{00000000-0005-0000-0000-0000A4490000}"/>
    <cellStyle name="Normal 5 19 6" xfId="43184" xr:uid="{00000000-0005-0000-0000-0000A5490000}"/>
    <cellStyle name="Normal 5 2" xfId="58" xr:uid="{00000000-0005-0000-0000-0000A6490000}"/>
    <cellStyle name="Normal 5 2 10" xfId="1383" xr:uid="{00000000-0005-0000-0000-0000A7490000}"/>
    <cellStyle name="Normal 5 2 10 10" xfId="3332" xr:uid="{00000000-0005-0000-0000-0000A8490000}"/>
    <cellStyle name="Normal 5 2 10 2" xfId="6950" xr:uid="{00000000-0005-0000-0000-0000A9490000}"/>
    <cellStyle name="Normal 5 2 10 2 2" xfId="17321" xr:uid="{00000000-0005-0000-0000-0000AA490000}"/>
    <cellStyle name="Normal 5 2 10 2 2 2" xfId="40609" xr:uid="{00000000-0005-0000-0000-0000AB490000}"/>
    <cellStyle name="Normal 5 2 10 2 3" xfId="12111" xr:uid="{00000000-0005-0000-0000-0000AC490000}"/>
    <cellStyle name="Normal 5 2 10 2 3 2" xfId="35294" xr:uid="{00000000-0005-0000-0000-0000AD490000}"/>
    <cellStyle name="Normal 5 2 10 2 4" xfId="29984" xr:uid="{00000000-0005-0000-0000-0000AE490000}"/>
    <cellStyle name="Normal 5 2 10 2 5" xfId="24669" xr:uid="{00000000-0005-0000-0000-0000AF490000}"/>
    <cellStyle name="Normal 5 2 10 3" xfId="8610" xr:uid="{00000000-0005-0000-0000-0000B0490000}"/>
    <cellStyle name="Normal 5 2 10 3 2" xfId="19032" xr:uid="{00000000-0005-0000-0000-0000B1490000}"/>
    <cellStyle name="Normal 5 2 10 3 2 2" xfId="42377" xr:uid="{00000000-0005-0000-0000-0000B2490000}"/>
    <cellStyle name="Normal 5 2 10 3 3" xfId="13878" xr:uid="{00000000-0005-0000-0000-0000B3490000}"/>
    <cellStyle name="Normal 5 2 10 3 3 2" xfId="37062" xr:uid="{00000000-0005-0000-0000-0000B4490000}"/>
    <cellStyle name="Normal 5 2 10 3 4" xfId="31752" xr:uid="{00000000-0005-0000-0000-0000B5490000}"/>
    <cellStyle name="Normal 5 2 10 3 5" xfId="26437" xr:uid="{00000000-0005-0000-0000-0000B6490000}"/>
    <cellStyle name="Normal 5 2 10 4" xfId="15659" xr:uid="{00000000-0005-0000-0000-0000B7490000}"/>
    <cellStyle name="Normal 5 2 10 4 2" xfId="38846" xr:uid="{00000000-0005-0000-0000-0000B8490000}"/>
    <cellStyle name="Normal 5 2 10 5" xfId="10350" xr:uid="{00000000-0005-0000-0000-0000B9490000}"/>
    <cellStyle name="Normal 5 2 10 5 2" xfId="33531" xr:uid="{00000000-0005-0000-0000-0000BA490000}"/>
    <cellStyle name="Normal 5 2 10 6" xfId="20977" xr:uid="{00000000-0005-0000-0000-0000BB490000}"/>
    <cellStyle name="Normal 5 2 10 6 2" xfId="28221" xr:uid="{00000000-0005-0000-0000-0000BC490000}"/>
    <cellStyle name="Normal 5 2 10 7" xfId="22906" xr:uid="{00000000-0005-0000-0000-0000BD490000}"/>
    <cellStyle name="Normal 5 2 10 8" xfId="44172" xr:uid="{00000000-0005-0000-0000-0000BE490000}"/>
    <cellStyle name="Normal 5 2 10 9" xfId="4868" xr:uid="{00000000-0005-0000-0000-0000BF490000}"/>
    <cellStyle name="Normal 5 2 11" xfId="6021" xr:uid="{00000000-0005-0000-0000-0000C0490000}"/>
    <cellStyle name="Normal 5 2 11 2" xfId="16474" xr:uid="{00000000-0005-0000-0000-0000C1490000}"/>
    <cellStyle name="Normal 5 2 11 2 2" xfId="39663" xr:uid="{00000000-0005-0000-0000-0000C2490000}"/>
    <cellStyle name="Normal 5 2 11 3" xfId="11165" xr:uid="{00000000-0005-0000-0000-0000C3490000}"/>
    <cellStyle name="Normal 5 2 11 3 2" xfId="34348" xr:uid="{00000000-0005-0000-0000-0000C4490000}"/>
    <cellStyle name="Normal 5 2 11 4" xfId="29038" xr:uid="{00000000-0005-0000-0000-0000C5490000}"/>
    <cellStyle name="Normal 5 2 11 5" xfId="23723" xr:uid="{00000000-0005-0000-0000-0000C6490000}"/>
    <cellStyle name="Normal 5 2 12" xfId="7761" xr:uid="{00000000-0005-0000-0000-0000C7490000}"/>
    <cellStyle name="Normal 5 2 12 2" xfId="18092" xr:uid="{00000000-0005-0000-0000-0000C8490000}"/>
    <cellStyle name="Normal 5 2 12 2 2" xfId="41431" xr:uid="{00000000-0005-0000-0000-0000C9490000}"/>
    <cellStyle name="Normal 5 2 12 3" xfId="12932" xr:uid="{00000000-0005-0000-0000-0000CA490000}"/>
    <cellStyle name="Normal 5 2 12 3 2" xfId="36116" xr:uid="{00000000-0005-0000-0000-0000CB490000}"/>
    <cellStyle name="Normal 5 2 12 4" xfId="30806" xr:uid="{00000000-0005-0000-0000-0000CC490000}"/>
    <cellStyle name="Normal 5 2 12 5" xfId="25491" xr:uid="{00000000-0005-0000-0000-0000CD490000}"/>
    <cellStyle name="Normal 5 2 13" xfId="14714" xr:uid="{00000000-0005-0000-0000-0000CE490000}"/>
    <cellStyle name="Normal 5 2 13 2" xfId="37900" xr:uid="{00000000-0005-0000-0000-0000CF490000}"/>
    <cellStyle name="Normal 5 2 14" xfId="9404" xr:uid="{00000000-0005-0000-0000-0000D0490000}"/>
    <cellStyle name="Normal 5 2 14 2" xfId="32585" xr:uid="{00000000-0005-0000-0000-0000D1490000}"/>
    <cellStyle name="Normal 5 2 15" xfId="27275" xr:uid="{00000000-0005-0000-0000-0000D2490000}"/>
    <cellStyle name="Normal 5 2 16" xfId="21960" xr:uid="{00000000-0005-0000-0000-0000D3490000}"/>
    <cellStyle name="Normal 5 2 2" xfId="338" xr:uid="{00000000-0005-0000-0000-0000D4490000}"/>
    <cellStyle name="Normal 5 2 2 10" xfId="7762" xr:uid="{00000000-0005-0000-0000-0000D5490000}"/>
    <cellStyle name="Normal 5 2 2 10 2" xfId="18093" xr:uid="{00000000-0005-0000-0000-0000D6490000}"/>
    <cellStyle name="Normal 5 2 2 10 2 2" xfId="41432" xr:uid="{00000000-0005-0000-0000-0000D7490000}"/>
    <cellStyle name="Normal 5 2 2 10 3" xfId="12933" xr:uid="{00000000-0005-0000-0000-0000D8490000}"/>
    <cellStyle name="Normal 5 2 2 10 3 2" xfId="36117" xr:uid="{00000000-0005-0000-0000-0000D9490000}"/>
    <cellStyle name="Normal 5 2 2 10 4" xfId="30807" xr:uid="{00000000-0005-0000-0000-0000DA490000}"/>
    <cellStyle name="Normal 5 2 2 10 5" xfId="25492" xr:uid="{00000000-0005-0000-0000-0000DB490000}"/>
    <cellStyle name="Normal 5 2 2 11" xfId="14715" xr:uid="{00000000-0005-0000-0000-0000DC490000}"/>
    <cellStyle name="Normal 5 2 2 11 2" xfId="37901" xr:uid="{00000000-0005-0000-0000-0000DD490000}"/>
    <cellStyle name="Normal 5 2 2 12" xfId="9405" xr:uid="{00000000-0005-0000-0000-0000DE490000}"/>
    <cellStyle name="Normal 5 2 2 12 2" xfId="32586" xr:uid="{00000000-0005-0000-0000-0000DF490000}"/>
    <cellStyle name="Normal 5 2 2 13" xfId="20002" xr:uid="{00000000-0005-0000-0000-0000E0490000}"/>
    <cellStyle name="Normal 5 2 2 13 2" xfId="27276" xr:uid="{00000000-0005-0000-0000-0000E1490000}"/>
    <cellStyle name="Normal 5 2 2 14" xfId="21961" xr:uid="{00000000-0005-0000-0000-0000E2490000}"/>
    <cellStyle name="Normal 5 2 2 15" xfId="43202" xr:uid="{00000000-0005-0000-0000-0000E3490000}"/>
    <cellStyle name="Normal 5 2 2 16" xfId="4869" xr:uid="{00000000-0005-0000-0000-0000E4490000}"/>
    <cellStyle name="Normal 5 2 2 17" xfId="2361" xr:uid="{00000000-0005-0000-0000-0000E5490000}"/>
    <cellStyle name="Normal 5 2 2 2" xfId="451" xr:uid="{00000000-0005-0000-0000-0000E6490000}"/>
    <cellStyle name="Normal 5 2 2 2 10" xfId="14741" xr:uid="{00000000-0005-0000-0000-0000E7490000}"/>
    <cellStyle name="Normal 5 2 2 2 10 2" xfId="37928" xr:uid="{00000000-0005-0000-0000-0000E8490000}"/>
    <cellStyle name="Normal 5 2 2 2 11" xfId="9432" xr:uid="{00000000-0005-0000-0000-0000E9490000}"/>
    <cellStyle name="Normal 5 2 2 2 11 2" xfId="32613" xr:uid="{00000000-0005-0000-0000-0000EA490000}"/>
    <cellStyle name="Normal 5 2 2 2 12" xfId="20061" xr:uid="{00000000-0005-0000-0000-0000EB490000}"/>
    <cellStyle name="Normal 5 2 2 2 12 2" xfId="27303" xr:uid="{00000000-0005-0000-0000-0000EC490000}"/>
    <cellStyle name="Normal 5 2 2 2 13" xfId="21988" xr:uid="{00000000-0005-0000-0000-0000ED490000}"/>
    <cellStyle name="Normal 5 2 2 2 14" xfId="43256" xr:uid="{00000000-0005-0000-0000-0000EE490000}"/>
    <cellStyle name="Normal 5 2 2 2 15" xfId="4870" xr:uid="{00000000-0005-0000-0000-0000EF490000}"/>
    <cellStyle name="Normal 5 2 2 2 16" xfId="2416" xr:uid="{00000000-0005-0000-0000-0000F0490000}"/>
    <cellStyle name="Normal 5 2 2 2 2" xfId="512" xr:uid="{00000000-0005-0000-0000-0000F1490000}"/>
    <cellStyle name="Normal 5 2 2 2 2 10" xfId="9494" xr:uid="{00000000-0005-0000-0000-0000F2490000}"/>
    <cellStyle name="Normal 5 2 2 2 2 10 2" xfId="32675" xr:uid="{00000000-0005-0000-0000-0000F3490000}"/>
    <cellStyle name="Normal 5 2 2 2 2 11" xfId="20121" xr:uid="{00000000-0005-0000-0000-0000F4490000}"/>
    <cellStyle name="Normal 5 2 2 2 2 11 2" xfId="27365" xr:uid="{00000000-0005-0000-0000-0000F5490000}"/>
    <cellStyle name="Normal 5 2 2 2 2 12" xfId="22050" xr:uid="{00000000-0005-0000-0000-0000F6490000}"/>
    <cellStyle name="Normal 5 2 2 2 2 13" xfId="43316" xr:uid="{00000000-0005-0000-0000-0000F7490000}"/>
    <cellStyle name="Normal 5 2 2 2 2 14" xfId="4871" xr:uid="{00000000-0005-0000-0000-0000F8490000}"/>
    <cellStyle name="Normal 5 2 2 2 2 15" xfId="2476" xr:uid="{00000000-0005-0000-0000-0000F9490000}"/>
    <cellStyle name="Normal 5 2 2 2 2 2" xfId="784" xr:uid="{00000000-0005-0000-0000-0000FA490000}"/>
    <cellStyle name="Normal 5 2 2 2 2 2 10" xfId="43585" xr:uid="{00000000-0005-0000-0000-0000FB490000}"/>
    <cellStyle name="Normal 5 2 2 2 2 2 11" xfId="4872" xr:uid="{00000000-0005-0000-0000-0000FC490000}"/>
    <cellStyle name="Normal 5 2 2 2 2 2 12" xfId="2745" xr:uid="{00000000-0005-0000-0000-0000FD490000}"/>
    <cellStyle name="Normal 5 2 2 2 2 2 2" xfId="1200" xr:uid="{00000000-0005-0000-0000-0000FE490000}"/>
    <cellStyle name="Normal 5 2 2 2 2 2 2 10" xfId="4873" xr:uid="{00000000-0005-0000-0000-0000FF490000}"/>
    <cellStyle name="Normal 5 2 2 2 2 2 2 11" xfId="3151" xr:uid="{00000000-0005-0000-0000-0000004A0000}"/>
    <cellStyle name="Normal 5 2 2 2 2 2 2 2" xfId="2015" xr:uid="{00000000-0005-0000-0000-0000014A0000}"/>
    <cellStyle name="Normal 5 2 2 2 2 2 2 2 10" xfId="3963" xr:uid="{00000000-0005-0000-0000-0000024A0000}"/>
    <cellStyle name="Normal 5 2 2 2 2 2 2 2 2" xfId="7571" xr:uid="{00000000-0005-0000-0000-0000034A0000}"/>
    <cellStyle name="Normal 5 2 2 2 2 2 2 2 2 2" xfId="17916" xr:uid="{00000000-0005-0000-0000-0000044A0000}"/>
    <cellStyle name="Normal 5 2 2 2 2 2 2 2 2 2 2" xfId="41240" xr:uid="{00000000-0005-0000-0000-0000054A0000}"/>
    <cellStyle name="Normal 5 2 2 2 2 2 2 2 2 3" xfId="12742" xr:uid="{00000000-0005-0000-0000-0000064A0000}"/>
    <cellStyle name="Normal 5 2 2 2 2 2 2 2 2 3 2" xfId="35925" xr:uid="{00000000-0005-0000-0000-0000074A0000}"/>
    <cellStyle name="Normal 5 2 2 2 2 2 2 2 2 4" xfId="30615" xr:uid="{00000000-0005-0000-0000-0000084A0000}"/>
    <cellStyle name="Normal 5 2 2 2 2 2 2 2 2 5" xfId="25300" xr:uid="{00000000-0005-0000-0000-0000094A0000}"/>
    <cellStyle name="Normal 5 2 2 2 2 2 2 2 3" xfId="9206" xr:uid="{00000000-0005-0000-0000-00000A4A0000}"/>
    <cellStyle name="Normal 5 2 2 2 2 2 2 2 3 2" xfId="19663" xr:uid="{00000000-0005-0000-0000-00000B4A0000}"/>
    <cellStyle name="Normal 5 2 2 2 2 2 2 2 3 2 2" xfId="43008" xr:uid="{00000000-0005-0000-0000-00000C4A0000}"/>
    <cellStyle name="Normal 5 2 2 2 2 2 2 2 3 3" xfId="14509" xr:uid="{00000000-0005-0000-0000-00000D4A0000}"/>
    <cellStyle name="Normal 5 2 2 2 2 2 2 2 3 3 2" xfId="37693" xr:uid="{00000000-0005-0000-0000-00000E4A0000}"/>
    <cellStyle name="Normal 5 2 2 2 2 2 2 2 3 4" xfId="32383" xr:uid="{00000000-0005-0000-0000-00000F4A0000}"/>
    <cellStyle name="Normal 5 2 2 2 2 2 2 2 3 5" xfId="27068" xr:uid="{00000000-0005-0000-0000-0000104A0000}"/>
    <cellStyle name="Normal 5 2 2 2 2 2 2 2 4" xfId="16290" xr:uid="{00000000-0005-0000-0000-0000114A0000}"/>
    <cellStyle name="Normal 5 2 2 2 2 2 2 2 4 2" xfId="39477" xr:uid="{00000000-0005-0000-0000-0000124A0000}"/>
    <cellStyle name="Normal 5 2 2 2 2 2 2 2 5" xfId="10981" xr:uid="{00000000-0005-0000-0000-0000134A0000}"/>
    <cellStyle name="Normal 5 2 2 2 2 2 2 2 5 2" xfId="34162" xr:uid="{00000000-0005-0000-0000-0000144A0000}"/>
    <cellStyle name="Normal 5 2 2 2 2 2 2 2 6" xfId="21608" xr:uid="{00000000-0005-0000-0000-0000154A0000}"/>
    <cellStyle name="Normal 5 2 2 2 2 2 2 2 6 2" xfId="28852" xr:uid="{00000000-0005-0000-0000-0000164A0000}"/>
    <cellStyle name="Normal 5 2 2 2 2 2 2 2 7" xfId="23537" xr:uid="{00000000-0005-0000-0000-0000174A0000}"/>
    <cellStyle name="Normal 5 2 2 2 2 2 2 2 8" xfId="44803" xr:uid="{00000000-0005-0000-0000-0000184A0000}"/>
    <cellStyle name="Normal 5 2 2 2 2 2 2 2 9" xfId="4874" xr:uid="{00000000-0005-0000-0000-0000194A0000}"/>
    <cellStyle name="Normal 5 2 2 2 2 2 2 3" xfId="6771" xr:uid="{00000000-0005-0000-0000-00001A4A0000}"/>
    <cellStyle name="Normal 5 2 2 2 2 2 2 3 2" xfId="17152" xr:uid="{00000000-0005-0000-0000-00001B4A0000}"/>
    <cellStyle name="Normal 5 2 2 2 2 2 2 3 2 2" xfId="40428" xr:uid="{00000000-0005-0000-0000-00001C4A0000}"/>
    <cellStyle name="Normal 5 2 2 2 2 2 2 3 3" xfId="11930" xr:uid="{00000000-0005-0000-0000-00001D4A0000}"/>
    <cellStyle name="Normal 5 2 2 2 2 2 2 3 3 2" xfId="35113" xr:uid="{00000000-0005-0000-0000-00001E4A0000}"/>
    <cellStyle name="Normal 5 2 2 2 2 2 2 3 4" xfId="29803" xr:uid="{00000000-0005-0000-0000-00001F4A0000}"/>
    <cellStyle name="Normal 5 2 2 2 2 2 2 3 5" xfId="24488" xr:uid="{00000000-0005-0000-0000-0000204A0000}"/>
    <cellStyle name="Normal 5 2 2 2 2 2 2 4" xfId="8441" xr:uid="{00000000-0005-0000-0000-0000214A0000}"/>
    <cellStyle name="Normal 5 2 2 2 2 2 2 4 2" xfId="18851" xr:uid="{00000000-0005-0000-0000-0000224A0000}"/>
    <cellStyle name="Normal 5 2 2 2 2 2 2 4 2 2" xfId="42196" xr:uid="{00000000-0005-0000-0000-0000234A0000}"/>
    <cellStyle name="Normal 5 2 2 2 2 2 2 4 3" xfId="13697" xr:uid="{00000000-0005-0000-0000-0000244A0000}"/>
    <cellStyle name="Normal 5 2 2 2 2 2 2 4 3 2" xfId="36881" xr:uid="{00000000-0005-0000-0000-0000254A0000}"/>
    <cellStyle name="Normal 5 2 2 2 2 2 2 4 4" xfId="31571" xr:uid="{00000000-0005-0000-0000-0000264A0000}"/>
    <cellStyle name="Normal 5 2 2 2 2 2 2 4 5" xfId="26256" xr:uid="{00000000-0005-0000-0000-0000274A0000}"/>
    <cellStyle name="Normal 5 2 2 2 2 2 2 5" xfId="15478" xr:uid="{00000000-0005-0000-0000-0000284A0000}"/>
    <cellStyle name="Normal 5 2 2 2 2 2 2 5 2" xfId="38665" xr:uid="{00000000-0005-0000-0000-0000294A0000}"/>
    <cellStyle name="Normal 5 2 2 2 2 2 2 6" xfId="10169" xr:uid="{00000000-0005-0000-0000-00002A4A0000}"/>
    <cellStyle name="Normal 5 2 2 2 2 2 2 6 2" xfId="33350" xr:uid="{00000000-0005-0000-0000-00002B4A0000}"/>
    <cellStyle name="Normal 5 2 2 2 2 2 2 7" xfId="20796" xr:uid="{00000000-0005-0000-0000-00002C4A0000}"/>
    <cellStyle name="Normal 5 2 2 2 2 2 2 7 2" xfId="28040" xr:uid="{00000000-0005-0000-0000-00002D4A0000}"/>
    <cellStyle name="Normal 5 2 2 2 2 2 2 8" xfId="22725" xr:uid="{00000000-0005-0000-0000-00002E4A0000}"/>
    <cellStyle name="Normal 5 2 2 2 2 2 2 9" xfId="43991" xr:uid="{00000000-0005-0000-0000-00002F4A0000}"/>
    <cellStyle name="Normal 5 2 2 2 2 2 3" xfId="1608" xr:uid="{00000000-0005-0000-0000-0000304A0000}"/>
    <cellStyle name="Normal 5 2 2 2 2 2 3 10" xfId="3557" xr:uid="{00000000-0005-0000-0000-0000314A0000}"/>
    <cellStyle name="Normal 5 2 2 2 2 2 3 2" xfId="7171" xr:uid="{00000000-0005-0000-0000-0000324A0000}"/>
    <cellStyle name="Normal 5 2 2 2 2 2 3 2 2" xfId="17534" xr:uid="{00000000-0005-0000-0000-0000334A0000}"/>
    <cellStyle name="Normal 5 2 2 2 2 2 3 2 2 2" xfId="40834" xr:uid="{00000000-0005-0000-0000-0000344A0000}"/>
    <cellStyle name="Normal 5 2 2 2 2 2 3 2 3" xfId="12336" xr:uid="{00000000-0005-0000-0000-0000354A0000}"/>
    <cellStyle name="Normal 5 2 2 2 2 2 3 2 3 2" xfId="35519" xr:uid="{00000000-0005-0000-0000-0000364A0000}"/>
    <cellStyle name="Normal 5 2 2 2 2 2 3 2 4" xfId="30209" xr:uid="{00000000-0005-0000-0000-0000374A0000}"/>
    <cellStyle name="Normal 5 2 2 2 2 2 3 2 5" xfId="24894" xr:uid="{00000000-0005-0000-0000-0000384A0000}"/>
    <cellStyle name="Normal 5 2 2 2 2 2 3 3" xfId="8823" xr:uid="{00000000-0005-0000-0000-0000394A0000}"/>
    <cellStyle name="Normal 5 2 2 2 2 2 3 3 2" xfId="19257" xr:uid="{00000000-0005-0000-0000-00003A4A0000}"/>
    <cellStyle name="Normal 5 2 2 2 2 2 3 3 2 2" xfId="42602" xr:uid="{00000000-0005-0000-0000-00003B4A0000}"/>
    <cellStyle name="Normal 5 2 2 2 2 2 3 3 3" xfId="14103" xr:uid="{00000000-0005-0000-0000-00003C4A0000}"/>
    <cellStyle name="Normal 5 2 2 2 2 2 3 3 3 2" xfId="37287" xr:uid="{00000000-0005-0000-0000-00003D4A0000}"/>
    <cellStyle name="Normal 5 2 2 2 2 2 3 3 4" xfId="31977" xr:uid="{00000000-0005-0000-0000-00003E4A0000}"/>
    <cellStyle name="Normal 5 2 2 2 2 2 3 3 5" xfId="26662" xr:uid="{00000000-0005-0000-0000-00003F4A0000}"/>
    <cellStyle name="Normal 5 2 2 2 2 2 3 4" xfId="15884" xr:uid="{00000000-0005-0000-0000-0000404A0000}"/>
    <cellStyle name="Normal 5 2 2 2 2 2 3 4 2" xfId="39071" xr:uid="{00000000-0005-0000-0000-0000414A0000}"/>
    <cellStyle name="Normal 5 2 2 2 2 2 3 5" xfId="10575" xr:uid="{00000000-0005-0000-0000-0000424A0000}"/>
    <cellStyle name="Normal 5 2 2 2 2 2 3 5 2" xfId="33756" xr:uid="{00000000-0005-0000-0000-0000434A0000}"/>
    <cellStyle name="Normal 5 2 2 2 2 2 3 6" xfId="21202" xr:uid="{00000000-0005-0000-0000-0000444A0000}"/>
    <cellStyle name="Normal 5 2 2 2 2 2 3 6 2" xfId="28446" xr:uid="{00000000-0005-0000-0000-0000454A0000}"/>
    <cellStyle name="Normal 5 2 2 2 2 2 3 7" xfId="23131" xr:uid="{00000000-0005-0000-0000-0000464A0000}"/>
    <cellStyle name="Normal 5 2 2 2 2 2 3 8" xfId="44397" xr:uid="{00000000-0005-0000-0000-0000474A0000}"/>
    <cellStyle name="Normal 5 2 2 2 2 2 3 9" xfId="4875" xr:uid="{00000000-0005-0000-0000-0000484A0000}"/>
    <cellStyle name="Normal 5 2 2 2 2 2 4" xfId="6372" xr:uid="{00000000-0005-0000-0000-0000494A0000}"/>
    <cellStyle name="Normal 5 2 2 2 2 2 4 2" xfId="16794" xr:uid="{00000000-0005-0000-0000-00004A4A0000}"/>
    <cellStyle name="Normal 5 2 2 2 2 2 4 2 2" xfId="40022" xr:uid="{00000000-0005-0000-0000-00004B4A0000}"/>
    <cellStyle name="Normal 5 2 2 2 2 2 4 3" xfId="11524" xr:uid="{00000000-0005-0000-0000-00004C4A0000}"/>
    <cellStyle name="Normal 5 2 2 2 2 2 4 3 2" xfId="34707" xr:uid="{00000000-0005-0000-0000-00004D4A0000}"/>
    <cellStyle name="Normal 5 2 2 2 2 2 4 4" xfId="29397" xr:uid="{00000000-0005-0000-0000-00004E4A0000}"/>
    <cellStyle name="Normal 5 2 2 2 2 2 4 5" xfId="24082" xr:uid="{00000000-0005-0000-0000-00004F4A0000}"/>
    <cellStyle name="Normal 5 2 2 2 2 2 5" xfId="8083" xr:uid="{00000000-0005-0000-0000-0000504A0000}"/>
    <cellStyle name="Normal 5 2 2 2 2 2 5 2" xfId="18446" xr:uid="{00000000-0005-0000-0000-0000514A0000}"/>
    <cellStyle name="Normal 5 2 2 2 2 2 5 2 2" xfId="41790" xr:uid="{00000000-0005-0000-0000-0000524A0000}"/>
    <cellStyle name="Normal 5 2 2 2 2 2 5 3" xfId="13291" xr:uid="{00000000-0005-0000-0000-0000534A0000}"/>
    <cellStyle name="Normal 5 2 2 2 2 2 5 3 2" xfId="36475" xr:uid="{00000000-0005-0000-0000-0000544A0000}"/>
    <cellStyle name="Normal 5 2 2 2 2 2 5 4" xfId="31165" xr:uid="{00000000-0005-0000-0000-0000554A0000}"/>
    <cellStyle name="Normal 5 2 2 2 2 2 5 5" xfId="25850" xr:uid="{00000000-0005-0000-0000-0000564A0000}"/>
    <cellStyle name="Normal 5 2 2 2 2 2 6" xfId="15072" xr:uid="{00000000-0005-0000-0000-0000574A0000}"/>
    <cellStyle name="Normal 5 2 2 2 2 2 6 2" xfId="38259" xr:uid="{00000000-0005-0000-0000-0000584A0000}"/>
    <cellStyle name="Normal 5 2 2 2 2 2 7" xfId="9763" xr:uid="{00000000-0005-0000-0000-0000594A0000}"/>
    <cellStyle name="Normal 5 2 2 2 2 2 7 2" xfId="32944" xr:uid="{00000000-0005-0000-0000-00005A4A0000}"/>
    <cellStyle name="Normal 5 2 2 2 2 2 8" xfId="20390" xr:uid="{00000000-0005-0000-0000-00005B4A0000}"/>
    <cellStyle name="Normal 5 2 2 2 2 2 8 2" xfId="27634" xr:uid="{00000000-0005-0000-0000-00005C4A0000}"/>
    <cellStyle name="Normal 5 2 2 2 2 2 9" xfId="22319" xr:uid="{00000000-0005-0000-0000-00005D4A0000}"/>
    <cellStyle name="Normal 5 2 2 2 2 3" xfId="921" xr:uid="{00000000-0005-0000-0000-00005E4A0000}"/>
    <cellStyle name="Normal 5 2 2 2 2 3 10" xfId="43714" xr:uid="{00000000-0005-0000-0000-00005F4A0000}"/>
    <cellStyle name="Normal 5 2 2 2 2 3 11" xfId="4876" xr:uid="{00000000-0005-0000-0000-0000604A0000}"/>
    <cellStyle name="Normal 5 2 2 2 2 3 12" xfId="2874" xr:uid="{00000000-0005-0000-0000-0000614A0000}"/>
    <cellStyle name="Normal 5 2 2 2 2 3 2" xfId="1329" xr:uid="{00000000-0005-0000-0000-0000624A0000}"/>
    <cellStyle name="Normal 5 2 2 2 2 3 2 10" xfId="4877" xr:uid="{00000000-0005-0000-0000-0000634A0000}"/>
    <cellStyle name="Normal 5 2 2 2 2 3 2 11" xfId="3280" xr:uid="{00000000-0005-0000-0000-0000644A0000}"/>
    <cellStyle name="Normal 5 2 2 2 2 3 2 2" xfId="2144" xr:uid="{00000000-0005-0000-0000-0000654A0000}"/>
    <cellStyle name="Normal 5 2 2 2 2 3 2 2 10" xfId="4092" xr:uid="{00000000-0005-0000-0000-0000664A0000}"/>
    <cellStyle name="Normal 5 2 2 2 2 3 2 2 2" xfId="7698" xr:uid="{00000000-0005-0000-0000-0000674A0000}"/>
    <cellStyle name="Normal 5 2 2 2 2 3 2 2 2 2" xfId="18033" xr:uid="{00000000-0005-0000-0000-0000684A0000}"/>
    <cellStyle name="Normal 5 2 2 2 2 3 2 2 2 2 2" xfId="41369" xr:uid="{00000000-0005-0000-0000-0000694A0000}"/>
    <cellStyle name="Normal 5 2 2 2 2 3 2 2 2 3" xfId="12871" xr:uid="{00000000-0005-0000-0000-00006A4A0000}"/>
    <cellStyle name="Normal 5 2 2 2 2 3 2 2 2 3 2" xfId="36054" xr:uid="{00000000-0005-0000-0000-00006B4A0000}"/>
    <cellStyle name="Normal 5 2 2 2 2 3 2 2 2 4" xfId="30744" xr:uid="{00000000-0005-0000-0000-00006C4A0000}"/>
    <cellStyle name="Normal 5 2 2 2 2 3 2 2 2 5" xfId="25429" xr:uid="{00000000-0005-0000-0000-00006D4A0000}"/>
    <cellStyle name="Normal 5 2 2 2 2 3 2 2 3" xfId="9323" xr:uid="{00000000-0005-0000-0000-00006E4A0000}"/>
    <cellStyle name="Normal 5 2 2 2 2 3 2 2 3 2" xfId="19792" xr:uid="{00000000-0005-0000-0000-00006F4A0000}"/>
    <cellStyle name="Normal 5 2 2 2 2 3 2 2 3 2 2" xfId="43137" xr:uid="{00000000-0005-0000-0000-0000704A0000}"/>
    <cellStyle name="Normal 5 2 2 2 2 3 2 2 3 3" xfId="14638" xr:uid="{00000000-0005-0000-0000-0000714A0000}"/>
    <cellStyle name="Normal 5 2 2 2 2 3 2 2 3 3 2" xfId="37822" xr:uid="{00000000-0005-0000-0000-0000724A0000}"/>
    <cellStyle name="Normal 5 2 2 2 2 3 2 2 3 4" xfId="32512" xr:uid="{00000000-0005-0000-0000-0000734A0000}"/>
    <cellStyle name="Normal 5 2 2 2 2 3 2 2 3 5" xfId="27197" xr:uid="{00000000-0005-0000-0000-0000744A0000}"/>
    <cellStyle name="Normal 5 2 2 2 2 3 2 2 4" xfId="16419" xr:uid="{00000000-0005-0000-0000-0000754A0000}"/>
    <cellStyle name="Normal 5 2 2 2 2 3 2 2 4 2" xfId="39606" xr:uid="{00000000-0005-0000-0000-0000764A0000}"/>
    <cellStyle name="Normal 5 2 2 2 2 3 2 2 5" xfId="11110" xr:uid="{00000000-0005-0000-0000-0000774A0000}"/>
    <cellStyle name="Normal 5 2 2 2 2 3 2 2 5 2" xfId="34291" xr:uid="{00000000-0005-0000-0000-0000784A0000}"/>
    <cellStyle name="Normal 5 2 2 2 2 3 2 2 6" xfId="21737" xr:uid="{00000000-0005-0000-0000-0000794A0000}"/>
    <cellStyle name="Normal 5 2 2 2 2 3 2 2 6 2" xfId="28981" xr:uid="{00000000-0005-0000-0000-00007A4A0000}"/>
    <cellStyle name="Normal 5 2 2 2 2 3 2 2 7" xfId="23666" xr:uid="{00000000-0005-0000-0000-00007B4A0000}"/>
    <cellStyle name="Normal 5 2 2 2 2 3 2 2 8" xfId="44932" xr:uid="{00000000-0005-0000-0000-00007C4A0000}"/>
    <cellStyle name="Normal 5 2 2 2 2 3 2 2 9" xfId="4878" xr:uid="{00000000-0005-0000-0000-00007D4A0000}"/>
    <cellStyle name="Normal 5 2 2 2 2 3 2 3" xfId="6898" xr:uid="{00000000-0005-0000-0000-00007E4A0000}"/>
    <cellStyle name="Normal 5 2 2 2 2 3 2 3 2" xfId="17269" xr:uid="{00000000-0005-0000-0000-00007F4A0000}"/>
    <cellStyle name="Normal 5 2 2 2 2 3 2 3 2 2" xfId="40557" xr:uid="{00000000-0005-0000-0000-0000804A0000}"/>
    <cellStyle name="Normal 5 2 2 2 2 3 2 3 3" xfId="12059" xr:uid="{00000000-0005-0000-0000-0000814A0000}"/>
    <cellStyle name="Normal 5 2 2 2 2 3 2 3 3 2" xfId="35242" xr:uid="{00000000-0005-0000-0000-0000824A0000}"/>
    <cellStyle name="Normal 5 2 2 2 2 3 2 3 4" xfId="29932" xr:uid="{00000000-0005-0000-0000-0000834A0000}"/>
    <cellStyle name="Normal 5 2 2 2 2 3 2 3 5" xfId="24617" xr:uid="{00000000-0005-0000-0000-0000844A0000}"/>
    <cellStyle name="Normal 5 2 2 2 2 3 2 4" xfId="8558" xr:uid="{00000000-0005-0000-0000-0000854A0000}"/>
    <cellStyle name="Normal 5 2 2 2 2 3 2 4 2" xfId="18980" xr:uid="{00000000-0005-0000-0000-0000864A0000}"/>
    <cellStyle name="Normal 5 2 2 2 2 3 2 4 2 2" xfId="42325" xr:uid="{00000000-0005-0000-0000-0000874A0000}"/>
    <cellStyle name="Normal 5 2 2 2 2 3 2 4 3" xfId="13826" xr:uid="{00000000-0005-0000-0000-0000884A0000}"/>
    <cellStyle name="Normal 5 2 2 2 2 3 2 4 3 2" xfId="37010" xr:uid="{00000000-0005-0000-0000-0000894A0000}"/>
    <cellStyle name="Normal 5 2 2 2 2 3 2 4 4" xfId="31700" xr:uid="{00000000-0005-0000-0000-00008A4A0000}"/>
    <cellStyle name="Normal 5 2 2 2 2 3 2 4 5" xfId="26385" xr:uid="{00000000-0005-0000-0000-00008B4A0000}"/>
    <cellStyle name="Normal 5 2 2 2 2 3 2 5" xfId="15607" xr:uid="{00000000-0005-0000-0000-00008C4A0000}"/>
    <cellStyle name="Normal 5 2 2 2 2 3 2 5 2" xfId="38794" xr:uid="{00000000-0005-0000-0000-00008D4A0000}"/>
    <cellStyle name="Normal 5 2 2 2 2 3 2 6" xfId="10298" xr:uid="{00000000-0005-0000-0000-00008E4A0000}"/>
    <cellStyle name="Normal 5 2 2 2 2 3 2 6 2" xfId="33479" xr:uid="{00000000-0005-0000-0000-00008F4A0000}"/>
    <cellStyle name="Normal 5 2 2 2 2 3 2 7" xfId="20925" xr:uid="{00000000-0005-0000-0000-0000904A0000}"/>
    <cellStyle name="Normal 5 2 2 2 2 3 2 7 2" xfId="28169" xr:uid="{00000000-0005-0000-0000-0000914A0000}"/>
    <cellStyle name="Normal 5 2 2 2 2 3 2 8" xfId="22854" xr:uid="{00000000-0005-0000-0000-0000924A0000}"/>
    <cellStyle name="Normal 5 2 2 2 2 3 2 9" xfId="44120" xr:uid="{00000000-0005-0000-0000-0000934A0000}"/>
    <cellStyle name="Normal 5 2 2 2 2 3 3" xfId="1737" xr:uid="{00000000-0005-0000-0000-0000944A0000}"/>
    <cellStyle name="Normal 5 2 2 2 2 3 3 10" xfId="3686" xr:uid="{00000000-0005-0000-0000-0000954A0000}"/>
    <cellStyle name="Normal 5 2 2 2 2 3 3 2" xfId="7298" xr:uid="{00000000-0005-0000-0000-0000964A0000}"/>
    <cellStyle name="Normal 5 2 2 2 2 3 3 2 2" xfId="17651" xr:uid="{00000000-0005-0000-0000-0000974A0000}"/>
    <cellStyle name="Normal 5 2 2 2 2 3 3 2 2 2" xfId="40963" xr:uid="{00000000-0005-0000-0000-0000984A0000}"/>
    <cellStyle name="Normal 5 2 2 2 2 3 3 2 3" xfId="12465" xr:uid="{00000000-0005-0000-0000-0000994A0000}"/>
    <cellStyle name="Normal 5 2 2 2 2 3 3 2 3 2" xfId="35648" xr:uid="{00000000-0005-0000-0000-00009A4A0000}"/>
    <cellStyle name="Normal 5 2 2 2 2 3 3 2 4" xfId="30338" xr:uid="{00000000-0005-0000-0000-00009B4A0000}"/>
    <cellStyle name="Normal 5 2 2 2 2 3 3 2 5" xfId="25023" xr:uid="{00000000-0005-0000-0000-00009C4A0000}"/>
    <cellStyle name="Normal 5 2 2 2 2 3 3 3" xfId="8940" xr:uid="{00000000-0005-0000-0000-00009D4A0000}"/>
    <cellStyle name="Normal 5 2 2 2 2 3 3 3 2" xfId="19386" xr:uid="{00000000-0005-0000-0000-00009E4A0000}"/>
    <cellStyle name="Normal 5 2 2 2 2 3 3 3 2 2" xfId="42731" xr:uid="{00000000-0005-0000-0000-00009F4A0000}"/>
    <cellStyle name="Normal 5 2 2 2 2 3 3 3 3" xfId="14232" xr:uid="{00000000-0005-0000-0000-0000A04A0000}"/>
    <cellStyle name="Normal 5 2 2 2 2 3 3 3 3 2" xfId="37416" xr:uid="{00000000-0005-0000-0000-0000A14A0000}"/>
    <cellStyle name="Normal 5 2 2 2 2 3 3 3 4" xfId="32106" xr:uid="{00000000-0005-0000-0000-0000A24A0000}"/>
    <cellStyle name="Normal 5 2 2 2 2 3 3 3 5" xfId="26791" xr:uid="{00000000-0005-0000-0000-0000A34A0000}"/>
    <cellStyle name="Normal 5 2 2 2 2 3 3 4" xfId="16013" xr:uid="{00000000-0005-0000-0000-0000A44A0000}"/>
    <cellStyle name="Normal 5 2 2 2 2 3 3 4 2" xfId="39200" xr:uid="{00000000-0005-0000-0000-0000A54A0000}"/>
    <cellStyle name="Normal 5 2 2 2 2 3 3 5" xfId="10704" xr:uid="{00000000-0005-0000-0000-0000A64A0000}"/>
    <cellStyle name="Normal 5 2 2 2 2 3 3 5 2" xfId="33885" xr:uid="{00000000-0005-0000-0000-0000A74A0000}"/>
    <cellStyle name="Normal 5 2 2 2 2 3 3 6" xfId="21331" xr:uid="{00000000-0005-0000-0000-0000A84A0000}"/>
    <cellStyle name="Normal 5 2 2 2 2 3 3 6 2" xfId="28575" xr:uid="{00000000-0005-0000-0000-0000A94A0000}"/>
    <cellStyle name="Normal 5 2 2 2 2 3 3 7" xfId="23260" xr:uid="{00000000-0005-0000-0000-0000AA4A0000}"/>
    <cellStyle name="Normal 5 2 2 2 2 3 3 8" xfId="44526" xr:uid="{00000000-0005-0000-0000-0000AB4A0000}"/>
    <cellStyle name="Normal 5 2 2 2 2 3 3 9" xfId="4879" xr:uid="{00000000-0005-0000-0000-0000AC4A0000}"/>
    <cellStyle name="Normal 5 2 2 2 2 3 4" xfId="6499" xr:uid="{00000000-0005-0000-0000-0000AD4A0000}"/>
    <cellStyle name="Normal 5 2 2 2 2 3 4 2" xfId="16899" xr:uid="{00000000-0005-0000-0000-0000AE4A0000}"/>
    <cellStyle name="Normal 5 2 2 2 2 3 4 2 2" xfId="40151" xr:uid="{00000000-0005-0000-0000-0000AF4A0000}"/>
    <cellStyle name="Normal 5 2 2 2 2 3 4 3" xfId="11653" xr:uid="{00000000-0005-0000-0000-0000B04A0000}"/>
    <cellStyle name="Normal 5 2 2 2 2 3 4 3 2" xfId="34836" xr:uid="{00000000-0005-0000-0000-0000B14A0000}"/>
    <cellStyle name="Normal 5 2 2 2 2 3 4 4" xfId="29526" xr:uid="{00000000-0005-0000-0000-0000B24A0000}"/>
    <cellStyle name="Normal 5 2 2 2 2 3 4 5" xfId="24211" xr:uid="{00000000-0005-0000-0000-0000B34A0000}"/>
    <cellStyle name="Normal 5 2 2 2 2 3 5" xfId="8188" xr:uid="{00000000-0005-0000-0000-0000B44A0000}"/>
    <cellStyle name="Normal 5 2 2 2 2 3 5 2" xfId="18575" xr:uid="{00000000-0005-0000-0000-0000B54A0000}"/>
    <cellStyle name="Normal 5 2 2 2 2 3 5 2 2" xfId="41919" xr:uid="{00000000-0005-0000-0000-0000B64A0000}"/>
    <cellStyle name="Normal 5 2 2 2 2 3 5 3" xfId="13420" xr:uid="{00000000-0005-0000-0000-0000B74A0000}"/>
    <cellStyle name="Normal 5 2 2 2 2 3 5 3 2" xfId="36604" xr:uid="{00000000-0005-0000-0000-0000B84A0000}"/>
    <cellStyle name="Normal 5 2 2 2 2 3 5 4" xfId="31294" xr:uid="{00000000-0005-0000-0000-0000B94A0000}"/>
    <cellStyle name="Normal 5 2 2 2 2 3 5 5" xfId="25979" xr:uid="{00000000-0005-0000-0000-0000BA4A0000}"/>
    <cellStyle name="Normal 5 2 2 2 2 3 6" xfId="15201" xr:uid="{00000000-0005-0000-0000-0000BB4A0000}"/>
    <cellStyle name="Normal 5 2 2 2 2 3 6 2" xfId="38388" xr:uid="{00000000-0005-0000-0000-0000BC4A0000}"/>
    <cellStyle name="Normal 5 2 2 2 2 3 7" xfId="9892" xr:uid="{00000000-0005-0000-0000-0000BD4A0000}"/>
    <cellStyle name="Normal 5 2 2 2 2 3 7 2" xfId="33073" xr:uid="{00000000-0005-0000-0000-0000BE4A0000}"/>
    <cellStyle name="Normal 5 2 2 2 2 3 8" xfId="20519" xr:uid="{00000000-0005-0000-0000-0000BF4A0000}"/>
    <cellStyle name="Normal 5 2 2 2 2 3 8 2" xfId="27763" xr:uid="{00000000-0005-0000-0000-0000C04A0000}"/>
    <cellStyle name="Normal 5 2 2 2 2 3 9" xfId="22448" xr:uid="{00000000-0005-0000-0000-0000C14A0000}"/>
    <cellStyle name="Normal 5 2 2 2 2 4" xfId="1065" xr:uid="{00000000-0005-0000-0000-0000C24A0000}"/>
    <cellStyle name="Normal 5 2 2 2 2 4 10" xfId="4880" xr:uid="{00000000-0005-0000-0000-0000C34A0000}"/>
    <cellStyle name="Normal 5 2 2 2 2 4 11" xfId="3016" xr:uid="{00000000-0005-0000-0000-0000C44A0000}"/>
    <cellStyle name="Normal 5 2 2 2 2 4 2" xfId="1880" xr:uid="{00000000-0005-0000-0000-0000C54A0000}"/>
    <cellStyle name="Normal 5 2 2 2 2 4 2 10" xfId="3828" xr:uid="{00000000-0005-0000-0000-0000C64A0000}"/>
    <cellStyle name="Normal 5 2 2 2 2 4 2 2" xfId="7438" xr:uid="{00000000-0005-0000-0000-0000C74A0000}"/>
    <cellStyle name="Normal 5 2 2 2 2 4 2 2 2" xfId="17793" xr:uid="{00000000-0005-0000-0000-0000C84A0000}"/>
    <cellStyle name="Normal 5 2 2 2 2 4 2 2 2 2" xfId="41105" xr:uid="{00000000-0005-0000-0000-0000C94A0000}"/>
    <cellStyle name="Normal 5 2 2 2 2 4 2 2 3" xfId="12607" xr:uid="{00000000-0005-0000-0000-0000CA4A0000}"/>
    <cellStyle name="Normal 5 2 2 2 2 4 2 2 3 2" xfId="35790" xr:uid="{00000000-0005-0000-0000-0000CB4A0000}"/>
    <cellStyle name="Normal 5 2 2 2 2 4 2 2 4" xfId="30480" xr:uid="{00000000-0005-0000-0000-0000CC4A0000}"/>
    <cellStyle name="Normal 5 2 2 2 2 4 2 2 5" xfId="25165" xr:uid="{00000000-0005-0000-0000-0000CD4A0000}"/>
    <cellStyle name="Normal 5 2 2 2 2 4 2 3" xfId="9083" xr:uid="{00000000-0005-0000-0000-0000CE4A0000}"/>
    <cellStyle name="Normal 5 2 2 2 2 4 2 3 2" xfId="19528" xr:uid="{00000000-0005-0000-0000-0000CF4A0000}"/>
    <cellStyle name="Normal 5 2 2 2 2 4 2 3 2 2" xfId="42873" xr:uid="{00000000-0005-0000-0000-0000D04A0000}"/>
    <cellStyle name="Normal 5 2 2 2 2 4 2 3 3" xfId="14374" xr:uid="{00000000-0005-0000-0000-0000D14A0000}"/>
    <cellStyle name="Normal 5 2 2 2 2 4 2 3 3 2" xfId="37558" xr:uid="{00000000-0005-0000-0000-0000D24A0000}"/>
    <cellStyle name="Normal 5 2 2 2 2 4 2 3 4" xfId="32248" xr:uid="{00000000-0005-0000-0000-0000D34A0000}"/>
    <cellStyle name="Normal 5 2 2 2 2 4 2 3 5" xfId="26933" xr:uid="{00000000-0005-0000-0000-0000D44A0000}"/>
    <cellStyle name="Normal 5 2 2 2 2 4 2 4" xfId="16155" xr:uid="{00000000-0005-0000-0000-0000D54A0000}"/>
    <cellStyle name="Normal 5 2 2 2 2 4 2 4 2" xfId="39342" xr:uid="{00000000-0005-0000-0000-0000D64A0000}"/>
    <cellStyle name="Normal 5 2 2 2 2 4 2 5" xfId="10846" xr:uid="{00000000-0005-0000-0000-0000D74A0000}"/>
    <cellStyle name="Normal 5 2 2 2 2 4 2 5 2" xfId="34027" xr:uid="{00000000-0005-0000-0000-0000D84A0000}"/>
    <cellStyle name="Normal 5 2 2 2 2 4 2 6" xfId="21473" xr:uid="{00000000-0005-0000-0000-0000D94A0000}"/>
    <cellStyle name="Normal 5 2 2 2 2 4 2 6 2" xfId="28717" xr:uid="{00000000-0005-0000-0000-0000DA4A0000}"/>
    <cellStyle name="Normal 5 2 2 2 2 4 2 7" xfId="23402" xr:uid="{00000000-0005-0000-0000-0000DB4A0000}"/>
    <cellStyle name="Normal 5 2 2 2 2 4 2 8" xfId="44668" xr:uid="{00000000-0005-0000-0000-0000DC4A0000}"/>
    <cellStyle name="Normal 5 2 2 2 2 4 2 9" xfId="4881" xr:uid="{00000000-0005-0000-0000-0000DD4A0000}"/>
    <cellStyle name="Normal 5 2 2 2 2 4 3" xfId="6638" xr:uid="{00000000-0005-0000-0000-0000DE4A0000}"/>
    <cellStyle name="Normal 5 2 2 2 2 4 3 2" xfId="17041" xr:uid="{00000000-0005-0000-0000-0000DF4A0000}"/>
    <cellStyle name="Normal 5 2 2 2 2 4 3 2 2" xfId="40293" xr:uid="{00000000-0005-0000-0000-0000E04A0000}"/>
    <cellStyle name="Normal 5 2 2 2 2 4 3 3" xfId="11795" xr:uid="{00000000-0005-0000-0000-0000E14A0000}"/>
    <cellStyle name="Normal 5 2 2 2 2 4 3 3 2" xfId="34978" xr:uid="{00000000-0005-0000-0000-0000E24A0000}"/>
    <cellStyle name="Normal 5 2 2 2 2 4 3 4" xfId="29668" xr:uid="{00000000-0005-0000-0000-0000E34A0000}"/>
    <cellStyle name="Normal 5 2 2 2 2 4 3 5" xfId="24353" xr:uid="{00000000-0005-0000-0000-0000E44A0000}"/>
    <cellStyle name="Normal 5 2 2 2 2 4 4" xfId="8330" xr:uid="{00000000-0005-0000-0000-0000E54A0000}"/>
    <cellStyle name="Normal 5 2 2 2 2 4 4 2" xfId="18716" xr:uid="{00000000-0005-0000-0000-0000E64A0000}"/>
    <cellStyle name="Normal 5 2 2 2 2 4 4 2 2" xfId="42061" xr:uid="{00000000-0005-0000-0000-0000E74A0000}"/>
    <cellStyle name="Normal 5 2 2 2 2 4 4 3" xfId="13562" xr:uid="{00000000-0005-0000-0000-0000E84A0000}"/>
    <cellStyle name="Normal 5 2 2 2 2 4 4 3 2" xfId="36746" xr:uid="{00000000-0005-0000-0000-0000E94A0000}"/>
    <cellStyle name="Normal 5 2 2 2 2 4 4 4" xfId="31436" xr:uid="{00000000-0005-0000-0000-0000EA4A0000}"/>
    <cellStyle name="Normal 5 2 2 2 2 4 4 5" xfId="26121" xr:uid="{00000000-0005-0000-0000-0000EB4A0000}"/>
    <cellStyle name="Normal 5 2 2 2 2 4 5" xfId="15343" xr:uid="{00000000-0005-0000-0000-0000EC4A0000}"/>
    <cellStyle name="Normal 5 2 2 2 2 4 5 2" xfId="38530" xr:uid="{00000000-0005-0000-0000-0000ED4A0000}"/>
    <cellStyle name="Normal 5 2 2 2 2 4 6" xfId="10034" xr:uid="{00000000-0005-0000-0000-0000EE4A0000}"/>
    <cellStyle name="Normal 5 2 2 2 2 4 6 2" xfId="33215" xr:uid="{00000000-0005-0000-0000-0000EF4A0000}"/>
    <cellStyle name="Normal 5 2 2 2 2 4 7" xfId="20661" xr:uid="{00000000-0005-0000-0000-0000F04A0000}"/>
    <cellStyle name="Normal 5 2 2 2 2 4 7 2" xfId="27905" xr:uid="{00000000-0005-0000-0000-0000F14A0000}"/>
    <cellStyle name="Normal 5 2 2 2 2 4 8" xfId="22590" xr:uid="{00000000-0005-0000-0000-0000F24A0000}"/>
    <cellStyle name="Normal 5 2 2 2 2 4 9" xfId="43856" xr:uid="{00000000-0005-0000-0000-0000F34A0000}"/>
    <cellStyle name="Normal 5 2 2 2 2 5" xfId="646" xr:uid="{00000000-0005-0000-0000-0000F44A0000}"/>
    <cellStyle name="Normal 5 2 2 2 2 5 10" xfId="2610" xr:uid="{00000000-0005-0000-0000-0000F54A0000}"/>
    <cellStyle name="Normal 5 2 2 2 2 5 2" xfId="6239" xr:uid="{00000000-0005-0000-0000-0000F64A0000}"/>
    <cellStyle name="Normal 5 2 2 2 2 5 2 2" xfId="16683" xr:uid="{00000000-0005-0000-0000-0000F74A0000}"/>
    <cellStyle name="Normal 5 2 2 2 2 5 2 2 2" xfId="39887" xr:uid="{00000000-0005-0000-0000-0000F84A0000}"/>
    <cellStyle name="Normal 5 2 2 2 2 5 2 3" xfId="11389" xr:uid="{00000000-0005-0000-0000-0000F94A0000}"/>
    <cellStyle name="Normal 5 2 2 2 2 5 2 3 2" xfId="34572" xr:uid="{00000000-0005-0000-0000-0000FA4A0000}"/>
    <cellStyle name="Normal 5 2 2 2 2 5 2 4" xfId="29262" xr:uid="{00000000-0005-0000-0000-0000FB4A0000}"/>
    <cellStyle name="Normal 5 2 2 2 2 5 2 5" xfId="23947" xr:uid="{00000000-0005-0000-0000-0000FC4A0000}"/>
    <cellStyle name="Normal 5 2 2 2 2 5 3" xfId="7972" xr:uid="{00000000-0005-0000-0000-0000FD4A0000}"/>
    <cellStyle name="Normal 5 2 2 2 2 5 3 2" xfId="18311" xr:uid="{00000000-0005-0000-0000-0000FE4A0000}"/>
    <cellStyle name="Normal 5 2 2 2 2 5 3 2 2" xfId="41655" xr:uid="{00000000-0005-0000-0000-0000FF4A0000}"/>
    <cellStyle name="Normal 5 2 2 2 2 5 3 3" xfId="13156" xr:uid="{00000000-0005-0000-0000-0000004B0000}"/>
    <cellStyle name="Normal 5 2 2 2 2 5 3 3 2" xfId="36340" xr:uid="{00000000-0005-0000-0000-0000014B0000}"/>
    <cellStyle name="Normal 5 2 2 2 2 5 3 4" xfId="31030" xr:uid="{00000000-0005-0000-0000-0000024B0000}"/>
    <cellStyle name="Normal 5 2 2 2 2 5 3 5" xfId="25715" xr:uid="{00000000-0005-0000-0000-0000034B0000}"/>
    <cellStyle name="Normal 5 2 2 2 2 5 4" xfId="14937" xr:uid="{00000000-0005-0000-0000-0000044B0000}"/>
    <cellStyle name="Normal 5 2 2 2 2 5 4 2" xfId="38124" xr:uid="{00000000-0005-0000-0000-0000054B0000}"/>
    <cellStyle name="Normal 5 2 2 2 2 5 5" xfId="9628" xr:uid="{00000000-0005-0000-0000-0000064B0000}"/>
    <cellStyle name="Normal 5 2 2 2 2 5 5 2" xfId="32809" xr:uid="{00000000-0005-0000-0000-0000074B0000}"/>
    <cellStyle name="Normal 5 2 2 2 2 5 6" xfId="20255" xr:uid="{00000000-0005-0000-0000-0000084B0000}"/>
    <cellStyle name="Normal 5 2 2 2 2 5 6 2" xfId="27499" xr:uid="{00000000-0005-0000-0000-0000094B0000}"/>
    <cellStyle name="Normal 5 2 2 2 2 5 7" xfId="22184" xr:uid="{00000000-0005-0000-0000-00000A4B0000}"/>
    <cellStyle name="Normal 5 2 2 2 2 5 8" xfId="43450" xr:uid="{00000000-0005-0000-0000-00000B4B0000}"/>
    <cellStyle name="Normal 5 2 2 2 2 5 9" xfId="4882" xr:uid="{00000000-0005-0000-0000-00000C4B0000}"/>
    <cellStyle name="Normal 5 2 2 2 2 6" xfId="1473" xr:uid="{00000000-0005-0000-0000-00000D4B0000}"/>
    <cellStyle name="Normal 5 2 2 2 2 6 10" xfId="3422" xr:uid="{00000000-0005-0000-0000-00000E4B0000}"/>
    <cellStyle name="Normal 5 2 2 2 2 6 2" xfId="7038" xr:uid="{00000000-0005-0000-0000-00000F4B0000}"/>
    <cellStyle name="Normal 5 2 2 2 2 6 2 2" xfId="17411" xr:uid="{00000000-0005-0000-0000-0000104B0000}"/>
    <cellStyle name="Normal 5 2 2 2 2 6 2 2 2" xfId="40699" xr:uid="{00000000-0005-0000-0000-0000114B0000}"/>
    <cellStyle name="Normal 5 2 2 2 2 6 2 3" xfId="12201" xr:uid="{00000000-0005-0000-0000-0000124B0000}"/>
    <cellStyle name="Normal 5 2 2 2 2 6 2 3 2" xfId="35384" xr:uid="{00000000-0005-0000-0000-0000134B0000}"/>
    <cellStyle name="Normal 5 2 2 2 2 6 2 4" xfId="30074" xr:uid="{00000000-0005-0000-0000-0000144B0000}"/>
    <cellStyle name="Normal 5 2 2 2 2 6 2 5" xfId="24759" xr:uid="{00000000-0005-0000-0000-0000154B0000}"/>
    <cellStyle name="Normal 5 2 2 2 2 6 3" xfId="8700" xr:uid="{00000000-0005-0000-0000-0000164B0000}"/>
    <cellStyle name="Normal 5 2 2 2 2 6 3 2" xfId="19122" xr:uid="{00000000-0005-0000-0000-0000174B0000}"/>
    <cellStyle name="Normal 5 2 2 2 2 6 3 2 2" xfId="42467" xr:uid="{00000000-0005-0000-0000-0000184B0000}"/>
    <cellStyle name="Normal 5 2 2 2 2 6 3 3" xfId="13968" xr:uid="{00000000-0005-0000-0000-0000194B0000}"/>
    <cellStyle name="Normal 5 2 2 2 2 6 3 3 2" xfId="37152" xr:uid="{00000000-0005-0000-0000-00001A4B0000}"/>
    <cellStyle name="Normal 5 2 2 2 2 6 3 4" xfId="31842" xr:uid="{00000000-0005-0000-0000-00001B4B0000}"/>
    <cellStyle name="Normal 5 2 2 2 2 6 3 5" xfId="26527" xr:uid="{00000000-0005-0000-0000-00001C4B0000}"/>
    <cellStyle name="Normal 5 2 2 2 2 6 4" xfId="15749" xr:uid="{00000000-0005-0000-0000-00001D4B0000}"/>
    <cellStyle name="Normal 5 2 2 2 2 6 4 2" xfId="38936" xr:uid="{00000000-0005-0000-0000-00001E4B0000}"/>
    <cellStyle name="Normal 5 2 2 2 2 6 5" xfId="10440" xr:uid="{00000000-0005-0000-0000-00001F4B0000}"/>
    <cellStyle name="Normal 5 2 2 2 2 6 5 2" xfId="33621" xr:uid="{00000000-0005-0000-0000-0000204B0000}"/>
    <cellStyle name="Normal 5 2 2 2 2 6 6" xfId="21067" xr:uid="{00000000-0005-0000-0000-0000214B0000}"/>
    <cellStyle name="Normal 5 2 2 2 2 6 6 2" xfId="28311" xr:uid="{00000000-0005-0000-0000-0000224B0000}"/>
    <cellStyle name="Normal 5 2 2 2 2 6 7" xfId="22996" xr:uid="{00000000-0005-0000-0000-0000234B0000}"/>
    <cellStyle name="Normal 5 2 2 2 2 6 8" xfId="44262" xr:uid="{00000000-0005-0000-0000-0000244B0000}"/>
    <cellStyle name="Normal 5 2 2 2 2 6 9" xfId="4883" xr:uid="{00000000-0005-0000-0000-0000254B0000}"/>
    <cellStyle name="Normal 5 2 2 2 2 7" xfId="6107" xr:uid="{00000000-0005-0000-0000-0000264B0000}"/>
    <cellStyle name="Normal 5 2 2 2 2 7 2" xfId="16549" xr:uid="{00000000-0005-0000-0000-0000274B0000}"/>
    <cellStyle name="Normal 5 2 2 2 2 7 2 2" xfId="39753" xr:uid="{00000000-0005-0000-0000-0000284B0000}"/>
    <cellStyle name="Normal 5 2 2 2 2 7 3" xfId="11255" xr:uid="{00000000-0005-0000-0000-0000294B0000}"/>
    <cellStyle name="Normal 5 2 2 2 2 7 3 2" xfId="34438" xr:uid="{00000000-0005-0000-0000-00002A4B0000}"/>
    <cellStyle name="Normal 5 2 2 2 2 7 4" xfId="29128" xr:uid="{00000000-0005-0000-0000-00002B4B0000}"/>
    <cellStyle name="Normal 5 2 2 2 2 7 5" xfId="23813" xr:uid="{00000000-0005-0000-0000-00002C4B0000}"/>
    <cellStyle name="Normal 5 2 2 2 2 8" xfId="7838" xr:uid="{00000000-0005-0000-0000-00002D4B0000}"/>
    <cellStyle name="Normal 5 2 2 2 2 8 2" xfId="18177" xr:uid="{00000000-0005-0000-0000-00002E4B0000}"/>
    <cellStyle name="Normal 5 2 2 2 2 8 2 2" xfId="41521" xr:uid="{00000000-0005-0000-0000-00002F4B0000}"/>
    <cellStyle name="Normal 5 2 2 2 2 8 3" xfId="13022" xr:uid="{00000000-0005-0000-0000-0000304B0000}"/>
    <cellStyle name="Normal 5 2 2 2 2 8 3 2" xfId="36206" xr:uid="{00000000-0005-0000-0000-0000314B0000}"/>
    <cellStyle name="Normal 5 2 2 2 2 8 4" xfId="30896" xr:uid="{00000000-0005-0000-0000-0000324B0000}"/>
    <cellStyle name="Normal 5 2 2 2 2 8 5" xfId="25581" xr:uid="{00000000-0005-0000-0000-0000334B0000}"/>
    <cellStyle name="Normal 5 2 2 2 2 9" xfId="14803" xr:uid="{00000000-0005-0000-0000-0000344B0000}"/>
    <cellStyle name="Normal 5 2 2 2 2 9 2" xfId="37990" xr:uid="{00000000-0005-0000-0000-0000354B0000}"/>
    <cellStyle name="Normal 5 2 2 2 3" xfId="722" xr:uid="{00000000-0005-0000-0000-0000364B0000}"/>
    <cellStyle name="Normal 5 2 2 2 3 10" xfId="43523" xr:uid="{00000000-0005-0000-0000-0000374B0000}"/>
    <cellStyle name="Normal 5 2 2 2 3 11" xfId="4884" xr:uid="{00000000-0005-0000-0000-0000384B0000}"/>
    <cellStyle name="Normal 5 2 2 2 3 12" xfId="2683" xr:uid="{00000000-0005-0000-0000-0000394B0000}"/>
    <cellStyle name="Normal 5 2 2 2 3 2" xfId="1138" xr:uid="{00000000-0005-0000-0000-00003A4B0000}"/>
    <cellStyle name="Normal 5 2 2 2 3 2 10" xfId="4885" xr:uid="{00000000-0005-0000-0000-00003B4B0000}"/>
    <cellStyle name="Normal 5 2 2 2 3 2 11" xfId="3089" xr:uid="{00000000-0005-0000-0000-00003C4B0000}"/>
    <cellStyle name="Normal 5 2 2 2 3 2 2" xfId="1953" xr:uid="{00000000-0005-0000-0000-00003D4B0000}"/>
    <cellStyle name="Normal 5 2 2 2 3 2 2 10" xfId="3901" xr:uid="{00000000-0005-0000-0000-00003E4B0000}"/>
    <cellStyle name="Normal 5 2 2 2 3 2 2 2" xfId="7510" xr:uid="{00000000-0005-0000-0000-00003F4B0000}"/>
    <cellStyle name="Normal 5 2 2 2 3 2 2 2 2" xfId="17854" xr:uid="{00000000-0005-0000-0000-0000404B0000}"/>
    <cellStyle name="Normal 5 2 2 2 3 2 2 2 2 2" xfId="41178" xr:uid="{00000000-0005-0000-0000-0000414B0000}"/>
    <cellStyle name="Normal 5 2 2 2 3 2 2 2 3" xfId="12680" xr:uid="{00000000-0005-0000-0000-0000424B0000}"/>
    <cellStyle name="Normal 5 2 2 2 3 2 2 2 3 2" xfId="35863" xr:uid="{00000000-0005-0000-0000-0000434B0000}"/>
    <cellStyle name="Normal 5 2 2 2 3 2 2 2 4" xfId="30553" xr:uid="{00000000-0005-0000-0000-0000444B0000}"/>
    <cellStyle name="Normal 5 2 2 2 3 2 2 2 5" xfId="25238" xr:uid="{00000000-0005-0000-0000-0000454B0000}"/>
    <cellStyle name="Normal 5 2 2 2 3 2 2 3" xfId="9144" xr:uid="{00000000-0005-0000-0000-0000464B0000}"/>
    <cellStyle name="Normal 5 2 2 2 3 2 2 3 2" xfId="19601" xr:uid="{00000000-0005-0000-0000-0000474B0000}"/>
    <cellStyle name="Normal 5 2 2 2 3 2 2 3 2 2" xfId="42946" xr:uid="{00000000-0005-0000-0000-0000484B0000}"/>
    <cellStyle name="Normal 5 2 2 2 3 2 2 3 3" xfId="14447" xr:uid="{00000000-0005-0000-0000-0000494B0000}"/>
    <cellStyle name="Normal 5 2 2 2 3 2 2 3 3 2" xfId="37631" xr:uid="{00000000-0005-0000-0000-00004A4B0000}"/>
    <cellStyle name="Normal 5 2 2 2 3 2 2 3 4" xfId="32321" xr:uid="{00000000-0005-0000-0000-00004B4B0000}"/>
    <cellStyle name="Normal 5 2 2 2 3 2 2 3 5" xfId="27006" xr:uid="{00000000-0005-0000-0000-00004C4B0000}"/>
    <cellStyle name="Normal 5 2 2 2 3 2 2 4" xfId="16228" xr:uid="{00000000-0005-0000-0000-00004D4B0000}"/>
    <cellStyle name="Normal 5 2 2 2 3 2 2 4 2" xfId="39415" xr:uid="{00000000-0005-0000-0000-00004E4B0000}"/>
    <cellStyle name="Normal 5 2 2 2 3 2 2 5" xfId="10919" xr:uid="{00000000-0005-0000-0000-00004F4B0000}"/>
    <cellStyle name="Normal 5 2 2 2 3 2 2 5 2" xfId="34100" xr:uid="{00000000-0005-0000-0000-0000504B0000}"/>
    <cellStyle name="Normal 5 2 2 2 3 2 2 6" xfId="21546" xr:uid="{00000000-0005-0000-0000-0000514B0000}"/>
    <cellStyle name="Normal 5 2 2 2 3 2 2 6 2" xfId="28790" xr:uid="{00000000-0005-0000-0000-0000524B0000}"/>
    <cellStyle name="Normal 5 2 2 2 3 2 2 7" xfId="23475" xr:uid="{00000000-0005-0000-0000-0000534B0000}"/>
    <cellStyle name="Normal 5 2 2 2 3 2 2 8" xfId="44741" xr:uid="{00000000-0005-0000-0000-0000544B0000}"/>
    <cellStyle name="Normal 5 2 2 2 3 2 2 9" xfId="4886" xr:uid="{00000000-0005-0000-0000-0000554B0000}"/>
    <cellStyle name="Normal 5 2 2 2 3 2 3" xfId="6710" xr:uid="{00000000-0005-0000-0000-0000564B0000}"/>
    <cellStyle name="Normal 5 2 2 2 3 2 3 2" xfId="17102" xr:uid="{00000000-0005-0000-0000-0000574B0000}"/>
    <cellStyle name="Normal 5 2 2 2 3 2 3 2 2" xfId="40366" xr:uid="{00000000-0005-0000-0000-0000584B0000}"/>
    <cellStyle name="Normal 5 2 2 2 3 2 3 3" xfId="11868" xr:uid="{00000000-0005-0000-0000-0000594B0000}"/>
    <cellStyle name="Normal 5 2 2 2 3 2 3 3 2" xfId="35051" xr:uid="{00000000-0005-0000-0000-00005A4B0000}"/>
    <cellStyle name="Normal 5 2 2 2 3 2 3 4" xfId="29741" xr:uid="{00000000-0005-0000-0000-00005B4B0000}"/>
    <cellStyle name="Normal 5 2 2 2 3 2 3 5" xfId="24426" xr:uid="{00000000-0005-0000-0000-00005C4B0000}"/>
    <cellStyle name="Normal 5 2 2 2 3 2 4" xfId="8391" xr:uid="{00000000-0005-0000-0000-00005D4B0000}"/>
    <cellStyle name="Normal 5 2 2 2 3 2 4 2" xfId="18789" xr:uid="{00000000-0005-0000-0000-00005E4B0000}"/>
    <cellStyle name="Normal 5 2 2 2 3 2 4 2 2" xfId="42134" xr:uid="{00000000-0005-0000-0000-00005F4B0000}"/>
    <cellStyle name="Normal 5 2 2 2 3 2 4 3" xfId="13635" xr:uid="{00000000-0005-0000-0000-0000604B0000}"/>
    <cellStyle name="Normal 5 2 2 2 3 2 4 3 2" xfId="36819" xr:uid="{00000000-0005-0000-0000-0000614B0000}"/>
    <cellStyle name="Normal 5 2 2 2 3 2 4 4" xfId="31509" xr:uid="{00000000-0005-0000-0000-0000624B0000}"/>
    <cellStyle name="Normal 5 2 2 2 3 2 4 5" xfId="26194" xr:uid="{00000000-0005-0000-0000-0000634B0000}"/>
    <cellStyle name="Normal 5 2 2 2 3 2 5" xfId="15416" xr:uid="{00000000-0005-0000-0000-0000644B0000}"/>
    <cellStyle name="Normal 5 2 2 2 3 2 5 2" xfId="38603" xr:uid="{00000000-0005-0000-0000-0000654B0000}"/>
    <cellStyle name="Normal 5 2 2 2 3 2 6" xfId="10107" xr:uid="{00000000-0005-0000-0000-0000664B0000}"/>
    <cellStyle name="Normal 5 2 2 2 3 2 6 2" xfId="33288" xr:uid="{00000000-0005-0000-0000-0000674B0000}"/>
    <cellStyle name="Normal 5 2 2 2 3 2 7" xfId="20734" xr:uid="{00000000-0005-0000-0000-0000684B0000}"/>
    <cellStyle name="Normal 5 2 2 2 3 2 7 2" xfId="27978" xr:uid="{00000000-0005-0000-0000-0000694B0000}"/>
    <cellStyle name="Normal 5 2 2 2 3 2 8" xfId="22663" xr:uid="{00000000-0005-0000-0000-00006A4B0000}"/>
    <cellStyle name="Normal 5 2 2 2 3 2 9" xfId="43929" xr:uid="{00000000-0005-0000-0000-00006B4B0000}"/>
    <cellStyle name="Normal 5 2 2 2 3 3" xfId="1546" xr:uid="{00000000-0005-0000-0000-00006C4B0000}"/>
    <cellStyle name="Normal 5 2 2 2 3 3 10" xfId="3495" xr:uid="{00000000-0005-0000-0000-00006D4B0000}"/>
    <cellStyle name="Normal 5 2 2 2 3 3 2" xfId="7110" xr:uid="{00000000-0005-0000-0000-00006E4B0000}"/>
    <cellStyle name="Normal 5 2 2 2 3 3 2 2" xfId="17472" xr:uid="{00000000-0005-0000-0000-00006F4B0000}"/>
    <cellStyle name="Normal 5 2 2 2 3 3 2 2 2" xfId="40772" xr:uid="{00000000-0005-0000-0000-0000704B0000}"/>
    <cellStyle name="Normal 5 2 2 2 3 3 2 3" xfId="12274" xr:uid="{00000000-0005-0000-0000-0000714B0000}"/>
    <cellStyle name="Normal 5 2 2 2 3 3 2 3 2" xfId="35457" xr:uid="{00000000-0005-0000-0000-0000724B0000}"/>
    <cellStyle name="Normal 5 2 2 2 3 3 2 4" xfId="30147" xr:uid="{00000000-0005-0000-0000-0000734B0000}"/>
    <cellStyle name="Normal 5 2 2 2 3 3 2 5" xfId="24832" xr:uid="{00000000-0005-0000-0000-0000744B0000}"/>
    <cellStyle name="Normal 5 2 2 2 3 3 3" xfId="8761" xr:uid="{00000000-0005-0000-0000-0000754B0000}"/>
    <cellStyle name="Normal 5 2 2 2 3 3 3 2" xfId="19195" xr:uid="{00000000-0005-0000-0000-0000764B0000}"/>
    <cellStyle name="Normal 5 2 2 2 3 3 3 2 2" xfId="42540" xr:uid="{00000000-0005-0000-0000-0000774B0000}"/>
    <cellStyle name="Normal 5 2 2 2 3 3 3 3" xfId="14041" xr:uid="{00000000-0005-0000-0000-0000784B0000}"/>
    <cellStyle name="Normal 5 2 2 2 3 3 3 3 2" xfId="37225" xr:uid="{00000000-0005-0000-0000-0000794B0000}"/>
    <cellStyle name="Normal 5 2 2 2 3 3 3 4" xfId="31915" xr:uid="{00000000-0005-0000-0000-00007A4B0000}"/>
    <cellStyle name="Normal 5 2 2 2 3 3 3 5" xfId="26600" xr:uid="{00000000-0005-0000-0000-00007B4B0000}"/>
    <cellStyle name="Normal 5 2 2 2 3 3 4" xfId="15822" xr:uid="{00000000-0005-0000-0000-00007C4B0000}"/>
    <cellStyle name="Normal 5 2 2 2 3 3 4 2" xfId="39009" xr:uid="{00000000-0005-0000-0000-00007D4B0000}"/>
    <cellStyle name="Normal 5 2 2 2 3 3 5" xfId="10513" xr:uid="{00000000-0005-0000-0000-00007E4B0000}"/>
    <cellStyle name="Normal 5 2 2 2 3 3 5 2" xfId="33694" xr:uid="{00000000-0005-0000-0000-00007F4B0000}"/>
    <cellStyle name="Normal 5 2 2 2 3 3 6" xfId="21140" xr:uid="{00000000-0005-0000-0000-0000804B0000}"/>
    <cellStyle name="Normal 5 2 2 2 3 3 6 2" xfId="28384" xr:uid="{00000000-0005-0000-0000-0000814B0000}"/>
    <cellStyle name="Normal 5 2 2 2 3 3 7" xfId="23069" xr:uid="{00000000-0005-0000-0000-0000824B0000}"/>
    <cellStyle name="Normal 5 2 2 2 3 3 8" xfId="44335" xr:uid="{00000000-0005-0000-0000-0000834B0000}"/>
    <cellStyle name="Normal 5 2 2 2 3 3 9" xfId="4887" xr:uid="{00000000-0005-0000-0000-0000844B0000}"/>
    <cellStyle name="Normal 5 2 2 2 3 4" xfId="6311" xr:uid="{00000000-0005-0000-0000-0000854B0000}"/>
    <cellStyle name="Normal 5 2 2 2 3 4 2" xfId="16744" xr:uid="{00000000-0005-0000-0000-0000864B0000}"/>
    <cellStyle name="Normal 5 2 2 2 3 4 2 2" xfId="39960" xr:uid="{00000000-0005-0000-0000-0000874B0000}"/>
    <cellStyle name="Normal 5 2 2 2 3 4 3" xfId="11462" xr:uid="{00000000-0005-0000-0000-0000884B0000}"/>
    <cellStyle name="Normal 5 2 2 2 3 4 3 2" xfId="34645" xr:uid="{00000000-0005-0000-0000-0000894B0000}"/>
    <cellStyle name="Normal 5 2 2 2 3 4 4" xfId="29335" xr:uid="{00000000-0005-0000-0000-00008A4B0000}"/>
    <cellStyle name="Normal 5 2 2 2 3 4 5" xfId="24020" xr:uid="{00000000-0005-0000-0000-00008B4B0000}"/>
    <cellStyle name="Normal 5 2 2 2 3 5" xfId="8033" xr:uid="{00000000-0005-0000-0000-00008C4B0000}"/>
    <cellStyle name="Normal 5 2 2 2 3 5 2" xfId="18384" xr:uid="{00000000-0005-0000-0000-00008D4B0000}"/>
    <cellStyle name="Normal 5 2 2 2 3 5 2 2" xfId="41728" xr:uid="{00000000-0005-0000-0000-00008E4B0000}"/>
    <cellStyle name="Normal 5 2 2 2 3 5 3" xfId="13229" xr:uid="{00000000-0005-0000-0000-00008F4B0000}"/>
    <cellStyle name="Normal 5 2 2 2 3 5 3 2" xfId="36413" xr:uid="{00000000-0005-0000-0000-0000904B0000}"/>
    <cellStyle name="Normal 5 2 2 2 3 5 4" xfId="31103" xr:uid="{00000000-0005-0000-0000-0000914B0000}"/>
    <cellStyle name="Normal 5 2 2 2 3 5 5" xfId="25788" xr:uid="{00000000-0005-0000-0000-0000924B0000}"/>
    <cellStyle name="Normal 5 2 2 2 3 6" xfId="15010" xr:uid="{00000000-0005-0000-0000-0000934B0000}"/>
    <cellStyle name="Normal 5 2 2 2 3 6 2" xfId="38197" xr:uid="{00000000-0005-0000-0000-0000944B0000}"/>
    <cellStyle name="Normal 5 2 2 2 3 7" xfId="9701" xr:uid="{00000000-0005-0000-0000-0000954B0000}"/>
    <cellStyle name="Normal 5 2 2 2 3 7 2" xfId="32882" xr:uid="{00000000-0005-0000-0000-0000964B0000}"/>
    <cellStyle name="Normal 5 2 2 2 3 8" xfId="20328" xr:uid="{00000000-0005-0000-0000-0000974B0000}"/>
    <cellStyle name="Normal 5 2 2 2 3 8 2" xfId="27572" xr:uid="{00000000-0005-0000-0000-0000984B0000}"/>
    <cellStyle name="Normal 5 2 2 2 3 9" xfId="22257" xr:uid="{00000000-0005-0000-0000-0000994B0000}"/>
    <cellStyle name="Normal 5 2 2 2 4" xfId="859" xr:uid="{00000000-0005-0000-0000-00009A4B0000}"/>
    <cellStyle name="Normal 5 2 2 2 4 10" xfId="43652" xr:uid="{00000000-0005-0000-0000-00009B4B0000}"/>
    <cellStyle name="Normal 5 2 2 2 4 11" xfId="4888" xr:uid="{00000000-0005-0000-0000-00009C4B0000}"/>
    <cellStyle name="Normal 5 2 2 2 4 12" xfId="2812" xr:uid="{00000000-0005-0000-0000-00009D4B0000}"/>
    <cellStyle name="Normal 5 2 2 2 4 2" xfId="1267" xr:uid="{00000000-0005-0000-0000-00009E4B0000}"/>
    <cellStyle name="Normal 5 2 2 2 4 2 10" xfId="4889" xr:uid="{00000000-0005-0000-0000-00009F4B0000}"/>
    <cellStyle name="Normal 5 2 2 2 4 2 11" xfId="3218" xr:uid="{00000000-0005-0000-0000-0000A04B0000}"/>
    <cellStyle name="Normal 5 2 2 2 4 2 2" xfId="2082" xr:uid="{00000000-0005-0000-0000-0000A14B0000}"/>
    <cellStyle name="Normal 5 2 2 2 4 2 2 10" xfId="4030" xr:uid="{00000000-0005-0000-0000-0000A24B0000}"/>
    <cellStyle name="Normal 5 2 2 2 4 2 2 2" xfId="7637" xr:uid="{00000000-0005-0000-0000-0000A34B0000}"/>
    <cellStyle name="Normal 5 2 2 2 4 2 2 2 2" xfId="17971" xr:uid="{00000000-0005-0000-0000-0000A44B0000}"/>
    <cellStyle name="Normal 5 2 2 2 4 2 2 2 2 2" xfId="41307" xr:uid="{00000000-0005-0000-0000-0000A54B0000}"/>
    <cellStyle name="Normal 5 2 2 2 4 2 2 2 3" xfId="12809" xr:uid="{00000000-0005-0000-0000-0000A64B0000}"/>
    <cellStyle name="Normal 5 2 2 2 4 2 2 2 3 2" xfId="35992" xr:uid="{00000000-0005-0000-0000-0000A74B0000}"/>
    <cellStyle name="Normal 5 2 2 2 4 2 2 2 4" xfId="30682" xr:uid="{00000000-0005-0000-0000-0000A84B0000}"/>
    <cellStyle name="Normal 5 2 2 2 4 2 2 2 5" xfId="25367" xr:uid="{00000000-0005-0000-0000-0000A94B0000}"/>
    <cellStyle name="Normal 5 2 2 2 4 2 2 3" xfId="9261" xr:uid="{00000000-0005-0000-0000-0000AA4B0000}"/>
    <cellStyle name="Normal 5 2 2 2 4 2 2 3 2" xfId="19730" xr:uid="{00000000-0005-0000-0000-0000AB4B0000}"/>
    <cellStyle name="Normal 5 2 2 2 4 2 2 3 2 2" xfId="43075" xr:uid="{00000000-0005-0000-0000-0000AC4B0000}"/>
    <cellStyle name="Normal 5 2 2 2 4 2 2 3 3" xfId="14576" xr:uid="{00000000-0005-0000-0000-0000AD4B0000}"/>
    <cellStyle name="Normal 5 2 2 2 4 2 2 3 3 2" xfId="37760" xr:uid="{00000000-0005-0000-0000-0000AE4B0000}"/>
    <cellStyle name="Normal 5 2 2 2 4 2 2 3 4" xfId="32450" xr:uid="{00000000-0005-0000-0000-0000AF4B0000}"/>
    <cellStyle name="Normal 5 2 2 2 4 2 2 3 5" xfId="27135" xr:uid="{00000000-0005-0000-0000-0000B04B0000}"/>
    <cellStyle name="Normal 5 2 2 2 4 2 2 4" xfId="16357" xr:uid="{00000000-0005-0000-0000-0000B14B0000}"/>
    <cellStyle name="Normal 5 2 2 2 4 2 2 4 2" xfId="39544" xr:uid="{00000000-0005-0000-0000-0000B24B0000}"/>
    <cellStyle name="Normal 5 2 2 2 4 2 2 5" xfId="11048" xr:uid="{00000000-0005-0000-0000-0000B34B0000}"/>
    <cellStyle name="Normal 5 2 2 2 4 2 2 5 2" xfId="34229" xr:uid="{00000000-0005-0000-0000-0000B44B0000}"/>
    <cellStyle name="Normal 5 2 2 2 4 2 2 6" xfId="21675" xr:uid="{00000000-0005-0000-0000-0000B54B0000}"/>
    <cellStyle name="Normal 5 2 2 2 4 2 2 6 2" xfId="28919" xr:uid="{00000000-0005-0000-0000-0000B64B0000}"/>
    <cellStyle name="Normal 5 2 2 2 4 2 2 7" xfId="23604" xr:uid="{00000000-0005-0000-0000-0000B74B0000}"/>
    <cellStyle name="Normal 5 2 2 2 4 2 2 8" xfId="44870" xr:uid="{00000000-0005-0000-0000-0000B84B0000}"/>
    <cellStyle name="Normal 5 2 2 2 4 2 2 9" xfId="4890" xr:uid="{00000000-0005-0000-0000-0000B94B0000}"/>
    <cellStyle name="Normal 5 2 2 2 4 2 3" xfId="6837" xr:uid="{00000000-0005-0000-0000-0000BA4B0000}"/>
    <cellStyle name="Normal 5 2 2 2 4 2 3 2" xfId="17207" xr:uid="{00000000-0005-0000-0000-0000BB4B0000}"/>
    <cellStyle name="Normal 5 2 2 2 4 2 3 2 2" xfId="40495" xr:uid="{00000000-0005-0000-0000-0000BC4B0000}"/>
    <cellStyle name="Normal 5 2 2 2 4 2 3 3" xfId="11997" xr:uid="{00000000-0005-0000-0000-0000BD4B0000}"/>
    <cellStyle name="Normal 5 2 2 2 4 2 3 3 2" xfId="35180" xr:uid="{00000000-0005-0000-0000-0000BE4B0000}"/>
    <cellStyle name="Normal 5 2 2 2 4 2 3 4" xfId="29870" xr:uid="{00000000-0005-0000-0000-0000BF4B0000}"/>
    <cellStyle name="Normal 5 2 2 2 4 2 3 5" xfId="24555" xr:uid="{00000000-0005-0000-0000-0000C04B0000}"/>
    <cellStyle name="Normal 5 2 2 2 4 2 4" xfId="8496" xr:uid="{00000000-0005-0000-0000-0000C14B0000}"/>
    <cellStyle name="Normal 5 2 2 2 4 2 4 2" xfId="18918" xr:uid="{00000000-0005-0000-0000-0000C24B0000}"/>
    <cellStyle name="Normal 5 2 2 2 4 2 4 2 2" xfId="42263" xr:uid="{00000000-0005-0000-0000-0000C34B0000}"/>
    <cellStyle name="Normal 5 2 2 2 4 2 4 3" xfId="13764" xr:uid="{00000000-0005-0000-0000-0000C44B0000}"/>
    <cellStyle name="Normal 5 2 2 2 4 2 4 3 2" xfId="36948" xr:uid="{00000000-0005-0000-0000-0000C54B0000}"/>
    <cellStyle name="Normal 5 2 2 2 4 2 4 4" xfId="31638" xr:uid="{00000000-0005-0000-0000-0000C64B0000}"/>
    <cellStyle name="Normal 5 2 2 2 4 2 4 5" xfId="26323" xr:uid="{00000000-0005-0000-0000-0000C74B0000}"/>
    <cellStyle name="Normal 5 2 2 2 4 2 5" xfId="15545" xr:uid="{00000000-0005-0000-0000-0000C84B0000}"/>
    <cellStyle name="Normal 5 2 2 2 4 2 5 2" xfId="38732" xr:uid="{00000000-0005-0000-0000-0000C94B0000}"/>
    <cellStyle name="Normal 5 2 2 2 4 2 6" xfId="10236" xr:uid="{00000000-0005-0000-0000-0000CA4B0000}"/>
    <cellStyle name="Normal 5 2 2 2 4 2 6 2" xfId="33417" xr:uid="{00000000-0005-0000-0000-0000CB4B0000}"/>
    <cellStyle name="Normal 5 2 2 2 4 2 7" xfId="20863" xr:uid="{00000000-0005-0000-0000-0000CC4B0000}"/>
    <cellStyle name="Normal 5 2 2 2 4 2 7 2" xfId="28107" xr:uid="{00000000-0005-0000-0000-0000CD4B0000}"/>
    <cellStyle name="Normal 5 2 2 2 4 2 8" xfId="22792" xr:uid="{00000000-0005-0000-0000-0000CE4B0000}"/>
    <cellStyle name="Normal 5 2 2 2 4 2 9" xfId="44058" xr:uid="{00000000-0005-0000-0000-0000CF4B0000}"/>
    <cellStyle name="Normal 5 2 2 2 4 3" xfId="1675" xr:uid="{00000000-0005-0000-0000-0000D04B0000}"/>
    <cellStyle name="Normal 5 2 2 2 4 3 10" xfId="3624" xr:uid="{00000000-0005-0000-0000-0000D14B0000}"/>
    <cellStyle name="Normal 5 2 2 2 4 3 2" xfId="7237" xr:uid="{00000000-0005-0000-0000-0000D24B0000}"/>
    <cellStyle name="Normal 5 2 2 2 4 3 2 2" xfId="17589" xr:uid="{00000000-0005-0000-0000-0000D34B0000}"/>
    <cellStyle name="Normal 5 2 2 2 4 3 2 2 2" xfId="40901" xr:uid="{00000000-0005-0000-0000-0000D44B0000}"/>
    <cellStyle name="Normal 5 2 2 2 4 3 2 3" xfId="12403" xr:uid="{00000000-0005-0000-0000-0000D54B0000}"/>
    <cellStyle name="Normal 5 2 2 2 4 3 2 3 2" xfId="35586" xr:uid="{00000000-0005-0000-0000-0000D64B0000}"/>
    <cellStyle name="Normal 5 2 2 2 4 3 2 4" xfId="30276" xr:uid="{00000000-0005-0000-0000-0000D74B0000}"/>
    <cellStyle name="Normal 5 2 2 2 4 3 2 5" xfId="24961" xr:uid="{00000000-0005-0000-0000-0000D84B0000}"/>
    <cellStyle name="Normal 5 2 2 2 4 3 3" xfId="8878" xr:uid="{00000000-0005-0000-0000-0000D94B0000}"/>
    <cellStyle name="Normal 5 2 2 2 4 3 3 2" xfId="19324" xr:uid="{00000000-0005-0000-0000-0000DA4B0000}"/>
    <cellStyle name="Normal 5 2 2 2 4 3 3 2 2" xfId="42669" xr:uid="{00000000-0005-0000-0000-0000DB4B0000}"/>
    <cellStyle name="Normal 5 2 2 2 4 3 3 3" xfId="14170" xr:uid="{00000000-0005-0000-0000-0000DC4B0000}"/>
    <cellStyle name="Normal 5 2 2 2 4 3 3 3 2" xfId="37354" xr:uid="{00000000-0005-0000-0000-0000DD4B0000}"/>
    <cellStyle name="Normal 5 2 2 2 4 3 3 4" xfId="32044" xr:uid="{00000000-0005-0000-0000-0000DE4B0000}"/>
    <cellStyle name="Normal 5 2 2 2 4 3 3 5" xfId="26729" xr:uid="{00000000-0005-0000-0000-0000DF4B0000}"/>
    <cellStyle name="Normal 5 2 2 2 4 3 4" xfId="15951" xr:uid="{00000000-0005-0000-0000-0000E04B0000}"/>
    <cellStyle name="Normal 5 2 2 2 4 3 4 2" xfId="39138" xr:uid="{00000000-0005-0000-0000-0000E14B0000}"/>
    <cellStyle name="Normal 5 2 2 2 4 3 5" xfId="10642" xr:uid="{00000000-0005-0000-0000-0000E24B0000}"/>
    <cellStyle name="Normal 5 2 2 2 4 3 5 2" xfId="33823" xr:uid="{00000000-0005-0000-0000-0000E34B0000}"/>
    <cellStyle name="Normal 5 2 2 2 4 3 6" xfId="21269" xr:uid="{00000000-0005-0000-0000-0000E44B0000}"/>
    <cellStyle name="Normal 5 2 2 2 4 3 6 2" xfId="28513" xr:uid="{00000000-0005-0000-0000-0000E54B0000}"/>
    <cellStyle name="Normal 5 2 2 2 4 3 7" xfId="23198" xr:uid="{00000000-0005-0000-0000-0000E64B0000}"/>
    <cellStyle name="Normal 5 2 2 2 4 3 8" xfId="44464" xr:uid="{00000000-0005-0000-0000-0000E74B0000}"/>
    <cellStyle name="Normal 5 2 2 2 4 3 9" xfId="4891" xr:uid="{00000000-0005-0000-0000-0000E84B0000}"/>
    <cellStyle name="Normal 5 2 2 2 4 4" xfId="6438" xr:uid="{00000000-0005-0000-0000-0000E94B0000}"/>
    <cellStyle name="Normal 5 2 2 2 4 4 2" xfId="16849" xr:uid="{00000000-0005-0000-0000-0000EA4B0000}"/>
    <cellStyle name="Normal 5 2 2 2 4 4 2 2" xfId="40089" xr:uid="{00000000-0005-0000-0000-0000EB4B0000}"/>
    <cellStyle name="Normal 5 2 2 2 4 4 3" xfId="11591" xr:uid="{00000000-0005-0000-0000-0000EC4B0000}"/>
    <cellStyle name="Normal 5 2 2 2 4 4 3 2" xfId="34774" xr:uid="{00000000-0005-0000-0000-0000ED4B0000}"/>
    <cellStyle name="Normal 5 2 2 2 4 4 4" xfId="29464" xr:uid="{00000000-0005-0000-0000-0000EE4B0000}"/>
    <cellStyle name="Normal 5 2 2 2 4 4 5" xfId="24149" xr:uid="{00000000-0005-0000-0000-0000EF4B0000}"/>
    <cellStyle name="Normal 5 2 2 2 4 5" xfId="8138" xr:uid="{00000000-0005-0000-0000-0000F04B0000}"/>
    <cellStyle name="Normal 5 2 2 2 4 5 2" xfId="18513" xr:uid="{00000000-0005-0000-0000-0000F14B0000}"/>
    <cellStyle name="Normal 5 2 2 2 4 5 2 2" xfId="41857" xr:uid="{00000000-0005-0000-0000-0000F24B0000}"/>
    <cellStyle name="Normal 5 2 2 2 4 5 3" xfId="13358" xr:uid="{00000000-0005-0000-0000-0000F34B0000}"/>
    <cellStyle name="Normal 5 2 2 2 4 5 3 2" xfId="36542" xr:uid="{00000000-0005-0000-0000-0000F44B0000}"/>
    <cellStyle name="Normal 5 2 2 2 4 5 4" xfId="31232" xr:uid="{00000000-0005-0000-0000-0000F54B0000}"/>
    <cellStyle name="Normal 5 2 2 2 4 5 5" xfId="25917" xr:uid="{00000000-0005-0000-0000-0000F64B0000}"/>
    <cellStyle name="Normal 5 2 2 2 4 6" xfId="15139" xr:uid="{00000000-0005-0000-0000-0000F74B0000}"/>
    <cellStyle name="Normal 5 2 2 2 4 6 2" xfId="38326" xr:uid="{00000000-0005-0000-0000-0000F84B0000}"/>
    <cellStyle name="Normal 5 2 2 2 4 7" xfId="9830" xr:uid="{00000000-0005-0000-0000-0000F94B0000}"/>
    <cellStyle name="Normal 5 2 2 2 4 7 2" xfId="33011" xr:uid="{00000000-0005-0000-0000-0000FA4B0000}"/>
    <cellStyle name="Normal 5 2 2 2 4 8" xfId="20457" xr:uid="{00000000-0005-0000-0000-0000FB4B0000}"/>
    <cellStyle name="Normal 5 2 2 2 4 8 2" xfId="27701" xr:uid="{00000000-0005-0000-0000-0000FC4B0000}"/>
    <cellStyle name="Normal 5 2 2 2 4 9" xfId="22386" xr:uid="{00000000-0005-0000-0000-0000FD4B0000}"/>
    <cellStyle name="Normal 5 2 2 2 5" xfId="1003" xr:uid="{00000000-0005-0000-0000-0000FE4B0000}"/>
    <cellStyle name="Normal 5 2 2 2 5 10" xfId="4892" xr:uid="{00000000-0005-0000-0000-0000FF4B0000}"/>
    <cellStyle name="Normal 5 2 2 2 5 11" xfId="2954" xr:uid="{00000000-0005-0000-0000-0000004C0000}"/>
    <cellStyle name="Normal 5 2 2 2 5 2" xfId="1818" xr:uid="{00000000-0005-0000-0000-0000014C0000}"/>
    <cellStyle name="Normal 5 2 2 2 5 2 10" xfId="3766" xr:uid="{00000000-0005-0000-0000-0000024C0000}"/>
    <cellStyle name="Normal 5 2 2 2 5 2 2" xfId="7377" xr:uid="{00000000-0005-0000-0000-0000034C0000}"/>
    <cellStyle name="Normal 5 2 2 2 5 2 2 2" xfId="17731" xr:uid="{00000000-0005-0000-0000-0000044C0000}"/>
    <cellStyle name="Normal 5 2 2 2 5 2 2 2 2" xfId="41043" xr:uid="{00000000-0005-0000-0000-0000054C0000}"/>
    <cellStyle name="Normal 5 2 2 2 5 2 2 3" xfId="12545" xr:uid="{00000000-0005-0000-0000-0000064C0000}"/>
    <cellStyle name="Normal 5 2 2 2 5 2 2 3 2" xfId="35728" xr:uid="{00000000-0005-0000-0000-0000074C0000}"/>
    <cellStyle name="Normal 5 2 2 2 5 2 2 4" xfId="30418" xr:uid="{00000000-0005-0000-0000-0000084C0000}"/>
    <cellStyle name="Normal 5 2 2 2 5 2 2 5" xfId="25103" xr:uid="{00000000-0005-0000-0000-0000094C0000}"/>
    <cellStyle name="Normal 5 2 2 2 5 2 3" xfId="9021" xr:uid="{00000000-0005-0000-0000-00000A4C0000}"/>
    <cellStyle name="Normal 5 2 2 2 5 2 3 2" xfId="19466" xr:uid="{00000000-0005-0000-0000-00000B4C0000}"/>
    <cellStyle name="Normal 5 2 2 2 5 2 3 2 2" xfId="42811" xr:uid="{00000000-0005-0000-0000-00000C4C0000}"/>
    <cellStyle name="Normal 5 2 2 2 5 2 3 3" xfId="14312" xr:uid="{00000000-0005-0000-0000-00000D4C0000}"/>
    <cellStyle name="Normal 5 2 2 2 5 2 3 3 2" xfId="37496" xr:uid="{00000000-0005-0000-0000-00000E4C0000}"/>
    <cellStyle name="Normal 5 2 2 2 5 2 3 4" xfId="32186" xr:uid="{00000000-0005-0000-0000-00000F4C0000}"/>
    <cellStyle name="Normal 5 2 2 2 5 2 3 5" xfId="26871" xr:uid="{00000000-0005-0000-0000-0000104C0000}"/>
    <cellStyle name="Normal 5 2 2 2 5 2 4" xfId="16093" xr:uid="{00000000-0005-0000-0000-0000114C0000}"/>
    <cellStyle name="Normal 5 2 2 2 5 2 4 2" xfId="39280" xr:uid="{00000000-0005-0000-0000-0000124C0000}"/>
    <cellStyle name="Normal 5 2 2 2 5 2 5" xfId="10784" xr:uid="{00000000-0005-0000-0000-0000134C0000}"/>
    <cellStyle name="Normal 5 2 2 2 5 2 5 2" xfId="33965" xr:uid="{00000000-0005-0000-0000-0000144C0000}"/>
    <cellStyle name="Normal 5 2 2 2 5 2 6" xfId="21411" xr:uid="{00000000-0005-0000-0000-0000154C0000}"/>
    <cellStyle name="Normal 5 2 2 2 5 2 6 2" xfId="28655" xr:uid="{00000000-0005-0000-0000-0000164C0000}"/>
    <cellStyle name="Normal 5 2 2 2 5 2 7" xfId="23340" xr:uid="{00000000-0005-0000-0000-0000174C0000}"/>
    <cellStyle name="Normal 5 2 2 2 5 2 8" xfId="44606" xr:uid="{00000000-0005-0000-0000-0000184C0000}"/>
    <cellStyle name="Normal 5 2 2 2 5 2 9" xfId="4893" xr:uid="{00000000-0005-0000-0000-0000194C0000}"/>
    <cellStyle name="Normal 5 2 2 2 5 3" xfId="6577" xr:uid="{00000000-0005-0000-0000-00001A4C0000}"/>
    <cellStyle name="Normal 5 2 2 2 5 3 2" xfId="16979" xr:uid="{00000000-0005-0000-0000-00001B4C0000}"/>
    <cellStyle name="Normal 5 2 2 2 5 3 2 2" xfId="40231" xr:uid="{00000000-0005-0000-0000-00001C4C0000}"/>
    <cellStyle name="Normal 5 2 2 2 5 3 3" xfId="11733" xr:uid="{00000000-0005-0000-0000-00001D4C0000}"/>
    <cellStyle name="Normal 5 2 2 2 5 3 3 2" xfId="34916" xr:uid="{00000000-0005-0000-0000-00001E4C0000}"/>
    <cellStyle name="Normal 5 2 2 2 5 3 4" xfId="29606" xr:uid="{00000000-0005-0000-0000-00001F4C0000}"/>
    <cellStyle name="Normal 5 2 2 2 5 3 5" xfId="24291" xr:uid="{00000000-0005-0000-0000-0000204C0000}"/>
    <cellStyle name="Normal 5 2 2 2 5 4" xfId="8268" xr:uid="{00000000-0005-0000-0000-0000214C0000}"/>
    <cellStyle name="Normal 5 2 2 2 5 4 2" xfId="18654" xr:uid="{00000000-0005-0000-0000-0000224C0000}"/>
    <cellStyle name="Normal 5 2 2 2 5 4 2 2" xfId="41999" xr:uid="{00000000-0005-0000-0000-0000234C0000}"/>
    <cellStyle name="Normal 5 2 2 2 5 4 3" xfId="13500" xr:uid="{00000000-0005-0000-0000-0000244C0000}"/>
    <cellStyle name="Normal 5 2 2 2 5 4 3 2" xfId="36684" xr:uid="{00000000-0005-0000-0000-0000254C0000}"/>
    <cellStyle name="Normal 5 2 2 2 5 4 4" xfId="31374" xr:uid="{00000000-0005-0000-0000-0000264C0000}"/>
    <cellStyle name="Normal 5 2 2 2 5 4 5" xfId="26059" xr:uid="{00000000-0005-0000-0000-0000274C0000}"/>
    <cellStyle name="Normal 5 2 2 2 5 5" xfId="15281" xr:uid="{00000000-0005-0000-0000-0000284C0000}"/>
    <cellStyle name="Normal 5 2 2 2 5 5 2" xfId="38468" xr:uid="{00000000-0005-0000-0000-0000294C0000}"/>
    <cellStyle name="Normal 5 2 2 2 5 6" xfId="9972" xr:uid="{00000000-0005-0000-0000-00002A4C0000}"/>
    <cellStyle name="Normal 5 2 2 2 5 6 2" xfId="33153" xr:uid="{00000000-0005-0000-0000-00002B4C0000}"/>
    <cellStyle name="Normal 5 2 2 2 5 7" xfId="20599" xr:uid="{00000000-0005-0000-0000-00002C4C0000}"/>
    <cellStyle name="Normal 5 2 2 2 5 7 2" xfId="27843" xr:uid="{00000000-0005-0000-0000-00002D4C0000}"/>
    <cellStyle name="Normal 5 2 2 2 5 8" xfId="22528" xr:uid="{00000000-0005-0000-0000-00002E4C0000}"/>
    <cellStyle name="Normal 5 2 2 2 5 9" xfId="43794" xr:uid="{00000000-0005-0000-0000-00002F4C0000}"/>
    <cellStyle name="Normal 5 2 2 2 6" xfId="584" xr:uid="{00000000-0005-0000-0000-0000304C0000}"/>
    <cellStyle name="Normal 5 2 2 2 6 10" xfId="2548" xr:uid="{00000000-0005-0000-0000-0000314C0000}"/>
    <cellStyle name="Normal 5 2 2 2 6 2" xfId="6178" xr:uid="{00000000-0005-0000-0000-0000324C0000}"/>
    <cellStyle name="Normal 5 2 2 2 6 2 2" xfId="16621" xr:uid="{00000000-0005-0000-0000-0000334C0000}"/>
    <cellStyle name="Normal 5 2 2 2 6 2 2 2" xfId="39825" xr:uid="{00000000-0005-0000-0000-0000344C0000}"/>
    <cellStyle name="Normal 5 2 2 2 6 2 3" xfId="11327" xr:uid="{00000000-0005-0000-0000-0000354C0000}"/>
    <cellStyle name="Normal 5 2 2 2 6 2 3 2" xfId="34510" xr:uid="{00000000-0005-0000-0000-0000364C0000}"/>
    <cellStyle name="Normal 5 2 2 2 6 2 4" xfId="29200" xr:uid="{00000000-0005-0000-0000-0000374C0000}"/>
    <cellStyle name="Normal 5 2 2 2 6 2 5" xfId="23885" xr:uid="{00000000-0005-0000-0000-0000384C0000}"/>
    <cellStyle name="Normal 5 2 2 2 6 3" xfId="7910" xr:uid="{00000000-0005-0000-0000-0000394C0000}"/>
    <cellStyle name="Normal 5 2 2 2 6 3 2" xfId="18249" xr:uid="{00000000-0005-0000-0000-00003A4C0000}"/>
    <cellStyle name="Normal 5 2 2 2 6 3 2 2" xfId="41593" xr:uid="{00000000-0005-0000-0000-00003B4C0000}"/>
    <cellStyle name="Normal 5 2 2 2 6 3 3" xfId="13094" xr:uid="{00000000-0005-0000-0000-00003C4C0000}"/>
    <cellStyle name="Normal 5 2 2 2 6 3 3 2" xfId="36278" xr:uid="{00000000-0005-0000-0000-00003D4C0000}"/>
    <cellStyle name="Normal 5 2 2 2 6 3 4" xfId="30968" xr:uid="{00000000-0005-0000-0000-00003E4C0000}"/>
    <cellStyle name="Normal 5 2 2 2 6 3 5" xfId="25653" xr:uid="{00000000-0005-0000-0000-00003F4C0000}"/>
    <cellStyle name="Normal 5 2 2 2 6 4" xfId="14875" xr:uid="{00000000-0005-0000-0000-0000404C0000}"/>
    <cellStyle name="Normal 5 2 2 2 6 4 2" xfId="38062" xr:uid="{00000000-0005-0000-0000-0000414C0000}"/>
    <cellStyle name="Normal 5 2 2 2 6 5" xfId="9566" xr:uid="{00000000-0005-0000-0000-0000424C0000}"/>
    <cellStyle name="Normal 5 2 2 2 6 5 2" xfId="32747" xr:uid="{00000000-0005-0000-0000-0000434C0000}"/>
    <cellStyle name="Normal 5 2 2 2 6 6" xfId="20193" xr:uid="{00000000-0005-0000-0000-0000444C0000}"/>
    <cellStyle name="Normal 5 2 2 2 6 6 2" xfId="27437" xr:uid="{00000000-0005-0000-0000-0000454C0000}"/>
    <cellStyle name="Normal 5 2 2 2 6 7" xfId="22122" xr:uid="{00000000-0005-0000-0000-0000464C0000}"/>
    <cellStyle name="Normal 5 2 2 2 6 8" xfId="43388" xr:uid="{00000000-0005-0000-0000-0000474C0000}"/>
    <cellStyle name="Normal 5 2 2 2 6 9" xfId="4894" xr:uid="{00000000-0005-0000-0000-0000484C0000}"/>
    <cellStyle name="Normal 5 2 2 2 7" xfId="1411" xr:uid="{00000000-0005-0000-0000-0000494C0000}"/>
    <cellStyle name="Normal 5 2 2 2 7 10" xfId="3360" xr:uid="{00000000-0005-0000-0000-00004A4C0000}"/>
    <cellStyle name="Normal 5 2 2 2 7 2" xfId="6977" xr:uid="{00000000-0005-0000-0000-00004B4C0000}"/>
    <cellStyle name="Normal 5 2 2 2 7 2 2" xfId="17349" xr:uid="{00000000-0005-0000-0000-00004C4C0000}"/>
    <cellStyle name="Normal 5 2 2 2 7 2 2 2" xfId="40637" xr:uid="{00000000-0005-0000-0000-00004D4C0000}"/>
    <cellStyle name="Normal 5 2 2 2 7 2 3" xfId="12139" xr:uid="{00000000-0005-0000-0000-00004E4C0000}"/>
    <cellStyle name="Normal 5 2 2 2 7 2 3 2" xfId="35322" xr:uid="{00000000-0005-0000-0000-00004F4C0000}"/>
    <cellStyle name="Normal 5 2 2 2 7 2 4" xfId="30012" xr:uid="{00000000-0005-0000-0000-0000504C0000}"/>
    <cellStyle name="Normal 5 2 2 2 7 2 5" xfId="24697" xr:uid="{00000000-0005-0000-0000-0000514C0000}"/>
    <cellStyle name="Normal 5 2 2 2 7 3" xfId="8638" xr:uid="{00000000-0005-0000-0000-0000524C0000}"/>
    <cellStyle name="Normal 5 2 2 2 7 3 2" xfId="19060" xr:uid="{00000000-0005-0000-0000-0000534C0000}"/>
    <cellStyle name="Normal 5 2 2 2 7 3 2 2" xfId="42405" xr:uid="{00000000-0005-0000-0000-0000544C0000}"/>
    <cellStyle name="Normal 5 2 2 2 7 3 3" xfId="13906" xr:uid="{00000000-0005-0000-0000-0000554C0000}"/>
    <cellStyle name="Normal 5 2 2 2 7 3 3 2" xfId="37090" xr:uid="{00000000-0005-0000-0000-0000564C0000}"/>
    <cellStyle name="Normal 5 2 2 2 7 3 4" xfId="31780" xr:uid="{00000000-0005-0000-0000-0000574C0000}"/>
    <cellStyle name="Normal 5 2 2 2 7 3 5" xfId="26465" xr:uid="{00000000-0005-0000-0000-0000584C0000}"/>
    <cellStyle name="Normal 5 2 2 2 7 4" xfId="15687" xr:uid="{00000000-0005-0000-0000-0000594C0000}"/>
    <cellStyle name="Normal 5 2 2 2 7 4 2" xfId="38874" xr:uid="{00000000-0005-0000-0000-00005A4C0000}"/>
    <cellStyle name="Normal 5 2 2 2 7 5" xfId="10378" xr:uid="{00000000-0005-0000-0000-00005B4C0000}"/>
    <cellStyle name="Normal 5 2 2 2 7 5 2" xfId="33559" xr:uid="{00000000-0005-0000-0000-00005C4C0000}"/>
    <cellStyle name="Normal 5 2 2 2 7 6" xfId="21005" xr:uid="{00000000-0005-0000-0000-00005D4C0000}"/>
    <cellStyle name="Normal 5 2 2 2 7 6 2" xfId="28249" xr:uid="{00000000-0005-0000-0000-00005E4C0000}"/>
    <cellStyle name="Normal 5 2 2 2 7 7" xfId="22934" xr:uid="{00000000-0005-0000-0000-00005F4C0000}"/>
    <cellStyle name="Normal 5 2 2 2 7 8" xfId="44200" xr:uid="{00000000-0005-0000-0000-0000604C0000}"/>
    <cellStyle name="Normal 5 2 2 2 7 9" xfId="4895" xr:uid="{00000000-0005-0000-0000-0000614C0000}"/>
    <cellStyle name="Normal 5 2 2 2 8" xfId="6045" xr:uid="{00000000-0005-0000-0000-0000624C0000}"/>
    <cellStyle name="Normal 5 2 2 2 8 2" xfId="16500" xr:uid="{00000000-0005-0000-0000-0000634C0000}"/>
    <cellStyle name="Normal 5 2 2 2 8 2 2" xfId="39691" xr:uid="{00000000-0005-0000-0000-0000644C0000}"/>
    <cellStyle name="Normal 5 2 2 2 8 3" xfId="11193" xr:uid="{00000000-0005-0000-0000-0000654C0000}"/>
    <cellStyle name="Normal 5 2 2 2 8 3 2" xfId="34376" xr:uid="{00000000-0005-0000-0000-0000664C0000}"/>
    <cellStyle name="Normal 5 2 2 2 8 4" xfId="29066" xr:uid="{00000000-0005-0000-0000-0000674C0000}"/>
    <cellStyle name="Normal 5 2 2 2 8 5" xfId="23751" xr:uid="{00000000-0005-0000-0000-0000684C0000}"/>
    <cellStyle name="Normal 5 2 2 2 9" xfId="7789" xr:uid="{00000000-0005-0000-0000-0000694C0000}"/>
    <cellStyle name="Normal 5 2 2 2 9 2" xfId="18116" xr:uid="{00000000-0005-0000-0000-00006A4C0000}"/>
    <cellStyle name="Normal 5 2 2 2 9 2 2" xfId="41459" xr:uid="{00000000-0005-0000-0000-00006B4C0000}"/>
    <cellStyle name="Normal 5 2 2 2 9 3" xfId="12960" xr:uid="{00000000-0005-0000-0000-00006C4C0000}"/>
    <cellStyle name="Normal 5 2 2 2 9 3 2" xfId="36144" xr:uid="{00000000-0005-0000-0000-00006D4C0000}"/>
    <cellStyle name="Normal 5 2 2 2 9 4" xfId="30834" xr:uid="{00000000-0005-0000-0000-00006E4C0000}"/>
    <cellStyle name="Normal 5 2 2 2 9 5" xfId="25519" xr:uid="{00000000-0005-0000-0000-00006F4C0000}"/>
    <cellStyle name="Normal 5 2 2 3" xfId="473" xr:uid="{00000000-0005-0000-0000-0000704C0000}"/>
    <cellStyle name="Normal 5 2 2 3 10" xfId="9455" xr:uid="{00000000-0005-0000-0000-0000714C0000}"/>
    <cellStyle name="Normal 5 2 2 3 10 2" xfId="32636" xr:uid="{00000000-0005-0000-0000-0000724C0000}"/>
    <cellStyle name="Normal 5 2 2 3 11" xfId="20082" xr:uid="{00000000-0005-0000-0000-0000734C0000}"/>
    <cellStyle name="Normal 5 2 2 3 11 2" xfId="27326" xr:uid="{00000000-0005-0000-0000-0000744C0000}"/>
    <cellStyle name="Normal 5 2 2 3 12" xfId="22011" xr:uid="{00000000-0005-0000-0000-0000754C0000}"/>
    <cellStyle name="Normal 5 2 2 3 13" xfId="43277" xr:uid="{00000000-0005-0000-0000-0000764C0000}"/>
    <cellStyle name="Normal 5 2 2 3 14" xfId="4896" xr:uid="{00000000-0005-0000-0000-0000774C0000}"/>
    <cellStyle name="Normal 5 2 2 3 15" xfId="2437" xr:uid="{00000000-0005-0000-0000-0000784C0000}"/>
    <cellStyle name="Normal 5 2 2 3 2" xfId="745" xr:uid="{00000000-0005-0000-0000-0000794C0000}"/>
    <cellStyle name="Normal 5 2 2 3 2 10" xfId="43546" xr:uid="{00000000-0005-0000-0000-00007A4C0000}"/>
    <cellStyle name="Normal 5 2 2 3 2 11" xfId="4897" xr:uid="{00000000-0005-0000-0000-00007B4C0000}"/>
    <cellStyle name="Normal 5 2 2 3 2 12" xfId="2706" xr:uid="{00000000-0005-0000-0000-00007C4C0000}"/>
    <cellStyle name="Normal 5 2 2 3 2 2" xfId="1161" xr:uid="{00000000-0005-0000-0000-00007D4C0000}"/>
    <cellStyle name="Normal 5 2 2 3 2 2 10" xfId="4898" xr:uid="{00000000-0005-0000-0000-00007E4C0000}"/>
    <cellStyle name="Normal 5 2 2 3 2 2 11" xfId="3112" xr:uid="{00000000-0005-0000-0000-00007F4C0000}"/>
    <cellStyle name="Normal 5 2 2 3 2 2 2" xfId="1976" xr:uid="{00000000-0005-0000-0000-0000804C0000}"/>
    <cellStyle name="Normal 5 2 2 3 2 2 2 10" xfId="3924" xr:uid="{00000000-0005-0000-0000-0000814C0000}"/>
    <cellStyle name="Normal 5 2 2 3 2 2 2 2" xfId="7533" xr:uid="{00000000-0005-0000-0000-0000824C0000}"/>
    <cellStyle name="Normal 5 2 2 3 2 2 2 2 2" xfId="17877" xr:uid="{00000000-0005-0000-0000-0000834C0000}"/>
    <cellStyle name="Normal 5 2 2 3 2 2 2 2 2 2" xfId="41201" xr:uid="{00000000-0005-0000-0000-0000844C0000}"/>
    <cellStyle name="Normal 5 2 2 3 2 2 2 2 3" xfId="12703" xr:uid="{00000000-0005-0000-0000-0000854C0000}"/>
    <cellStyle name="Normal 5 2 2 3 2 2 2 2 3 2" xfId="35886" xr:uid="{00000000-0005-0000-0000-0000864C0000}"/>
    <cellStyle name="Normal 5 2 2 3 2 2 2 2 4" xfId="30576" xr:uid="{00000000-0005-0000-0000-0000874C0000}"/>
    <cellStyle name="Normal 5 2 2 3 2 2 2 2 5" xfId="25261" xr:uid="{00000000-0005-0000-0000-0000884C0000}"/>
    <cellStyle name="Normal 5 2 2 3 2 2 2 3" xfId="9167" xr:uid="{00000000-0005-0000-0000-0000894C0000}"/>
    <cellStyle name="Normal 5 2 2 3 2 2 2 3 2" xfId="19624" xr:uid="{00000000-0005-0000-0000-00008A4C0000}"/>
    <cellStyle name="Normal 5 2 2 3 2 2 2 3 2 2" xfId="42969" xr:uid="{00000000-0005-0000-0000-00008B4C0000}"/>
    <cellStyle name="Normal 5 2 2 3 2 2 2 3 3" xfId="14470" xr:uid="{00000000-0005-0000-0000-00008C4C0000}"/>
    <cellStyle name="Normal 5 2 2 3 2 2 2 3 3 2" xfId="37654" xr:uid="{00000000-0005-0000-0000-00008D4C0000}"/>
    <cellStyle name="Normal 5 2 2 3 2 2 2 3 4" xfId="32344" xr:uid="{00000000-0005-0000-0000-00008E4C0000}"/>
    <cellStyle name="Normal 5 2 2 3 2 2 2 3 5" xfId="27029" xr:uid="{00000000-0005-0000-0000-00008F4C0000}"/>
    <cellStyle name="Normal 5 2 2 3 2 2 2 4" xfId="16251" xr:uid="{00000000-0005-0000-0000-0000904C0000}"/>
    <cellStyle name="Normal 5 2 2 3 2 2 2 4 2" xfId="39438" xr:uid="{00000000-0005-0000-0000-0000914C0000}"/>
    <cellStyle name="Normal 5 2 2 3 2 2 2 5" xfId="10942" xr:uid="{00000000-0005-0000-0000-0000924C0000}"/>
    <cellStyle name="Normal 5 2 2 3 2 2 2 5 2" xfId="34123" xr:uid="{00000000-0005-0000-0000-0000934C0000}"/>
    <cellStyle name="Normal 5 2 2 3 2 2 2 6" xfId="21569" xr:uid="{00000000-0005-0000-0000-0000944C0000}"/>
    <cellStyle name="Normal 5 2 2 3 2 2 2 6 2" xfId="28813" xr:uid="{00000000-0005-0000-0000-0000954C0000}"/>
    <cellStyle name="Normal 5 2 2 3 2 2 2 7" xfId="23498" xr:uid="{00000000-0005-0000-0000-0000964C0000}"/>
    <cellStyle name="Normal 5 2 2 3 2 2 2 8" xfId="44764" xr:uid="{00000000-0005-0000-0000-0000974C0000}"/>
    <cellStyle name="Normal 5 2 2 3 2 2 2 9" xfId="4899" xr:uid="{00000000-0005-0000-0000-0000984C0000}"/>
    <cellStyle name="Normal 5 2 2 3 2 2 3" xfId="6733" xr:uid="{00000000-0005-0000-0000-0000994C0000}"/>
    <cellStyle name="Normal 5 2 2 3 2 2 3 2" xfId="17125" xr:uid="{00000000-0005-0000-0000-00009A4C0000}"/>
    <cellStyle name="Normal 5 2 2 3 2 2 3 2 2" xfId="40389" xr:uid="{00000000-0005-0000-0000-00009B4C0000}"/>
    <cellStyle name="Normal 5 2 2 3 2 2 3 3" xfId="11891" xr:uid="{00000000-0005-0000-0000-00009C4C0000}"/>
    <cellStyle name="Normal 5 2 2 3 2 2 3 3 2" xfId="35074" xr:uid="{00000000-0005-0000-0000-00009D4C0000}"/>
    <cellStyle name="Normal 5 2 2 3 2 2 3 4" xfId="29764" xr:uid="{00000000-0005-0000-0000-00009E4C0000}"/>
    <cellStyle name="Normal 5 2 2 3 2 2 3 5" xfId="24449" xr:uid="{00000000-0005-0000-0000-00009F4C0000}"/>
    <cellStyle name="Normal 5 2 2 3 2 2 4" xfId="8414" xr:uid="{00000000-0005-0000-0000-0000A04C0000}"/>
    <cellStyle name="Normal 5 2 2 3 2 2 4 2" xfId="18812" xr:uid="{00000000-0005-0000-0000-0000A14C0000}"/>
    <cellStyle name="Normal 5 2 2 3 2 2 4 2 2" xfId="42157" xr:uid="{00000000-0005-0000-0000-0000A24C0000}"/>
    <cellStyle name="Normal 5 2 2 3 2 2 4 3" xfId="13658" xr:uid="{00000000-0005-0000-0000-0000A34C0000}"/>
    <cellStyle name="Normal 5 2 2 3 2 2 4 3 2" xfId="36842" xr:uid="{00000000-0005-0000-0000-0000A44C0000}"/>
    <cellStyle name="Normal 5 2 2 3 2 2 4 4" xfId="31532" xr:uid="{00000000-0005-0000-0000-0000A54C0000}"/>
    <cellStyle name="Normal 5 2 2 3 2 2 4 5" xfId="26217" xr:uid="{00000000-0005-0000-0000-0000A64C0000}"/>
    <cellStyle name="Normal 5 2 2 3 2 2 5" xfId="15439" xr:uid="{00000000-0005-0000-0000-0000A74C0000}"/>
    <cellStyle name="Normal 5 2 2 3 2 2 5 2" xfId="38626" xr:uid="{00000000-0005-0000-0000-0000A84C0000}"/>
    <cellStyle name="Normal 5 2 2 3 2 2 6" xfId="10130" xr:uid="{00000000-0005-0000-0000-0000A94C0000}"/>
    <cellStyle name="Normal 5 2 2 3 2 2 6 2" xfId="33311" xr:uid="{00000000-0005-0000-0000-0000AA4C0000}"/>
    <cellStyle name="Normal 5 2 2 3 2 2 7" xfId="20757" xr:uid="{00000000-0005-0000-0000-0000AB4C0000}"/>
    <cellStyle name="Normal 5 2 2 3 2 2 7 2" xfId="28001" xr:uid="{00000000-0005-0000-0000-0000AC4C0000}"/>
    <cellStyle name="Normal 5 2 2 3 2 2 8" xfId="22686" xr:uid="{00000000-0005-0000-0000-0000AD4C0000}"/>
    <cellStyle name="Normal 5 2 2 3 2 2 9" xfId="43952" xr:uid="{00000000-0005-0000-0000-0000AE4C0000}"/>
    <cellStyle name="Normal 5 2 2 3 2 3" xfId="1569" xr:uid="{00000000-0005-0000-0000-0000AF4C0000}"/>
    <cellStyle name="Normal 5 2 2 3 2 3 10" xfId="3518" xr:uid="{00000000-0005-0000-0000-0000B04C0000}"/>
    <cellStyle name="Normal 5 2 2 3 2 3 2" xfId="7133" xr:uid="{00000000-0005-0000-0000-0000B14C0000}"/>
    <cellStyle name="Normal 5 2 2 3 2 3 2 2" xfId="17495" xr:uid="{00000000-0005-0000-0000-0000B24C0000}"/>
    <cellStyle name="Normal 5 2 2 3 2 3 2 2 2" xfId="40795" xr:uid="{00000000-0005-0000-0000-0000B34C0000}"/>
    <cellStyle name="Normal 5 2 2 3 2 3 2 3" xfId="12297" xr:uid="{00000000-0005-0000-0000-0000B44C0000}"/>
    <cellStyle name="Normal 5 2 2 3 2 3 2 3 2" xfId="35480" xr:uid="{00000000-0005-0000-0000-0000B54C0000}"/>
    <cellStyle name="Normal 5 2 2 3 2 3 2 4" xfId="30170" xr:uid="{00000000-0005-0000-0000-0000B64C0000}"/>
    <cellStyle name="Normal 5 2 2 3 2 3 2 5" xfId="24855" xr:uid="{00000000-0005-0000-0000-0000B74C0000}"/>
    <cellStyle name="Normal 5 2 2 3 2 3 3" xfId="8784" xr:uid="{00000000-0005-0000-0000-0000B84C0000}"/>
    <cellStyle name="Normal 5 2 2 3 2 3 3 2" xfId="19218" xr:uid="{00000000-0005-0000-0000-0000B94C0000}"/>
    <cellStyle name="Normal 5 2 2 3 2 3 3 2 2" xfId="42563" xr:uid="{00000000-0005-0000-0000-0000BA4C0000}"/>
    <cellStyle name="Normal 5 2 2 3 2 3 3 3" xfId="14064" xr:uid="{00000000-0005-0000-0000-0000BB4C0000}"/>
    <cellStyle name="Normal 5 2 2 3 2 3 3 3 2" xfId="37248" xr:uid="{00000000-0005-0000-0000-0000BC4C0000}"/>
    <cellStyle name="Normal 5 2 2 3 2 3 3 4" xfId="31938" xr:uid="{00000000-0005-0000-0000-0000BD4C0000}"/>
    <cellStyle name="Normal 5 2 2 3 2 3 3 5" xfId="26623" xr:uid="{00000000-0005-0000-0000-0000BE4C0000}"/>
    <cellStyle name="Normal 5 2 2 3 2 3 4" xfId="15845" xr:uid="{00000000-0005-0000-0000-0000BF4C0000}"/>
    <cellStyle name="Normal 5 2 2 3 2 3 4 2" xfId="39032" xr:uid="{00000000-0005-0000-0000-0000C04C0000}"/>
    <cellStyle name="Normal 5 2 2 3 2 3 5" xfId="10536" xr:uid="{00000000-0005-0000-0000-0000C14C0000}"/>
    <cellStyle name="Normal 5 2 2 3 2 3 5 2" xfId="33717" xr:uid="{00000000-0005-0000-0000-0000C24C0000}"/>
    <cellStyle name="Normal 5 2 2 3 2 3 6" xfId="21163" xr:uid="{00000000-0005-0000-0000-0000C34C0000}"/>
    <cellStyle name="Normal 5 2 2 3 2 3 6 2" xfId="28407" xr:uid="{00000000-0005-0000-0000-0000C44C0000}"/>
    <cellStyle name="Normal 5 2 2 3 2 3 7" xfId="23092" xr:uid="{00000000-0005-0000-0000-0000C54C0000}"/>
    <cellStyle name="Normal 5 2 2 3 2 3 8" xfId="44358" xr:uid="{00000000-0005-0000-0000-0000C64C0000}"/>
    <cellStyle name="Normal 5 2 2 3 2 3 9" xfId="4900" xr:uid="{00000000-0005-0000-0000-0000C74C0000}"/>
    <cellStyle name="Normal 5 2 2 3 2 4" xfId="6334" xr:uid="{00000000-0005-0000-0000-0000C84C0000}"/>
    <cellStyle name="Normal 5 2 2 3 2 4 2" xfId="16767" xr:uid="{00000000-0005-0000-0000-0000C94C0000}"/>
    <cellStyle name="Normal 5 2 2 3 2 4 2 2" xfId="39983" xr:uid="{00000000-0005-0000-0000-0000CA4C0000}"/>
    <cellStyle name="Normal 5 2 2 3 2 4 3" xfId="11485" xr:uid="{00000000-0005-0000-0000-0000CB4C0000}"/>
    <cellStyle name="Normal 5 2 2 3 2 4 3 2" xfId="34668" xr:uid="{00000000-0005-0000-0000-0000CC4C0000}"/>
    <cellStyle name="Normal 5 2 2 3 2 4 4" xfId="29358" xr:uid="{00000000-0005-0000-0000-0000CD4C0000}"/>
    <cellStyle name="Normal 5 2 2 3 2 4 5" xfId="24043" xr:uid="{00000000-0005-0000-0000-0000CE4C0000}"/>
    <cellStyle name="Normal 5 2 2 3 2 5" xfId="8056" xr:uid="{00000000-0005-0000-0000-0000CF4C0000}"/>
    <cellStyle name="Normal 5 2 2 3 2 5 2" xfId="18407" xr:uid="{00000000-0005-0000-0000-0000D04C0000}"/>
    <cellStyle name="Normal 5 2 2 3 2 5 2 2" xfId="41751" xr:uid="{00000000-0005-0000-0000-0000D14C0000}"/>
    <cellStyle name="Normal 5 2 2 3 2 5 3" xfId="13252" xr:uid="{00000000-0005-0000-0000-0000D24C0000}"/>
    <cellStyle name="Normal 5 2 2 3 2 5 3 2" xfId="36436" xr:uid="{00000000-0005-0000-0000-0000D34C0000}"/>
    <cellStyle name="Normal 5 2 2 3 2 5 4" xfId="31126" xr:uid="{00000000-0005-0000-0000-0000D44C0000}"/>
    <cellStyle name="Normal 5 2 2 3 2 5 5" xfId="25811" xr:uid="{00000000-0005-0000-0000-0000D54C0000}"/>
    <cellStyle name="Normal 5 2 2 3 2 6" xfId="15033" xr:uid="{00000000-0005-0000-0000-0000D64C0000}"/>
    <cellStyle name="Normal 5 2 2 3 2 6 2" xfId="38220" xr:uid="{00000000-0005-0000-0000-0000D74C0000}"/>
    <cellStyle name="Normal 5 2 2 3 2 7" xfId="9724" xr:uid="{00000000-0005-0000-0000-0000D84C0000}"/>
    <cellStyle name="Normal 5 2 2 3 2 7 2" xfId="32905" xr:uid="{00000000-0005-0000-0000-0000D94C0000}"/>
    <cellStyle name="Normal 5 2 2 3 2 8" xfId="20351" xr:uid="{00000000-0005-0000-0000-0000DA4C0000}"/>
    <cellStyle name="Normal 5 2 2 3 2 8 2" xfId="27595" xr:uid="{00000000-0005-0000-0000-0000DB4C0000}"/>
    <cellStyle name="Normal 5 2 2 3 2 9" xfId="22280" xr:uid="{00000000-0005-0000-0000-0000DC4C0000}"/>
    <cellStyle name="Normal 5 2 2 3 3" xfId="882" xr:uid="{00000000-0005-0000-0000-0000DD4C0000}"/>
    <cellStyle name="Normal 5 2 2 3 3 10" xfId="43675" xr:uid="{00000000-0005-0000-0000-0000DE4C0000}"/>
    <cellStyle name="Normal 5 2 2 3 3 11" xfId="4901" xr:uid="{00000000-0005-0000-0000-0000DF4C0000}"/>
    <cellStyle name="Normal 5 2 2 3 3 12" xfId="2835" xr:uid="{00000000-0005-0000-0000-0000E04C0000}"/>
    <cellStyle name="Normal 5 2 2 3 3 2" xfId="1290" xr:uid="{00000000-0005-0000-0000-0000E14C0000}"/>
    <cellStyle name="Normal 5 2 2 3 3 2 10" xfId="4902" xr:uid="{00000000-0005-0000-0000-0000E24C0000}"/>
    <cellStyle name="Normal 5 2 2 3 3 2 11" xfId="3241" xr:uid="{00000000-0005-0000-0000-0000E34C0000}"/>
    <cellStyle name="Normal 5 2 2 3 3 2 2" xfId="2105" xr:uid="{00000000-0005-0000-0000-0000E44C0000}"/>
    <cellStyle name="Normal 5 2 2 3 3 2 2 10" xfId="4053" xr:uid="{00000000-0005-0000-0000-0000E54C0000}"/>
    <cellStyle name="Normal 5 2 2 3 3 2 2 2" xfId="7660" xr:uid="{00000000-0005-0000-0000-0000E64C0000}"/>
    <cellStyle name="Normal 5 2 2 3 3 2 2 2 2" xfId="17994" xr:uid="{00000000-0005-0000-0000-0000E74C0000}"/>
    <cellStyle name="Normal 5 2 2 3 3 2 2 2 2 2" xfId="41330" xr:uid="{00000000-0005-0000-0000-0000E84C0000}"/>
    <cellStyle name="Normal 5 2 2 3 3 2 2 2 3" xfId="12832" xr:uid="{00000000-0005-0000-0000-0000E94C0000}"/>
    <cellStyle name="Normal 5 2 2 3 3 2 2 2 3 2" xfId="36015" xr:uid="{00000000-0005-0000-0000-0000EA4C0000}"/>
    <cellStyle name="Normal 5 2 2 3 3 2 2 2 4" xfId="30705" xr:uid="{00000000-0005-0000-0000-0000EB4C0000}"/>
    <cellStyle name="Normal 5 2 2 3 3 2 2 2 5" xfId="25390" xr:uid="{00000000-0005-0000-0000-0000EC4C0000}"/>
    <cellStyle name="Normal 5 2 2 3 3 2 2 3" xfId="9284" xr:uid="{00000000-0005-0000-0000-0000ED4C0000}"/>
    <cellStyle name="Normal 5 2 2 3 3 2 2 3 2" xfId="19753" xr:uid="{00000000-0005-0000-0000-0000EE4C0000}"/>
    <cellStyle name="Normal 5 2 2 3 3 2 2 3 2 2" xfId="43098" xr:uid="{00000000-0005-0000-0000-0000EF4C0000}"/>
    <cellStyle name="Normal 5 2 2 3 3 2 2 3 3" xfId="14599" xr:uid="{00000000-0005-0000-0000-0000F04C0000}"/>
    <cellStyle name="Normal 5 2 2 3 3 2 2 3 3 2" xfId="37783" xr:uid="{00000000-0005-0000-0000-0000F14C0000}"/>
    <cellStyle name="Normal 5 2 2 3 3 2 2 3 4" xfId="32473" xr:uid="{00000000-0005-0000-0000-0000F24C0000}"/>
    <cellStyle name="Normal 5 2 2 3 3 2 2 3 5" xfId="27158" xr:uid="{00000000-0005-0000-0000-0000F34C0000}"/>
    <cellStyle name="Normal 5 2 2 3 3 2 2 4" xfId="16380" xr:uid="{00000000-0005-0000-0000-0000F44C0000}"/>
    <cellStyle name="Normal 5 2 2 3 3 2 2 4 2" xfId="39567" xr:uid="{00000000-0005-0000-0000-0000F54C0000}"/>
    <cellStyle name="Normal 5 2 2 3 3 2 2 5" xfId="11071" xr:uid="{00000000-0005-0000-0000-0000F64C0000}"/>
    <cellStyle name="Normal 5 2 2 3 3 2 2 5 2" xfId="34252" xr:uid="{00000000-0005-0000-0000-0000F74C0000}"/>
    <cellStyle name="Normal 5 2 2 3 3 2 2 6" xfId="21698" xr:uid="{00000000-0005-0000-0000-0000F84C0000}"/>
    <cellStyle name="Normal 5 2 2 3 3 2 2 6 2" xfId="28942" xr:uid="{00000000-0005-0000-0000-0000F94C0000}"/>
    <cellStyle name="Normal 5 2 2 3 3 2 2 7" xfId="23627" xr:uid="{00000000-0005-0000-0000-0000FA4C0000}"/>
    <cellStyle name="Normal 5 2 2 3 3 2 2 8" xfId="44893" xr:uid="{00000000-0005-0000-0000-0000FB4C0000}"/>
    <cellStyle name="Normal 5 2 2 3 3 2 2 9" xfId="4903" xr:uid="{00000000-0005-0000-0000-0000FC4C0000}"/>
    <cellStyle name="Normal 5 2 2 3 3 2 3" xfId="6860" xr:uid="{00000000-0005-0000-0000-0000FD4C0000}"/>
    <cellStyle name="Normal 5 2 2 3 3 2 3 2" xfId="17230" xr:uid="{00000000-0005-0000-0000-0000FE4C0000}"/>
    <cellStyle name="Normal 5 2 2 3 3 2 3 2 2" xfId="40518" xr:uid="{00000000-0005-0000-0000-0000FF4C0000}"/>
    <cellStyle name="Normal 5 2 2 3 3 2 3 3" xfId="12020" xr:uid="{00000000-0005-0000-0000-0000004D0000}"/>
    <cellStyle name="Normal 5 2 2 3 3 2 3 3 2" xfId="35203" xr:uid="{00000000-0005-0000-0000-0000014D0000}"/>
    <cellStyle name="Normal 5 2 2 3 3 2 3 4" xfId="29893" xr:uid="{00000000-0005-0000-0000-0000024D0000}"/>
    <cellStyle name="Normal 5 2 2 3 3 2 3 5" xfId="24578" xr:uid="{00000000-0005-0000-0000-0000034D0000}"/>
    <cellStyle name="Normal 5 2 2 3 3 2 4" xfId="8519" xr:uid="{00000000-0005-0000-0000-0000044D0000}"/>
    <cellStyle name="Normal 5 2 2 3 3 2 4 2" xfId="18941" xr:uid="{00000000-0005-0000-0000-0000054D0000}"/>
    <cellStyle name="Normal 5 2 2 3 3 2 4 2 2" xfId="42286" xr:uid="{00000000-0005-0000-0000-0000064D0000}"/>
    <cellStyle name="Normal 5 2 2 3 3 2 4 3" xfId="13787" xr:uid="{00000000-0005-0000-0000-0000074D0000}"/>
    <cellStyle name="Normal 5 2 2 3 3 2 4 3 2" xfId="36971" xr:uid="{00000000-0005-0000-0000-0000084D0000}"/>
    <cellStyle name="Normal 5 2 2 3 3 2 4 4" xfId="31661" xr:uid="{00000000-0005-0000-0000-0000094D0000}"/>
    <cellStyle name="Normal 5 2 2 3 3 2 4 5" xfId="26346" xr:uid="{00000000-0005-0000-0000-00000A4D0000}"/>
    <cellStyle name="Normal 5 2 2 3 3 2 5" xfId="15568" xr:uid="{00000000-0005-0000-0000-00000B4D0000}"/>
    <cellStyle name="Normal 5 2 2 3 3 2 5 2" xfId="38755" xr:uid="{00000000-0005-0000-0000-00000C4D0000}"/>
    <cellStyle name="Normal 5 2 2 3 3 2 6" xfId="10259" xr:uid="{00000000-0005-0000-0000-00000D4D0000}"/>
    <cellStyle name="Normal 5 2 2 3 3 2 6 2" xfId="33440" xr:uid="{00000000-0005-0000-0000-00000E4D0000}"/>
    <cellStyle name="Normal 5 2 2 3 3 2 7" xfId="20886" xr:uid="{00000000-0005-0000-0000-00000F4D0000}"/>
    <cellStyle name="Normal 5 2 2 3 3 2 7 2" xfId="28130" xr:uid="{00000000-0005-0000-0000-0000104D0000}"/>
    <cellStyle name="Normal 5 2 2 3 3 2 8" xfId="22815" xr:uid="{00000000-0005-0000-0000-0000114D0000}"/>
    <cellStyle name="Normal 5 2 2 3 3 2 9" xfId="44081" xr:uid="{00000000-0005-0000-0000-0000124D0000}"/>
    <cellStyle name="Normal 5 2 2 3 3 3" xfId="1698" xr:uid="{00000000-0005-0000-0000-0000134D0000}"/>
    <cellStyle name="Normal 5 2 2 3 3 3 10" xfId="3647" xr:uid="{00000000-0005-0000-0000-0000144D0000}"/>
    <cellStyle name="Normal 5 2 2 3 3 3 2" xfId="7260" xr:uid="{00000000-0005-0000-0000-0000154D0000}"/>
    <cellStyle name="Normal 5 2 2 3 3 3 2 2" xfId="17612" xr:uid="{00000000-0005-0000-0000-0000164D0000}"/>
    <cellStyle name="Normal 5 2 2 3 3 3 2 2 2" xfId="40924" xr:uid="{00000000-0005-0000-0000-0000174D0000}"/>
    <cellStyle name="Normal 5 2 2 3 3 3 2 3" xfId="12426" xr:uid="{00000000-0005-0000-0000-0000184D0000}"/>
    <cellStyle name="Normal 5 2 2 3 3 3 2 3 2" xfId="35609" xr:uid="{00000000-0005-0000-0000-0000194D0000}"/>
    <cellStyle name="Normal 5 2 2 3 3 3 2 4" xfId="30299" xr:uid="{00000000-0005-0000-0000-00001A4D0000}"/>
    <cellStyle name="Normal 5 2 2 3 3 3 2 5" xfId="24984" xr:uid="{00000000-0005-0000-0000-00001B4D0000}"/>
    <cellStyle name="Normal 5 2 2 3 3 3 3" xfId="8901" xr:uid="{00000000-0005-0000-0000-00001C4D0000}"/>
    <cellStyle name="Normal 5 2 2 3 3 3 3 2" xfId="19347" xr:uid="{00000000-0005-0000-0000-00001D4D0000}"/>
    <cellStyle name="Normal 5 2 2 3 3 3 3 2 2" xfId="42692" xr:uid="{00000000-0005-0000-0000-00001E4D0000}"/>
    <cellStyle name="Normal 5 2 2 3 3 3 3 3" xfId="14193" xr:uid="{00000000-0005-0000-0000-00001F4D0000}"/>
    <cellStyle name="Normal 5 2 2 3 3 3 3 3 2" xfId="37377" xr:uid="{00000000-0005-0000-0000-0000204D0000}"/>
    <cellStyle name="Normal 5 2 2 3 3 3 3 4" xfId="32067" xr:uid="{00000000-0005-0000-0000-0000214D0000}"/>
    <cellStyle name="Normal 5 2 2 3 3 3 3 5" xfId="26752" xr:uid="{00000000-0005-0000-0000-0000224D0000}"/>
    <cellStyle name="Normal 5 2 2 3 3 3 4" xfId="15974" xr:uid="{00000000-0005-0000-0000-0000234D0000}"/>
    <cellStyle name="Normal 5 2 2 3 3 3 4 2" xfId="39161" xr:uid="{00000000-0005-0000-0000-0000244D0000}"/>
    <cellStyle name="Normal 5 2 2 3 3 3 5" xfId="10665" xr:uid="{00000000-0005-0000-0000-0000254D0000}"/>
    <cellStyle name="Normal 5 2 2 3 3 3 5 2" xfId="33846" xr:uid="{00000000-0005-0000-0000-0000264D0000}"/>
    <cellStyle name="Normal 5 2 2 3 3 3 6" xfId="21292" xr:uid="{00000000-0005-0000-0000-0000274D0000}"/>
    <cellStyle name="Normal 5 2 2 3 3 3 6 2" xfId="28536" xr:uid="{00000000-0005-0000-0000-0000284D0000}"/>
    <cellStyle name="Normal 5 2 2 3 3 3 7" xfId="23221" xr:uid="{00000000-0005-0000-0000-0000294D0000}"/>
    <cellStyle name="Normal 5 2 2 3 3 3 8" xfId="44487" xr:uid="{00000000-0005-0000-0000-00002A4D0000}"/>
    <cellStyle name="Normal 5 2 2 3 3 3 9" xfId="4904" xr:uid="{00000000-0005-0000-0000-00002B4D0000}"/>
    <cellStyle name="Normal 5 2 2 3 3 4" xfId="6461" xr:uid="{00000000-0005-0000-0000-00002C4D0000}"/>
    <cellStyle name="Normal 5 2 2 3 3 4 2" xfId="16872" xr:uid="{00000000-0005-0000-0000-00002D4D0000}"/>
    <cellStyle name="Normal 5 2 2 3 3 4 2 2" xfId="40112" xr:uid="{00000000-0005-0000-0000-00002E4D0000}"/>
    <cellStyle name="Normal 5 2 2 3 3 4 3" xfId="11614" xr:uid="{00000000-0005-0000-0000-00002F4D0000}"/>
    <cellStyle name="Normal 5 2 2 3 3 4 3 2" xfId="34797" xr:uid="{00000000-0005-0000-0000-0000304D0000}"/>
    <cellStyle name="Normal 5 2 2 3 3 4 4" xfId="29487" xr:uid="{00000000-0005-0000-0000-0000314D0000}"/>
    <cellStyle name="Normal 5 2 2 3 3 4 5" xfId="24172" xr:uid="{00000000-0005-0000-0000-0000324D0000}"/>
    <cellStyle name="Normal 5 2 2 3 3 5" xfId="8161" xr:uid="{00000000-0005-0000-0000-0000334D0000}"/>
    <cellStyle name="Normal 5 2 2 3 3 5 2" xfId="18536" xr:uid="{00000000-0005-0000-0000-0000344D0000}"/>
    <cellStyle name="Normal 5 2 2 3 3 5 2 2" xfId="41880" xr:uid="{00000000-0005-0000-0000-0000354D0000}"/>
    <cellStyle name="Normal 5 2 2 3 3 5 3" xfId="13381" xr:uid="{00000000-0005-0000-0000-0000364D0000}"/>
    <cellStyle name="Normal 5 2 2 3 3 5 3 2" xfId="36565" xr:uid="{00000000-0005-0000-0000-0000374D0000}"/>
    <cellStyle name="Normal 5 2 2 3 3 5 4" xfId="31255" xr:uid="{00000000-0005-0000-0000-0000384D0000}"/>
    <cellStyle name="Normal 5 2 2 3 3 5 5" xfId="25940" xr:uid="{00000000-0005-0000-0000-0000394D0000}"/>
    <cellStyle name="Normal 5 2 2 3 3 6" xfId="15162" xr:uid="{00000000-0005-0000-0000-00003A4D0000}"/>
    <cellStyle name="Normal 5 2 2 3 3 6 2" xfId="38349" xr:uid="{00000000-0005-0000-0000-00003B4D0000}"/>
    <cellStyle name="Normal 5 2 2 3 3 7" xfId="9853" xr:uid="{00000000-0005-0000-0000-00003C4D0000}"/>
    <cellStyle name="Normal 5 2 2 3 3 7 2" xfId="33034" xr:uid="{00000000-0005-0000-0000-00003D4D0000}"/>
    <cellStyle name="Normal 5 2 2 3 3 8" xfId="20480" xr:uid="{00000000-0005-0000-0000-00003E4D0000}"/>
    <cellStyle name="Normal 5 2 2 3 3 8 2" xfId="27724" xr:uid="{00000000-0005-0000-0000-00003F4D0000}"/>
    <cellStyle name="Normal 5 2 2 3 3 9" xfId="22409" xr:uid="{00000000-0005-0000-0000-0000404D0000}"/>
    <cellStyle name="Normal 5 2 2 3 4" xfId="1026" xr:uid="{00000000-0005-0000-0000-0000414D0000}"/>
    <cellStyle name="Normal 5 2 2 3 4 10" xfId="4905" xr:uid="{00000000-0005-0000-0000-0000424D0000}"/>
    <cellStyle name="Normal 5 2 2 3 4 11" xfId="2977" xr:uid="{00000000-0005-0000-0000-0000434D0000}"/>
    <cellStyle name="Normal 5 2 2 3 4 2" xfId="1841" xr:uid="{00000000-0005-0000-0000-0000444D0000}"/>
    <cellStyle name="Normal 5 2 2 3 4 2 10" xfId="3789" xr:uid="{00000000-0005-0000-0000-0000454D0000}"/>
    <cellStyle name="Normal 5 2 2 3 4 2 2" xfId="7400" xr:uid="{00000000-0005-0000-0000-0000464D0000}"/>
    <cellStyle name="Normal 5 2 2 3 4 2 2 2" xfId="17754" xr:uid="{00000000-0005-0000-0000-0000474D0000}"/>
    <cellStyle name="Normal 5 2 2 3 4 2 2 2 2" xfId="41066" xr:uid="{00000000-0005-0000-0000-0000484D0000}"/>
    <cellStyle name="Normal 5 2 2 3 4 2 2 3" xfId="12568" xr:uid="{00000000-0005-0000-0000-0000494D0000}"/>
    <cellStyle name="Normal 5 2 2 3 4 2 2 3 2" xfId="35751" xr:uid="{00000000-0005-0000-0000-00004A4D0000}"/>
    <cellStyle name="Normal 5 2 2 3 4 2 2 4" xfId="30441" xr:uid="{00000000-0005-0000-0000-00004B4D0000}"/>
    <cellStyle name="Normal 5 2 2 3 4 2 2 5" xfId="25126" xr:uid="{00000000-0005-0000-0000-00004C4D0000}"/>
    <cellStyle name="Normal 5 2 2 3 4 2 3" xfId="9044" xr:uid="{00000000-0005-0000-0000-00004D4D0000}"/>
    <cellStyle name="Normal 5 2 2 3 4 2 3 2" xfId="19489" xr:uid="{00000000-0005-0000-0000-00004E4D0000}"/>
    <cellStyle name="Normal 5 2 2 3 4 2 3 2 2" xfId="42834" xr:uid="{00000000-0005-0000-0000-00004F4D0000}"/>
    <cellStyle name="Normal 5 2 2 3 4 2 3 3" xfId="14335" xr:uid="{00000000-0005-0000-0000-0000504D0000}"/>
    <cellStyle name="Normal 5 2 2 3 4 2 3 3 2" xfId="37519" xr:uid="{00000000-0005-0000-0000-0000514D0000}"/>
    <cellStyle name="Normal 5 2 2 3 4 2 3 4" xfId="32209" xr:uid="{00000000-0005-0000-0000-0000524D0000}"/>
    <cellStyle name="Normal 5 2 2 3 4 2 3 5" xfId="26894" xr:uid="{00000000-0005-0000-0000-0000534D0000}"/>
    <cellStyle name="Normal 5 2 2 3 4 2 4" xfId="16116" xr:uid="{00000000-0005-0000-0000-0000544D0000}"/>
    <cellStyle name="Normal 5 2 2 3 4 2 4 2" xfId="39303" xr:uid="{00000000-0005-0000-0000-0000554D0000}"/>
    <cellStyle name="Normal 5 2 2 3 4 2 5" xfId="10807" xr:uid="{00000000-0005-0000-0000-0000564D0000}"/>
    <cellStyle name="Normal 5 2 2 3 4 2 5 2" xfId="33988" xr:uid="{00000000-0005-0000-0000-0000574D0000}"/>
    <cellStyle name="Normal 5 2 2 3 4 2 6" xfId="21434" xr:uid="{00000000-0005-0000-0000-0000584D0000}"/>
    <cellStyle name="Normal 5 2 2 3 4 2 6 2" xfId="28678" xr:uid="{00000000-0005-0000-0000-0000594D0000}"/>
    <cellStyle name="Normal 5 2 2 3 4 2 7" xfId="23363" xr:uid="{00000000-0005-0000-0000-00005A4D0000}"/>
    <cellStyle name="Normal 5 2 2 3 4 2 8" xfId="44629" xr:uid="{00000000-0005-0000-0000-00005B4D0000}"/>
    <cellStyle name="Normal 5 2 2 3 4 2 9" xfId="4906" xr:uid="{00000000-0005-0000-0000-00005C4D0000}"/>
    <cellStyle name="Normal 5 2 2 3 4 3" xfId="6600" xr:uid="{00000000-0005-0000-0000-00005D4D0000}"/>
    <cellStyle name="Normal 5 2 2 3 4 3 2" xfId="17002" xr:uid="{00000000-0005-0000-0000-00005E4D0000}"/>
    <cellStyle name="Normal 5 2 2 3 4 3 2 2" xfId="40254" xr:uid="{00000000-0005-0000-0000-00005F4D0000}"/>
    <cellStyle name="Normal 5 2 2 3 4 3 3" xfId="11756" xr:uid="{00000000-0005-0000-0000-0000604D0000}"/>
    <cellStyle name="Normal 5 2 2 3 4 3 3 2" xfId="34939" xr:uid="{00000000-0005-0000-0000-0000614D0000}"/>
    <cellStyle name="Normal 5 2 2 3 4 3 4" xfId="29629" xr:uid="{00000000-0005-0000-0000-0000624D0000}"/>
    <cellStyle name="Normal 5 2 2 3 4 3 5" xfId="24314" xr:uid="{00000000-0005-0000-0000-0000634D0000}"/>
    <cellStyle name="Normal 5 2 2 3 4 4" xfId="8291" xr:uid="{00000000-0005-0000-0000-0000644D0000}"/>
    <cellStyle name="Normal 5 2 2 3 4 4 2" xfId="18677" xr:uid="{00000000-0005-0000-0000-0000654D0000}"/>
    <cellStyle name="Normal 5 2 2 3 4 4 2 2" xfId="42022" xr:uid="{00000000-0005-0000-0000-0000664D0000}"/>
    <cellStyle name="Normal 5 2 2 3 4 4 3" xfId="13523" xr:uid="{00000000-0005-0000-0000-0000674D0000}"/>
    <cellStyle name="Normal 5 2 2 3 4 4 3 2" xfId="36707" xr:uid="{00000000-0005-0000-0000-0000684D0000}"/>
    <cellStyle name="Normal 5 2 2 3 4 4 4" xfId="31397" xr:uid="{00000000-0005-0000-0000-0000694D0000}"/>
    <cellStyle name="Normal 5 2 2 3 4 4 5" xfId="26082" xr:uid="{00000000-0005-0000-0000-00006A4D0000}"/>
    <cellStyle name="Normal 5 2 2 3 4 5" xfId="15304" xr:uid="{00000000-0005-0000-0000-00006B4D0000}"/>
    <cellStyle name="Normal 5 2 2 3 4 5 2" xfId="38491" xr:uid="{00000000-0005-0000-0000-00006C4D0000}"/>
    <cellStyle name="Normal 5 2 2 3 4 6" xfId="9995" xr:uid="{00000000-0005-0000-0000-00006D4D0000}"/>
    <cellStyle name="Normal 5 2 2 3 4 6 2" xfId="33176" xr:uid="{00000000-0005-0000-0000-00006E4D0000}"/>
    <cellStyle name="Normal 5 2 2 3 4 7" xfId="20622" xr:uid="{00000000-0005-0000-0000-00006F4D0000}"/>
    <cellStyle name="Normal 5 2 2 3 4 7 2" xfId="27866" xr:uid="{00000000-0005-0000-0000-0000704D0000}"/>
    <cellStyle name="Normal 5 2 2 3 4 8" xfId="22551" xr:uid="{00000000-0005-0000-0000-0000714D0000}"/>
    <cellStyle name="Normal 5 2 2 3 4 9" xfId="43817" xr:uid="{00000000-0005-0000-0000-0000724D0000}"/>
    <cellStyle name="Normal 5 2 2 3 5" xfId="607" xr:uid="{00000000-0005-0000-0000-0000734D0000}"/>
    <cellStyle name="Normal 5 2 2 3 5 10" xfId="2571" xr:uid="{00000000-0005-0000-0000-0000744D0000}"/>
    <cellStyle name="Normal 5 2 2 3 5 2" xfId="6201" xr:uid="{00000000-0005-0000-0000-0000754D0000}"/>
    <cellStyle name="Normal 5 2 2 3 5 2 2" xfId="16644" xr:uid="{00000000-0005-0000-0000-0000764D0000}"/>
    <cellStyle name="Normal 5 2 2 3 5 2 2 2" xfId="39848" xr:uid="{00000000-0005-0000-0000-0000774D0000}"/>
    <cellStyle name="Normal 5 2 2 3 5 2 3" xfId="11350" xr:uid="{00000000-0005-0000-0000-0000784D0000}"/>
    <cellStyle name="Normal 5 2 2 3 5 2 3 2" xfId="34533" xr:uid="{00000000-0005-0000-0000-0000794D0000}"/>
    <cellStyle name="Normal 5 2 2 3 5 2 4" xfId="29223" xr:uid="{00000000-0005-0000-0000-00007A4D0000}"/>
    <cellStyle name="Normal 5 2 2 3 5 2 5" xfId="23908" xr:uid="{00000000-0005-0000-0000-00007B4D0000}"/>
    <cellStyle name="Normal 5 2 2 3 5 3" xfId="7933" xr:uid="{00000000-0005-0000-0000-00007C4D0000}"/>
    <cellStyle name="Normal 5 2 2 3 5 3 2" xfId="18272" xr:uid="{00000000-0005-0000-0000-00007D4D0000}"/>
    <cellStyle name="Normal 5 2 2 3 5 3 2 2" xfId="41616" xr:uid="{00000000-0005-0000-0000-00007E4D0000}"/>
    <cellStyle name="Normal 5 2 2 3 5 3 3" xfId="13117" xr:uid="{00000000-0005-0000-0000-00007F4D0000}"/>
    <cellStyle name="Normal 5 2 2 3 5 3 3 2" xfId="36301" xr:uid="{00000000-0005-0000-0000-0000804D0000}"/>
    <cellStyle name="Normal 5 2 2 3 5 3 4" xfId="30991" xr:uid="{00000000-0005-0000-0000-0000814D0000}"/>
    <cellStyle name="Normal 5 2 2 3 5 3 5" xfId="25676" xr:uid="{00000000-0005-0000-0000-0000824D0000}"/>
    <cellStyle name="Normal 5 2 2 3 5 4" xfId="14898" xr:uid="{00000000-0005-0000-0000-0000834D0000}"/>
    <cellStyle name="Normal 5 2 2 3 5 4 2" xfId="38085" xr:uid="{00000000-0005-0000-0000-0000844D0000}"/>
    <cellStyle name="Normal 5 2 2 3 5 5" xfId="9589" xr:uid="{00000000-0005-0000-0000-0000854D0000}"/>
    <cellStyle name="Normal 5 2 2 3 5 5 2" xfId="32770" xr:uid="{00000000-0005-0000-0000-0000864D0000}"/>
    <cellStyle name="Normal 5 2 2 3 5 6" xfId="20216" xr:uid="{00000000-0005-0000-0000-0000874D0000}"/>
    <cellStyle name="Normal 5 2 2 3 5 6 2" xfId="27460" xr:uid="{00000000-0005-0000-0000-0000884D0000}"/>
    <cellStyle name="Normal 5 2 2 3 5 7" xfId="22145" xr:uid="{00000000-0005-0000-0000-0000894D0000}"/>
    <cellStyle name="Normal 5 2 2 3 5 8" xfId="43411" xr:uid="{00000000-0005-0000-0000-00008A4D0000}"/>
    <cellStyle name="Normal 5 2 2 3 5 9" xfId="4907" xr:uid="{00000000-0005-0000-0000-00008B4D0000}"/>
    <cellStyle name="Normal 5 2 2 3 6" xfId="1434" xr:uid="{00000000-0005-0000-0000-00008C4D0000}"/>
    <cellStyle name="Normal 5 2 2 3 6 10" xfId="3383" xr:uid="{00000000-0005-0000-0000-00008D4D0000}"/>
    <cellStyle name="Normal 5 2 2 3 6 2" xfId="7000" xr:uid="{00000000-0005-0000-0000-00008E4D0000}"/>
    <cellStyle name="Normal 5 2 2 3 6 2 2" xfId="17372" xr:uid="{00000000-0005-0000-0000-00008F4D0000}"/>
    <cellStyle name="Normal 5 2 2 3 6 2 2 2" xfId="40660" xr:uid="{00000000-0005-0000-0000-0000904D0000}"/>
    <cellStyle name="Normal 5 2 2 3 6 2 3" xfId="12162" xr:uid="{00000000-0005-0000-0000-0000914D0000}"/>
    <cellStyle name="Normal 5 2 2 3 6 2 3 2" xfId="35345" xr:uid="{00000000-0005-0000-0000-0000924D0000}"/>
    <cellStyle name="Normal 5 2 2 3 6 2 4" xfId="30035" xr:uid="{00000000-0005-0000-0000-0000934D0000}"/>
    <cellStyle name="Normal 5 2 2 3 6 2 5" xfId="24720" xr:uid="{00000000-0005-0000-0000-0000944D0000}"/>
    <cellStyle name="Normal 5 2 2 3 6 3" xfId="8661" xr:uid="{00000000-0005-0000-0000-0000954D0000}"/>
    <cellStyle name="Normal 5 2 2 3 6 3 2" xfId="19083" xr:uid="{00000000-0005-0000-0000-0000964D0000}"/>
    <cellStyle name="Normal 5 2 2 3 6 3 2 2" xfId="42428" xr:uid="{00000000-0005-0000-0000-0000974D0000}"/>
    <cellStyle name="Normal 5 2 2 3 6 3 3" xfId="13929" xr:uid="{00000000-0005-0000-0000-0000984D0000}"/>
    <cellStyle name="Normal 5 2 2 3 6 3 3 2" xfId="37113" xr:uid="{00000000-0005-0000-0000-0000994D0000}"/>
    <cellStyle name="Normal 5 2 2 3 6 3 4" xfId="31803" xr:uid="{00000000-0005-0000-0000-00009A4D0000}"/>
    <cellStyle name="Normal 5 2 2 3 6 3 5" xfId="26488" xr:uid="{00000000-0005-0000-0000-00009B4D0000}"/>
    <cellStyle name="Normal 5 2 2 3 6 4" xfId="15710" xr:uid="{00000000-0005-0000-0000-00009C4D0000}"/>
    <cellStyle name="Normal 5 2 2 3 6 4 2" xfId="38897" xr:uid="{00000000-0005-0000-0000-00009D4D0000}"/>
    <cellStyle name="Normal 5 2 2 3 6 5" xfId="10401" xr:uid="{00000000-0005-0000-0000-00009E4D0000}"/>
    <cellStyle name="Normal 5 2 2 3 6 5 2" xfId="33582" xr:uid="{00000000-0005-0000-0000-00009F4D0000}"/>
    <cellStyle name="Normal 5 2 2 3 6 6" xfId="21028" xr:uid="{00000000-0005-0000-0000-0000A04D0000}"/>
    <cellStyle name="Normal 5 2 2 3 6 6 2" xfId="28272" xr:uid="{00000000-0005-0000-0000-0000A14D0000}"/>
    <cellStyle name="Normal 5 2 2 3 6 7" xfId="22957" xr:uid="{00000000-0005-0000-0000-0000A24D0000}"/>
    <cellStyle name="Normal 5 2 2 3 6 8" xfId="44223" xr:uid="{00000000-0005-0000-0000-0000A34D0000}"/>
    <cellStyle name="Normal 5 2 2 3 6 9" xfId="4908" xr:uid="{00000000-0005-0000-0000-0000A44D0000}"/>
    <cellStyle name="Normal 5 2 2 3 7" xfId="6068" xr:uid="{00000000-0005-0000-0000-0000A54D0000}"/>
    <cellStyle name="Normal 5 2 2 3 7 2" xfId="16523" xr:uid="{00000000-0005-0000-0000-0000A64D0000}"/>
    <cellStyle name="Normal 5 2 2 3 7 2 2" xfId="39714" xr:uid="{00000000-0005-0000-0000-0000A74D0000}"/>
    <cellStyle name="Normal 5 2 2 3 7 3" xfId="11216" xr:uid="{00000000-0005-0000-0000-0000A84D0000}"/>
    <cellStyle name="Normal 5 2 2 3 7 3 2" xfId="34399" xr:uid="{00000000-0005-0000-0000-0000A94D0000}"/>
    <cellStyle name="Normal 5 2 2 3 7 4" xfId="29089" xr:uid="{00000000-0005-0000-0000-0000AA4D0000}"/>
    <cellStyle name="Normal 5 2 2 3 7 5" xfId="23774" xr:uid="{00000000-0005-0000-0000-0000AB4D0000}"/>
    <cellStyle name="Normal 5 2 2 3 8" xfId="7812" xr:uid="{00000000-0005-0000-0000-0000AC4D0000}"/>
    <cellStyle name="Normal 5 2 2 3 8 2" xfId="18139" xr:uid="{00000000-0005-0000-0000-0000AD4D0000}"/>
    <cellStyle name="Normal 5 2 2 3 8 2 2" xfId="41482" xr:uid="{00000000-0005-0000-0000-0000AE4D0000}"/>
    <cellStyle name="Normal 5 2 2 3 8 3" xfId="12983" xr:uid="{00000000-0005-0000-0000-0000AF4D0000}"/>
    <cellStyle name="Normal 5 2 2 3 8 3 2" xfId="36167" xr:uid="{00000000-0005-0000-0000-0000B04D0000}"/>
    <cellStyle name="Normal 5 2 2 3 8 4" xfId="30857" xr:uid="{00000000-0005-0000-0000-0000B14D0000}"/>
    <cellStyle name="Normal 5 2 2 3 8 5" xfId="25542" xr:uid="{00000000-0005-0000-0000-0000B24D0000}"/>
    <cellStyle name="Normal 5 2 2 3 9" xfId="14764" xr:uid="{00000000-0005-0000-0000-0000B34D0000}"/>
    <cellStyle name="Normal 5 2 2 3 9 2" xfId="37951" xr:uid="{00000000-0005-0000-0000-0000B44D0000}"/>
    <cellStyle name="Normal 5 2 2 4" xfId="695" xr:uid="{00000000-0005-0000-0000-0000B54D0000}"/>
    <cellStyle name="Normal 5 2 2 4 10" xfId="43496" xr:uid="{00000000-0005-0000-0000-0000B64D0000}"/>
    <cellStyle name="Normal 5 2 2 4 11" xfId="4909" xr:uid="{00000000-0005-0000-0000-0000B74D0000}"/>
    <cellStyle name="Normal 5 2 2 4 12" xfId="2656" xr:uid="{00000000-0005-0000-0000-0000B84D0000}"/>
    <cellStyle name="Normal 5 2 2 4 2" xfId="1111" xr:uid="{00000000-0005-0000-0000-0000B94D0000}"/>
    <cellStyle name="Normal 5 2 2 4 2 10" xfId="4910" xr:uid="{00000000-0005-0000-0000-0000BA4D0000}"/>
    <cellStyle name="Normal 5 2 2 4 2 11" xfId="3062" xr:uid="{00000000-0005-0000-0000-0000BB4D0000}"/>
    <cellStyle name="Normal 5 2 2 4 2 2" xfId="1926" xr:uid="{00000000-0005-0000-0000-0000BC4D0000}"/>
    <cellStyle name="Normal 5 2 2 4 2 2 10" xfId="3874" xr:uid="{00000000-0005-0000-0000-0000BD4D0000}"/>
    <cellStyle name="Normal 5 2 2 4 2 2 2" xfId="7484" xr:uid="{00000000-0005-0000-0000-0000BE4D0000}"/>
    <cellStyle name="Normal 5 2 2 4 2 2 2 2" xfId="17827" xr:uid="{00000000-0005-0000-0000-0000BF4D0000}"/>
    <cellStyle name="Normal 5 2 2 4 2 2 2 2 2" xfId="41151" xr:uid="{00000000-0005-0000-0000-0000C04D0000}"/>
    <cellStyle name="Normal 5 2 2 4 2 2 2 3" xfId="12653" xr:uid="{00000000-0005-0000-0000-0000C14D0000}"/>
    <cellStyle name="Normal 5 2 2 4 2 2 2 3 2" xfId="35836" xr:uid="{00000000-0005-0000-0000-0000C24D0000}"/>
    <cellStyle name="Normal 5 2 2 4 2 2 2 4" xfId="30526" xr:uid="{00000000-0005-0000-0000-0000C34D0000}"/>
    <cellStyle name="Normal 5 2 2 4 2 2 2 5" xfId="25211" xr:uid="{00000000-0005-0000-0000-0000C44D0000}"/>
    <cellStyle name="Normal 5 2 2 4 2 2 3" xfId="9117" xr:uid="{00000000-0005-0000-0000-0000C54D0000}"/>
    <cellStyle name="Normal 5 2 2 4 2 2 3 2" xfId="19574" xr:uid="{00000000-0005-0000-0000-0000C64D0000}"/>
    <cellStyle name="Normal 5 2 2 4 2 2 3 2 2" xfId="42919" xr:uid="{00000000-0005-0000-0000-0000C74D0000}"/>
    <cellStyle name="Normal 5 2 2 4 2 2 3 3" xfId="14420" xr:uid="{00000000-0005-0000-0000-0000C84D0000}"/>
    <cellStyle name="Normal 5 2 2 4 2 2 3 3 2" xfId="37604" xr:uid="{00000000-0005-0000-0000-0000C94D0000}"/>
    <cellStyle name="Normal 5 2 2 4 2 2 3 4" xfId="32294" xr:uid="{00000000-0005-0000-0000-0000CA4D0000}"/>
    <cellStyle name="Normal 5 2 2 4 2 2 3 5" xfId="26979" xr:uid="{00000000-0005-0000-0000-0000CB4D0000}"/>
    <cellStyle name="Normal 5 2 2 4 2 2 4" xfId="16201" xr:uid="{00000000-0005-0000-0000-0000CC4D0000}"/>
    <cellStyle name="Normal 5 2 2 4 2 2 4 2" xfId="39388" xr:uid="{00000000-0005-0000-0000-0000CD4D0000}"/>
    <cellStyle name="Normal 5 2 2 4 2 2 5" xfId="10892" xr:uid="{00000000-0005-0000-0000-0000CE4D0000}"/>
    <cellStyle name="Normal 5 2 2 4 2 2 5 2" xfId="34073" xr:uid="{00000000-0005-0000-0000-0000CF4D0000}"/>
    <cellStyle name="Normal 5 2 2 4 2 2 6" xfId="21519" xr:uid="{00000000-0005-0000-0000-0000D04D0000}"/>
    <cellStyle name="Normal 5 2 2 4 2 2 6 2" xfId="28763" xr:uid="{00000000-0005-0000-0000-0000D14D0000}"/>
    <cellStyle name="Normal 5 2 2 4 2 2 7" xfId="23448" xr:uid="{00000000-0005-0000-0000-0000D24D0000}"/>
    <cellStyle name="Normal 5 2 2 4 2 2 8" xfId="44714" xr:uid="{00000000-0005-0000-0000-0000D34D0000}"/>
    <cellStyle name="Normal 5 2 2 4 2 2 9" xfId="4911" xr:uid="{00000000-0005-0000-0000-0000D44D0000}"/>
    <cellStyle name="Normal 5 2 2 4 2 3" xfId="6684" xr:uid="{00000000-0005-0000-0000-0000D54D0000}"/>
    <cellStyle name="Normal 5 2 2 4 2 3 2" xfId="17075" xr:uid="{00000000-0005-0000-0000-0000D64D0000}"/>
    <cellStyle name="Normal 5 2 2 4 2 3 2 2" xfId="40339" xr:uid="{00000000-0005-0000-0000-0000D74D0000}"/>
    <cellStyle name="Normal 5 2 2 4 2 3 3" xfId="11841" xr:uid="{00000000-0005-0000-0000-0000D84D0000}"/>
    <cellStyle name="Normal 5 2 2 4 2 3 3 2" xfId="35024" xr:uid="{00000000-0005-0000-0000-0000D94D0000}"/>
    <cellStyle name="Normal 5 2 2 4 2 3 4" xfId="29714" xr:uid="{00000000-0005-0000-0000-0000DA4D0000}"/>
    <cellStyle name="Normal 5 2 2 4 2 3 5" xfId="24399" xr:uid="{00000000-0005-0000-0000-0000DB4D0000}"/>
    <cellStyle name="Normal 5 2 2 4 2 4" xfId="8364" xr:uid="{00000000-0005-0000-0000-0000DC4D0000}"/>
    <cellStyle name="Normal 5 2 2 4 2 4 2" xfId="18762" xr:uid="{00000000-0005-0000-0000-0000DD4D0000}"/>
    <cellStyle name="Normal 5 2 2 4 2 4 2 2" xfId="42107" xr:uid="{00000000-0005-0000-0000-0000DE4D0000}"/>
    <cellStyle name="Normal 5 2 2 4 2 4 3" xfId="13608" xr:uid="{00000000-0005-0000-0000-0000DF4D0000}"/>
    <cellStyle name="Normal 5 2 2 4 2 4 3 2" xfId="36792" xr:uid="{00000000-0005-0000-0000-0000E04D0000}"/>
    <cellStyle name="Normal 5 2 2 4 2 4 4" xfId="31482" xr:uid="{00000000-0005-0000-0000-0000E14D0000}"/>
    <cellStyle name="Normal 5 2 2 4 2 4 5" xfId="26167" xr:uid="{00000000-0005-0000-0000-0000E24D0000}"/>
    <cellStyle name="Normal 5 2 2 4 2 5" xfId="15389" xr:uid="{00000000-0005-0000-0000-0000E34D0000}"/>
    <cellStyle name="Normal 5 2 2 4 2 5 2" xfId="38576" xr:uid="{00000000-0005-0000-0000-0000E44D0000}"/>
    <cellStyle name="Normal 5 2 2 4 2 6" xfId="10080" xr:uid="{00000000-0005-0000-0000-0000E54D0000}"/>
    <cellStyle name="Normal 5 2 2 4 2 6 2" xfId="33261" xr:uid="{00000000-0005-0000-0000-0000E64D0000}"/>
    <cellStyle name="Normal 5 2 2 4 2 7" xfId="20707" xr:uid="{00000000-0005-0000-0000-0000E74D0000}"/>
    <cellStyle name="Normal 5 2 2 4 2 7 2" xfId="27951" xr:uid="{00000000-0005-0000-0000-0000E84D0000}"/>
    <cellStyle name="Normal 5 2 2 4 2 8" xfId="22636" xr:uid="{00000000-0005-0000-0000-0000E94D0000}"/>
    <cellStyle name="Normal 5 2 2 4 2 9" xfId="43902" xr:uid="{00000000-0005-0000-0000-0000EA4D0000}"/>
    <cellStyle name="Normal 5 2 2 4 3" xfId="1519" xr:uid="{00000000-0005-0000-0000-0000EB4D0000}"/>
    <cellStyle name="Normal 5 2 2 4 3 10" xfId="3468" xr:uid="{00000000-0005-0000-0000-0000EC4D0000}"/>
    <cellStyle name="Normal 5 2 2 4 3 2" xfId="7084" xr:uid="{00000000-0005-0000-0000-0000ED4D0000}"/>
    <cellStyle name="Normal 5 2 2 4 3 2 2" xfId="17445" xr:uid="{00000000-0005-0000-0000-0000EE4D0000}"/>
    <cellStyle name="Normal 5 2 2 4 3 2 2 2" xfId="40745" xr:uid="{00000000-0005-0000-0000-0000EF4D0000}"/>
    <cellStyle name="Normal 5 2 2 4 3 2 3" xfId="12247" xr:uid="{00000000-0005-0000-0000-0000F04D0000}"/>
    <cellStyle name="Normal 5 2 2 4 3 2 3 2" xfId="35430" xr:uid="{00000000-0005-0000-0000-0000F14D0000}"/>
    <cellStyle name="Normal 5 2 2 4 3 2 4" xfId="30120" xr:uid="{00000000-0005-0000-0000-0000F24D0000}"/>
    <cellStyle name="Normal 5 2 2 4 3 2 5" xfId="24805" xr:uid="{00000000-0005-0000-0000-0000F34D0000}"/>
    <cellStyle name="Normal 5 2 2 4 3 3" xfId="8734" xr:uid="{00000000-0005-0000-0000-0000F44D0000}"/>
    <cellStyle name="Normal 5 2 2 4 3 3 2" xfId="19168" xr:uid="{00000000-0005-0000-0000-0000F54D0000}"/>
    <cellStyle name="Normal 5 2 2 4 3 3 2 2" xfId="42513" xr:uid="{00000000-0005-0000-0000-0000F64D0000}"/>
    <cellStyle name="Normal 5 2 2 4 3 3 3" xfId="14014" xr:uid="{00000000-0005-0000-0000-0000F74D0000}"/>
    <cellStyle name="Normal 5 2 2 4 3 3 3 2" xfId="37198" xr:uid="{00000000-0005-0000-0000-0000F84D0000}"/>
    <cellStyle name="Normal 5 2 2 4 3 3 4" xfId="31888" xr:uid="{00000000-0005-0000-0000-0000F94D0000}"/>
    <cellStyle name="Normal 5 2 2 4 3 3 5" xfId="26573" xr:uid="{00000000-0005-0000-0000-0000FA4D0000}"/>
    <cellStyle name="Normal 5 2 2 4 3 4" xfId="15795" xr:uid="{00000000-0005-0000-0000-0000FB4D0000}"/>
    <cellStyle name="Normal 5 2 2 4 3 4 2" xfId="38982" xr:uid="{00000000-0005-0000-0000-0000FC4D0000}"/>
    <cellStyle name="Normal 5 2 2 4 3 5" xfId="10486" xr:uid="{00000000-0005-0000-0000-0000FD4D0000}"/>
    <cellStyle name="Normal 5 2 2 4 3 5 2" xfId="33667" xr:uid="{00000000-0005-0000-0000-0000FE4D0000}"/>
    <cellStyle name="Normal 5 2 2 4 3 6" xfId="21113" xr:uid="{00000000-0005-0000-0000-0000FF4D0000}"/>
    <cellStyle name="Normal 5 2 2 4 3 6 2" xfId="28357" xr:uid="{00000000-0005-0000-0000-0000004E0000}"/>
    <cellStyle name="Normal 5 2 2 4 3 7" xfId="23042" xr:uid="{00000000-0005-0000-0000-0000014E0000}"/>
    <cellStyle name="Normal 5 2 2 4 3 8" xfId="44308" xr:uid="{00000000-0005-0000-0000-0000024E0000}"/>
    <cellStyle name="Normal 5 2 2 4 3 9" xfId="4912" xr:uid="{00000000-0005-0000-0000-0000034E0000}"/>
    <cellStyle name="Normal 5 2 2 4 4" xfId="6285" xr:uid="{00000000-0005-0000-0000-0000044E0000}"/>
    <cellStyle name="Normal 5 2 2 4 4 2" xfId="16717" xr:uid="{00000000-0005-0000-0000-0000054E0000}"/>
    <cellStyle name="Normal 5 2 2 4 4 2 2" xfId="39933" xr:uid="{00000000-0005-0000-0000-0000064E0000}"/>
    <cellStyle name="Normal 5 2 2 4 4 3" xfId="11435" xr:uid="{00000000-0005-0000-0000-0000074E0000}"/>
    <cellStyle name="Normal 5 2 2 4 4 3 2" xfId="34618" xr:uid="{00000000-0005-0000-0000-0000084E0000}"/>
    <cellStyle name="Normal 5 2 2 4 4 4" xfId="29308" xr:uid="{00000000-0005-0000-0000-0000094E0000}"/>
    <cellStyle name="Normal 5 2 2 4 4 5" xfId="23993" xr:uid="{00000000-0005-0000-0000-00000A4E0000}"/>
    <cellStyle name="Normal 5 2 2 4 5" xfId="8006" xr:uid="{00000000-0005-0000-0000-00000B4E0000}"/>
    <cellStyle name="Normal 5 2 2 4 5 2" xfId="18357" xr:uid="{00000000-0005-0000-0000-00000C4E0000}"/>
    <cellStyle name="Normal 5 2 2 4 5 2 2" xfId="41701" xr:uid="{00000000-0005-0000-0000-00000D4E0000}"/>
    <cellStyle name="Normal 5 2 2 4 5 3" xfId="13202" xr:uid="{00000000-0005-0000-0000-00000E4E0000}"/>
    <cellStyle name="Normal 5 2 2 4 5 3 2" xfId="36386" xr:uid="{00000000-0005-0000-0000-00000F4E0000}"/>
    <cellStyle name="Normal 5 2 2 4 5 4" xfId="31076" xr:uid="{00000000-0005-0000-0000-0000104E0000}"/>
    <cellStyle name="Normal 5 2 2 4 5 5" xfId="25761" xr:uid="{00000000-0005-0000-0000-0000114E0000}"/>
    <cellStyle name="Normal 5 2 2 4 6" xfId="14983" xr:uid="{00000000-0005-0000-0000-0000124E0000}"/>
    <cellStyle name="Normal 5 2 2 4 6 2" xfId="38170" xr:uid="{00000000-0005-0000-0000-0000134E0000}"/>
    <cellStyle name="Normal 5 2 2 4 7" xfId="9674" xr:uid="{00000000-0005-0000-0000-0000144E0000}"/>
    <cellStyle name="Normal 5 2 2 4 7 2" xfId="32855" xr:uid="{00000000-0005-0000-0000-0000154E0000}"/>
    <cellStyle name="Normal 5 2 2 4 8" xfId="20301" xr:uid="{00000000-0005-0000-0000-0000164E0000}"/>
    <cellStyle name="Normal 5 2 2 4 8 2" xfId="27545" xr:uid="{00000000-0005-0000-0000-0000174E0000}"/>
    <cellStyle name="Normal 5 2 2 4 9" xfId="22230" xr:uid="{00000000-0005-0000-0000-0000184E0000}"/>
    <cellStyle name="Normal 5 2 2 5" xfId="832" xr:uid="{00000000-0005-0000-0000-0000194E0000}"/>
    <cellStyle name="Normal 5 2 2 5 10" xfId="43625" xr:uid="{00000000-0005-0000-0000-00001A4E0000}"/>
    <cellStyle name="Normal 5 2 2 5 11" xfId="4913" xr:uid="{00000000-0005-0000-0000-00001B4E0000}"/>
    <cellStyle name="Normal 5 2 2 5 12" xfId="2785" xr:uid="{00000000-0005-0000-0000-00001C4E0000}"/>
    <cellStyle name="Normal 5 2 2 5 2" xfId="1240" xr:uid="{00000000-0005-0000-0000-00001D4E0000}"/>
    <cellStyle name="Normal 5 2 2 5 2 10" xfId="4914" xr:uid="{00000000-0005-0000-0000-00001E4E0000}"/>
    <cellStyle name="Normal 5 2 2 5 2 11" xfId="3191" xr:uid="{00000000-0005-0000-0000-00001F4E0000}"/>
    <cellStyle name="Normal 5 2 2 5 2 2" xfId="2055" xr:uid="{00000000-0005-0000-0000-0000204E0000}"/>
    <cellStyle name="Normal 5 2 2 5 2 2 10" xfId="4003" xr:uid="{00000000-0005-0000-0000-0000214E0000}"/>
    <cellStyle name="Normal 5 2 2 5 2 2 2" xfId="7611" xr:uid="{00000000-0005-0000-0000-0000224E0000}"/>
    <cellStyle name="Normal 5 2 2 5 2 2 2 2" xfId="17944" xr:uid="{00000000-0005-0000-0000-0000234E0000}"/>
    <cellStyle name="Normal 5 2 2 5 2 2 2 2 2" xfId="41280" xr:uid="{00000000-0005-0000-0000-0000244E0000}"/>
    <cellStyle name="Normal 5 2 2 5 2 2 2 3" xfId="12782" xr:uid="{00000000-0005-0000-0000-0000254E0000}"/>
    <cellStyle name="Normal 5 2 2 5 2 2 2 3 2" xfId="35965" xr:uid="{00000000-0005-0000-0000-0000264E0000}"/>
    <cellStyle name="Normal 5 2 2 5 2 2 2 4" xfId="30655" xr:uid="{00000000-0005-0000-0000-0000274E0000}"/>
    <cellStyle name="Normal 5 2 2 5 2 2 2 5" xfId="25340" xr:uid="{00000000-0005-0000-0000-0000284E0000}"/>
    <cellStyle name="Normal 5 2 2 5 2 2 3" xfId="9234" xr:uid="{00000000-0005-0000-0000-0000294E0000}"/>
    <cellStyle name="Normal 5 2 2 5 2 2 3 2" xfId="19703" xr:uid="{00000000-0005-0000-0000-00002A4E0000}"/>
    <cellStyle name="Normal 5 2 2 5 2 2 3 2 2" xfId="43048" xr:uid="{00000000-0005-0000-0000-00002B4E0000}"/>
    <cellStyle name="Normal 5 2 2 5 2 2 3 3" xfId="14549" xr:uid="{00000000-0005-0000-0000-00002C4E0000}"/>
    <cellStyle name="Normal 5 2 2 5 2 2 3 3 2" xfId="37733" xr:uid="{00000000-0005-0000-0000-00002D4E0000}"/>
    <cellStyle name="Normal 5 2 2 5 2 2 3 4" xfId="32423" xr:uid="{00000000-0005-0000-0000-00002E4E0000}"/>
    <cellStyle name="Normal 5 2 2 5 2 2 3 5" xfId="27108" xr:uid="{00000000-0005-0000-0000-00002F4E0000}"/>
    <cellStyle name="Normal 5 2 2 5 2 2 4" xfId="16330" xr:uid="{00000000-0005-0000-0000-0000304E0000}"/>
    <cellStyle name="Normal 5 2 2 5 2 2 4 2" xfId="39517" xr:uid="{00000000-0005-0000-0000-0000314E0000}"/>
    <cellStyle name="Normal 5 2 2 5 2 2 5" xfId="11021" xr:uid="{00000000-0005-0000-0000-0000324E0000}"/>
    <cellStyle name="Normal 5 2 2 5 2 2 5 2" xfId="34202" xr:uid="{00000000-0005-0000-0000-0000334E0000}"/>
    <cellStyle name="Normal 5 2 2 5 2 2 6" xfId="21648" xr:uid="{00000000-0005-0000-0000-0000344E0000}"/>
    <cellStyle name="Normal 5 2 2 5 2 2 6 2" xfId="28892" xr:uid="{00000000-0005-0000-0000-0000354E0000}"/>
    <cellStyle name="Normal 5 2 2 5 2 2 7" xfId="23577" xr:uid="{00000000-0005-0000-0000-0000364E0000}"/>
    <cellStyle name="Normal 5 2 2 5 2 2 8" xfId="44843" xr:uid="{00000000-0005-0000-0000-0000374E0000}"/>
    <cellStyle name="Normal 5 2 2 5 2 2 9" xfId="4915" xr:uid="{00000000-0005-0000-0000-0000384E0000}"/>
    <cellStyle name="Normal 5 2 2 5 2 3" xfId="6811" xr:uid="{00000000-0005-0000-0000-0000394E0000}"/>
    <cellStyle name="Normal 5 2 2 5 2 3 2" xfId="17180" xr:uid="{00000000-0005-0000-0000-00003A4E0000}"/>
    <cellStyle name="Normal 5 2 2 5 2 3 2 2" xfId="40468" xr:uid="{00000000-0005-0000-0000-00003B4E0000}"/>
    <cellStyle name="Normal 5 2 2 5 2 3 3" xfId="11970" xr:uid="{00000000-0005-0000-0000-00003C4E0000}"/>
    <cellStyle name="Normal 5 2 2 5 2 3 3 2" xfId="35153" xr:uid="{00000000-0005-0000-0000-00003D4E0000}"/>
    <cellStyle name="Normal 5 2 2 5 2 3 4" xfId="29843" xr:uid="{00000000-0005-0000-0000-00003E4E0000}"/>
    <cellStyle name="Normal 5 2 2 5 2 3 5" xfId="24528" xr:uid="{00000000-0005-0000-0000-00003F4E0000}"/>
    <cellStyle name="Normal 5 2 2 5 2 4" xfId="8469" xr:uid="{00000000-0005-0000-0000-0000404E0000}"/>
    <cellStyle name="Normal 5 2 2 5 2 4 2" xfId="18891" xr:uid="{00000000-0005-0000-0000-0000414E0000}"/>
    <cellStyle name="Normal 5 2 2 5 2 4 2 2" xfId="42236" xr:uid="{00000000-0005-0000-0000-0000424E0000}"/>
    <cellStyle name="Normal 5 2 2 5 2 4 3" xfId="13737" xr:uid="{00000000-0005-0000-0000-0000434E0000}"/>
    <cellStyle name="Normal 5 2 2 5 2 4 3 2" xfId="36921" xr:uid="{00000000-0005-0000-0000-0000444E0000}"/>
    <cellStyle name="Normal 5 2 2 5 2 4 4" xfId="31611" xr:uid="{00000000-0005-0000-0000-0000454E0000}"/>
    <cellStyle name="Normal 5 2 2 5 2 4 5" xfId="26296" xr:uid="{00000000-0005-0000-0000-0000464E0000}"/>
    <cellStyle name="Normal 5 2 2 5 2 5" xfId="15518" xr:uid="{00000000-0005-0000-0000-0000474E0000}"/>
    <cellStyle name="Normal 5 2 2 5 2 5 2" xfId="38705" xr:uid="{00000000-0005-0000-0000-0000484E0000}"/>
    <cellStyle name="Normal 5 2 2 5 2 6" xfId="10209" xr:uid="{00000000-0005-0000-0000-0000494E0000}"/>
    <cellStyle name="Normal 5 2 2 5 2 6 2" xfId="33390" xr:uid="{00000000-0005-0000-0000-00004A4E0000}"/>
    <cellStyle name="Normal 5 2 2 5 2 7" xfId="20836" xr:uid="{00000000-0005-0000-0000-00004B4E0000}"/>
    <cellStyle name="Normal 5 2 2 5 2 7 2" xfId="28080" xr:uid="{00000000-0005-0000-0000-00004C4E0000}"/>
    <cellStyle name="Normal 5 2 2 5 2 8" xfId="22765" xr:uid="{00000000-0005-0000-0000-00004D4E0000}"/>
    <cellStyle name="Normal 5 2 2 5 2 9" xfId="44031" xr:uid="{00000000-0005-0000-0000-00004E4E0000}"/>
    <cellStyle name="Normal 5 2 2 5 3" xfId="1648" xr:uid="{00000000-0005-0000-0000-00004F4E0000}"/>
    <cellStyle name="Normal 5 2 2 5 3 10" xfId="3597" xr:uid="{00000000-0005-0000-0000-0000504E0000}"/>
    <cellStyle name="Normal 5 2 2 5 3 2" xfId="7211" xr:uid="{00000000-0005-0000-0000-0000514E0000}"/>
    <cellStyle name="Normal 5 2 2 5 3 2 2" xfId="17562" xr:uid="{00000000-0005-0000-0000-0000524E0000}"/>
    <cellStyle name="Normal 5 2 2 5 3 2 2 2" xfId="40874" xr:uid="{00000000-0005-0000-0000-0000534E0000}"/>
    <cellStyle name="Normal 5 2 2 5 3 2 3" xfId="12376" xr:uid="{00000000-0005-0000-0000-0000544E0000}"/>
    <cellStyle name="Normal 5 2 2 5 3 2 3 2" xfId="35559" xr:uid="{00000000-0005-0000-0000-0000554E0000}"/>
    <cellStyle name="Normal 5 2 2 5 3 2 4" xfId="30249" xr:uid="{00000000-0005-0000-0000-0000564E0000}"/>
    <cellStyle name="Normal 5 2 2 5 3 2 5" xfId="24934" xr:uid="{00000000-0005-0000-0000-0000574E0000}"/>
    <cellStyle name="Normal 5 2 2 5 3 3" xfId="8851" xr:uid="{00000000-0005-0000-0000-0000584E0000}"/>
    <cellStyle name="Normal 5 2 2 5 3 3 2" xfId="19297" xr:uid="{00000000-0005-0000-0000-0000594E0000}"/>
    <cellStyle name="Normal 5 2 2 5 3 3 2 2" xfId="42642" xr:uid="{00000000-0005-0000-0000-00005A4E0000}"/>
    <cellStyle name="Normal 5 2 2 5 3 3 3" xfId="14143" xr:uid="{00000000-0005-0000-0000-00005B4E0000}"/>
    <cellStyle name="Normal 5 2 2 5 3 3 3 2" xfId="37327" xr:uid="{00000000-0005-0000-0000-00005C4E0000}"/>
    <cellStyle name="Normal 5 2 2 5 3 3 4" xfId="32017" xr:uid="{00000000-0005-0000-0000-00005D4E0000}"/>
    <cellStyle name="Normal 5 2 2 5 3 3 5" xfId="26702" xr:uid="{00000000-0005-0000-0000-00005E4E0000}"/>
    <cellStyle name="Normal 5 2 2 5 3 4" xfId="15924" xr:uid="{00000000-0005-0000-0000-00005F4E0000}"/>
    <cellStyle name="Normal 5 2 2 5 3 4 2" xfId="39111" xr:uid="{00000000-0005-0000-0000-0000604E0000}"/>
    <cellStyle name="Normal 5 2 2 5 3 5" xfId="10615" xr:uid="{00000000-0005-0000-0000-0000614E0000}"/>
    <cellStyle name="Normal 5 2 2 5 3 5 2" xfId="33796" xr:uid="{00000000-0005-0000-0000-0000624E0000}"/>
    <cellStyle name="Normal 5 2 2 5 3 6" xfId="21242" xr:uid="{00000000-0005-0000-0000-0000634E0000}"/>
    <cellStyle name="Normal 5 2 2 5 3 6 2" xfId="28486" xr:uid="{00000000-0005-0000-0000-0000644E0000}"/>
    <cellStyle name="Normal 5 2 2 5 3 7" xfId="23171" xr:uid="{00000000-0005-0000-0000-0000654E0000}"/>
    <cellStyle name="Normal 5 2 2 5 3 8" xfId="44437" xr:uid="{00000000-0005-0000-0000-0000664E0000}"/>
    <cellStyle name="Normal 5 2 2 5 3 9" xfId="4916" xr:uid="{00000000-0005-0000-0000-0000674E0000}"/>
    <cellStyle name="Normal 5 2 2 5 4" xfId="6412" xr:uid="{00000000-0005-0000-0000-0000684E0000}"/>
    <cellStyle name="Normal 5 2 2 5 4 2" xfId="16822" xr:uid="{00000000-0005-0000-0000-0000694E0000}"/>
    <cellStyle name="Normal 5 2 2 5 4 2 2" xfId="40062" xr:uid="{00000000-0005-0000-0000-00006A4E0000}"/>
    <cellStyle name="Normal 5 2 2 5 4 3" xfId="11564" xr:uid="{00000000-0005-0000-0000-00006B4E0000}"/>
    <cellStyle name="Normal 5 2 2 5 4 3 2" xfId="34747" xr:uid="{00000000-0005-0000-0000-00006C4E0000}"/>
    <cellStyle name="Normal 5 2 2 5 4 4" xfId="29437" xr:uid="{00000000-0005-0000-0000-00006D4E0000}"/>
    <cellStyle name="Normal 5 2 2 5 4 5" xfId="24122" xr:uid="{00000000-0005-0000-0000-00006E4E0000}"/>
    <cellStyle name="Normal 5 2 2 5 5" xfId="8111" xr:uid="{00000000-0005-0000-0000-00006F4E0000}"/>
    <cellStyle name="Normal 5 2 2 5 5 2" xfId="18486" xr:uid="{00000000-0005-0000-0000-0000704E0000}"/>
    <cellStyle name="Normal 5 2 2 5 5 2 2" xfId="41830" xr:uid="{00000000-0005-0000-0000-0000714E0000}"/>
    <cellStyle name="Normal 5 2 2 5 5 3" xfId="13331" xr:uid="{00000000-0005-0000-0000-0000724E0000}"/>
    <cellStyle name="Normal 5 2 2 5 5 3 2" xfId="36515" xr:uid="{00000000-0005-0000-0000-0000734E0000}"/>
    <cellStyle name="Normal 5 2 2 5 5 4" xfId="31205" xr:uid="{00000000-0005-0000-0000-0000744E0000}"/>
    <cellStyle name="Normal 5 2 2 5 5 5" xfId="25890" xr:uid="{00000000-0005-0000-0000-0000754E0000}"/>
    <cellStyle name="Normal 5 2 2 5 6" xfId="15112" xr:uid="{00000000-0005-0000-0000-0000764E0000}"/>
    <cellStyle name="Normal 5 2 2 5 6 2" xfId="38299" xr:uid="{00000000-0005-0000-0000-0000774E0000}"/>
    <cellStyle name="Normal 5 2 2 5 7" xfId="9803" xr:uid="{00000000-0005-0000-0000-0000784E0000}"/>
    <cellStyle name="Normal 5 2 2 5 7 2" xfId="32984" xr:uid="{00000000-0005-0000-0000-0000794E0000}"/>
    <cellStyle name="Normal 5 2 2 5 8" xfId="20430" xr:uid="{00000000-0005-0000-0000-00007A4E0000}"/>
    <cellStyle name="Normal 5 2 2 5 8 2" xfId="27674" xr:uid="{00000000-0005-0000-0000-00007B4E0000}"/>
    <cellStyle name="Normal 5 2 2 5 9" xfId="22359" xr:uid="{00000000-0005-0000-0000-00007C4E0000}"/>
    <cellStyle name="Normal 5 2 2 6" xfId="976" xr:uid="{00000000-0005-0000-0000-00007D4E0000}"/>
    <cellStyle name="Normal 5 2 2 6 10" xfId="4917" xr:uid="{00000000-0005-0000-0000-00007E4E0000}"/>
    <cellStyle name="Normal 5 2 2 6 11" xfId="2927" xr:uid="{00000000-0005-0000-0000-00007F4E0000}"/>
    <cellStyle name="Normal 5 2 2 6 2" xfId="1791" xr:uid="{00000000-0005-0000-0000-0000804E0000}"/>
    <cellStyle name="Normal 5 2 2 6 2 10" xfId="3739" xr:uid="{00000000-0005-0000-0000-0000814E0000}"/>
    <cellStyle name="Normal 5 2 2 6 2 2" xfId="7351" xr:uid="{00000000-0005-0000-0000-0000824E0000}"/>
    <cellStyle name="Normal 5 2 2 6 2 2 2" xfId="17704" xr:uid="{00000000-0005-0000-0000-0000834E0000}"/>
    <cellStyle name="Normal 5 2 2 6 2 2 2 2" xfId="41016" xr:uid="{00000000-0005-0000-0000-0000844E0000}"/>
    <cellStyle name="Normal 5 2 2 6 2 2 3" xfId="12518" xr:uid="{00000000-0005-0000-0000-0000854E0000}"/>
    <cellStyle name="Normal 5 2 2 6 2 2 3 2" xfId="35701" xr:uid="{00000000-0005-0000-0000-0000864E0000}"/>
    <cellStyle name="Normal 5 2 2 6 2 2 4" xfId="30391" xr:uid="{00000000-0005-0000-0000-0000874E0000}"/>
    <cellStyle name="Normal 5 2 2 6 2 2 5" xfId="25076" xr:uid="{00000000-0005-0000-0000-0000884E0000}"/>
    <cellStyle name="Normal 5 2 2 6 2 3" xfId="8994" xr:uid="{00000000-0005-0000-0000-0000894E0000}"/>
    <cellStyle name="Normal 5 2 2 6 2 3 2" xfId="19439" xr:uid="{00000000-0005-0000-0000-00008A4E0000}"/>
    <cellStyle name="Normal 5 2 2 6 2 3 2 2" xfId="42784" xr:uid="{00000000-0005-0000-0000-00008B4E0000}"/>
    <cellStyle name="Normal 5 2 2 6 2 3 3" xfId="14285" xr:uid="{00000000-0005-0000-0000-00008C4E0000}"/>
    <cellStyle name="Normal 5 2 2 6 2 3 3 2" xfId="37469" xr:uid="{00000000-0005-0000-0000-00008D4E0000}"/>
    <cellStyle name="Normal 5 2 2 6 2 3 4" xfId="32159" xr:uid="{00000000-0005-0000-0000-00008E4E0000}"/>
    <cellStyle name="Normal 5 2 2 6 2 3 5" xfId="26844" xr:uid="{00000000-0005-0000-0000-00008F4E0000}"/>
    <cellStyle name="Normal 5 2 2 6 2 4" xfId="16066" xr:uid="{00000000-0005-0000-0000-0000904E0000}"/>
    <cellStyle name="Normal 5 2 2 6 2 4 2" xfId="39253" xr:uid="{00000000-0005-0000-0000-0000914E0000}"/>
    <cellStyle name="Normal 5 2 2 6 2 5" xfId="10757" xr:uid="{00000000-0005-0000-0000-0000924E0000}"/>
    <cellStyle name="Normal 5 2 2 6 2 5 2" xfId="33938" xr:uid="{00000000-0005-0000-0000-0000934E0000}"/>
    <cellStyle name="Normal 5 2 2 6 2 6" xfId="21384" xr:uid="{00000000-0005-0000-0000-0000944E0000}"/>
    <cellStyle name="Normal 5 2 2 6 2 6 2" xfId="28628" xr:uid="{00000000-0005-0000-0000-0000954E0000}"/>
    <cellStyle name="Normal 5 2 2 6 2 7" xfId="23313" xr:uid="{00000000-0005-0000-0000-0000964E0000}"/>
    <cellStyle name="Normal 5 2 2 6 2 8" xfId="44579" xr:uid="{00000000-0005-0000-0000-0000974E0000}"/>
    <cellStyle name="Normal 5 2 2 6 2 9" xfId="4918" xr:uid="{00000000-0005-0000-0000-0000984E0000}"/>
    <cellStyle name="Normal 5 2 2 6 3" xfId="6551" xr:uid="{00000000-0005-0000-0000-0000994E0000}"/>
    <cellStyle name="Normal 5 2 2 6 3 2" xfId="16952" xr:uid="{00000000-0005-0000-0000-00009A4E0000}"/>
    <cellStyle name="Normal 5 2 2 6 3 2 2" xfId="40204" xr:uid="{00000000-0005-0000-0000-00009B4E0000}"/>
    <cellStyle name="Normal 5 2 2 6 3 3" xfId="11706" xr:uid="{00000000-0005-0000-0000-00009C4E0000}"/>
    <cellStyle name="Normal 5 2 2 6 3 3 2" xfId="34889" xr:uid="{00000000-0005-0000-0000-00009D4E0000}"/>
    <cellStyle name="Normal 5 2 2 6 3 4" xfId="29579" xr:uid="{00000000-0005-0000-0000-00009E4E0000}"/>
    <cellStyle name="Normal 5 2 2 6 3 5" xfId="24264" xr:uid="{00000000-0005-0000-0000-00009F4E0000}"/>
    <cellStyle name="Normal 5 2 2 6 4" xfId="8241" xr:uid="{00000000-0005-0000-0000-0000A04E0000}"/>
    <cellStyle name="Normal 5 2 2 6 4 2" xfId="18627" xr:uid="{00000000-0005-0000-0000-0000A14E0000}"/>
    <cellStyle name="Normal 5 2 2 6 4 2 2" xfId="41972" xr:uid="{00000000-0005-0000-0000-0000A24E0000}"/>
    <cellStyle name="Normal 5 2 2 6 4 3" xfId="13473" xr:uid="{00000000-0005-0000-0000-0000A34E0000}"/>
    <cellStyle name="Normal 5 2 2 6 4 3 2" xfId="36657" xr:uid="{00000000-0005-0000-0000-0000A44E0000}"/>
    <cellStyle name="Normal 5 2 2 6 4 4" xfId="31347" xr:uid="{00000000-0005-0000-0000-0000A54E0000}"/>
    <cellStyle name="Normal 5 2 2 6 4 5" xfId="26032" xr:uid="{00000000-0005-0000-0000-0000A64E0000}"/>
    <cellStyle name="Normal 5 2 2 6 5" xfId="15254" xr:uid="{00000000-0005-0000-0000-0000A74E0000}"/>
    <cellStyle name="Normal 5 2 2 6 5 2" xfId="38441" xr:uid="{00000000-0005-0000-0000-0000A84E0000}"/>
    <cellStyle name="Normal 5 2 2 6 6" xfId="9945" xr:uid="{00000000-0005-0000-0000-0000A94E0000}"/>
    <cellStyle name="Normal 5 2 2 6 6 2" xfId="33126" xr:uid="{00000000-0005-0000-0000-0000AA4E0000}"/>
    <cellStyle name="Normal 5 2 2 6 7" xfId="20572" xr:uid="{00000000-0005-0000-0000-0000AB4E0000}"/>
    <cellStyle name="Normal 5 2 2 6 7 2" xfId="27816" xr:uid="{00000000-0005-0000-0000-0000AC4E0000}"/>
    <cellStyle name="Normal 5 2 2 6 8" xfId="22501" xr:uid="{00000000-0005-0000-0000-0000AD4E0000}"/>
    <cellStyle name="Normal 5 2 2 6 9" xfId="43767" xr:uid="{00000000-0005-0000-0000-0000AE4E0000}"/>
    <cellStyle name="Normal 5 2 2 7" xfId="557" xr:uid="{00000000-0005-0000-0000-0000AF4E0000}"/>
    <cellStyle name="Normal 5 2 2 7 10" xfId="2521" xr:uid="{00000000-0005-0000-0000-0000B04E0000}"/>
    <cellStyle name="Normal 5 2 2 7 2" xfId="6152" xr:uid="{00000000-0005-0000-0000-0000B14E0000}"/>
    <cellStyle name="Normal 5 2 2 7 2 2" xfId="16594" xr:uid="{00000000-0005-0000-0000-0000B24E0000}"/>
    <cellStyle name="Normal 5 2 2 7 2 2 2" xfId="39798" xr:uid="{00000000-0005-0000-0000-0000B34E0000}"/>
    <cellStyle name="Normal 5 2 2 7 2 3" xfId="11300" xr:uid="{00000000-0005-0000-0000-0000B44E0000}"/>
    <cellStyle name="Normal 5 2 2 7 2 3 2" xfId="34483" xr:uid="{00000000-0005-0000-0000-0000B54E0000}"/>
    <cellStyle name="Normal 5 2 2 7 2 4" xfId="29173" xr:uid="{00000000-0005-0000-0000-0000B64E0000}"/>
    <cellStyle name="Normal 5 2 2 7 2 5" xfId="23858" xr:uid="{00000000-0005-0000-0000-0000B74E0000}"/>
    <cellStyle name="Normal 5 2 2 7 3" xfId="7883" xr:uid="{00000000-0005-0000-0000-0000B84E0000}"/>
    <cellStyle name="Normal 5 2 2 7 3 2" xfId="18222" xr:uid="{00000000-0005-0000-0000-0000B94E0000}"/>
    <cellStyle name="Normal 5 2 2 7 3 2 2" xfId="41566" xr:uid="{00000000-0005-0000-0000-0000BA4E0000}"/>
    <cellStyle name="Normal 5 2 2 7 3 3" xfId="13067" xr:uid="{00000000-0005-0000-0000-0000BB4E0000}"/>
    <cellStyle name="Normal 5 2 2 7 3 3 2" xfId="36251" xr:uid="{00000000-0005-0000-0000-0000BC4E0000}"/>
    <cellStyle name="Normal 5 2 2 7 3 4" xfId="30941" xr:uid="{00000000-0005-0000-0000-0000BD4E0000}"/>
    <cellStyle name="Normal 5 2 2 7 3 5" xfId="25626" xr:uid="{00000000-0005-0000-0000-0000BE4E0000}"/>
    <cellStyle name="Normal 5 2 2 7 4" xfId="14848" xr:uid="{00000000-0005-0000-0000-0000BF4E0000}"/>
    <cellStyle name="Normal 5 2 2 7 4 2" xfId="38035" xr:uid="{00000000-0005-0000-0000-0000C04E0000}"/>
    <cellStyle name="Normal 5 2 2 7 5" xfId="9539" xr:uid="{00000000-0005-0000-0000-0000C14E0000}"/>
    <cellStyle name="Normal 5 2 2 7 5 2" xfId="32720" xr:uid="{00000000-0005-0000-0000-0000C24E0000}"/>
    <cellStyle name="Normal 5 2 2 7 6" xfId="20166" xr:uid="{00000000-0005-0000-0000-0000C34E0000}"/>
    <cellStyle name="Normal 5 2 2 7 6 2" xfId="27410" xr:uid="{00000000-0005-0000-0000-0000C44E0000}"/>
    <cellStyle name="Normal 5 2 2 7 7" xfId="22095" xr:uid="{00000000-0005-0000-0000-0000C54E0000}"/>
    <cellStyle name="Normal 5 2 2 7 8" xfId="43361" xr:uid="{00000000-0005-0000-0000-0000C64E0000}"/>
    <cellStyle name="Normal 5 2 2 7 9" xfId="4919" xr:uid="{00000000-0005-0000-0000-0000C74E0000}"/>
    <cellStyle name="Normal 5 2 2 8" xfId="1384" xr:uid="{00000000-0005-0000-0000-0000C84E0000}"/>
    <cellStyle name="Normal 5 2 2 8 10" xfId="3333" xr:uid="{00000000-0005-0000-0000-0000C94E0000}"/>
    <cellStyle name="Normal 5 2 2 8 2" xfId="6951" xr:uid="{00000000-0005-0000-0000-0000CA4E0000}"/>
    <cellStyle name="Normal 5 2 2 8 2 2" xfId="17322" xr:uid="{00000000-0005-0000-0000-0000CB4E0000}"/>
    <cellStyle name="Normal 5 2 2 8 2 2 2" xfId="40610" xr:uid="{00000000-0005-0000-0000-0000CC4E0000}"/>
    <cellStyle name="Normal 5 2 2 8 2 3" xfId="12112" xr:uid="{00000000-0005-0000-0000-0000CD4E0000}"/>
    <cellStyle name="Normal 5 2 2 8 2 3 2" xfId="35295" xr:uid="{00000000-0005-0000-0000-0000CE4E0000}"/>
    <cellStyle name="Normal 5 2 2 8 2 4" xfId="29985" xr:uid="{00000000-0005-0000-0000-0000CF4E0000}"/>
    <cellStyle name="Normal 5 2 2 8 2 5" xfId="24670" xr:uid="{00000000-0005-0000-0000-0000D04E0000}"/>
    <cellStyle name="Normal 5 2 2 8 3" xfId="8611" xr:uid="{00000000-0005-0000-0000-0000D14E0000}"/>
    <cellStyle name="Normal 5 2 2 8 3 2" xfId="19033" xr:uid="{00000000-0005-0000-0000-0000D24E0000}"/>
    <cellStyle name="Normal 5 2 2 8 3 2 2" xfId="42378" xr:uid="{00000000-0005-0000-0000-0000D34E0000}"/>
    <cellStyle name="Normal 5 2 2 8 3 3" xfId="13879" xr:uid="{00000000-0005-0000-0000-0000D44E0000}"/>
    <cellStyle name="Normal 5 2 2 8 3 3 2" xfId="37063" xr:uid="{00000000-0005-0000-0000-0000D54E0000}"/>
    <cellStyle name="Normal 5 2 2 8 3 4" xfId="31753" xr:uid="{00000000-0005-0000-0000-0000D64E0000}"/>
    <cellStyle name="Normal 5 2 2 8 3 5" xfId="26438" xr:uid="{00000000-0005-0000-0000-0000D74E0000}"/>
    <cellStyle name="Normal 5 2 2 8 4" xfId="15660" xr:uid="{00000000-0005-0000-0000-0000D84E0000}"/>
    <cellStyle name="Normal 5 2 2 8 4 2" xfId="38847" xr:uid="{00000000-0005-0000-0000-0000D94E0000}"/>
    <cellStyle name="Normal 5 2 2 8 5" xfId="10351" xr:uid="{00000000-0005-0000-0000-0000DA4E0000}"/>
    <cellStyle name="Normal 5 2 2 8 5 2" xfId="33532" xr:uid="{00000000-0005-0000-0000-0000DB4E0000}"/>
    <cellStyle name="Normal 5 2 2 8 6" xfId="20978" xr:uid="{00000000-0005-0000-0000-0000DC4E0000}"/>
    <cellStyle name="Normal 5 2 2 8 6 2" xfId="28222" xr:uid="{00000000-0005-0000-0000-0000DD4E0000}"/>
    <cellStyle name="Normal 5 2 2 8 7" xfId="22907" xr:uid="{00000000-0005-0000-0000-0000DE4E0000}"/>
    <cellStyle name="Normal 5 2 2 8 8" xfId="44173" xr:uid="{00000000-0005-0000-0000-0000DF4E0000}"/>
    <cellStyle name="Normal 5 2 2 8 9" xfId="4920" xr:uid="{00000000-0005-0000-0000-0000E04E0000}"/>
    <cellStyle name="Normal 5 2 2 9" xfId="6022" xr:uid="{00000000-0005-0000-0000-0000E14E0000}"/>
    <cellStyle name="Normal 5 2 2 9 2" xfId="16475" xr:uid="{00000000-0005-0000-0000-0000E24E0000}"/>
    <cellStyle name="Normal 5 2 2 9 2 2" xfId="39664" xr:uid="{00000000-0005-0000-0000-0000E34E0000}"/>
    <cellStyle name="Normal 5 2 2 9 3" xfId="11166" xr:uid="{00000000-0005-0000-0000-0000E44E0000}"/>
    <cellStyle name="Normal 5 2 2 9 3 2" xfId="34349" xr:uid="{00000000-0005-0000-0000-0000E54E0000}"/>
    <cellStyle name="Normal 5 2 2 9 4" xfId="29039" xr:uid="{00000000-0005-0000-0000-0000E64E0000}"/>
    <cellStyle name="Normal 5 2 2 9 5" xfId="23724" xr:uid="{00000000-0005-0000-0000-0000E74E0000}"/>
    <cellStyle name="Normal 5 2 3" xfId="398" xr:uid="{00000000-0005-0000-0000-0000E84E0000}"/>
    <cellStyle name="Normal 5 2 4" xfId="445" xr:uid="{00000000-0005-0000-0000-0000E94E0000}"/>
    <cellStyle name="Normal 5 2 4 10" xfId="14734" xr:uid="{00000000-0005-0000-0000-0000EA4E0000}"/>
    <cellStyle name="Normal 5 2 4 10 2" xfId="37921" xr:uid="{00000000-0005-0000-0000-0000EB4E0000}"/>
    <cellStyle name="Normal 5 2 4 11" xfId="9425" xr:uid="{00000000-0005-0000-0000-0000EC4E0000}"/>
    <cellStyle name="Normal 5 2 4 11 2" xfId="32606" xr:uid="{00000000-0005-0000-0000-0000ED4E0000}"/>
    <cellStyle name="Normal 5 2 4 12" xfId="20055" xr:uid="{00000000-0005-0000-0000-0000EE4E0000}"/>
    <cellStyle name="Normal 5 2 4 12 2" xfId="27296" xr:uid="{00000000-0005-0000-0000-0000EF4E0000}"/>
    <cellStyle name="Normal 5 2 4 13" xfId="21981" xr:uid="{00000000-0005-0000-0000-0000F04E0000}"/>
    <cellStyle name="Normal 5 2 4 14" xfId="43250" xr:uid="{00000000-0005-0000-0000-0000F14E0000}"/>
    <cellStyle name="Normal 5 2 4 15" xfId="4921" xr:uid="{00000000-0005-0000-0000-0000F24E0000}"/>
    <cellStyle name="Normal 5 2 4 16" xfId="2410" xr:uid="{00000000-0005-0000-0000-0000F34E0000}"/>
    <cellStyle name="Normal 5 2 4 2" xfId="505" xr:uid="{00000000-0005-0000-0000-0000F44E0000}"/>
    <cellStyle name="Normal 5 2 4 2 10" xfId="9487" xr:uid="{00000000-0005-0000-0000-0000F54E0000}"/>
    <cellStyle name="Normal 5 2 4 2 10 2" xfId="32668" xr:uid="{00000000-0005-0000-0000-0000F64E0000}"/>
    <cellStyle name="Normal 5 2 4 2 11" xfId="20114" xr:uid="{00000000-0005-0000-0000-0000F74E0000}"/>
    <cellStyle name="Normal 5 2 4 2 11 2" xfId="27358" xr:uid="{00000000-0005-0000-0000-0000F84E0000}"/>
    <cellStyle name="Normal 5 2 4 2 12" xfId="22043" xr:uid="{00000000-0005-0000-0000-0000F94E0000}"/>
    <cellStyle name="Normal 5 2 4 2 13" xfId="43309" xr:uid="{00000000-0005-0000-0000-0000FA4E0000}"/>
    <cellStyle name="Normal 5 2 4 2 14" xfId="4922" xr:uid="{00000000-0005-0000-0000-0000FB4E0000}"/>
    <cellStyle name="Normal 5 2 4 2 15" xfId="2469" xr:uid="{00000000-0005-0000-0000-0000FC4E0000}"/>
    <cellStyle name="Normal 5 2 4 2 2" xfId="777" xr:uid="{00000000-0005-0000-0000-0000FD4E0000}"/>
    <cellStyle name="Normal 5 2 4 2 2 10" xfId="43578" xr:uid="{00000000-0005-0000-0000-0000FE4E0000}"/>
    <cellStyle name="Normal 5 2 4 2 2 11" xfId="4923" xr:uid="{00000000-0005-0000-0000-0000FF4E0000}"/>
    <cellStyle name="Normal 5 2 4 2 2 12" xfId="2738" xr:uid="{00000000-0005-0000-0000-0000004F0000}"/>
    <cellStyle name="Normal 5 2 4 2 2 2" xfId="1193" xr:uid="{00000000-0005-0000-0000-0000014F0000}"/>
    <cellStyle name="Normal 5 2 4 2 2 2 10" xfId="4924" xr:uid="{00000000-0005-0000-0000-0000024F0000}"/>
    <cellStyle name="Normal 5 2 4 2 2 2 11" xfId="3144" xr:uid="{00000000-0005-0000-0000-0000034F0000}"/>
    <cellStyle name="Normal 5 2 4 2 2 2 2" xfId="2008" xr:uid="{00000000-0005-0000-0000-0000044F0000}"/>
    <cellStyle name="Normal 5 2 4 2 2 2 2 10" xfId="3956" xr:uid="{00000000-0005-0000-0000-0000054F0000}"/>
    <cellStyle name="Normal 5 2 4 2 2 2 2 2" xfId="7565" xr:uid="{00000000-0005-0000-0000-0000064F0000}"/>
    <cellStyle name="Normal 5 2 4 2 2 2 2 2 2" xfId="17909" xr:uid="{00000000-0005-0000-0000-0000074F0000}"/>
    <cellStyle name="Normal 5 2 4 2 2 2 2 2 2 2" xfId="41233" xr:uid="{00000000-0005-0000-0000-0000084F0000}"/>
    <cellStyle name="Normal 5 2 4 2 2 2 2 2 3" xfId="12735" xr:uid="{00000000-0005-0000-0000-0000094F0000}"/>
    <cellStyle name="Normal 5 2 4 2 2 2 2 2 3 2" xfId="35918" xr:uid="{00000000-0005-0000-0000-00000A4F0000}"/>
    <cellStyle name="Normal 5 2 4 2 2 2 2 2 4" xfId="30608" xr:uid="{00000000-0005-0000-0000-00000B4F0000}"/>
    <cellStyle name="Normal 5 2 4 2 2 2 2 2 5" xfId="25293" xr:uid="{00000000-0005-0000-0000-00000C4F0000}"/>
    <cellStyle name="Normal 5 2 4 2 2 2 2 3" xfId="9199" xr:uid="{00000000-0005-0000-0000-00000D4F0000}"/>
    <cellStyle name="Normal 5 2 4 2 2 2 2 3 2" xfId="19656" xr:uid="{00000000-0005-0000-0000-00000E4F0000}"/>
    <cellStyle name="Normal 5 2 4 2 2 2 2 3 2 2" xfId="43001" xr:uid="{00000000-0005-0000-0000-00000F4F0000}"/>
    <cellStyle name="Normal 5 2 4 2 2 2 2 3 3" xfId="14502" xr:uid="{00000000-0005-0000-0000-0000104F0000}"/>
    <cellStyle name="Normal 5 2 4 2 2 2 2 3 3 2" xfId="37686" xr:uid="{00000000-0005-0000-0000-0000114F0000}"/>
    <cellStyle name="Normal 5 2 4 2 2 2 2 3 4" xfId="32376" xr:uid="{00000000-0005-0000-0000-0000124F0000}"/>
    <cellStyle name="Normal 5 2 4 2 2 2 2 3 5" xfId="27061" xr:uid="{00000000-0005-0000-0000-0000134F0000}"/>
    <cellStyle name="Normal 5 2 4 2 2 2 2 4" xfId="16283" xr:uid="{00000000-0005-0000-0000-0000144F0000}"/>
    <cellStyle name="Normal 5 2 4 2 2 2 2 4 2" xfId="39470" xr:uid="{00000000-0005-0000-0000-0000154F0000}"/>
    <cellStyle name="Normal 5 2 4 2 2 2 2 5" xfId="10974" xr:uid="{00000000-0005-0000-0000-0000164F0000}"/>
    <cellStyle name="Normal 5 2 4 2 2 2 2 5 2" xfId="34155" xr:uid="{00000000-0005-0000-0000-0000174F0000}"/>
    <cellStyle name="Normal 5 2 4 2 2 2 2 6" xfId="21601" xr:uid="{00000000-0005-0000-0000-0000184F0000}"/>
    <cellStyle name="Normal 5 2 4 2 2 2 2 6 2" xfId="28845" xr:uid="{00000000-0005-0000-0000-0000194F0000}"/>
    <cellStyle name="Normal 5 2 4 2 2 2 2 7" xfId="23530" xr:uid="{00000000-0005-0000-0000-00001A4F0000}"/>
    <cellStyle name="Normal 5 2 4 2 2 2 2 8" xfId="44796" xr:uid="{00000000-0005-0000-0000-00001B4F0000}"/>
    <cellStyle name="Normal 5 2 4 2 2 2 2 9" xfId="4925" xr:uid="{00000000-0005-0000-0000-00001C4F0000}"/>
    <cellStyle name="Normal 5 2 4 2 2 2 3" xfId="6765" xr:uid="{00000000-0005-0000-0000-00001D4F0000}"/>
    <cellStyle name="Normal 5 2 4 2 2 2 3 2" xfId="17145" xr:uid="{00000000-0005-0000-0000-00001E4F0000}"/>
    <cellStyle name="Normal 5 2 4 2 2 2 3 2 2" xfId="40421" xr:uid="{00000000-0005-0000-0000-00001F4F0000}"/>
    <cellStyle name="Normal 5 2 4 2 2 2 3 3" xfId="11923" xr:uid="{00000000-0005-0000-0000-0000204F0000}"/>
    <cellStyle name="Normal 5 2 4 2 2 2 3 3 2" xfId="35106" xr:uid="{00000000-0005-0000-0000-0000214F0000}"/>
    <cellStyle name="Normal 5 2 4 2 2 2 3 4" xfId="29796" xr:uid="{00000000-0005-0000-0000-0000224F0000}"/>
    <cellStyle name="Normal 5 2 4 2 2 2 3 5" xfId="24481" xr:uid="{00000000-0005-0000-0000-0000234F0000}"/>
    <cellStyle name="Normal 5 2 4 2 2 2 4" xfId="8434" xr:uid="{00000000-0005-0000-0000-0000244F0000}"/>
    <cellStyle name="Normal 5 2 4 2 2 2 4 2" xfId="18844" xr:uid="{00000000-0005-0000-0000-0000254F0000}"/>
    <cellStyle name="Normal 5 2 4 2 2 2 4 2 2" xfId="42189" xr:uid="{00000000-0005-0000-0000-0000264F0000}"/>
    <cellStyle name="Normal 5 2 4 2 2 2 4 3" xfId="13690" xr:uid="{00000000-0005-0000-0000-0000274F0000}"/>
    <cellStyle name="Normal 5 2 4 2 2 2 4 3 2" xfId="36874" xr:uid="{00000000-0005-0000-0000-0000284F0000}"/>
    <cellStyle name="Normal 5 2 4 2 2 2 4 4" xfId="31564" xr:uid="{00000000-0005-0000-0000-0000294F0000}"/>
    <cellStyle name="Normal 5 2 4 2 2 2 4 5" xfId="26249" xr:uid="{00000000-0005-0000-0000-00002A4F0000}"/>
    <cellStyle name="Normal 5 2 4 2 2 2 5" xfId="15471" xr:uid="{00000000-0005-0000-0000-00002B4F0000}"/>
    <cellStyle name="Normal 5 2 4 2 2 2 5 2" xfId="38658" xr:uid="{00000000-0005-0000-0000-00002C4F0000}"/>
    <cellStyle name="Normal 5 2 4 2 2 2 6" xfId="10162" xr:uid="{00000000-0005-0000-0000-00002D4F0000}"/>
    <cellStyle name="Normal 5 2 4 2 2 2 6 2" xfId="33343" xr:uid="{00000000-0005-0000-0000-00002E4F0000}"/>
    <cellStyle name="Normal 5 2 4 2 2 2 7" xfId="20789" xr:uid="{00000000-0005-0000-0000-00002F4F0000}"/>
    <cellStyle name="Normal 5 2 4 2 2 2 7 2" xfId="28033" xr:uid="{00000000-0005-0000-0000-0000304F0000}"/>
    <cellStyle name="Normal 5 2 4 2 2 2 8" xfId="22718" xr:uid="{00000000-0005-0000-0000-0000314F0000}"/>
    <cellStyle name="Normal 5 2 4 2 2 2 9" xfId="43984" xr:uid="{00000000-0005-0000-0000-0000324F0000}"/>
    <cellStyle name="Normal 5 2 4 2 2 3" xfId="1601" xr:uid="{00000000-0005-0000-0000-0000334F0000}"/>
    <cellStyle name="Normal 5 2 4 2 2 3 10" xfId="3550" xr:uid="{00000000-0005-0000-0000-0000344F0000}"/>
    <cellStyle name="Normal 5 2 4 2 2 3 2" xfId="7165" xr:uid="{00000000-0005-0000-0000-0000354F0000}"/>
    <cellStyle name="Normal 5 2 4 2 2 3 2 2" xfId="17527" xr:uid="{00000000-0005-0000-0000-0000364F0000}"/>
    <cellStyle name="Normal 5 2 4 2 2 3 2 2 2" xfId="40827" xr:uid="{00000000-0005-0000-0000-0000374F0000}"/>
    <cellStyle name="Normal 5 2 4 2 2 3 2 3" xfId="12329" xr:uid="{00000000-0005-0000-0000-0000384F0000}"/>
    <cellStyle name="Normal 5 2 4 2 2 3 2 3 2" xfId="35512" xr:uid="{00000000-0005-0000-0000-0000394F0000}"/>
    <cellStyle name="Normal 5 2 4 2 2 3 2 4" xfId="30202" xr:uid="{00000000-0005-0000-0000-00003A4F0000}"/>
    <cellStyle name="Normal 5 2 4 2 2 3 2 5" xfId="24887" xr:uid="{00000000-0005-0000-0000-00003B4F0000}"/>
    <cellStyle name="Normal 5 2 4 2 2 3 3" xfId="8816" xr:uid="{00000000-0005-0000-0000-00003C4F0000}"/>
    <cellStyle name="Normal 5 2 4 2 2 3 3 2" xfId="19250" xr:uid="{00000000-0005-0000-0000-00003D4F0000}"/>
    <cellStyle name="Normal 5 2 4 2 2 3 3 2 2" xfId="42595" xr:uid="{00000000-0005-0000-0000-00003E4F0000}"/>
    <cellStyle name="Normal 5 2 4 2 2 3 3 3" xfId="14096" xr:uid="{00000000-0005-0000-0000-00003F4F0000}"/>
    <cellStyle name="Normal 5 2 4 2 2 3 3 3 2" xfId="37280" xr:uid="{00000000-0005-0000-0000-0000404F0000}"/>
    <cellStyle name="Normal 5 2 4 2 2 3 3 4" xfId="31970" xr:uid="{00000000-0005-0000-0000-0000414F0000}"/>
    <cellStyle name="Normal 5 2 4 2 2 3 3 5" xfId="26655" xr:uid="{00000000-0005-0000-0000-0000424F0000}"/>
    <cellStyle name="Normal 5 2 4 2 2 3 4" xfId="15877" xr:uid="{00000000-0005-0000-0000-0000434F0000}"/>
    <cellStyle name="Normal 5 2 4 2 2 3 4 2" xfId="39064" xr:uid="{00000000-0005-0000-0000-0000444F0000}"/>
    <cellStyle name="Normal 5 2 4 2 2 3 5" xfId="10568" xr:uid="{00000000-0005-0000-0000-0000454F0000}"/>
    <cellStyle name="Normal 5 2 4 2 2 3 5 2" xfId="33749" xr:uid="{00000000-0005-0000-0000-0000464F0000}"/>
    <cellStyle name="Normal 5 2 4 2 2 3 6" xfId="21195" xr:uid="{00000000-0005-0000-0000-0000474F0000}"/>
    <cellStyle name="Normal 5 2 4 2 2 3 6 2" xfId="28439" xr:uid="{00000000-0005-0000-0000-0000484F0000}"/>
    <cellStyle name="Normal 5 2 4 2 2 3 7" xfId="23124" xr:uid="{00000000-0005-0000-0000-0000494F0000}"/>
    <cellStyle name="Normal 5 2 4 2 2 3 8" xfId="44390" xr:uid="{00000000-0005-0000-0000-00004A4F0000}"/>
    <cellStyle name="Normal 5 2 4 2 2 3 9" xfId="4926" xr:uid="{00000000-0005-0000-0000-00004B4F0000}"/>
    <cellStyle name="Normal 5 2 4 2 2 4" xfId="6366" xr:uid="{00000000-0005-0000-0000-00004C4F0000}"/>
    <cellStyle name="Normal 5 2 4 2 2 4 2" xfId="16787" xr:uid="{00000000-0005-0000-0000-00004D4F0000}"/>
    <cellStyle name="Normal 5 2 4 2 2 4 2 2" xfId="40015" xr:uid="{00000000-0005-0000-0000-00004E4F0000}"/>
    <cellStyle name="Normal 5 2 4 2 2 4 3" xfId="11517" xr:uid="{00000000-0005-0000-0000-00004F4F0000}"/>
    <cellStyle name="Normal 5 2 4 2 2 4 3 2" xfId="34700" xr:uid="{00000000-0005-0000-0000-0000504F0000}"/>
    <cellStyle name="Normal 5 2 4 2 2 4 4" xfId="29390" xr:uid="{00000000-0005-0000-0000-0000514F0000}"/>
    <cellStyle name="Normal 5 2 4 2 2 4 5" xfId="24075" xr:uid="{00000000-0005-0000-0000-0000524F0000}"/>
    <cellStyle name="Normal 5 2 4 2 2 5" xfId="8076" xr:uid="{00000000-0005-0000-0000-0000534F0000}"/>
    <cellStyle name="Normal 5 2 4 2 2 5 2" xfId="18439" xr:uid="{00000000-0005-0000-0000-0000544F0000}"/>
    <cellStyle name="Normal 5 2 4 2 2 5 2 2" xfId="41783" xr:uid="{00000000-0005-0000-0000-0000554F0000}"/>
    <cellStyle name="Normal 5 2 4 2 2 5 3" xfId="13284" xr:uid="{00000000-0005-0000-0000-0000564F0000}"/>
    <cellStyle name="Normal 5 2 4 2 2 5 3 2" xfId="36468" xr:uid="{00000000-0005-0000-0000-0000574F0000}"/>
    <cellStyle name="Normal 5 2 4 2 2 5 4" xfId="31158" xr:uid="{00000000-0005-0000-0000-0000584F0000}"/>
    <cellStyle name="Normal 5 2 4 2 2 5 5" xfId="25843" xr:uid="{00000000-0005-0000-0000-0000594F0000}"/>
    <cellStyle name="Normal 5 2 4 2 2 6" xfId="15065" xr:uid="{00000000-0005-0000-0000-00005A4F0000}"/>
    <cellStyle name="Normal 5 2 4 2 2 6 2" xfId="38252" xr:uid="{00000000-0005-0000-0000-00005B4F0000}"/>
    <cellStyle name="Normal 5 2 4 2 2 7" xfId="9756" xr:uid="{00000000-0005-0000-0000-00005C4F0000}"/>
    <cellStyle name="Normal 5 2 4 2 2 7 2" xfId="32937" xr:uid="{00000000-0005-0000-0000-00005D4F0000}"/>
    <cellStyle name="Normal 5 2 4 2 2 8" xfId="20383" xr:uid="{00000000-0005-0000-0000-00005E4F0000}"/>
    <cellStyle name="Normal 5 2 4 2 2 8 2" xfId="27627" xr:uid="{00000000-0005-0000-0000-00005F4F0000}"/>
    <cellStyle name="Normal 5 2 4 2 2 9" xfId="22312" xr:uid="{00000000-0005-0000-0000-0000604F0000}"/>
    <cellStyle name="Normal 5 2 4 2 3" xfId="914" xr:uid="{00000000-0005-0000-0000-0000614F0000}"/>
    <cellStyle name="Normal 5 2 4 2 3 10" xfId="43707" xr:uid="{00000000-0005-0000-0000-0000624F0000}"/>
    <cellStyle name="Normal 5 2 4 2 3 11" xfId="4927" xr:uid="{00000000-0005-0000-0000-0000634F0000}"/>
    <cellStyle name="Normal 5 2 4 2 3 12" xfId="2867" xr:uid="{00000000-0005-0000-0000-0000644F0000}"/>
    <cellStyle name="Normal 5 2 4 2 3 2" xfId="1322" xr:uid="{00000000-0005-0000-0000-0000654F0000}"/>
    <cellStyle name="Normal 5 2 4 2 3 2 10" xfId="4928" xr:uid="{00000000-0005-0000-0000-0000664F0000}"/>
    <cellStyle name="Normal 5 2 4 2 3 2 11" xfId="3273" xr:uid="{00000000-0005-0000-0000-0000674F0000}"/>
    <cellStyle name="Normal 5 2 4 2 3 2 2" xfId="2137" xr:uid="{00000000-0005-0000-0000-0000684F0000}"/>
    <cellStyle name="Normal 5 2 4 2 3 2 2 10" xfId="4085" xr:uid="{00000000-0005-0000-0000-0000694F0000}"/>
    <cellStyle name="Normal 5 2 4 2 3 2 2 2" xfId="7692" xr:uid="{00000000-0005-0000-0000-00006A4F0000}"/>
    <cellStyle name="Normal 5 2 4 2 3 2 2 2 2" xfId="18026" xr:uid="{00000000-0005-0000-0000-00006B4F0000}"/>
    <cellStyle name="Normal 5 2 4 2 3 2 2 2 2 2" xfId="41362" xr:uid="{00000000-0005-0000-0000-00006C4F0000}"/>
    <cellStyle name="Normal 5 2 4 2 3 2 2 2 3" xfId="12864" xr:uid="{00000000-0005-0000-0000-00006D4F0000}"/>
    <cellStyle name="Normal 5 2 4 2 3 2 2 2 3 2" xfId="36047" xr:uid="{00000000-0005-0000-0000-00006E4F0000}"/>
    <cellStyle name="Normal 5 2 4 2 3 2 2 2 4" xfId="30737" xr:uid="{00000000-0005-0000-0000-00006F4F0000}"/>
    <cellStyle name="Normal 5 2 4 2 3 2 2 2 5" xfId="25422" xr:uid="{00000000-0005-0000-0000-0000704F0000}"/>
    <cellStyle name="Normal 5 2 4 2 3 2 2 3" xfId="9316" xr:uid="{00000000-0005-0000-0000-0000714F0000}"/>
    <cellStyle name="Normal 5 2 4 2 3 2 2 3 2" xfId="19785" xr:uid="{00000000-0005-0000-0000-0000724F0000}"/>
    <cellStyle name="Normal 5 2 4 2 3 2 2 3 2 2" xfId="43130" xr:uid="{00000000-0005-0000-0000-0000734F0000}"/>
    <cellStyle name="Normal 5 2 4 2 3 2 2 3 3" xfId="14631" xr:uid="{00000000-0005-0000-0000-0000744F0000}"/>
    <cellStyle name="Normal 5 2 4 2 3 2 2 3 3 2" xfId="37815" xr:uid="{00000000-0005-0000-0000-0000754F0000}"/>
    <cellStyle name="Normal 5 2 4 2 3 2 2 3 4" xfId="32505" xr:uid="{00000000-0005-0000-0000-0000764F0000}"/>
    <cellStyle name="Normal 5 2 4 2 3 2 2 3 5" xfId="27190" xr:uid="{00000000-0005-0000-0000-0000774F0000}"/>
    <cellStyle name="Normal 5 2 4 2 3 2 2 4" xfId="16412" xr:uid="{00000000-0005-0000-0000-0000784F0000}"/>
    <cellStyle name="Normal 5 2 4 2 3 2 2 4 2" xfId="39599" xr:uid="{00000000-0005-0000-0000-0000794F0000}"/>
    <cellStyle name="Normal 5 2 4 2 3 2 2 5" xfId="11103" xr:uid="{00000000-0005-0000-0000-00007A4F0000}"/>
    <cellStyle name="Normal 5 2 4 2 3 2 2 5 2" xfId="34284" xr:uid="{00000000-0005-0000-0000-00007B4F0000}"/>
    <cellStyle name="Normal 5 2 4 2 3 2 2 6" xfId="21730" xr:uid="{00000000-0005-0000-0000-00007C4F0000}"/>
    <cellStyle name="Normal 5 2 4 2 3 2 2 6 2" xfId="28974" xr:uid="{00000000-0005-0000-0000-00007D4F0000}"/>
    <cellStyle name="Normal 5 2 4 2 3 2 2 7" xfId="23659" xr:uid="{00000000-0005-0000-0000-00007E4F0000}"/>
    <cellStyle name="Normal 5 2 4 2 3 2 2 8" xfId="44925" xr:uid="{00000000-0005-0000-0000-00007F4F0000}"/>
    <cellStyle name="Normal 5 2 4 2 3 2 2 9" xfId="4929" xr:uid="{00000000-0005-0000-0000-0000804F0000}"/>
    <cellStyle name="Normal 5 2 4 2 3 2 3" xfId="6892" xr:uid="{00000000-0005-0000-0000-0000814F0000}"/>
    <cellStyle name="Normal 5 2 4 2 3 2 3 2" xfId="17262" xr:uid="{00000000-0005-0000-0000-0000824F0000}"/>
    <cellStyle name="Normal 5 2 4 2 3 2 3 2 2" xfId="40550" xr:uid="{00000000-0005-0000-0000-0000834F0000}"/>
    <cellStyle name="Normal 5 2 4 2 3 2 3 3" xfId="12052" xr:uid="{00000000-0005-0000-0000-0000844F0000}"/>
    <cellStyle name="Normal 5 2 4 2 3 2 3 3 2" xfId="35235" xr:uid="{00000000-0005-0000-0000-0000854F0000}"/>
    <cellStyle name="Normal 5 2 4 2 3 2 3 4" xfId="29925" xr:uid="{00000000-0005-0000-0000-0000864F0000}"/>
    <cellStyle name="Normal 5 2 4 2 3 2 3 5" xfId="24610" xr:uid="{00000000-0005-0000-0000-0000874F0000}"/>
    <cellStyle name="Normal 5 2 4 2 3 2 4" xfId="8551" xr:uid="{00000000-0005-0000-0000-0000884F0000}"/>
    <cellStyle name="Normal 5 2 4 2 3 2 4 2" xfId="18973" xr:uid="{00000000-0005-0000-0000-0000894F0000}"/>
    <cellStyle name="Normal 5 2 4 2 3 2 4 2 2" xfId="42318" xr:uid="{00000000-0005-0000-0000-00008A4F0000}"/>
    <cellStyle name="Normal 5 2 4 2 3 2 4 3" xfId="13819" xr:uid="{00000000-0005-0000-0000-00008B4F0000}"/>
    <cellStyle name="Normal 5 2 4 2 3 2 4 3 2" xfId="37003" xr:uid="{00000000-0005-0000-0000-00008C4F0000}"/>
    <cellStyle name="Normal 5 2 4 2 3 2 4 4" xfId="31693" xr:uid="{00000000-0005-0000-0000-00008D4F0000}"/>
    <cellStyle name="Normal 5 2 4 2 3 2 4 5" xfId="26378" xr:uid="{00000000-0005-0000-0000-00008E4F0000}"/>
    <cellStyle name="Normal 5 2 4 2 3 2 5" xfId="15600" xr:uid="{00000000-0005-0000-0000-00008F4F0000}"/>
    <cellStyle name="Normal 5 2 4 2 3 2 5 2" xfId="38787" xr:uid="{00000000-0005-0000-0000-0000904F0000}"/>
    <cellStyle name="Normal 5 2 4 2 3 2 6" xfId="10291" xr:uid="{00000000-0005-0000-0000-0000914F0000}"/>
    <cellStyle name="Normal 5 2 4 2 3 2 6 2" xfId="33472" xr:uid="{00000000-0005-0000-0000-0000924F0000}"/>
    <cellStyle name="Normal 5 2 4 2 3 2 7" xfId="20918" xr:uid="{00000000-0005-0000-0000-0000934F0000}"/>
    <cellStyle name="Normal 5 2 4 2 3 2 7 2" xfId="28162" xr:uid="{00000000-0005-0000-0000-0000944F0000}"/>
    <cellStyle name="Normal 5 2 4 2 3 2 8" xfId="22847" xr:uid="{00000000-0005-0000-0000-0000954F0000}"/>
    <cellStyle name="Normal 5 2 4 2 3 2 9" xfId="44113" xr:uid="{00000000-0005-0000-0000-0000964F0000}"/>
    <cellStyle name="Normal 5 2 4 2 3 3" xfId="1730" xr:uid="{00000000-0005-0000-0000-0000974F0000}"/>
    <cellStyle name="Normal 5 2 4 2 3 3 10" xfId="3679" xr:uid="{00000000-0005-0000-0000-0000984F0000}"/>
    <cellStyle name="Normal 5 2 4 2 3 3 2" xfId="7292" xr:uid="{00000000-0005-0000-0000-0000994F0000}"/>
    <cellStyle name="Normal 5 2 4 2 3 3 2 2" xfId="17644" xr:uid="{00000000-0005-0000-0000-00009A4F0000}"/>
    <cellStyle name="Normal 5 2 4 2 3 3 2 2 2" xfId="40956" xr:uid="{00000000-0005-0000-0000-00009B4F0000}"/>
    <cellStyle name="Normal 5 2 4 2 3 3 2 3" xfId="12458" xr:uid="{00000000-0005-0000-0000-00009C4F0000}"/>
    <cellStyle name="Normal 5 2 4 2 3 3 2 3 2" xfId="35641" xr:uid="{00000000-0005-0000-0000-00009D4F0000}"/>
    <cellStyle name="Normal 5 2 4 2 3 3 2 4" xfId="30331" xr:uid="{00000000-0005-0000-0000-00009E4F0000}"/>
    <cellStyle name="Normal 5 2 4 2 3 3 2 5" xfId="25016" xr:uid="{00000000-0005-0000-0000-00009F4F0000}"/>
    <cellStyle name="Normal 5 2 4 2 3 3 3" xfId="8933" xr:uid="{00000000-0005-0000-0000-0000A04F0000}"/>
    <cellStyle name="Normal 5 2 4 2 3 3 3 2" xfId="19379" xr:uid="{00000000-0005-0000-0000-0000A14F0000}"/>
    <cellStyle name="Normal 5 2 4 2 3 3 3 2 2" xfId="42724" xr:uid="{00000000-0005-0000-0000-0000A24F0000}"/>
    <cellStyle name="Normal 5 2 4 2 3 3 3 3" xfId="14225" xr:uid="{00000000-0005-0000-0000-0000A34F0000}"/>
    <cellStyle name="Normal 5 2 4 2 3 3 3 3 2" xfId="37409" xr:uid="{00000000-0005-0000-0000-0000A44F0000}"/>
    <cellStyle name="Normal 5 2 4 2 3 3 3 4" xfId="32099" xr:uid="{00000000-0005-0000-0000-0000A54F0000}"/>
    <cellStyle name="Normal 5 2 4 2 3 3 3 5" xfId="26784" xr:uid="{00000000-0005-0000-0000-0000A64F0000}"/>
    <cellStyle name="Normal 5 2 4 2 3 3 4" xfId="16006" xr:uid="{00000000-0005-0000-0000-0000A74F0000}"/>
    <cellStyle name="Normal 5 2 4 2 3 3 4 2" xfId="39193" xr:uid="{00000000-0005-0000-0000-0000A84F0000}"/>
    <cellStyle name="Normal 5 2 4 2 3 3 5" xfId="10697" xr:uid="{00000000-0005-0000-0000-0000A94F0000}"/>
    <cellStyle name="Normal 5 2 4 2 3 3 5 2" xfId="33878" xr:uid="{00000000-0005-0000-0000-0000AA4F0000}"/>
    <cellStyle name="Normal 5 2 4 2 3 3 6" xfId="21324" xr:uid="{00000000-0005-0000-0000-0000AB4F0000}"/>
    <cellStyle name="Normal 5 2 4 2 3 3 6 2" xfId="28568" xr:uid="{00000000-0005-0000-0000-0000AC4F0000}"/>
    <cellStyle name="Normal 5 2 4 2 3 3 7" xfId="23253" xr:uid="{00000000-0005-0000-0000-0000AD4F0000}"/>
    <cellStyle name="Normal 5 2 4 2 3 3 8" xfId="44519" xr:uid="{00000000-0005-0000-0000-0000AE4F0000}"/>
    <cellStyle name="Normal 5 2 4 2 3 3 9" xfId="4930" xr:uid="{00000000-0005-0000-0000-0000AF4F0000}"/>
    <cellStyle name="Normal 5 2 4 2 3 4" xfId="6493" xr:uid="{00000000-0005-0000-0000-0000B04F0000}"/>
    <cellStyle name="Normal 5 2 4 2 3 4 2" xfId="16892" xr:uid="{00000000-0005-0000-0000-0000B14F0000}"/>
    <cellStyle name="Normal 5 2 4 2 3 4 2 2" xfId="40144" xr:uid="{00000000-0005-0000-0000-0000B24F0000}"/>
    <cellStyle name="Normal 5 2 4 2 3 4 3" xfId="11646" xr:uid="{00000000-0005-0000-0000-0000B34F0000}"/>
    <cellStyle name="Normal 5 2 4 2 3 4 3 2" xfId="34829" xr:uid="{00000000-0005-0000-0000-0000B44F0000}"/>
    <cellStyle name="Normal 5 2 4 2 3 4 4" xfId="29519" xr:uid="{00000000-0005-0000-0000-0000B54F0000}"/>
    <cellStyle name="Normal 5 2 4 2 3 4 5" xfId="24204" xr:uid="{00000000-0005-0000-0000-0000B64F0000}"/>
    <cellStyle name="Normal 5 2 4 2 3 5" xfId="8181" xr:uid="{00000000-0005-0000-0000-0000B74F0000}"/>
    <cellStyle name="Normal 5 2 4 2 3 5 2" xfId="18568" xr:uid="{00000000-0005-0000-0000-0000B84F0000}"/>
    <cellStyle name="Normal 5 2 4 2 3 5 2 2" xfId="41912" xr:uid="{00000000-0005-0000-0000-0000B94F0000}"/>
    <cellStyle name="Normal 5 2 4 2 3 5 3" xfId="13413" xr:uid="{00000000-0005-0000-0000-0000BA4F0000}"/>
    <cellStyle name="Normal 5 2 4 2 3 5 3 2" xfId="36597" xr:uid="{00000000-0005-0000-0000-0000BB4F0000}"/>
    <cellStyle name="Normal 5 2 4 2 3 5 4" xfId="31287" xr:uid="{00000000-0005-0000-0000-0000BC4F0000}"/>
    <cellStyle name="Normal 5 2 4 2 3 5 5" xfId="25972" xr:uid="{00000000-0005-0000-0000-0000BD4F0000}"/>
    <cellStyle name="Normal 5 2 4 2 3 6" xfId="15194" xr:uid="{00000000-0005-0000-0000-0000BE4F0000}"/>
    <cellStyle name="Normal 5 2 4 2 3 6 2" xfId="38381" xr:uid="{00000000-0005-0000-0000-0000BF4F0000}"/>
    <cellStyle name="Normal 5 2 4 2 3 7" xfId="9885" xr:uid="{00000000-0005-0000-0000-0000C04F0000}"/>
    <cellStyle name="Normal 5 2 4 2 3 7 2" xfId="33066" xr:uid="{00000000-0005-0000-0000-0000C14F0000}"/>
    <cellStyle name="Normal 5 2 4 2 3 8" xfId="20512" xr:uid="{00000000-0005-0000-0000-0000C24F0000}"/>
    <cellStyle name="Normal 5 2 4 2 3 8 2" xfId="27756" xr:uid="{00000000-0005-0000-0000-0000C34F0000}"/>
    <cellStyle name="Normal 5 2 4 2 3 9" xfId="22441" xr:uid="{00000000-0005-0000-0000-0000C44F0000}"/>
    <cellStyle name="Normal 5 2 4 2 4" xfId="1058" xr:uid="{00000000-0005-0000-0000-0000C54F0000}"/>
    <cellStyle name="Normal 5 2 4 2 4 10" xfId="4931" xr:uid="{00000000-0005-0000-0000-0000C64F0000}"/>
    <cellStyle name="Normal 5 2 4 2 4 11" xfId="3009" xr:uid="{00000000-0005-0000-0000-0000C74F0000}"/>
    <cellStyle name="Normal 5 2 4 2 4 2" xfId="1873" xr:uid="{00000000-0005-0000-0000-0000C84F0000}"/>
    <cellStyle name="Normal 5 2 4 2 4 2 10" xfId="3821" xr:uid="{00000000-0005-0000-0000-0000C94F0000}"/>
    <cellStyle name="Normal 5 2 4 2 4 2 2" xfId="7432" xr:uid="{00000000-0005-0000-0000-0000CA4F0000}"/>
    <cellStyle name="Normal 5 2 4 2 4 2 2 2" xfId="17786" xr:uid="{00000000-0005-0000-0000-0000CB4F0000}"/>
    <cellStyle name="Normal 5 2 4 2 4 2 2 2 2" xfId="41098" xr:uid="{00000000-0005-0000-0000-0000CC4F0000}"/>
    <cellStyle name="Normal 5 2 4 2 4 2 2 3" xfId="12600" xr:uid="{00000000-0005-0000-0000-0000CD4F0000}"/>
    <cellStyle name="Normal 5 2 4 2 4 2 2 3 2" xfId="35783" xr:uid="{00000000-0005-0000-0000-0000CE4F0000}"/>
    <cellStyle name="Normal 5 2 4 2 4 2 2 4" xfId="30473" xr:uid="{00000000-0005-0000-0000-0000CF4F0000}"/>
    <cellStyle name="Normal 5 2 4 2 4 2 2 5" xfId="25158" xr:uid="{00000000-0005-0000-0000-0000D04F0000}"/>
    <cellStyle name="Normal 5 2 4 2 4 2 3" xfId="9076" xr:uid="{00000000-0005-0000-0000-0000D14F0000}"/>
    <cellStyle name="Normal 5 2 4 2 4 2 3 2" xfId="19521" xr:uid="{00000000-0005-0000-0000-0000D24F0000}"/>
    <cellStyle name="Normal 5 2 4 2 4 2 3 2 2" xfId="42866" xr:uid="{00000000-0005-0000-0000-0000D34F0000}"/>
    <cellStyle name="Normal 5 2 4 2 4 2 3 3" xfId="14367" xr:uid="{00000000-0005-0000-0000-0000D44F0000}"/>
    <cellStyle name="Normal 5 2 4 2 4 2 3 3 2" xfId="37551" xr:uid="{00000000-0005-0000-0000-0000D54F0000}"/>
    <cellStyle name="Normal 5 2 4 2 4 2 3 4" xfId="32241" xr:uid="{00000000-0005-0000-0000-0000D64F0000}"/>
    <cellStyle name="Normal 5 2 4 2 4 2 3 5" xfId="26926" xr:uid="{00000000-0005-0000-0000-0000D74F0000}"/>
    <cellStyle name="Normal 5 2 4 2 4 2 4" xfId="16148" xr:uid="{00000000-0005-0000-0000-0000D84F0000}"/>
    <cellStyle name="Normal 5 2 4 2 4 2 4 2" xfId="39335" xr:uid="{00000000-0005-0000-0000-0000D94F0000}"/>
    <cellStyle name="Normal 5 2 4 2 4 2 5" xfId="10839" xr:uid="{00000000-0005-0000-0000-0000DA4F0000}"/>
    <cellStyle name="Normal 5 2 4 2 4 2 5 2" xfId="34020" xr:uid="{00000000-0005-0000-0000-0000DB4F0000}"/>
    <cellStyle name="Normal 5 2 4 2 4 2 6" xfId="21466" xr:uid="{00000000-0005-0000-0000-0000DC4F0000}"/>
    <cellStyle name="Normal 5 2 4 2 4 2 6 2" xfId="28710" xr:uid="{00000000-0005-0000-0000-0000DD4F0000}"/>
    <cellStyle name="Normal 5 2 4 2 4 2 7" xfId="23395" xr:uid="{00000000-0005-0000-0000-0000DE4F0000}"/>
    <cellStyle name="Normal 5 2 4 2 4 2 8" xfId="44661" xr:uid="{00000000-0005-0000-0000-0000DF4F0000}"/>
    <cellStyle name="Normal 5 2 4 2 4 2 9" xfId="4932" xr:uid="{00000000-0005-0000-0000-0000E04F0000}"/>
    <cellStyle name="Normal 5 2 4 2 4 3" xfId="6632" xr:uid="{00000000-0005-0000-0000-0000E14F0000}"/>
    <cellStyle name="Normal 5 2 4 2 4 3 2" xfId="17034" xr:uid="{00000000-0005-0000-0000-0000E24F0000}"/>
    <cellStyle name="Normal 5 2 4 2 4 3 2 2" xfId="40286" xr:uid="{00000000-0005-0000-0000-0000E34F0000}"/>
    <cellStyle name="Normal 5 2 4 2 4 3 3" xfId="11788" xr:uid="{00000000-0005-0000-0000-0000E44F0000}"/>
    <cellStyle name="Normal 5 2 4 2 4 3 3 2" xfId="34971" xr:uid="{00000000-0005-0000-0000-0000E54F0000}"/>
    <cellStyle name="Normal 5 2 4 2 4 3 4" xfId="29661" xr:uid="{00000000-0005-0000-0000-0000E64F0000}"/>
    <cellStyle name="Normal 5 2 4 2 4 3 5" xfId="24346" xr:uid="{00000000-0005-0000-0000-0000E74F0000}"/>
    <cellStyle name="Normal 5 2 4 2 4 4" xfId="8323" xr:uid="{00000000-0005-0000-0000-0000E84F0000}"/>
    <cellStyle name="Normal 5 2 4 2 4 4 2" xfId="18709" xr:uid="{00000000-0005-0000-0000-0000E94F0000}"/>
    <cellStyle name="Normal 5 2 4 2 4 4 2 2" xfId="42054" xr:uid="{00000000-0005-0000-0000-0000EA4F0000}"/>
    <cellStyle name="Normal 5 2 4 2 4 4 3" xfId="13555" xr:uid="{00000000-0005-0000-0000-0000EB4F0000}"/>
    <cellStyle name="Normal 5 2 4 2 4 4 3 2" xfId="36739" xr:uid="{00000000-0005-0000-0000-0000EC4F0000}"/>
    <cellStyle name="Normal 5 2 4 2 4 4 4" xfId="31429" xr:uid="{00000000-0005-0000-0000-0000ED4F0000}"/>
    <cellStyle name="Normal 5 2 4 2 4 4 5" xfId="26114" xr:uid="{00000000-0005-0000-0000-0000EE4F0000}"/>
    <cellStyle name="Normal 5 2 4 2 4 5" xfId="15336" xr:uid="{00000000-0005-0000-0000-0000EF4F0000}"/>
    <cellStyle name="Normal 5 2 4 2 4 5 2" xfId="38523" xr:uid="{00000000-0005-0000-0000-0000F04F0000}"/>
    <cellStyle name="Normal 5 2 4 2 4 6" xfId="10027" xr:uid="{00000000-0005-0000-0000-0000F14F0000}"/>
    <cellStyle name="Normal 5 2 4 2 4 6 2" xfId="33208" xr:uid="{00000000-0005-0000-0000-0000F24F0000}"/>
    <cellStyle name="Normal 5 2 4 2 4 7" xfId="20654" xr:uid="{00000000-0005-0000-0000-0000F34F0000}"/>
    <cellStyle name="Normal 5 2 4 2 4 7 2" xfId="27898" xr:uid="{00000000-0005-0000-0000-0000F44F0000}"/>
    <cellStyle name="Normal 5 2 4 2 4 8" xfId="22583" xr:uid="{00000000-0005-0000-0000-0000F54F0000}"/>
    <cellStyle name="Normal 5 2 4 2 4 9" xfId="43849" xr:uid="{00000000-0005-0000-0000-0000F64F0000}"/>
    <cellStyle name="Normal 5 2 4 2 5" xfId="639" xr:uid="{00000000-0005-0000-0000-0000F74F0000}"/>
    <cellStyle name="Normal 5 2 4 2 5 10" xfId="2603" xr:uid="{00000000-0005-0000-0000-0000F84F0000}"/>
    <cellStyle name="Normal 5 2 4 2 5 2" xfId="6233" xr:uid="{00000000-0005-0000-0000-0000F94F0000}"/>
    <cellStyle name="Normal 5 2 4 2 5 2 2" xfId="16676" xr:uid="{00000000-0005-0000-0000-0000FA4F0000}"/>
    <cellStyle name="Normal 5 2 4 2 5 2 2 2" xfId="39880" xr:uid="{00000000-0005-0000-0000-0000FB4F0000}"/>
    <cellStyle name="Normal 5 2 4 2 5 2 3" xfId="11382" xr:uid="{00000000-0005-0000-0000-0000FC4F0000}"/>
    <cellStyle name="Normal 5 2 4 2 5 2 3 2" xfId="34565" xr:uid="{00000000-0005-0000-0000-0000FD4F0000}"/>
    <cellStyle name="Normal 5 2 4 2 5 2 4" xfId="29255" xr:uid="{00000000-0005-0000-0000-0000FE4F0000}"/>
    <cellStyle name="Normal 5 2 4 2 5 2 5" xfId="23940" xr:uid="{00000000-0005-0000-0000-0000FF4F0000}"/>
    <cellStyle name="Normal 5 2 4 2 5 3" xfId="7965" xr:uid="{00000000-0005-0000-0000-000000500000}"/>
    <cellStyle name="Normal 5 2 4 2 5 3 2" xfId="18304" xr:uid="{00000000-0005-0000-0000-000001500000}"/>
    <cellStyle name="Normal 5 2 4 2 5 3 2 2" xfId="41648" xr:uid="{00000000-0005-0000-0000-000002500000}"/>
    <cellStyle name="Normal 5 2 4 2 5 3 3" xfId="13149" xr:uid="{00000000-0005-0000-0000-000003500000}"/>
    <cellStyle name="Normal 5 2 4 2 5 3 3 2" xfId="36333" xr:uid="{00000000-0005-0000-0000-000004500000}"/>
    <cellStyle name="Normal 5 2 4 2 5 3 4" xfId="31023" xr:uid="{00000000-0005-0000-0000-000005500000}"/>
    <cellStyle name="Normal 5 2 4 2 5 3 5" xfId="25708" xr:uid="{00000000-0005-0000-0000-000006500000}"/>
    <cellStyle name="Normal 5 2 4 2 5 4" xfId="14930" xr:uid="{00000000-0005-0000-0000-000007500000}"/>
    <cellStyle name="Normal 5 2 4 2 5 4 2" xfId="38117" xr:uid="{00000000-0005-0000-0000-000008500000}"/>
    <cellStyle name="Normal 5 2 4 2 5 5" xfId="9621" xr:uid="{00000000-0005-0000-0000-000009500000}"/>
    <cellStyle name="Normal 5 2 4 2 5 5 2" xfId="32802" xr:uid="{00000000-0005-0000-0000-00000A500000}"/>
    <cellStyle name="Normal 5 2 4 2 5 6" xfId="20248" xr:uid="{00000000-0005-0000-0000-00000B500000}"/>
    <cellStyle name="Normal 5 2 4 2 5 6 2" xfId="27492" xr:uid="{00000000-0005-0000-0000-00000C500000}"/>
    <cellStyle name="Normal 5 2 4 2 5 7" xfId="22177" xr:uid="{00000000-0005-0000-0000-00000D500000}"/>
    <cellStyle name="Normal 5 2 4 2 5 8" xfId="43443" xr:uid="{00000000-0005-0000-0000-00000E500000}"/>
    <cellStyle name="Normal 5 2 4 2 5 9" xfId="4933" xr:uid="{00000000-0005-0000-0000-00000F500000}"/>
    <cellStyle name="Normal 5 2 4 2 6" xfId="1466" xr:uid="{00000000-0005-0000-0000-000010500000}"/>
    <cellStyle name="Normal 5 2 4 2 6 10" xfId="3415" xr:uid="{00000000-0005-0000-0000-000011500000}"/>
    <cellStyle name="Normal 5 2 4 2 6 2" xfId="7032" xr:uid="{00000000-0005-0000-0000-000012500000}"/>
    <cellStyle name="Normal 5 2 4 2 6 2 2" xfId="17404" xr:uid="{00000000-0005-0000-0000-000013500000}"/>
    <cellStyle name="Normal 5 2 4 2 6 2 2 2" xfId="40692" xr:uid="{00000000-0005-0000-0000-000014500000}"/>
    <cellStyle name="Normal 5 2 4 2 6 2 3" xfId="12194" xr:uid="{00000000-0005-0000-0000-000015500000}"/>
    <cellStyle name="Normal 5 2 4 2 6 2 3 2" xfId="35377" xr:uid="{00000000-0005-0000-0000-000016500000}"/>
    <cellStyle name="Normal 5 2 4 2 6 2 4" xfId="30067" xr:uid="{00000000-0005-0000-0000-000017500000}"/>
    <cellStyle name="Normal 5 2 4 2 6 2 5" xfId="24752" xr:uid="{00000000-0005-0000-0000-000018500000}"/>
    <cellStyle name="Normal 5 2 4 2 6 3" xfId="8693" xr:uid="{00000000-0005-0000-0000-000019500000}"/>
    <cellStyle name="Normal 5 2 4 2 6 3 2" xfId="19115" xr:uid="{00000000-0005-0000-0000-00001A500000}"/>
    <cellStyle name="Normal 5 2 4 2 6 3 2 2" xfId="42460" xr:uid="{00000000-0005-0000-0000-00001B500000}"/>
    <cellStyle name="Normal 5 2 4 2 6 3 3" xfId="13961" xr:uid="{00000000-0005-0000-0000-00001C500000}"/>
    <cellStyle name="Normal 5 2 4 2 6 3 3 2" xfId="37145" xr:uid="{00000000-0005-0000-0000-00001D500000}"/>
    <cellStyle name="Normal 5 2 4 2 6 3 4" xfId="31835" xr:uid="{00000000-0005-0000-0000-00001E500000}"/>
    <cellStyle name="Normal 5 2 4 2 6 3 5" xfId="26520" xr:uid="{00000000-0005-0000-0000-00001F500000}"/>
    <cellStyle name="Normal 5 2 4 2 6 4" xfId="15742" xr:uid="{00000000-0005-0000-0000-000020500000}"/>
    <cellStyle name="Normal 5 2 4 2 6 4 2" xfId="38929" xr:uid="{00000000-0005-0000-0000-000021500000}"/>
    <cellStyle name="Normal 5 2 4 2 6 5" xfId="10433" xr:uid="{00000000-0005-0000-0000-000022500000}"/>
    <cellStyle name="Normal 5 2 4 2 6 5 2" xfId="33614" xr:uid="{00000000-0005-0000-0000-000023500000}"/>
    <cellStyle name="Normal 5 2 4 2 6 6" xfId="21060" xr:uid="{00000000-0005-0000-0000-000024500000}"/>
    <cellStyle name="Normal 5 2 4 2 6 6 2" xfId="28304" xr:uid="{00000000-0005-0000-0000-000025500000}"/>
    <cellStyle name="Normal 5 2 4 2 6 7" xfId="22989" xr:uid="{00000000-0005-0000-0000-000026500000}"/>
    <cellStyle name="Normal 5 2 4 2 6 8" xfId="44255" xr:uid="{00000000-0005-0000-0000-000027500000}"/>
    <cellStyle name="Normal 5 2 4 2 6 9" xfId="4934" xr:uid="{00000000-0005-0000-0000-000028500000}"/>
    <cellStyle name="Normal 5 2 4 2 7" xfId="6100" xr:uid="{00000000-0005-0000-0000-000029500000}"/>
    <cellStyle name="Normal 5 2 4 2 7 2" xfId="16543" xr:uid="{00000000-0005-0000-0000-00002A500000}"/>
    <cellStyle name="Normal 5 2 4 2 7 2 2" xfId="39746" xr:uid="{00000000-0005-0000-0000-00002B500000}"/>
    <cellStyle name="Normal 5 2 4 2 7 3" xfId="11248" xr:uid="{00000000-0005-0000-0000-00002C500000}"/>
    <cellStyle name="Normal 5 2 4 2 7 3 2" xfId="34431" xr:uid="{00000000-0005-0000-0000-00002D500000}"/>
    <cellStyle name="Normal 5 2 4 2 7 4" xfId="29121" xr:uid="{00000000-0005-0000-0000-00002E500000}"/>
    <cellStyle name="Normal 5 2 4 2 7 5" xfId="23806" xr:uid="{00000000-0005-0000-0000-00002F500000}"/>
    <cellStyle name="Normal 5 2 4 2 8" xfId="7832" xr:uid="{00000000-0005-0000-0000-000030500000}"/>
    <cellStyle name="Normal 5 2 4 2 8 2" xfId="18171" xr:uid="{00000000-0005-0000-0000-000031500000}"/>
    <cellStyle name="Normal 5 2 4 2 8 2 2" xfId="41514" xr:uid="{00000000-0005-0000-0000-000032500000}"/>
    <cellStyle name="Normal 5 2 4 2 8 3" xfId="13015" xr:uid="{00000000-0005-0000-0000-000033500000}"/>
    <cellStyle name="Normal 5 2 4 2 8 3 2" xfId="36199" xr:uid="{00000000-0005-0000-0000-000034500000}"/>
    <cellStyle name="Normal 5 2 4 2 8 4" xfId="30889" xr:uid="{00000000-0005-0000-0000-000035500000}"/>
    <cellStyle name="Normal 5 2 4 2 8 5" xfId="25574" xr:uid="{00000000-0005-0000-0000-000036500000}"/>
    <cellStyle name="Normal 5 2 4 2 9" xfId="14796" xr:uid="{00000000-0005-0000-0000-000037500000}"/>
    <cellStyle name="Normal 5 2 4 2 9 2" xfId="37983" xr:uid="{00000000-0005-0000-0000-000038500000}"/>
    <cellStyle name="Normal 5 2 4 3" xfId="715" xr:uid="{00000000-0005-0000-0000-000039500000}"/>
    <cellStyle name="Normal 5 2 4 3 10" xfId="43516" xr:uid="{00000000-0005-0000-0000-00003A500000}"/>
    <cellStyle name="Normal 5 2 4 3 11" xfId="4935" xr:uid="{00000000-0005-0000-0000-00003B500000}"/>
    <cellStyle name="Normal 5 2 4 3 12" xfId="2676" xr:uid="{00000000-0005-0000-0000-00003C500000}"/>
    <cellStyle name="Normal 5 2 4 3 2" xfId="1131" xr:uid="{00000000-0005-0000-0000-00003D500000}"/>
    <cellStyle name="Normal 5 2 4 3 2 10" xfId="4936" xr:uid="{00000000-0005-0000-0000-00003E500000}"/>
    <cellStyle name="Normal 5 2 4 3 2 11" xfId="3082" xr:uid="{00000000-0005-0000-0000-00003F500000}"/>
    <cellStyle name="Normal 5 2 4 3 2 2" xfId="1946" xr:uid="{00000000-0005-0000-0000-000040500000}"/>
    <cellStyle name="Normal 5 2 4 3 2 2 10" xfId="3894" xr:uid="{00000000-0005-0000-0000-000041500000}"/>
    <cellStyle name="Normal 5 2 4 3 2 2 2" xfId="7504" xr:uid="{00000000-0005-0000-0000-000042500000}"/>
    <cellStyle name="Normal 5 2 4 3 2 2 2 2" xfId="17847" xr:uid="{00000000-0005-0000-0000-000043500000}"/>
    <cellStyle name="Normal 5 2 4 3 2 2 2 2 2" xfId="41171" xr:uid="{00000000-0005-0000-0000-000044500000}"/>
    <cellStyle name="Normal 5 2 4 3 2 2 2 3" xfId="12673" xr:uid="{00000000-0005-0000-0000-000045500000}"/>
    <cellStyle name="Normal 5 2 4 3 2 2 2 3 2" xfId="35856" xr:uid="{00000000-0005-0000-0000-000046500000}"/>
    <cellStyle name="Normal 5 2 4 3 2 2 2 4" xfId="30546" xr:uid="{00000000-0005-0000-0000-000047500000}"/>
    <cellStyle name="Normal 5 2 4 3 2 2 2 5" xfId="25231" xr:uid="{00000000-0005-0000-0000-000048500000}"/>
    <cellStyle name="Normal 5 2 4 3 2 2 3" xfId="9137" xr:uid="{00000000-0005-0000-0000-000049500000}"/>
    <cellStyle name="Normal 5 2 4 3 2 2 3 2" xfId="19594" xr:uid="{00000000-0005-0000-0000-00004A500000}"/>
    <cellStyle name="Normal 5 2 4 3 2 2 3 2 2" xfId="42939" xr:uid="{00000000-0005-0000-0000-00004B500000}"/>
    <cellStyle name="Normal 5 2 4 3 2 2 3 3" xfId="14440" xr:uid="{00000000-0005-0000-0000-00004C500000}"/>
    <cellStyle name="Normal 5 2 4 3 2 2 3 3 2" xfId="37624" xr:uid="{00000000-0005-0000-0000-00004D500000}"/>
    <cellStyle name="Normal 5 2 4 3 2 2 3 4" xfId="32314" xr:uid="{00000000-0005-0000-0000-00004E500000}"/>
    <cellStyle name="Normal 5 2 4 3 2 2 3 5" xfId="26999" xr:uid="{00000000-0005-0000-0000-00004F500000}"/>
    <cellStyle name="Normal 5 2 4 3 2 2 4" xfId="16221" xr:uid="{00000000-0005-0000-0000-000050500000}"/>
    <cellStyle name="Normal 5 2 4 3 2 2 4 2" xfId="39408" xr:uid="{00000000-0005-0000-0000-000051500000}"/>
    <cellStyle name="Normal 5 2 4 3 2 2 5" xfId="10912" xr:uid="{00000000-0005-0000-0000-000052500000}"/>
    <cellStyle name="Normal 5 2 4 3 2 2 5 2" xfId="34093" xr:uid="{00000000-0005-0000-0000-000053500000}"/>
    <cellStyle name="Normal 5 2 4 3 2 2 6" xfId="21539" xr:uid="{00000000-0005-0000-0000-000054500000}"/>
    <cellStyle name="Normal 5 2 4 3 2 2 6 2" xfId="28783" xr:uid="{00000000-0005-0000-0000-000055500000}"/>
    <cellStyle name="Normal 5 2 4 3 2 2 7" xfId="23468" xr:uid="{00000000-0005-0000-0000-000056500000}"/>
    <cellStyle name="Normal 5 2 4 3 2 2 8" xfId="44734" xr:uid="{00000000-0005-0000-0000-000057500000}"/>
    <cellStyle name="Normal 5 2 4 3 2 2 9" xfId="4937" xr:uid="{00000000-0005-0000-0000-000058500000}"/>
    <cellStyle name="Normal 5 2 4 3 2 3" xfId="6704" xr:uid="{00000000-0005-0000-0000-000059500000}"/>
    <cellStyle name="Normal 5 2 4 3 2 3 2" xfId="17095" xr:uid="{00000000-0005-0000-0000-00005A500000}"/>
    <cellStyle name="Normal 5 2 4 3 2 3 2 2" xfId="40359" xr:uid="{00000000-0005-0000-0000-00005B500000}"/>
    <cellStyle name="Normal 5 2 4 3 2 3 3" xfId="11861" xr:uid="{00000000-0005-0000-0000-00005C500000}"/>
    <cellStyle name="Normal 5 2 4 3 2 3 3 2" xfId="35044" xr:uid="{00000000-0005-0000-0000-00005D500000}"/>
    <cellStyle name="Normal 5 2 4 3 2 3 4" xfId="29734" xr:uid="{00000000-0005-0000-0000-00005E500000}"/>
    <cellStyle name="Normal 5 2 4 3 2 3 5" xfId="24419" xr:uid="{00000000-0005-0000-0000-00005F500000}"/>
    <cellStyle name="Normal 5 2 4 3 2 4" xfId="8384" xr:uid="{00000000-0005-0000-0000-000060500000}"/>
    <cellStyle name="Normal 5 2 4 3 2 4 2" xfId="18782" xr:uid="{00000000-0005-0000-0000-000061500000}"/>
    <cellStyle name="Normal 5 2 4 3 2 4 2 2" xfId="42127" xr:uid="{00000000-0005-0000-0000-000062500000}"/>
    <cellStyle name="Normal 5 2 4 3 2 4 3" xfId="13628" xr:uid="{00000000-0005-0000-0000-000063500000}"/>
    <cellStyle name="Normal 5 2 4 3 2 4 3 2" xfId="36812" xr:uid="{00000000-0005-0000-0000-000064500000}"/>
    <cellStyle name="Normal 5 2 4 3 2 4 4" xfId="31502" xr:uid="{00000000-0005-0000-0000-000065500000}"/>
    <cellStyle name="Normal 5 2 4 3 2 4 5" xfId="26187" xr:uid="{00000000-0005-0000-0000-000066500000}"/>
    <cellStyle name="Normal 5 2 4 3 2 5" xfId="15409" xr:uid="{00000000-0005-0000-0000-000067500000}"/>
    <cellStyle name="Normal 5 2 4 3 2 5 2" xfId="38596" xr:uid="{00000000-0005-0000-0000-000068500000}"/>
    <cellStyle name="Normal 5 2 4 3 2 6" xfId="10100" xr:uid="{00000000-0005-0000-0000-000069500000}"/>
    <cellStyle name="Normal 5 2 4 3 2 6 2" xfId="33281" xr:uid="{00000000-0005-0000-0000-00006A500000}"/>
    <cellStyle name="Normal 5 2 4 3 2 7" xfId="20727" xr:uid="{00000000-0005-0000-0000-00006B500000}"/>
    <cellStyle name="Normal 5 2 4 3 2 7 2" xfId="27971" xr:uid="{00000000-0005-0000-0000-00006C500000}"/>
    <cellStyle name="Normal 5 2 4 3 2 8" xfId="22656" xr:uid="{00000000-0005-0000-0000-00006D500000}"/>
    <cellStyle name="Normal 5 2 4 3 2 9" xfId="43922" xr:uid="{00000000-0005-0000-0000-00006E500000}"/>
    <cellStyle name="Normal 5 2 4 3 3" xfId="1539" xr:uid="{00000000-0005-0000-0000-00006F500000}"/>
    <cellStyle name="Normal 5 2 4 3 3 10" xfId="3488" xr:uid="{00000000-0005-0000-0000-000070500000}"/>
    <cellStyle name="Normal 5 2 4 3 3 2" xfId="7104" xr:uid="{00000000-0005-0000-0000-000071500000}"/>
    <cellStyle name="Normal 5 2 4 3 3 2 2" xfId="17465" xr:uid="{00000000-0005-0000-0000-000072500000}"/>
    <cellStyle name="Normal 5 2 4 3 3 2 2 2" xfId="40765" xr:uid="{00000000-0005-0000-0000-000073500000}"/>
    <cellStyle name="Normal 5 2 4 3 3 2 3" xfId="12267" xr:uid="{00000000-0005-0000-0000-000074500000}"/>
    <cellStyle name="Normal 5 2 4 3 3 2 3 2" xfId="35450" xr:uid="{00000000-0005-0000-0000-000075500000}"/>
    <cellStyle name="Normal 5 2 4 3 3 2 4" xfId="30140" xr:uid="{00000000-0005-0000-0000-000076500000}"/>
    <cellStyle name="Normal 5 2 4 3 3 2 5" xfId="24825" xr:uid="{00000000-0005-0000-0000-000077500000}"/>
    <cellStyle name="Normal 5 2 4 3 3 3" xfId="8754" xr:uid="{00000000-0005-0000-0000-000078500000}"/>
    <cellStyle name="Normal 5 2 4 3 3 3 2" xfId="19188" xr:uid="{00000000-0005-0000-0000-000079500000}"/>
    <cellStyle name="Normal 5 2 4 3 3 3 2 2" xfId="42533" xr:uid="{00000000-0005-0000-0000-00007A500000}"/>
    <cellStyle name="Normal 5 2 4 3 3 3 3" xfId="14034" xr:uid="{00000000-0005-0000-0000-00007B500000}"/>
    <cellStyle name="Normal 5 2 4 3 3 3 3 2" xfId="37218" xr:uid="{00000000-0005-0000-0000-00007C500000}"/>
    <cellStyle name="Normal 5 2 4 3 3 3 4" xfId="31908" xr:uid="{00000000-0005-0000-0000-00007D500000}"/>
    <cellStyle name="Normal 5 2 4 3 3 3 5" xfId="26593" xr:uid="{00000000-0005-0000-0000-00007E500000}"/>
    <cellStyle name="Normal 5 2 4 3 3 4" xfId="15815" xr:uid="{00000000-0005-0000-0000-00007F500000}"/>
    <cellStyle name="Normal 5 2 4 3 3 4 2" xfId="39002" xr:uid="{00000000-0005-0000-0000-000080500000}"/>
    <cellStyle name="Normal 5 2 4 3 3 5" xfId="10506" xr:uid="{00000000-0005-0000-0000-000081500000}"/>
    <cellStyle name="Normal 5 2 4 3 3 5 2" xfId="33687" xr:uid="{00000000-0005-0000-0000-000082500000}"/>
    <cellStyle name="Normal 5 2 4 3 3 6" xfId="21133" xr:uid="{00000000-0005-0000-0000-000083500000}"/>
    <cellStyle name="Normal 5 2 4 3 3 6 2" xfId="28377" xr:uid="{00000000-0005-0000-0000-000084500000}"/>
    <cellStyle name="Normal 5 2 4 3 3 7" xfId="23062" xr:uid="{00000000-0005-0000-0000-000085500000}"/>
    <cellStyle name="Normal 5 2 4 3 3 8" xfId="44328" xr:uid="{00000000-0005-0000-0000-000086500000}"/>
    <cellStyle name="Normal 5 2 4 3 3 9" xfId="4938" xr:uid="{00000000-0005-0000-0000-000087500000}"/>
    <cellStyle name="Normal 5 2 4 3 4" xfId="6305" xr:uid="{00000000-0005-0000-0000-000088500000}"/>
    <cellStyle name="Normal 5 2 4 3 4 2" xfId="16737" xr:uid="{00000000-0005-0000-0000-000089500000}"/>
    <cellStyle name="Normal 5 2 4 3 4 2 2" xfId="39953" xr:uid="{00000000-0005-0000-0000-00008A500000}"/>
    <cellStyle name="Normal 5 2 4 3 4 3" xfId="11455" xr:uid="{00000000-0005-0000-0000-00008B500000}"/>
    <cellStyle name="Normal 5 2 4 3 4 3 2" xfId="34638" xr:uid="{00000000-0005-0000-0000-00008C500000}"/>
    <cellStyle name="Normal 5 2 4 3 4 4" xfId="29328" xr:uid="{00000000-0005-0000-0000-00008D500000}"/>
    <cellStyle name="Normal 5 2 4 3 4 5" xfId="24013" xr:uid="{00000000-0005-0000-0000-00008E500000}"/>
    <cellStyle name="Normal 5 2 4 3 5" xfId="8026" xr:uid="{00000000-0005-0000-0000-00008F500000}"/>
    <cellStyle name="Normal 5 2 4 3 5 2" xfId="18377" xr:uid="{00000000-0005-0000-0000-000090500000}"/>
    <cellStyle name="Normal 5 2 4 3 5 2 2" xfId="41721" xr:uid="{00000000-0005-0000-0000-000091500000}"/>
    <cellStyle name="Normal 5 2 4 3 5 3" xfId="13222" xr:uid="{00000000-0005-0000-0000-000092500000}"/>
    <cellStyle name="Normal 5 2 4 3 5 3 2" xfId="36406" xr:uid="{00000000-0005-0000-0000-000093500000}"/>
    <cellStyle name="Normal 5 2 4 3 5 4" xfId="31096" xr:uid="{00000000-0005-0000-0000-000094500000}"/>
    <cellStyle name="Normal 5 2 4 3 5 5" xfId="25781" xr:uid="{00000000-0005-0000-0000-000095500000}"/>
    <cellStyle name="Normal 5 2 4 3 6" xfId="15003" xr:uid="{00000000-0005-0000-0000-000096500000}"/>
    <cellStyle name="Normal 5 2 4 3 6 2" xfId="38190" xr:uid="{00000000-0005-0000-0000-000097500000}"/>
    <cellStyle name="Normal 5 2 4 3 7" xfId="9694" xr:uid="{00000000-0005-0000-0000-000098500000}"/>
    <cellStyle name="Normal 5 2 4 3 7 2" xfId="32875" xr:uid="{00000000-0005-0000-0000-000099500000}"/>
    <cellStyle name="Normal 5 2 4 3 8" xfId="20321" xr:uid="{00000000-0005-0000-0000-00009A500000}"/>
    <cellStyle name="Normal 5 2 4 3 8 2" xfId="27565" xr:uid="{00000000-0005-0000-0000-00009B500000}"/>
    <cellStyle name="Normal 5 2 4 3 9" xfId="22250" xr:uid="{00000000-0005-0000-0000-00009C500000}"/>
    <cellStyle name="Normal 5 2 4 4" xfId="852" xr:uid="{00000000-0005-0000-0000-00009D500000}"/>
    <cellStyle name="Normal 5 2 4 4 10" xfId="43645" xr:uid="{00000000-0005-0000-0000-00009E500000}"/>
    <cellStyle name="Normal 5 2 4 4 11" xfId="4939" xr:uid="{00000000-0005-0000-0000-00009F500000}"/>
    <cellStyle name="Normal 5 2 4 4 12" xfId="2805" xr:uid="{00000000-0005-0000-0000-0000A0500000}"/>
    <cellStyle name="Normal 5 2 4 4 2" xfId="1260" xr:uid="{00000000-0005-0000-0000-0000A1500000}"/>
    <cellStyle name="Normal 5 2 4 4 2 10" xfId="4940" xr:uid="{00000000-0005-0000-0000-0000A2500000}"/>
    <cellStyle name="Normal 5 2 4 4 2 11" xfId="3211" xr:uid="{00000000-0005-0000-0000-0000A3500000}"/>
    <cellStyle name="Normal 5 2 4 4 2 2" xfId="2075" xr:uid="{00000000-0005-0000-0000-0000A4500000}"/>
    <cellStyle name="Normal 5 2 4 4 2 2 10" xfId="4023" xr:uid="{00000000-0005-0000-0000-0000A5500000}"/>
    <cellStyle name="Normal 5 2 4 4 2 2 2" xfId="7631" xr:uid="{00000000-0005-0000-0000-0000A6500000}"/>
    <cellStyle name="Normal 5 2 4 4 2 2 2 2" xfId="17964" xr:uid="{00000000-0005-0000-0000-0000A7500000}"/>
    <cellStyle name="Normal 5 2 4 4 2 2 2 2 2" xfId="41300" xr:uid="{00000000-0005-0000-0000-0000A8500000}"/>
    <cellStyle name="Normal 5 2 4 4 2 2 2 3" xfId="12802" xr:uid="{00000000-0005-0000-0000-0000A9500000}"/>
    <cellStyle name="Normal 5 2 4 4 2 2 2 3 2" xfId="35985" xr:uid="{00000000-0005-0000-0000-0000AA500000}"/>
    <cellStyle name="Normal 5 2 4 4 2 2 2 4" xfId="30675" xr:uid="{00000000-0005-0000-0000-0000AB500000}"/>
    <cellStyle name="Normal 5 2 4 4 2 2 2 5" xfId="25360" xr:uid="{00000000-0005-0000-0000-0000AC500000}"/>
    <cellStyle name="Normal 5 2 4 4 2 2 3" xfId="9254" xr:uid="{00000000-0005-0000-0000-0000AD500000}"/>
    <cellStyle name="Normal 5 2 4 4 2 2 3 2" xfId="19723" xr:uid="{00000000-0005-0000-0000-0000AE500000}"/>
    <cellStyle name="Normal 5 2 4 4 2 2 3 2 2" xfId="43068" xr:uid="{00000000-0005-0000-0000-0000AF500000}"/>
    <cellStyle name="Normal 5 2 4 4 2 2 3 3" xfId="14569" xr:uid="{00000000-0005-0000-0000-0000B0500000}"/>
    <cellStyle name="Normal 5 2 4 4 2 2 3 3 2" xfId="37753" xr:uid="{00000000-0005-0000-0000-0000B1500000}"/>
    <cellStyle name="Normal 5 2 4 4 2 2 3 4" xfId="32443" xr:uid="{00000000-0005-0000-0000-0000B2500000}"/>
    <cellStyle name="Normal 5 2 4 4 2 2 3 5" xfId="27128" xr:uid="{00000000-0005-0000-0000-0000B3500000}"/>
    <cellStyle name="Normal 5 2 4 4 2 2 4" xfId="16350" xr:uid="{00000000-0005-0000-0000-0000B4500000}"/>
    <cellStyle name="Normal 5 2 4 4 2 2 4 2" xfId="39537" xr:uid="{00000000-0005-0000-0000-0000B5500000}"/>
    <cellStyle name="Normal 5 2 4 4 2 2 5" xfId="11041" xr:uid="{00000000-0005-0000-0000-0000B6500000}"/>
    <cellStyle name="Normal 5 2 4 4 2 2 5 2" xfId="34222" xr:uid="{00000000-0005-0000-0000-0000B7500000}"/>
    <cellStyle name="Normal 5 2 4 4 2 2 6" xfId="21668" xr:uid="{00000000-0005-0000-0000-0000B8500000}"/>
    <cellStyle name="Normal 5 2 4 4 2 2 6 2" xfId="28912" xr:uid="{00000000-0005-0000-0000-0000B9500000}"/>
    <cellStyle name="Normal 5 2 4 4 2 2 7" xfId="23597" xr:uid="{00000000-0005-0000-0000-0000BA500000}"/>
    <cellStyle name="Normal 5 2 4 4 2 2 8" xfId="44863" xr:uid="{00000000-0005-0000-0000-0000BB500000}"/>
    <cellStyle name="Normal 5 2 4 4 2 2 9" xfId="4941" xr:uid="{00000000-0005-0000-0000-0000BC500000}"/>
    <cellStyle name="Normal 5 2 4 4 2 3" xfId="6831" xr:uid="{00000000-0005-0000-0000-0000BD500000}"/>
    <cellStyle name="Normal 5 2 4 4 2 3 2" xfId="17200" xr:uid="{00000000-0005-0000-0000-0000BE500000}"/>
    <cellStyle name="Normal 5 2 4 4 2 3 2 2" xfId="40488" xr:uid="{00000000-0005-0000-0000-0000BF500000}"/>
    <cellStyle name="Normal 5 2 4 4 2 3 3" xfId="11990" xr:uid="{00000000-0005-0000-0000-0000C0500000}"/>
    <cellStyle name="Normal 5 2 4 4 2 3 3 2" xfId="35173" xr:uid="{00000000-0005-0000-0000-0000C1500000}"/>
    <cellStyle name="Normal 5 2 4 4 2 3 4" xfId="29863" xr:uid="{00000000-0005-0000-0000-0000C2500000}"/>
    <cellStyle name="Normal 5 2 4 4 2 3 5" xfId="24548" xr:uid="{00000000-0005-0000-0000-0000C3500000}"/>
    <cellStyle name="Normal 5 2 4 4 2 4" xfId="8489" xr:uid="{00000000-0005-0000-0000-0000C4500000}"/>
    <cellStyle name="Normal 5 2 4 4 2 4 2" xfId="18911" xr:uid="{00000000-0005-0000-0000-0000C5500000}"/>
    <cellStyle name="Normal 5 2 4 4 2 4 2 2" xfId="42256" xr:uid="{00000000-0005-0000-0000-0000C6500000}"/>
    <cellStyle name="Normal 5 2 4 4 2 4 3" xfId="13757" xr:uid="{00000000-0005-0000-0000-0000C7500000}"/>
    <cellStyle name="Normal 5 2 4 4 2 4 3 2" xfId="36941" xr:uid="{00000000-0005-0000-0000-0000C8500000}"/>
    <cellStyle name="Normal 5 2 4 4 2 4 4" xfId="31631" xr:uid="{00000000-0005-0000-0000-0000C9500000}"/>
    <cellStyle name="Normal 5 2 4 4 2 4 5" xfId="26316" xr:uid="{00000000-0005-0000-0000-0000CA500000}"/>
    <cellStyle name="Normal 5 2 4 4 2 5" xfId="15538" xr:uid="{00000000-0005-0000-0000-0000CB500000}"/>
    <cellStyle name="Normal 5 2 4 4 2 5 2" xfId="38725" xr:uid="{00000000-0005-0000-0000-0000CC500000}"/>
    <cellStyle name="Normal 5 2 4 4 2 6" xfId="10229" xr:uid="{00000000-0005-0000-0000-0000CD500000}"/>
    <cellStyle name="Normal 5 2 4 4 2 6 2" xfId="33410" xr:uid="{00000000-0005-0000-0000-0000CE500000}"/>
    <cellStyle name="Normal 5 2 4 4 2 7" xfId="20856" xr:uid="{00000000-0005-0000-0000-0000CF500000}"/>
    <cellStyle name="Normal 5 2 4 4 2 7 2" xfId="28100" xr:uid="{00000000-0005-0000-0000-0000D0500000}"/>
    <cellStyle name="Normal 5 2 4 4 2 8" xfId="22785" xr:uid="{00000000-0005-0000-0000-0000D1500000}"/>
    <cellStyle name="Normal 5 2 4 4 2 9" xfId="44051" xr:uid="{00000000-0005-0000-0000-0000D2500000}"/>
    <cellStyle name="Normal 5 2 4 4 3" xfId="1668" xr:uid="{00000000-0005-0000-0000-0000D3500000}"/>
    <cellStyle name="Normal 5 2 4 4 3 10" xfId="3617" xr:uid="{00000000-0005-0000-0000-0000D4500000}"/>
    <cellStyle name="Normal 5 2 4 4 3 2" xfId="7231" xr:uid="{00000000-0005-0000-0000-0000D5500000}"/>
    <cellStyle name="Normal 5 2 4 4 3 2 2" xfId="17582" xr:uid="{00000000-0005-0000-0000-0000D6500000}"/>
    <cellStyle name="Normal 5 2 4 4 3 2 2 2" xfId="40894" xr:uid="{00000000-0005-0000-0000-0000D7500000}"/>
    <cellStyle name="Normal 5 2 4 4 3 2 3" xfId="12396" xr:uid="{00000000-0005-0000-0000-0000D8500000}"/>
    <cellStyle name="Normal 5 2 4 4 3 2 3 2" xfId="35579" xr:uid="{00000000-0005-0000-0000-0000D9500000}"/>
    <cellStyle name="Normal 5 2 4 4 3 2 4" xfId="30269" xr:uid="{00000000-0005-0000-0000-0000DA500000}"/>
    <cellStyle name="Normal 5 2 4 4 3 2 5" xfId="24954" xr:uid="{00000000-0005-0000-0000-0000DB500000}"/>
    <cellStyle name="Normal 5 2 4 4 3 3" xfId="8871" xr:uid="{00000000-0005-0000-0000-0000DC500000}"/>
    <cellStyle name="Normal 5 2 4 4 3 3 2" xfId="19317" xr:uid="{00000000-0005-0000-0000-0000DD500000}"/>
    <cellStyle name="Normal 5 2 4 4 3 3 2 2" xfId="42662" xr:uid="{00000000-0005-0000-0000-0000DE500000}"/>
    <cellStyle name="Normal 5 2 4 4 3 3 3" xfId="14163" xr:uid="{00000000-0005-0000-0000-0000DF500000}"/>
    <cellStyle name="Normal 5 2 4 4 3 3 3 2" xfId="37347" xr:uid="{00000000-0005-0000-0000-0000E0500000}"/>
    <cellStyle name="Normal 5 2 4 4 3 3 4" xfId="32037" xr:uid="{00000000-0005-0000-0000-0000E1500000}"/>
    <cellStyle name="Normal 5 2 4 4 3 3 5" xfId="26722" xr:uid="{00000000-0005-0000-0000-0000E2500000}"/>
    <cellStyle name="Normal 5 2 4 4 3 4" xfId="15944" xr:uid="{00000000-0005-0000-0000-0000E3500000}"/>
    <cellStyle name="Normal 5 2 4 4 3 4 2" xfId="39131" xr:uid="{00000000-0005-0000-0000-0000E4500000}"/>
    <cellStyle name="Normal 5 2 4 4 3 5" xfId="10635" xr:uid="{00000000-0005-0000-0000-0000E5500000}"/>
    <cellStyle name="Normal 5 2 4 4 3 5 2" xfId="33816" xr:uid="{00000000-0005-0000-0000-0000E6500000}"/>
    <cellStyle name="Normal 5 2 4 4 3 6" xfId="21262" xr:uid="{00000000-0005-0000-0000-0000E7500000}"/>
    <cellStyle name="Normal 5 2 4 4 3 6 2" xfId="28506" xr:uid="{00000000-0005-0000-0000-0000E8500000}"/>
    <cellStyle name="Normal 5 2 4 4 3 7" xfId="23191" xr:uid="{00000000-0005-0000-0000-0000E9500000}"/>
    <cellStyle name="Normal 5 2 4 4 3 8" xfId="44457" xr:uid="{00000000-0005-0000-0000-0000EA500000}"/>
    <cellStyle name="Normal 5 2 4 4 3 9" xfId="4942" xr:uid="{00000000-0005-0000-0000-0000EB500000}"/>
    <cellStyle name="Normal 5 2 4 4 4" xfId="6432" xr:uid="{00000000-0005-0000-0000-0000EC500000}"/>
    <cellStyle name="Normal 5 2 4 4 4 2" xfId="16842" xr:uid="{00000000-0005-0000-0000-0000ED500000}"/>
    <cellStyle name="Normal 5 2 4 4 4 2 2" xfId="40082" xr:uid="{00000000-0005-0000-0000-0000EE500000}"/>
    <cellStyle name="Normal 5 2 4 4 4 3" xfId="11584" xr:uid="{00000000-0005-0000-0000-0000EF500000}"/>
    <cellStyle name="Normal 5 2 4 4 4 3 2" xfId="34767" xr:uid="{00000000-0005-0000-0000-0000F0500000}"/>
    <cellStyle name="Normal 5 2 4 4 4 4" xfId="29457" xr:uid="{00000000-0005-0000-0000-0000F1500000}"/>
    <cellStyle name="Normal 5 2 4 4 4 5" xfId="24142" xr:uid="{00000000-0005-0000-0000-0000F2500000}"/>
    <cellStyle name="Normal 5 2 4 4 5" xfId="8131" xr:uid="{00000000-0005-0000-0000-0000F3500000}"/>
    <cellStyle name="Normal 5 2 4 4 5 2" xfId="18506" xr:uid="{00000000-0005-0000-0000-0000F4500000}"/>
    <cellStyle name="Normal 5 2 4 4 5 2 2" xfId="41850" xr:uid="{00000000-0005-0000-0000-0000F5500000}"/>
    <cellStyle name="Normal 5 2 4 4 5 3" xfId="13351" xr:uid="{00000000-0005-0000-0000-0000F6500000}"/>
    <cellStyle name="Normal 5 2 4 4 5 3 2" xfId="36535" xr:uid="{00000000-0005-0000-0000-0000F7500000}"/>
    <cellStyle name="Normal 5 2 4 4 5 4" xfId="31225" xr:uid="{00000000-0005-0000-0000-0000F8500000}"/>
    <cellStyle name="Normal 5 2 4 4 5 5" xfId="25910" xr:uid="{00000000-0005-0000-0000-0000F9500000}"/>
    <cellStyle name="Normal 5 2 4 4 6" xfId="15132" xr:uid="{00000000-0005-0000-0000-0000FA500000}"/>
    <cellStyle name="Normal 5 2 4 4 6 2" xfId="38319" xr:uid="{00000000-0005-0000-0000-0000FB500000}"/>
    <cellStyle name="Normal 5 2 4 4 7" xfId="9823" xr:uid="{00000000-0005-0000-0000-0000FC500000}"/>
    <cellStyle name="Normal 5 2 4 4 7 2" xfId="33004" xr:uid="{00000000-0005-0000-0000-0000FD500000}"/>
    <cellStyle name="Normal 5 2 4 4 8" xfId="20450" xr:uid="{00000000-0005-0000-0000-0000FE500000}"/>
    <cellStyle name="Normal 5 2 4 4 8 2" xfId="27694" xr:uid="{00000000-0005-0000-0000-0000FF500000}"/>
    <cellStyle name="Normal 5 2 4 4 9" xfId="22379" xr:uid="{00000000-0005-0000-0000-000000510000}"/>
    <cellStyle name="Normal 5 2 4 5" xfId="996" xr:uid="{00000000-0005-0000-0000-000001510000}"/>
    <cellStyle name="Normal 5 2 4 5 10" xfId="4943" xr:uid="{00000000-0005-0000-0000-000002510000}"/>
    <cellStyle name="Normal 5 2 4 5 11" xfId="2947" xr:uid="{00000000-0005-0000-0000-000003510000}"/>
    <cellStyle name="Normal 5 2 4 5 2" xfId="1811" xr:uid="{00000000-0005-0000-0000-000004510000}"/>
    <cellStyle name="Normal 5 2 4 5 2 10" xfId="3759" xr:uid="{00000000-0005-0000-0000-000005510000}"/>
    <cellStyle name="Normal 5 2 4 5 2 2" xfId="7371" xr:uid="{00000000-0005-0000-0000-000006510000}"/>
    <cellStyle name="Normal 5 2 4 5 2 2 2" xfId="17724" xr:uid="{00000000-0005-0000-0000-000007510000}"/>
    <cellStyle name="Normal 5 2 4 5 2 2 2 2" xfId="41036" xr:uid="{00000000-0005-0000-0000-000008510000}"/>
    <cellStyle name="Normal 5 2 4 5 2 2 3" xfId="12538" xr:uid="{00000000-0005-0000-0000-000009510000}"/>
    <cellStyle name="Normal 5 2 4 5 2 2 3 2" xfId="35721" xr:uid="{00000000-0005-0000-0000-00000A510000}"/>
    <cellStyle name="Normal 5 2 4 5 2 2 4" xfId="30411" xr:uid="{00000000-0005-0000-0000-00000B510000}"/>
    <cellStyle name="Normal 5 2 4 5 2 2 5" xfId="25096" xr:uid="{00000000-0005-0000-0000-00000C510000}"/>
    <cellStyle name="Normal 5 2 4 5 2 3" xfId="9014" xr:uid="{00000000-0005-0000-0000-00000D510000}"/>
    <cellStyle name="Normal 5 2 4 5 2 3 2" xfId="19459" xr:uid="{00000000-0005-0000-0000-00000E510000}"/>
    <cellStyle name="Normal 5 2 4 5 2 3 2 2" xfId="42804" xr:uid="{00000000-0005-0000-0000-00000F510000}"/>
    <cellStyle name="Normal 5 2 4 5 2 3 3" xfId="14305" xr:uid="{00000000-0005-0000-0000-000010510000}"/>
    <cellStyle name="Normal 5 2 4 5 2 3 3 2" xfId="37489" xr:uid="{00000000-0005-0000-0000-000011510000}"/>
    <cellStyle name="Normal 5 2 4 5 2 3 4" xfId="32179" xr:uid="{00000000-0005-0000-0000-000012510000}"/>
    <cellStyle name="Normal 5 2 4 5 2 3 5" xfId="26864" xr:uid="{00000000-0005-0000-0000-000013510000}"/>
    <cellStyle name="Normal 5 2 4 5 2 4" xfId="16086" xr:uid="{00000000-0005-0000-0000-000014510000}"/>
    <cellStyle name="Normal 5 2 4 5 2 4 2" xfId="39273" xr:uid="{00000000-0005-0000-0000-000015510000}"/>
    <cellStyle name="Normal 5 2 4 5 2 5" xfId="10777" xr:uid="{00000000-0005-0000-0000-000016510000}"/>
    <cellStyle name="Normal 5 2 4 5 2 5 2" xfId="33958" xr:uid="{00000000-0005-0000-0000-000017510000}"/>
    <cellStyle name="Normal 5 2 4 5 2 6" xfId="21404" xr:uid="{00000000-0005-0000-0000-000018510000}"/>
    <cellStyle name="Normal 5 2 4 5 2 6 2" xfId="28648" xr:uid="{00000000-0005-0000-0000-000019510000}"/>
    <cellStyle name="Normal 5 2 4 5 2 7" xfId="23333" xr:uid="{00000000-0005-0000-0000-00001A510000}"/>
    <cellStyle name="Normal 5 2 4 5 2 8" xfId="44599" xr:uid="{00000000-0005-0000-0000-00001B510000}"/>
    <cellStyle name="Normal 5 2 4 5 2 9" xfId="4944" xr:uid="{00000000-0005-0000-0000-00001C510000}"/>
    <cellStyle name="Normal 5 2 4 5 3" xfId="6571" xr:uid="{00000000-0005-0000-0000-00001D510000}"/>
    <cellStyle name="Normal 5 2 4 5 3 2" xfId="16972" xr:uid="{00000000-0005-0000-0000-00001E510000}"/>
    <cellStyle name="Normal 5 2 4 5 3 2 2" xfId="40224" xr:uid="{00000000-0005-0000-0000-00001F510000}"/>
    <cellStyle name="Normal 5 2 4 5 3 3" xfId="11726" xr:uid="{00000000-0005-0000-0000-000020510000}"/>
    <cellStyle name="Normal 5 2 4 5 3 3 2" xfId="34909" xr:uid="{00000000-0005-0000-0000-000021510000}"/>
    <cellStyle name="Normal 5 2 4 5 3 4" xfId="29599" xr:uid="{00000000-0005-0000-0000-000022510000}"/>
    <cellStyle name="Normal 5 2 4 5 3 5" xfId="24284" xr:uid="{00000000-0005-0000-0000-000023510000}"/>
    <cellStyle name="Normal 5 2 4 5 4" xfId="8261" xr:uid="{00000000-0005-0000-0000-000024510000}"/>
    <cellStyle name="Normal 5 2 4 5 4 2" xfId="18647" xr:uid="{00000000-0005-0000-0000-000025510000}"/>
    <cellStyle name="Normal 5 2 4 5 4 2 2" xfId="41992" xr:uid="{00000000-0005-0000-0000-000026510000}"/>
    <cellStyle name="Normal 5 2 4 5 4 3" xfId="13493" xr:uid="{00000000-0005-0000-0000-000027510000}"/>
    <cellStyle name="Normal 5 2 4 5 4 3 2" xfId="36677" xr:uid="{00000000-0005-0000-0000-000028510000}"/>
    <cellStyle name="Normal 5 2 4 5 4 4" xfId="31367" xr:uid="{00000000-0005-0000-0000-000029510000}"/>
    <cellStyle name="Normal 5 2 4 5 4 5" xfId="26052" xr:uid="{00000000-0005-0000-0000-00002A510000}"/>
    <cellStyle name="Normal 5 2 4 5 5" xfId="15274" xr:uid="{00000000-0005-0000-0000-00002B510000}"/>
    <cellStyle name="Normal 5 2 4 5 5 2" xfId="38461" xr:uid="{00000000-0005-0000-0000-00002C510000}"/>
    <cellStyle name="Normal 5 2 4 5 6" xfId="9965" xr:uid="{00000000-0005-0000-0000-00002D510000}"/>
    <cellStyle name="Normal 5 2 4 5 6 2" xfId="33146" xr:uid="{00000000-0005-0000-0000-00002E510000}"/>
    <cellStyle name="Normal 5 2 4 5 7" xfId="20592" xr:uid="{00000000-0005-0000-0000-00002F510000}"/>
    <cellStyle name="Normal 5 2 4 5 7 2" xfId="27836" xr:uid="{00000000-0005-0000-0000-000030510000}"/>
    <cellStyle name="Normal 5 2 4 5 8" xfId="22521" xr:uid="{00000000-0005-0000-0000-000031510000}"/>
    <cellStyle name="Normal 5 2 4 5 9" xfId="43787" xr:uid="{00000000-0005-0000-0000-000032510000}"/>
    <cellStyle name="Normal 5 2 4 6" xfId="577" xr:uid="{00000000-0005-0000-0000-000033510000}"/>
    <cellStyle name="Normal 5 2 4 6 10" xfId="2541" xr:uid="{00000000-0005-0000-0000-000034510000}"/>
    <cellStyle name="Normal 5 2 4 6 2" xfId="6172" xr:uid="{00000000-0005-0000-0000-000035510000}"/>
    <cellStyle name="Normal 5 2 4 6 2 2" xfId="16614" xr:uid="{00000000-0005-0000-0000-000036510000}"/>
    <cellStyle name="Normal 5 2 4 6 2 2 2" xfId="39818" xr:uid="{00000000-0005-0000-0000-000037510000}"/>
    <cellStyle name="Normal 5 2 4 6 2 3" xfId="11320" xr:uid="{00000000-0005-0000-0000-000038510000}"/>
    <cellStyle name="Normal 5 2 4 6 2 3 2" xfId="34503" xr:uid="{00000000-0005-0000-0000-000039510000}"/>
    <cellStyle name="Normal 5 2 4 6 2 4" xfId="29193" xr:uid="{00000000-0005-0000-0000-00003A510000}"/>
    <cellStyle name="Normal 5 2 4 6 2 5" xfId="23878" xr:uid="{00000000-0005-0000-0000-00003B510000}"/>
    <cellStyle name="Normal 5 2 4 6 3" xfId="7903" xr:uid="{00000000-0005-0000-0000-00003C510000}"/>
    <cellStyle name="Normal 5 2 4 6 3 2" xfId="18242" xr:uid="{00000000-0005-0000-0000-00003D510000}"/>
    <cellStyle name="Normal 5 2 4 6 3 2 2" xfId="41586" xr:uid="{00000000-0005-0000-0000-00003E510000}"/>
    <cellStyle name="Normal 5 2 4 6 3 3" xfId="13087" xr:uid="{00000000-0005-0000-0000-00003F510000}"/>
    <cellStyle name="Normal 5 2 4 6 3 3 2" xfId="36271" xr:uid="{00000000-0005-0000-0000-000040510000}"/>
    <cellStyle name="Normal 5 2 4 6 3 4" xfId="30961" xr:uid="{00000000-0005-0000-0000-000041510000}"/>
    <cellStyle name="Normal 5 2 4 6 3 5" xfId="25646" xr:uid="{00000000-0005-0000-0000-000042510000}"/>
    <cellStyle name="Normal 5 2 4 6 4" xfId="14868" xr:uid="{00000000-0005-0000-0000-000043510000}"/>
    <cellStyle name="Normal 5 2 4 6 4 2" xfId="38055" xr:uid="{00000000-0005-0000-0000-000044510000}"/>
    <cellStyle name="Normal 5 2 4 6 5" xfId="9559" xr:uid="{00000000-0005-0000-0000-000045510000}"/>
    <cellStyle name="Normal 5 2 4 6 5 2" xfId="32740" xr:uid="{00000000-0005-0000-0000-000046510000}"/>
    <cellStyle name="Normal 5 2 4 6 6" xfId="20186" xr:uid="{00000000-0005-0000-0000-000047510000}"/>
    <cellStyle name="Normal 5 2 4 6 6 2" xfId="27430" xr:uid="{00000000-0005-0000-0000-000048510000}"/>
    <cellStyle name="Normal 5 2 4 6 7" xfId="22115" xr:uid="{00000000-0005-0000-0000-000049510000}"/>
    <cellStyle name="Normal 5 2 4 6 8" xfId="43381" xr:uid="{00000000-0005-0000-0000-00004A510000}"/>
    <cellStyle name="Normal 5 2 4 6 9" xfId="4945" xr:uid="{00000000-0005-0000-0000-00004B510000}"/>
    <cellStyle name="Normal 5 2 4 7" xfId="1404" xr:uid="{00000000-0005-0000-0000-00004C510000}"/>
    <cellStyle name="Normal 5 2 4 7 10" xfId="3353" xr:uid="{00000000-0005-0000-0000-00004D510000}"/>
    <cellStyle name="Normal 5 2 4 7 2" xfId="6971" xr:uid="{00000000-0005-0000-0000-00004E510000}"/>
    <cellStyle name="Normal 5 2 4 7 2 2" xfId="17342" xr:uid="{00000000-0005-0000-0000-00004F510000}"/>
    <cellStyle name="Normal 5 2 4 7 2 2 2" xfId="40630" xr:uid="{00000000-0005-0000-0000-000050510000}"/>
    <cellStyle name="Normal 5 2 4 7 2 3" xfId="12132" xr:uid="{00000000-0005-0000-0000-000051510000}"/>
    <cellStyle name="Normal 5 2 4 7 2 3 2" xfId="35315" xr:uid="{00000000-0005-0000-0000-000052510000}"/>
    <cellStyle name="Normal 5 2 4 7 2 4" xfId="30005" xr:uid="{00000000-0005-0000-0000-000053510000}"/>
    <cellStyle name="Normal 5 2 4 7 2 5" xfId="24690" xr:uid="{00000000-0005-0000-0000-000054510000}"/>
    <cellStyle name="Normal 5 2 4 7 3" xfId="8631" xr:uid="{00000000-0005-0000-0000-000055510000}"/>
    <cellStyle name="Normal 5 2 4 7 3 2" xfId="19053" xr:uid="{00000000-0005-0000-0000-000056510000}"/>
    <cellStyle name="Normal 5 2 4 7 3 2 2" xfId="42398" xr:uid="{00000000-0005-0000-0000-000057510000}"/>
    <cellStyle name="Normal 5 2 4 7 3 3" xfId="13899" xr:uid="{00000000-0005-0000-0000-000058510000}"/>
    <cellStyle name="Normal 5 2 4 7 3 3 2" xfId="37083" xr:uid="{00000000-0005-0000-0000-000059510000}"/>
    <cellStyle name="Normal 5 2 4 7 3 4" xfId="31773" xr:uid="{00000000-0005-0000-0000-00005A510000}"/>
    <cellStyle name="Normal 5 2 4 7 3 5" xfId="26458" xr:uid="{00000000-0005-0000-0000-00005B510000}"/>
    <cellStyle name="Normal 5 2 4 7 4" xfId="15680" xr:uid="{00000000-0005-0000-0000-00005C510000}"/>
    <cellStyle name="Normal 5 2 4 7 4 2" xfId="38867" xr:uid="{00000000-0005-0000-0000-00005D510000}"/>
    <cellStyle name="Normal 5 2 4 7 5" xfId="10371" xr:uid="{00000000-0005-0000-0000-00005E510000}"/>
    <cellStyle name="Normal 5 2 4 7 5 2" xfId="33552" xr:uid="{00000000-0005-0000-0000-00005F510000}"/>
    <cellStyle name="Normal 5 2 4 7 6" xfId="20998" xr:uid="{00000000-0005-0000-0000-000060510000}"/>
    <cellStyle name="Normal 5 2 4 7 6 2" xfId="28242" xr:uid="{00000000-0005-0000-0000-000061510000}"/>
    <cellStyle name="Normal 5 2 4 7 7" xfId="22927" xr:uid="{00000000-0005-0000-0000-000062510000}"/>
    <cellStyle name="Normal 5 2 4 7 8" xfId="44193" xr:uid="{00000000-0005-0000-0000-000063510000}"/>
    <cellStyle name="Normal 5 2 4 7 9" xfId="4946" xr:uid="{00000000-0005-0000-0000-000064510000}"/>
    <cellStyle name="Normal 5 2 4 8" xfId="6039" xr:uid="{00000000-0005-0000-0000-000065510000}"/>
    <cellStyle name="Normal 5 2 4 8 2" xfId="16494" xr:uid="{00000000-0005-0000-0000-000066510000}"/>
    <cellStyle name="Normal 5 2 4 8 2 2" xfId="39684" xr:uid="{00000000-0005-0000-0000-000067510000}"/>
    <cellStyle name="Normal 5 2 4 8 3" xfId="11186" xr:uid="{00000000-0005-0000-0000-000068510000}"/>
    <cellStyle name="Normal 5 2 4 8 3 2" xfId="34369" xr:uid="{00000000-0005-0000-0000-000069510000}"/>
    <cellStyle name="Normal 5 2 4 8 4" xfId="29059" xr:uid="{00000000-0005-0000-0000-00006A510000}"/>
    <cellStyle name="Normal 5 2 4 8 5" xfId="23744" xr:uid="{00000000-0005-0000-0000-00006B510000}"/>
    <cellStyle name="Normal 5 2 4 9" xfId="7782" xr:uid="{00000000-0005-0000-0000-00006C510000}"/>
    <cellStyle name="Normal 5 2 4 9 2" xfId="18110" xr:uid="{00000000-0005-0000-0000-00006D510000}"/>
    <cellStyle name="Normal 5 2 4 9 2 2" xfId="41452" xr:uid="{00000000-0005-0000-0000-00006E510000}"/>
    <cellStyle name="Normal 5 2 4 9 3" xfId="12953" xr:uid="{00000000-0005-0000-0000-00006F510000}"/>
    <cellStyle name="Normal 5 2 4 9 3 2" xfId="36137" xr:uid="{00000000-0005-0000-0000-000070510000}"/>
    <cellStyle name="Normal 5 2 4 9 4" xfId="30827" xr:uid="{00000000-0005-0000-0000-000071510000}"/>
    <cellStyle name="Normal 5 2 4 9 5" xfId="25512" xr:uid="{00000000-0005-0000-0000-000072510000}"/>
    <cellStyle name="Normal 5 2 5" xfId="472" xr:uid="{00000000-0005-0000-0000-000073510000}"/>
    <cellStyle name="Normal 5 2 5 10" xfId="9454" xr:uid="{00000000-0005-0000-0000-000074510000}"/>
    <cellStyle name="Normal 5 2 5 10 2" xfId="32635" xr:uid="{00000000-0005-0000-0000-000075510000}"/>
    <cellStyle name="Normal 5 2 5 11" xfId="20081" xr:uid="{00000000-0005-0000-0000-000076510000}"/>
    <cellStyle name="Normal 5 2 5 11 2" xfId="27325" xr:uid="{00000000-0005-0000-0000-000077510000}"/>
    <cellStyle name="Normal 5 2 5 12" xfId="22010" xr:uid="{00000000-0005-0000-0000-000078510000}"/>
    <cellStyle name="Normal 5 2 5 13" xfId="43276" xr:uid="{00000000-0005-0000-0000-000079510000}"/>
    <cellStyle name="Normal 5 2 5 14" xfId="4947" xr:uid="{00000000-0005-0000-0000-00007A510000}"/>
    <cellStyle name="Normal 5 2 5 15" xfId="2436" xr:uid="{00000000-0005-0000-0000-00007B510000}"/>
    <cellStyle name="Normal 5 2 5 2" xfId="744" xr:uid="{00000000-0005-0000-0000-00007C510000}"/>
    <cellStyle name="Normal 5 2 5 2 10" xfId="43545" xr:uid="{00000000-0005-0000-0000-00007D510000}"/>
    <cellStyle name="Normal 5 2 5 2 11" xfId="4948" xr:uid="{00000000-0005-0000-0000-00007E510000}"/>
    <cellStyle name="Normal 5 2 5 2 12" xfId="2705" xr:uid="{00000000-0005-0000-0000-00007F510000}"/>
    <cellStyle name="Normal 5 2 5 2 2" xfId="1160" xr:uid="{00000000-0005-0000-0000-000080510000}"/>
    <cellStyle name="Normal 5 2 5 2 2 10" xfId="4949" xr:uid="{00000000-0005-0000-0000-000081510000}"/>
    <cellStyle name="Normal 5 2 5 2 2 11" xfId="3111" xr:uid="{00000000-0005-0000-0000-000082510000}"/>
    <cellStyle name="Normal 5 2 5 2 2 2" xfId="1975" xr:uid="{00000000-0005-0000-0000-000083510000}"/>
    <cellStyle name="Normal 5 2 5 2 2 2 10" xfId="3923" xr:uid="{00000000-0005-0000-0000-000084510000}"/>
    <cellStyle name="Normal 5 2 5 2 2 2 2" xfId="7532" xr:uid="{00000000-0005-0000-0000-000085510000}"/>
    <cellStyle name="Normal 5 2 5 2 2 2 2 2" xfId="17876" xr:uid="{00000000-0005-0000-0000-000086510000}"/>
    <cellStyle name="Normal 5 2 5 2 2 2 2 2 2" xfId="41200" xr:uid="{00000000-0005-0000-0000-000087510000}"/>
    <cellStyle name="Normal 5 2 5 2 2 2 2 3" xfId="12702" xr:uid="{00000000-0005-0000-0000-000088510000}"/>
    <cellStyle name="Normal 5 2 5 2 2 2 2 3 2" xfId="35885" xr:uid="{00000000-0005-0000-0000-000089510000}"/>
    <cellStyle name="Normal 5 2 5 2 2 2 2 4" xfId="30575" xr:uid="{00000000-0005-0000-0000-00008A510000}"/>
    <cellStyle name="Normal 5 2 5 2 2 2 2 5" xfId="25260" xr:uid="{00000000-0005-0000-0000-00008B510000}"/>
    <cellStyle name="Normal 5 2 5 2 2 2 3" xfId="9166" xr:uid="{00000000-0005-0000-0000-00008C510000}"/>
    <cellStyle name="Normal 5 2 5 2 2 2 3 2" xfId="19623" xr:uid="{00000000-0005-0000-0000-00008D510000}"/>
    <cellStyle name="Normal 5 2 5 2 2 2 3 2 2" xfId="42968" xr:uid="{00000000-0005-0000-0000-00008E510000}"/>
    <cellStyle name="Normal 5 2 5 2 2 2 3 3" xfId="14469" xr:uid="{00000000-0005-0000-0000-00008F510000}"/>
    <cellStyle name="Normal 5 2 5 2 2 2 3 3 2" xfId="37653" xr:uid="{00000000-0005-0000-0000-000090510000}"/>
    <cellStyle name="Normal 5 2 5 2 2 2 3 4" xfId="32343" xr:uid="{00000000-0005-0000-0000-000091510000}"/>
    <cellStyle name="Normal 5 2 5 2 2 2 3 5" xfId="27028" xr:uid="{00000000-0005-0000-0000-000092510000}"/>
    <cellStyle name="Normal 5 2 5 2 2 2 4" xfId="16250" xr:uid="{00000000-0005-0000-0000-000093510000}"/>
    <cellStyle name="Normal 5 2 5 2 2 2 4 2" xfId="39437" xr:uid="{00000000-0005-0000-0000-000094510000}"/>
    <cellStyle name="Normal 5 2 5 2 2 2 5" xfId="10941" xr:uid="{00000000-0005-0000-0000-000095510000}"/>
    <cellStyle name="Normal 5 2 5 2 2 2 5 2" xfId="34122" xr:uid="{00000000-0005-0000-0000-000096510000}"/>
    <cellStyle name="Normal 5 2 5 2 2 2 6" xfId="21568" xr:uid="{00000000-0005-0000-0000-000097510000}"/>
    <cellStyle name="Normal 5 2 5 2 2 2 6 2" xfId="28812" xr:uid="{00000000-0005-0000-0000-000098510000}"/>
    <cellStyle name="Normal 5 2 5 2 2 2 7" xfId="23497" xr:uid="{00000000-0005-0000-0000-000099510000}"/>
    <cellStyle name="Normal 5 2 5 2 2 2 8" xfId="44763" xr:uid="{00000000-0005-0000-0000-00009A510000}"/>
    <cellStyle name="Normal 5 2 5 2 2 2 9" xfId="4950" xr:uid="{00000000-0005-0000-0000-00009B510000}"/>
    <cellStyle name="Normal 5 2 5 2 2 3" xfId="6732" xr:uid="{00000000-0005-0000-0000-00009C510000}"/>
    <cellStyle name="Normal 5 2 5 2 2 3 2" xfId="17124" xr:uid="{00000000-0005-0000-0000-00009D510000}"/>
    <cellStyle name="Normal 5 2 5 2 2 3 2 2" xfId="40388" xr:uid="{00000000-0005-0000-0000-00009E510000}"/>
    <cellStyle name="Normal 5 2 5 2 2 3 3" xfId="11890" xr:uid="{00000000-0005-0000-0000-00009F510000}"/>
    <cellStyle name="Normal 5 2 5 2 2 3 3 2" xfId="35073" xr:uid="{00000000-0005-0000-0000-0000A0510000}"/>
    <cellStyle name="Normal 5 2 5 2 2 3 4" xfId="29763" xr:uid="{00000000-0005-0000-0000-0000A1510000}"/>
    <cellStyle name="Normal 5 2 5 2 2 3 5" xfId="24448" xr:uid="{00000000-0005-0000-0000-0000A2510000}"/>
    <cellStyle name="Normal 5 2 5 2 2 4" xfId="8413" xr:uid="{00000000-0005-0000-0000-0000A3510000}"/>
    <cellStyle name="Normal 5 2 5 2 2 4 2" xfId="18811" xr:uid="{00000000-0005-0000-0000-0000A4510000}"/>
    <cellStyle name="Normal 5 2 5 2 2 4 2 2" xfId="42156" xr:uid="{00000000-0005-0000-0000-0000A5510000}"/>
    <cellStyle name="Normal 5 2 5 2 2 4 3" xfId="13657" xr:uid="{00000000-0005-0000-0000-0000A6510000}"/>
    <cellStyle name="Normal 5 2 5 2 2 4 3 2" xfId="36841" xr:uid="{00000000-0005-0000-0000-0000A7510000}"/>
    <cellStyle name="Normal 5 2 5 2 2 4 4" xfId="31531" xr:uid="{00000000-0005-0000-0000-0000A8510000}"/>
    <cellStyle name="Normal 5 2 5 2 2 4 5" xfId="26216" xr:uid="{00000000-0005-0000-0000-0000A9510000}"/>
    <cellStyle name="Normal 5 2 5 2 2 5" xfId="15438" xr:uid="{00000000-0005-0000-0000-0000AA510000}"/>
    <cellStyle name="Normal 5 2 5 2 2 5 2" xfId="38625" xr:uid="{00000000-0005-0000-0000-0000AB510000}"/>
    <cellStyle name="Normal 5 2 5 2 2 6" xfId="10129" xr:uid="{00000000-0005-0000-0000-0000AC510000}"/>
    <cellStyle name="Normal 5 2 5 2 2 6 2" xfId="33310" xr:uid="{00000000-0005-0000-0000-0000AD510000}"/>
    <cellStyle name="Normal 5 2 5 2 2 7" xfId="20756" xr:uid="{00000000-0005-0000-0000-0000AE510000}"/>
    <cellStyle name="Normal 5 2 5 2 2 7 2" xfId="28000" xr:uid="{00000000-0005-0000-0000-0000AF510000}"/>
    <cellStyle name="Normal 5 2 5 2 2 8" xfId="22685" xr:uid="{00000000-0005-0000-0000-0000B0510000}"/>
    <cellStyle name="Normal 5 2 5 2 2 9" xfId="43951" xr:uid="{00000000-0005-0000-0000-0000B1510000}"/>
    <cellStyle name="Normal 5 2 5 2 3" xfId="1568" xr:uid="{00000000-0005-0000-0000-0000B2510000}"/>
    <cellStyle name="Normal 5 2 5 2 3 10" xfId="3517" xr:uid="{00000000-0005-0000-0000-0000B3510000}"/>
    <cellStyle name="Normal 5 2 5 2 3 2" xfId="7132" xr:uid="{00000000-0005-0000-0000-0000B4510000}"/>
    <cellStyle name="Normal 5 2 5 2 3 2 2" xfId="17494" xr:uid="{00000000-0005-0000-0000-0000B5510000}"/>
    <cellStyle name="Normal 5 2 5 2 3 2 2 2" xfId="40794" xr:uid="{00000000-0005-0000-0000-0000B6510000}"/>
    <cellStyle name="Normal 5 2 5 2 3 2 3" xfId="12296" xr:uid="{00000000-0005-0000-0000-0000B7510000}"/>
    <cellStyle name="Normal 5 2 5 2 3 2 3 2" xfId="35479" xr:uid="{00000000-0005-0000-0000-0000B8510000}"/>
    <cellStyle name="Normal 5 2 5 2 3 2 4" xfId="30169" xr:uid="{00000000-0005-0000-0000-0000B9510000}"/>
    <cellStyle name="Normal 5 2 5 2 3 2 5" xfId="24854" xr:uid="{00000000-0005-0000-0000-0000BA510000}"/>
    <cellStyle name="Normal 5 2 5 2 3 3" xfId="8783" xr:uid="{00000000-0005-0000-0000-0000BB510000}"/>
    <cellStyle name="Normal 5 2 5 2 3 3 2" xfId="19217" xr:uid="{00000000-0005-0000-0000-0000BC510000}"/>
    <cellStyle name="Normal 5 2 5 2 3 3 2 2" xfId="42562" xr:uid="{00000000-0005-0000-0000-0000BD510000}"/>
    <cellStyle name="Normal 5 2 5 2 3 3 3" xfId="14063" xr:uid="{00000000-0005-0000-0000-0000BE510000}"/>
    <cellStyle name="Normal 5 2 5 2 3 3 3 2" xfId="37247" xr:uid="{00000000-0005-0000-0000-0000BF510000}"/>
    <cellStyle name="Normal 5 2 5 2 3 3 4" xfId="31937" xr:uid="{00000000-0005-0000-0000-0000C0510000}"/>
    <cellStyle name="Normal 5 2 5 2 3 3 5" xfId="26622" xr:uid="{00000000-0005-0000-0000-0000C1510000}"/>
    <cellStyle name="Normal 5 2 5 2 3 4" xfId="15844" xr:uid="{00000000-0005-0000-0000-0000C2510000}"/>
    <cellStyle name="Normal 5 2 5 2 3 4 2" xfId="39031" xr:uid="{00000000-0005-0000-0000-0000C3510000}"/>
    <cellStyle name="Normal 5 2 5 2 3 5" xfId="10535" xr:uid="{00000000-0005-0000-0000-0000C4510000}"/>
    <cellStyle name="Normal 5 2 5 2 3 5 2" xfId="33716" xr:uid="{00000000-0005-0000-0000-0000C5510000}"/>
    <cellStyle name="Normal 5 2 5 2 3 6" xfId="21162" xr:uid="{00000000-0005-0000-0000-0000C6510000}"/>
    <cellStyle name="Normal 5 2 5 2 3 6 2" xfId="28406" xr:uid="{00000000-0005-0000-0000-0000C7510000}"/>
    <cellStyle name="Normal 5 2 5 2 3 7" xfId="23091" xr:uid="{00000000-0005-0000-0000-0000C8510000}"/>
    <cellStyle name="Normal 5 2 5 2 3 8" xfId="44357" xr:uid="{00000000-0005-0000-0000-0000C9510000}"/>
    <cellStyle name="Normal 5 2 5 2 3 9" xfId="4951" xr:uid="{00000000-0005-0000-0000-0000CA510000}"/>
    <cellStyle name="Normal 5 2 5 2 4" xfId="6333" xr:uid="{00000000-0005-0000-0000-0000CB510000}"/>
    <cellStyle name="Normal 5 2 5 2 4 2" xfId="16766" xr:uid="{00000000-0005-0000-0000-0000CC510000}"/>
    <cellStyle name="Normal 5 2 5 2 4 2 2" xfId="39982" xr:uid="{00000000-0005-0000-0000-0000CD510000}"/>
    <cellStyle name="Normal 5 2 5 2 4 3" xfId="11484" xr:uid="{00000000-0005-0000-0000-0000CE510000}"/>
    <cellStyle name="Normal 5 2 5 2 4 3 2" xfId="34667" xr:uid="{00000000-0005-0000-0000-0000CF510000}"/>
    <cellStyle name="Normal 5 2 5 2 4 4" xfId="29357" xr:uid="{00000000-0005-0000-0000-0000D0510000}"/>
    <cellStyle name="Normal 5 2 5 2 4 5" xfId="24042" xr:uid="{00000000-0005-0000-0000-0000D1510000}"/>
    <cellStyle name="Normal 5 2 5 2 5" xfId="8055" xr:uid="{00000000-0005-0000-0000-0000D2510000}"/>
    <cellStyle name="Normal 5 2 5 2 5 2" xfId="18406" xr:uid="{00000000-0005-0000-0000-0000D3510000}"/>
    <cellStyle name="Normal 5 2 5 2 5 2 2" xfId="41750" xr:uid="{00000000-0005-0000-0000-0000D4510000}"/>
    <cellStyle name="Normal 5 2 5 2 5 3" xfId="13251" xr:uid="{00000000-0005-0000-0000-0000D5510000}"/>
    <cellStyle name="Normal 5 2 5 2 5 3 2" xfId="36435" xr:uid="{00000000-0005-0000-0000-0000D6510000}"/>
    <cellStyle name="Normal 5 2 5 2 5 4" xfId="31125" xr:uid="{00000000-0005-0000-0000-0000D7510000}"/>
    <cellStyle name="Normal 5 2 5 2 5 5" xfId="25810" xr:uid="{00000000-0005-0000-0000-0000D8510000}"/>
    <cellStyle name="Normal 5 2 5 2 6" xfId="15032" xr:uid="{00000000-0005-0000-0000-0000D9510000}"/>
    <cellStyle name="Normal 5 2 5 2 6 2" xfId="38219" xr:uid="{00000000-0005-0000-0000-0000DA510000}"/>
    <cellStyle name="Normal 5 2 5 2 7" xfId="9723" xr:uid="{00000000-0005-0000-0000-0000DB510000}"/>
    <cellStyle name="Normal 5 2 5 2 7 2" xfId="32904" xr:uid="{00000000-0005-0000-0000-0000DC510000}"/>
    <cellStyle name="Normal 5 2 5 2 8" xfId="20350" xr:uid="{00000000-0005-0000-0000-0000DD510000}"/>
    <cellStyle name="Normal 5 2 5 2 8 2" xfId="27594" xr:uid="{00000000-0005-0000-0000-0000DE510000}"/>
    <cellStyle name="Normal 5 2 5 2 9" xfId="22279" xr:uid="{00000000-0005-0000-0000-0000DF510000}"/>
    <cellStyle name="Normal 5 2 5 3" xfId="881" xr:uid="{00000000-0005-0000-0000-0000E0510000}"/>
    <cellStyle name="Normal 5 2 5 3 10" xfId="43674" xr:uid="{00000000-0005-0000-0000-0000E1510000}"/>
    <cellStyle name="Normal 5 2 5 3 11" xfId="4952" xr:uid="{00000000-0005-0000-0000-0000E2510000}"/>
    <cellStyle name="Normal 5 2 5 3 12" xfId="2834" xr:uid="{00000000-0005-0000-0000-0000E3510000}"/>
    <cellStyle name="Normal 5 2 5 3 2" xfId="1289" xr:uid="{00000000-0005-0000-0000-0000E4510000}"/>
    <cellStyle name="Normal 5 2 5 3 2 10" xfId="4953" xr:uid="{00000000-0005-0000-0000-0000E5510000}"/>
    <cellStyle name="Normal 5 2 5 3 2 11" xfId="3240" xr:uid="{00000000-0005-0000-0000-0000E6510000}"/>
    <cellStyle name="Normal 5 2 5 3 2 2" xfId="2104" xr:uid="{00000000-0005-0000-0000-0000E7510000}"/>
    <cellStyle name="Normal 5 2 5 3 2 2 10" xfId="4052" xr:uid="{00000000-0005-0000-0000-0000E8510000}"/>
    <cellStyle name="Normal 5 2 5 3 2 2 2" xfId="7659" xr:uid="{00000000-0005-0000-0000-0000E9510000}"/>
    <cellStyle name="Normal 5 2 5 3 2 2 2 2" xfId="17993" xr:uid="{00000000-0005-0000-0000-0000EA510000}"/>
    <cellStyle name="Normal 5 2 5 3 2 2 2 2 2" xfId="41329" xr:uid="{00000000-0005-0000-0000-0000EB510000}"/>
    <cellStyle name="Normal 5 2 5 3 2 2 2 3" xfId="12831" xr:uid="{00000000-0005-0000-0000-0000EC510000}"/>
    <cellStyle name="Normal 5 2 5 3 2 2 2 3 2" xfId="36014" xr:uid="{00000000-0005-0000-0000-0000ED510000}"/>
    <cellStyle name="Normal 5 2 5 3 2 2 2 4" xfId="30704" xr:uid="{00000000-0005-0000-0000-0000EE510000}"/>
    <cellStyle name="Normal 5 2 5 3 2 2 2 5" xfId="25389" xr:uid="{00000000-0005-0000-0000-0000EF510000}"/>
    <cellStyle name="Normal 5 2 5 3 2 2 3" xfId="9283" xr:uid="{00000000-0005-0000-0000-0000F0510000}"/>
    <cellStyle name="Normal 5 2 5 3 2 2 3 2" xfId="19752" xr:uid="{00000000-0005-0000-0000-0000F1510000}"/>
    <cellStyle name="Normal 5 2 5 3 2 2 3 2 2" xfId="43097" xr:uid="{00000000-0005-0000-0000-0000F2510000}"/>
    <cellStyle name="Normal 5 2 5 3 2 2 3 3" xfId="14598" xr:uid="{00000000-0005-0000-0000-0000F3510000}"/>
    <cellStyle name="Normal 5 2 5 3 2 2 3 3 2" xfId="37782" xr:uid="{00000000-0005-0000-0000-0000F4510000}"/>
    <cellStyle name="Normal 5 2 5 3 2 2 3 4" xfId="32472" xr:uid="{00000000-0005-0000-0000-0000F5510000}"/>
    <cellStyle name="Normal 5 2 5 3 2 2 3 5" xfId="27157" xr:uid="{00000000-0005-0000-0000-0000F6510000}"/>
    <cellStyle name="Normal 5 2 5 3 2 2 4" xfId="16379" xr:uid="{00000000-0005-0000-0000-0000F7510000}"/>
    <cellStyle name="Normal 5 2 5 3 2 2 4 2" xfId="39566" xr:uid="{00000000-0005-0000-0000-0000F8510000}"/>
    <cellStyle name="Normal 5 2 5 3 2 2 5" xfId="11070" xr:uid="{00000000-0005-0000-0000-0000F9510000}"/>
    <cellStyle name="Normal 5 2 5 3 2 2 5 2" xfId="34251" xr:uid="{00000000-0005-0000-0000-0000FA510000}"/>
    <cellStyle name="Normal 5 2 5 3 2 2 6" xfId="21697" xr:uid="{00000000-0005-0000-0000-0000FB510000}"/>
    <cellStyle name="Normal 5 2 5 3 2 2 6 2" xfId="28941" xr:uid="{00000000-0005-0000-0000-0000FC510000}"/>
    <cellStyle name="Normal 5 2 5 3 2 2 7" xfId="23626" xr:uid="{00000000-0005-0000-0000-0000FD510000}"/>
    <cellStyle name="Normal 5 2 5 3 2 2 8" xfId="44892" xr:uid="{00000000-0005-0000-0000-0000FE510000}"/>
    <cellStyle name="Normal 5 2 5 3 2 2 9" xfId="4954" xr:uid="{00000000-0005-0000-0000-0000FF510000}"/>
    <cellStyle name="Normal 5 2 5 3 2 3" xfId="6859" xr:uid="{00000000-0005-0000-0000-000000520000}"/>
    <cellStyle name="Normal 5 2 5 3 2 3 2" xfId="17229" xr:uid="{00000000-0005-0000-0000-000001520000}"/>
    <cellStyle name="Normal 5 2 5 3 2 3 2 2" xfId="40517" xr:uid="{00000000-0005-0000-0000-000002520000}"/>
    <cellStyle name="Normal 5 2 5 3 2 3 3" xfId="12019" xr:uid="{00000000-0005-0000-0000-000003520000}"/>
    <cellStyle name="Normal 5 2 5 3 2 3 3 2" xfId="35202" xr:uid="{00000000-0005-0000-0000-000004520000}"/>
    <cellStyle name="Normal 5 2 5 3 2 3 4" xfId="29892" xr:uid="{00000000-0005-0000-0000-000005520000}"/>
    <cellStyle name="Normal 5 2 5 3 2 3 5" xfId="24577" xr:uid="{00000000-0005-0000-0000-000006520000}"/>
    <cellStyle name="Normal 5 2 5 3 2 4" xfId="8518" xr:uid="{00000000-0005-0000-0000-000007520000}"/>
    <cellStyle name="Normal 5 2 5 3 2 4 2" xfId="18940" xr:uid="{00000000-0005-0000-0000-000008520000}"/>
    <cellStyle name="Normal 5 2 5 3 2 4 2 2" xfId="42285" xr:uid="{00000000-0005-0000-0000-000009520000}"/>
    <cellStyle name="Normal 5 2 5 3 2 4 3" xfId="13786" xr:uid="{00000000-0005-0000-0000-00000A520000}"/>
    <cellStyle name="Normal 5 2 5 3 2 4 3 2" xfId="36970" xr:uid="{00000000-0005-0000-0000-00000B520000}"/>
    <cellStyle name="Normal 5 2 5 3 2 4 4" xfId="31660" xr:uid="{00000000-0005-0000-0000-00000C520000}"/>
    <cellStyle name="Normal 5 2 5 3 2 4 5" xfId="26345" xr:uid="{00000000-0005-0000-0000-00000D520000}"/>
    <cellStyle name="Normal 5 2 5 3 2 5" xfId="15567" xr:uid="{00000000-0005-0000-0000-00000E520000}"/>
    <cellStyle name="Normal 5 2 5 3 2 5 2" xfId="38754" xr:uid="{00000000-0005-0000-0000-00000F520000}"/>
    <cellStyle name="Normal 5 2 5 3 2 6" xfId="10258" xr:uid="{00000000-0005-0000-0000-000010520000}"/>
    <cellStyle name="Normal 5 2 5 3 2 6 2" xfId="33439" xr:uid="{00000000-0005-0000-0000-000011520000}"/>
    <cellStyle name="Normal 5 2 5 3 2 7" xfId="20885" xr:uid="{00000000-0005-0000-0000-000012520000}"/>
    <cellStyle name="Normal 5 2 5 3 2 7 2" xfId="28129" xr:uid="{00000000-0005-0000-0000-000013520000}"/>
    <cellStyle name="Normal 5 2 5 3 2 8" xfId="22814" xr:uid="{00000000-0005-0000-0000-000014520000}"/>
    <cellStyle name="Normal 5 2 5 3 2 9" xfId="44080" xr:uid="{00000000-0005-0000-0000-000015520000}"/>
    <cellStyle name="Normal 5 2 5 3 3" xfId="1697" xr:uid="{00000000-0005-0000-0000-000016520000}"/>
    <cellStyle name="Normal 5 2 5 3 3 10" xfId="3646" xr:uid="{00000000-0005-0000-0000-000017520000}"/>
    <cellStyle name="Normal 5 2 5 3 3 2" xfId="7259" xr:uid="{00000000-0005-0000-0000-000018520000}"/>
    <cellStyle name="Normal 5 2 5 3 3 2 2" xfId="17611" xr:uid="{00000000-0005-0000-0000-000019520000}"/>
    <cellStyle name="Normal 5 2 5 3 3 2 2 2" xfId="40923" xr:uid="{00000000-0005-0000-0000-00001A520000}"/>
    <cellStyle name="Normal 5 2 5 3 3 2 3" xfId="12425" xr:uid="{00000000-0005-0000-0000-00001B520000}"/>
    <cellStyle name="Normal 5 2 5 3 3 2 3 2" xfId="35608" xr:uid="{00000000-0005-0000-0000-00001C520000}"/>
    <cellStyle name="Normal 5 2 5 3 3 2 4" xfId="30298" xr:uid="{00000000-0005-0000-0000-00001D520000}"/>
    <cellStyle name="Normal 5 2 5 3 3 2 5" xfId="24983" xr:uid="{00000000-0005-0000-0000-00001E520000}"/>
    <cellStyle name="Normal 5 2 5 3 3 3" xfId="8900" xr:uid="{00000000-0005-0000-0000-00001F520000}"/>
    <cellStyle name="Normal 5 2 5 3 3 3 2" xfId="19346" xr:uid="{00000000-0005-0000-0000-000020520000}"/>
    <cellStyle name="Normal 5 2 5 3 3 3 2 2" xfId="42691" xr:uid="{00000000-0005-0000-0000-000021520000}"/>
    <cellStyle name="Normal 5 2 5 3 3 3 3" xfId="14192" xr:uid="{00000000-0005-0000-0000-000022520000}"/>
    <cellStyle name="Normal 5 2 5 3 3 3 3 2" xfId="37376" xr:uid="{00000000-0005-0000-0000-000023520000}"/>
    <cellStyle name="Normal 5 2 5 3 3 3 4" xfId="32066" xr:uid="{00000000-0005-0000-0000-000024520000}"/>
    <cellStyle name="Normal 5 2 5 3 3 3 5" xfId="26751" xr:uid="{00000000-0005-0000-0000-000025520000}"/>
    <cellStyle name="Normal 5 2 5 3 3 4" xfId="15973" xr:uid="{00000000-0005-0000-0000-000026520000}"/>
    <cellStyle name="Normal 5 2 5 3 3 4 2" xfId="39160" xr:uid="{00000000-0005-0000-0000-000027520000}"/>
    <cellStyle name="Normal 5 2 5 3 3 5" xfId="10664" xr:uid="{00000000-0005-0000-0000-000028520000}"/>
    <cellStyle name="Normal 5 2 5 3 3 5 2" xfId="33845" xr:uid="{00000000-0005-0000-0000-000029520000}"/>
    <cellStyle name="Normal 5 2 5 3 3 6" xfId="21291" xr:uid="{00000000-0005-0000-0000-00002A520000}"/>
    <cellStyle name="Normal 5 2 5 3 3 6 2" xfId="28535" xr:uid="{00000000-0005-0000-0000-00002B520000}"/>
    <cellStyle name="Normal 5 2 5 3 3 7" xfId="23220" xr:uid="{00000000-0005-0000-0000-00002C520000}"/>
    <cellStyle name="Normal 5 2 5 3 3 8" xfId="44486" xr:uid="{00000000-0005-0000-0000-00002D520000}"/>
    <cellStyle name="Normal 5 2 5 3 3 9" xfId="4955" xr:uid="{00000000-0005-0000-0000-00002E520000}"/>
    <cellStyle name="Normal 5 2 5 3 4" xfId="6460" xr:uid="{00000000-0005-0000-0000-00002F520000}"/>
    <cellStyle name="Normal 5 2 5 3 4 2" xfId="16871" xr:uid="{00000000-0005-0000-0000-000030520000}"/>
    <cellStyle name="Normal 5 2 5 3 4 2 2" xfId="40111" xr:uid="{00000000-0005-0000-0000-000031520000}"/>
    <cellStyle name="Normal 5 2 5 3 4 3" xfId="11613" xr:uid="{00000000-0005-0000-0000-000032520000}"/>
    <cellStyle name="Normal 5 2 5 3 4 3 2" xfId="34796" xr:uid="{00000000-0005-0000-0000-000033520000}"/>
    <cellStyle name="Normal 5 2 5 3 4 4" xfId="29486" xr:uid="{00000000-0005-0000-0000-000034520000}"/>
    <cellStyle name="Normal 5 2 5 3 4 5" xfId="24171" xr:uid="{00000000-0005-0000-0000-000035520000}"/>
    <cellStyle name="Normal 5 2 5 3 5" xfId="8160" xr:uid="{00000000-0005-0000-0000-000036520000}"/>
    <cellStyle name="Normal 5 2 5 3 5 2" xfId="18535" xr:uid="{00000000-0005-0000-0000-000037520000}"/>
    <cellStyle name="Normal 5 2 5 3 5 2 2" xfId="41879" xr:uid="{00000000-0005-0000-0000-000038520000}"/>
    <cellStyle name="Normal 5 2 5 3 5 3" xfId="13380" xr:uid="{00000000-0005-0000-0000-000039520000}"/>
    <cellStyle name="Normal 5 2 5 3 5 3 2" xfId="36564" xr:uid="{00000000-0005-0000-0000-00003A520000}"/>
    <cellStyle name="Normal 5 2 5 3 5 4" xfId="31254" xr:uid="{00000000-0005-0000-0000-00003B520000}"/>
    <cellStyle name="Normal 5 2 5 3 5 5" xfId="25939" xr:uid="{00000000-0005-0000-0000-00003C520000}"/>
    <cellStyle name="Normal 5 2 5 3 6" xfId="15161" xr:uid="{00000000-0005-0000-0000-00003D520000}"/>
    <cellStyle name="Normal 5 2 5 3 6 2" xfId="38348" xr:uid="{00000000-0005-0000-0000-00003E520000}"/>
    <cellStyle name="Normal 5 2 5 3 7" xfId="9852" xr:uid="{00000000-0005-0000-0000-00003F520000}"/>
    <cellStyle name="Normal 5 2 5 3 7 2" xfId="33033" xr:uid="{00000000-0005-0000-0000-000040520000}"/>
    <cellStyle name="Normal 5 2 5 3 8" xfId="20479" xr:uid="{00000000-0005-0000-0000-000041520000}"/>
    <cellStyle name="Normal 5 2 5 3 8 2" xfId="27723" xr:uid="{00000000-0005-0000-0000-000042520000}"/>
    <cellStyle name="Normal 5 2 5 3 9" xfId="22408" xr:uid="{00000000-0005-0000-0000-000043520000}"/>
    <cellStyle name="Normal 5 2 5 4" xfId="1025" xr:uid="{00000000-0005-0000-0000-000044520000}"/>
    <cellStyle name="Normal 5 2 5 4 10" xfId="4956" xr:uid="{00000000-0005-0000-0000-000045520000}"/>
    <cellStyle name="Normal 5 2 5 4 11" xfId="2976" xr:uid="{00000000-0005-0000-0000-000046520000}"/>
    <cellStyle name="Normal 5 2 5 4 2" xfId="1840" xr:uid="{00000000-0005-0000-0000-000047520000}"/>
    <cellStyle name="Normal 5 2 5 4 2 10" xfId="3788" xr:uid="{00000000-0005-0000-0000-000048520000}"/>
    <cellStyle name="Normal 5 2 5 4 2 2" xfId="7399" xr:uid="{00000000-0005-0000-0000-000049520000}"/>
    <cellStyle name="Normal 5 2 5 4 2 2 2" xfId="17753" xr:uid="{00000000-0005-0000-0000-00004A520000}"/>
    <cellStyle name="Normal 5 2 5 4 2 2 2 2" xfId="41065" xr:uid="{00000000-0005-0000-0000-00004B520000}"/>
    <cellStyle name="Normal 5 2 5 4 2 2 3" xfId="12567" xr:uid="{00000000-0005-0000-0000-00004C520000}"/>
    <cellStyle name="Normal 5 2 5 4 2 2 3 2" xfId="35750" xr:uid="{00000000-0005-0000-0000-00004D520000}"/>
    <cellStyle name="Normal 5 2 5 4 2 2 4" xfId="30440" xr:uid="{00000000-0005-0000-0000-00004E520000}"/>
    <cellStyle name="Normal 5 2 5 4 2 2 5" xfId="25125" xr:uid="{00000000-0005-0000-0000-00004F520000}"/>
    <cellStyle name="Normal 5 2 5 4 2 3" xfId="9043" xr:uid="{00000000-0005-0000-0000-000050520000}"/>
    <cellStyle name="Normal 5 2 5 4 2 3 2" xfId="19488" xr:uid="{00000000-0005-0000-0000-000051520000}"/>
    <cellStyle name="Normal 5 2 5 4 2 3 2 2" xfId="42833" xr:uid="{00000000-0005-0000-0000-000052520000}"/>
    <cellStyle name="Normal 5 2 5 4 2 3 3" xfId="14334" xr:uid="{00000000-0005-0000-0000-000053520000}"/>
    <cellStyle name="Normal 5 2 5 4 2 3 3 2" xfId="37518" xr:uid="{00000000-0005-0000-0000-000054520000}"/>
    <cellStyle name="Normal 5 2 5 4 2 3 4" xfId="32208" xr:uid="{00000000-0005-0000-0000-000055520000}"/>
    <cellStyle name="Normal 5 2 5 4 2 3 5" xfId="26893" xr:uid="{00000000-0005-0000-0000-000056520000}"/>
    <cellStyle name="Normal 5 2 5 4 2 4" xfId="16115" xr:uid="{00000000-0005-0000-0000-000057520000}"/>
    <cellStyle name="Normal 5 2 5 4 2 4 2" xfId="39302" xr:uid="{00000000-0005-0000-0000-000058520000}"/>
    <cellStyle name="Normal 5 2 5 4 2 5" xfId="10806" xr:uid="{00000000-0005-0000-0000-000059520000}"/>
    <cellStyle name="Normal 5 2 5 4 2 5 2" xfId="33987" xr:uid="{00000000-0005-0000-0000-00005A520000}"/>
    <cellStyle name="Normal 5 2 5 4 2 6" xfId="21433" xr:uid="{00000000-0005-0000-0000-00005B520000}"/>
    <cellStyle name="Normal 5 2 5 4 2 6 2" xfId="28677" xr:uid="{00000000-0005-0000-0000-00005C520000}"/>
    <cellStyle name="Normal 5 2 5 4 2 7" xfId="23362" xr:uid="{00000000-0005-0000-0000-00005D520000}"/>
    <cellStyle name="Normal 5 2 5 4 2 8" xfId="44628" xr:uid="{00000000-0005-0000-0000-00005E520000}"/>
    <cellStyle name="Normal 5 2 5 4 2 9" xfId="4957" xr:uid="{00000000-0005-0000-0000-00005F520000}"/>
    <cellStyle name="Normal 5 2 5 4 3" xfId="6599" xr:uid="{00000000-0005-0000-0000-000060520000}"/>
    <cellStyle name="Normal 5 2 5 4 3 2" xfId="17001" xr:uid="{00000000-0005-0000-0000-000061520000}"/>
    <cellStyle name="Normal 5 2 5 4 3 2 2" xfId="40253" xr:uid="{00000000-0005-0000-0000-000062520000}"/>
    <cellStyle name="Normal 5 2 5 4 3 3" xfId="11755" xr:uid="{00000000-0005-0000-0000-000063520000}"/>
    <cellStyle name="Normal 5 2 5 4 3 3 2" xfId="34938" xr:uid="{00000000-0005-0000-0000-000064520000}"/>
    <cellStyle name="Normal 5 2 5 4 3 4" xfId="29628" xr:uid="{00000000-0005-0000-0000-000065520000}"/>
    <cellStyle name="Normal 5 2 5 4 3 5" xfId="24313" xr:uid="{00000000-0005-0000-0000-000066520000}"/>
    <cellStyle name="Normal 5 2 5 4 4" xfId="8290" xr:uid="{00000000-0005-0000-0000-000067520000}"/>
    <cellStyle name="Normal 5 2 5 4 4 2" xfId="18676" xr:uid="{00000000-0005-0000-0000-000068520000}"/>
    <cellStyle name="Normal 5 2 5 4 4 2 2" xfId="42021" xr:uid="{00000000-0005-0000-0000-000069520000}"/>
    <cellStyle name="Normal 5 2 5 4 4 3" xfId="13522" xr:uid="{00000000-0005-0000-0000-00006A520000}"/>
    <cellStyle name="Normal 5 2 5 4 4 3 2" xfId="36706" xr:uid="{00000000-0005-0000-0000-00006B520000}"/>
    <cellStyle name="Normal 5 2 5 4 4 4" xfId="31396" xr:uid="{00000000-0005-0000-0000-00006C520000}"/>
    <cellStyle name="Normal 5 2 5 4 4 5" xfId="26081" xr:uid="{00000000-0005-0000-0000-00006D520000}"/>
    <cellStyle name="Normal 5 2 5 4 5" xfId="15303" xr:uid="{00000000-0005-0000-0000-00006E520000}"/>
    <cellStyle name="Normal 5 2 5 4 5 2" xfId="38490" xr:uid="{00000000-0005-0000-0000-00006F520000}"/>
    <cellStyle name="Normal 5 2 5 4 6" xfId="9994" xr:uid="{00000000-0005-0000-0000-000070520000}"/>
    <cellStyle name="Normal 5 2 5 4 6 2" xfId="33175" xr:uid="{00000000-0005-0000-0000-000071520000}"/>
    <cellStyle name="Normal 5 2 5 4 7" xfId="20621" xr:uid="{00000000-0005-0000-0000-000072520000}"/>
    <cellStyle name="Normal 5 2 5 4 7 2" xfId="27865" xr:uid="{00000000-0005-0000-0000-000073520000}"/>
    <cellStyle name="Normal 5 2 5 4 8" xfId="22550" xr:uid="{00000000-0005-0000-0000-000074520000}"/>
    <cellStyle name="Normal 5 2 5 4 9" xfId="43816" xr:uid="{00000000-0005-0000-0000-000075520000}"/>
    <cellStyle name="Normal 5 2 5 5" xfId="606" xr:uid="{00000000-0005-0000-0000-000076520000}"/>
    <cellStyle name="Normal 5 2 5 5 10" xfId="2570" xr:uid="{00000000-0005-0000-0000-000077520000}"/>
    <cellStyle name="Normal 5 2 5 5 2" xfId="6200" xr:uid="{00000000-0005-0000-0000-000078520000}"/>
    <cellStyle name="Normal 5 2 5 5 2 2" xfId="16643" xr:uid="{00000000-0005-0000-0000-000079520000}"/>
    <cellStyle name="Normal 5 2 5 5 2 2 2" xfId="39847" xr:uid="{00000000-0005-0000-0000-00007A520000}"/>
    <cellStyle name="Normal 5 2 5 5 2 3" xfId="11349" xr:uid="{00000000-0005-0000-0000-00007B520000}"/>
    <cellStyle name="Normal 5 2 5 5 2 3 2" xfId="34532" xr:uid="{00000000-0005-0000-0000-00007C520000}"/>
    <cellStyle name="Normal 5 2 5 5 2 4" xfId="29222" xr:uid="{00000000-0005-0000-0000-00007D520000}"/>
    <cellStyle name="Normal 5 2 5 5 2 5" xfId="23907" xr:uid="{00000000-0005-0000-0000-00007E520000}"/>
    <cellStyle name="Normal 5 2 5 5 3" xfId="7932" xr:uid="{00000000-0005-0000-0000-00007F520000}"/>
    <cellStyle name="Normal 5 2 5 5 3 2" xfId="18271" xr:uid="{00000000-0005-0000-0000-000080520000}"/>
    <cellStyle name="Normal 5 2 5 5 3 2 2" xfId="41615" xr:uid="{00000000-0005-0000-0000-000081520000}"/>
    <cellStyle name="Normal 5 2 5 5 3 3" xfId="13116" xr:uid="{00000000-0005-0000-0000-000082520000}"/>
    <cellStyle name="Normal 5 2 5 5 3 3 2" xfId="36300" xr:uid="{00000000-0005-0000-0000-000083520000}"/>
    <cellStyle name="Normal 5 2 5 5 3 4" xfId="30990" xr:uid="{00000000-0005-0000-0000-000084520000}"/>
    <cellStyle name="Normal 5 2 5 5 3 5" xfId="25675" xr:uid="{00000000-0005-0000-0000-000085520000}"/>
    <cellStyle name="Normal 5 2 5 5 4" xfId="14897" xr:uid="{00000000-0005-0000-0000-000086520000}"/>
    <cellStyle name="Normal 5 2 5 5 4 2" xfId="38084" xr:uid="{00000000-0005-0000-0000-000087520000}"/>
    <cellStyle name="Normal 5 2 5 5 5" xfId="9588" xr:uid="{00000000-0005-0000-0000-000088520000}"/>
    <cellStyle name="Normal 5 2 5 5 5 2" xfId="32769" xr:uid="{00000000-0005-0000-0000-000089520000}"/>
    <cellStyle name="Normal 5 2 5 5 6" xfId="20215" xr:uid="{00000000-0005-0000-0000-00008A520000}"/>
    <cellStyle name="Normal 5 2 5 5 6 2" xfId="27459" xr:uid="{00000000-0005-0000-0000-00008B520000}"/>
    <cellStyle name="Normal 5 2 5 5 7" xfId="22144" xr:uid="{00000000-0005-0000-0000-00008C520000}"/>
    <cellStyle name="Normal 5 2 5 5 8" xfId="43410" xr:uid="{00000000-0005-0000-0000-00008D520000}"/>
    <cellStyle name="Normal 5 2 5 5 9" xfId="4958" xr:uid="{00000000-0005-0000-0000-00008E520000}"/>
    <cellStyle name="Normal 5 2 5 6" xfId="1433" xr:uid="{00000000-0005-0000-0000-00008F520000}"/>
    <cellStyle name="Normal 5 2 5 6 10" xfId="3382" xr:uid="{00000000-0005-0000-0000-000090520000}"/>
    <cellStyle name="Normal 5 2 5 6 2" xfId="6999" xr:uid="{00000000-0005-0000-0000-000091520000}"/>
    <cellStyle name="Normal 5 2 5 6 2 2" xfId="17371" xr:uid="{00000000-0005-0000-0000-000092520000}"/>
    <cellStyle name="Normal 5 2 5 6 2 2 2" xfId="40659" xr:uid="{00000000-0005-0000-0000-000093520000}"/>
    <cellStyle name="Normal 5 2 5 6 2 3" xfId="12161" xr:uid="{00000000-0005-0000-0000-000094520000}"/>
    <cellStyle name="Normal 5 2 5 6 2 3 2" xfId="35344" xr:uid="{00000000-0005-0000-0000-000095520000}"/>
    <cellStyle name="Normal 5 2 5 6 2 4" xfId="30034" xr:uid="{00000000-0005-0000-0000-000096520000}"/>
    <cellStyle name="Normal 5 2 5 6 2 5" xfId="24719" xr:uid="{00000000-0005-0000-0000-000097520000}"/>
    <cellStyle name="Normal 5 2 5 6 3" xfId="8660" xr:uid="{00000000-0005-0000-0000-000098520000}"/>
    <cellStyle name="Normal 5 2 5 6 3 2" xfId="19082" xr:uid="{00000000-0005-0000-0000-000099520000}"/>
    <cellStyle name="Normal 5 2 5 6 3 2 2" xfId="42427" xr:uid="{00000000-0005-0000-0000-00009A520000}"/>
    <cellStyle name="Normal 5 2 5 6 3 3" xfId="13928" xr:uid="{00000000-0005-0000-0000-00009B520000}"/>
    <cellStyle name="Normal 5 2 5 6 3 3 2" xfId="37112" xr:uid="{00000000-0005-0000-0000-00009C520000}"/>
    <cellStyle name="Normal 5 2 5 6 3 4" xfId="31802" xr:uid="{00000000-0005-0000-0000-00009D520000}"/>
    <cellStyle name="Normal 5 2 5 6 3 5" xfId="26487" xr:uid="{00000000-0005-0000-0000-00009E520000}"/>
    <cellStyle name="Normal 5 2 5 6 4" xfId="15709" xr:uid="{00000000-0005-0000-0000-00009F520000}"/>
    <cellStyle name="Normal 5 2 5 6 4 2" xfId="38896" xr:uid="{00000000-0005-0000-0000-0000A0520000}"/>
    <cellStyle name="Normal 5 2 5 6 5" xfId="10400" xr:uid="{00000000-0005-0000-0000-0000A1520000}"/>
    <cellStyle name="Normal 5 2 5 6 5 2" xfId="33581" xr:uid="{00000000-0005-0000-0000-0000A2520000}"/>
    <cellStyle name="Normal 5 2 5 6 6" xfId="21027" xr:uid="{00000000-0005-0000-0000-0000A3520000}"/>
    <cellStyle name="Normal 5 2 5 6 6 2" xfId="28271" xr:uid="{00000000-0005-0000-0000-0000A4520000}"/>
    <cellStyle name="Normal 5 2 5 6 7" xfId="22956" xr:uid="{00000000-0005-0000-0000-0000A5520000}"/>
    <cellStyle name="Normal 5 2 5 6 8" xfId="44222" xr:uid="{00000000-0005-0000-0000-0000A6520000}"/>
    <cellStyle name="Normal 5 2 5 6 9" xfId="4959" xr:uid="{00000000-0005-0000-0000-0000A7520000}"/>
    <cellStyle name="Normal 5 2 5 7" xfId="6067" xr:uid="{00000000-0005-0000-0000-0000A8520000}"/>
    <cellStyle name="Normal 5 2 5 7 2" xfId="16522" xr:uid="{00000000-0005-0000-0000-0000A9520000}"/>
    <cellStyle name="Normal 5 2 5 7 2 2" xfId="39713" xr:uid="{00000000-0005-0000-0000-0000AA520000}"/>
    <cellStyle name="Normal 5 2 5 7 3" xfId="11215" xr:uid="{00000000-0005-0000-0000-0000AB520000}"/>
    <cellStyle name="Normal 5 2 5 7 3 2" xfId="34398" xr:uid="{00000000-0005-0000-0000-0000AC520000}"/>
    <cellStyle name="Normal 5 2 5 7 4" xfId="29088" xr:uid="{00000000-0005-0000-0000-0000AD520000}"/>
    <cellStyle name="Normal 5 2 5 7 5" xfId="23773" xr:uid="{00000000-0005-0000-0000-0000AE520000}"/>
    <cellStyle name="Normal 5 2 5 8" xfId="7811" xr:uid="{00000000-0005-0000-0000-0000AF520000}"/>
    <cellStyle name="Normal 5 2 5 8 2" xfId="18138" xr:uid="{00000000-0005-0000-0000-0000B0520000}"/>
    <cellStyle name="Normal 5 2 5 8 2 2" xfId="41481" xr:uid="{00000000-0005-0000-0000-0000B1520000}"/>
    <cellStyle name="Normal 5 2 5 8 3" xfId="12982" xr:uid="{00000000-0005-0000-0000-0000B2520000}"/>
    <cellStyle name="Normal 5 2 5 8 3 2" xfId="36166" xr:uid="{00000000-0005-0000-0000-0000B3520000}"/>
    <cellStyle name="Normal 5 2 5 8 4" xfId="30856" xr:uid="{00000000-0005-0000-0000-0000B4520000}"/>
    <cellStyle name="Normal 5 2 5 8 5" xfId="25541" xr:uid="{00000000-0005-0000-0000-0000B5520000}"/>
    <cellStyle name="Normal 5 2 5 9" xfId="14763" xr:uid="{00000000-0005-0000-0000-0000B6520000}"/>
    <cellStyle name="Normal 5 2 5 9 2" xfId="37950" xr:uid="{00000000-0005-0000-0000-0000B7520000}"/>
    <cellStyle name="Normal 5 2 6" xfId="694" xr:uid="{00000000-0005-0000-0000-0000B8520000}"/>
    <cellStyle name="Normal 5 2 6 10" xfId="43495" xr:uid="{00000000-0005-0000-0000-0000B9520000}"/>
    <cellStyle name="Normal 5 2 6 11" xfId="4960" xr:uid="{00000000-0005-0000-0000-0000BA520000}"/>
    <cellStyle name="Normal 5 2 6 12" xfId="2655" xr:uid="{00000000-0005-0000-0000-0000BB520000}"/>
    <cellStyle name="Normal 5 2 6 2" xfId="1110" xr:uid="{00000000-0005-0000-0000-0000BC520000}"/>
    <cellStyle name="Normal 5 2 6 2 10" xfId="4961" xr:uid="{00000000-0005-0000-0000-0000BD520000}"/>
    <cellStyle name="Normal 5 2 6 2 11" xfId="3061" xr:uid="{00000000-0005-0000-0000-0000BE520000}"/>
    <cellStyle name="Normal 5 2 6 2 2" xfId="1925" xr:uid="{00000000-0005-0000-0000-0000BF520000}"/>
    <cellStyle name="Normal 5 2 6 2 2 10" xfId="3873" xr:uid="{00000000-0005-0000-0000-0000C0520000}"/>
    <cellStyle name="Normal 5 2 6 2 2 2" xfId="7483" xr:uid="{00000000-0005-0000-0000-0000C1520000}"/>
    <cellStyle name="Normal 5 2 6 2 2 2 2" xfId="17826" xr:uid="{00000000-0005-0000-0000-0000C2520000}"/>
    <cellStyle name="Normal 5 2 6 2 2 2 2 2" xfId="41150" xr:uid="{00000000-0005-0000-0000-0000C3520000}"/>
    <cellStyle name="Normal 5 2 6 2 2 2 3" xfId="12652" xr:uid="{00000000-0005-0000-0000-0000C4520000}"/>
    <cellStyle name="Normal 5 2 6 2 2 2 3 2" xfId="35835" xr:uid="{00000000-0005-0000-0000-0000C5520000}"/>
    <cellStyle name="Normal 5 2 6 2 2 2 4" xfId="30525" xr:uid="{00000000-0005-0000-0000-0000C6520000}"/>
    <cellStyle name="Normal 5 2 6 2 2 2 5" xfId="25210" xr:uid="{00000000-0005-0000-0000-0000C7520000}"/>
    <cellStyle name="Normal 5 2 6 2 2 3" xfId="9116" xr:uid="{00000000-0005-0000-0000-0000C8520000}"/>
    <cellStyle name="Normal 5 2 6 2 2 3 2" xfId="19573" xr:uid="{00000000-0005-0000-0000-0000C9520000}"/>
    <cellStyle name="Normal 5 2 6 2 2 3 2 2" xfId="42918" xr:uid="{00000000-0005-0000-0000-0000CA520000}"/>
    <cellStyle name="Normal 5 2 6 2 2 3 3" xfId="14419" xr:uid="{00000000-0005-0000-0000-0000CB520000}"/>
    <cellStyle name="Normal 5 2 6 2 2 3 3 2" xfId="37603" xr:uid="{00000000-0005-0000-0000-0000CC520000}"/>
    <cellStyle name="Normal 5 2 6 2 2 3 4" xfId="32293" xr:uid="{00000000-0005-0000-0000-0000CD520000}"/>
    <cellStyle name="Normal 5 2 6 2 2 3 5" xfId="26978" xr:uid="{00000000-0005-0000-0000-0000CE520000}"/>
    <cellStyle name="Normal 5 2 6 2 2 4" xfId="16200" xr:uid="{00000000-0005-0000-0000-0000CF520000}"/>
    <cellStyle name="Normal 5 2 6 2 2 4 2" xfId="39387" xr:uid="{00000000-0005-0000-0000-0000D0520000}"/>
    <cellStyle name="Normal 5 2 6 2 2 5" xfId="10891" xr:uid="{00000000-0005-0000-0000-0000D1520000}"/>
    <cellStyle name="Normal 5 2 6 2 2 5 2" xfId="34072" xr:uid="{00000000-0005-0000-0000-0000D2520000}"/>
    <cellStyle name="Normal 5 2 6 2 2 6" xfId="21518" xr:uid="{00000000-0005-0000-0000-0000D3520000}"/>
    <cellStyle name="Normal 5 2 6 2 2 6 2" xfId="28762" xr:uid="{00000000-0005-0000-0000-0000D4520000}"/>
    <cellStyle name="Normal 5 2 6 2 2 7" xfId="23447" xr:uid="{00000000-0005-0000-0000-0000D5520000}"/>
    <cellStyle name="Normal 5 2 6 2 2 8" xfId="44713" xr:uid="{00000000-0005-0000-0000-0000D6520000}"/>
    <cellStyle name="Normal 5 2 6 2 2 9" xfId="4962" xr:uid="{00000000-0005-0000-0000-0000D7520000}"/>
    <cellStyle name="Normal 5 2 6 2 3" xfId="6683" xr:uid="{00000000-0005-0000-0000-0000D8520000}"/>
    <cellStyle name="Normal 5 2 6 2 3 2" xfId="17074" xr:uid="{00000000-0005-0000-0000-0000D9520000}"/>
    <cellStyle name="Normal 5 2 6 2 3 2 2" xfId="40338" xr:uid="{00000000-0005-0000-0000-0000DA520000}"/>
    <cellStyle name="Normal 5 2 6 2 3 3" xfId="11840" xr:uid="{00000000-0005-0000-0000-0000DB520000}"/>
    <cellStyle name="Normal 5 2 6 2 3 3 2" xfId="35023" xr:uid="{00000000-0005-0000-0000-0000DC520000}"/>
    <cellStyle name="Normal 5 2 6 2 3 4" xfId="29713" xr:uid="{00000000-0005-0000-0000-0000DD520000}"/>
    <cellStyle name="Normal 5 2 6 2 3 5" xfId="24398" xr:uid="{00000000-0005-0000-0000-0000DE520000}"/>
    <cellStyle name="Normal 5 2 6 2 4" xfId="8363" xr:uid="{00000000-0005-0000-0000-0000DF520000}"/>
    <cellStyle name="Normal 5 2 6 2 4 2" xfId="18761" xr:uid="{00000000-0005-0000-0000-0000E0520000}"/>
    <cellStyle name="Normal 5 2 6 2 4 2 2" xfId="42106" xr:uid="{00000000-0005-0000-0000-0000E1520000}"/>
    <cellStyle name="Normal 5 2 6 2 4 3" xfId="13607" xr:uid="{00000000-0005-0000-0000-0000E2520000}"/>
    <cellStyle name="Normal 5 2 6 2 4 3 2" xfId="36791" xr:uid="{00000000-0005-0000-0000-0000E3520000}"/>
    <cellStyle name="Normal 5 2 6 2 4 4" xfId="31481" xr:uid="{00000000-0005-0000-0000-0000E4520000}"/>
    <cellStyle name="Normal 5 2 6 2 4 5" xfId="26166" xr:uid="{00000000-0005-0000-0000-0000E5520000}"/>
    <cellStyle name="Normal 5 2 6 2 5" xfId="15388" xr:uid="{00000000-0005-0000-0000-0000E6520000}"/>
    <cellStyle name="Normal 5 2 6 2 5 2" xfId="38575" xr:uid="{00000000-0005-0000-0000-0000E7520000}"/>
    <cellStyle name="Normal 5 2 6 2 6" xfId="10079" xr:uid="{00000000-0005-0000-0000-0000E8520000}"/>
    <cellStyle name="Normal 5 2 6 2 6 2" xfId="33260" xr:uid="{00000000-0005-0000-0000-0000E9520000}"/>
    <cellStyle name="Normal 5 2 6 2 7" xfId="20706" xr:uid="{00000000-0005-0000-0000-0000EA520000}"/>
    <cellStyle name="Normal 5 2 6 2 7 2" xfId="27950" xr:uid="{00000000-0005-0000-0000-0000EB520000}"/>
    <cellStyle name="Normal 5 2 6 2 8" xfId="22635" xr:uid="{00000000-0005-0000-0000-0000EC520000}"/>
    <cellStyle name="Normal 5 2 6 2 9" xfId="43901" xr:uid="{00000000-0005-0000-0000-0000ED520000}"/>
    <cellStyle name="Normal 5 2 6 3" xfId="1518" xr:uid="{00000000-0005-0000-0000-0000EE520000}"/>
    <cellStyle name="Normal 5 2 6 3 10" xfId="3467" xr:uid="{00000000-0005-0000-0000-0000EF520000}"/>
    <cellStyle name="Normal 5 2 6 3 2" xfId="7083" xr:uid="{00000000-0005-0000-0000-0000F0520000}"/>
    <cellStyle name="Normal 5 2 6 3 2 2" xfId="17444" xr:uid="{00000000-0005-0000-0000-0000F1520000}"/>
    <cellStyle name="Normal 5 2 6 3 2 2 2" xfId="40744" xr:uid="{00000000-0005-0000-0000-0000F2520000}"/>
    <cellStyle name="Normal 5 2 6 3 2 3" xfId="12246" xr:uid="{00000000-0005-0000-0000-0000F3520000}"/>
    <cellStyle name="Normal 5 2 6 3 2 3 2" xfId="35429" xr:uid="{00000000-0005-0000-0000-0000F4520000}"/>
    <cellStyle name="Normal 5 2 6 3 2 4" xfId="30119" xr:uid="{00000000-0005-0000-0000-0000F5520000}"/>
    <cellStyle name="Normal 5 2 6 3 2 5" xfId="24804" xr:uid="{00000000-0005-0000-0000-0000F6520000}"/>
    <cellStyle name="Normal 5 2 6 3 3" xfId="8733" xr:uid="{00000000-0005-0000-0000-0000F7520000}"/>
    <cellStyle name="Normal 5 2 6 3 3 2" xfId="19167" xr:uid="{00000000-0005-0000-0000-0000F8520000}"/>
    <cellStyle name="Normal 5 2 6 3 3 2 2" xfId="42512" xr:uid="{00000000-0005-0000-0000-0000F9520000}"/>
    <cellStyle name="Normal 5 2 6 3 3 3" xfId="14013" xr:uid="{00000000-0005-0000-0000-0000FA520000}"/>
    <cellStyle name="Normal 5 2 6 3 3 3 2" xfId="37197" xr:uid="{00000000-0005-0000-0000-0000FB520000}"/>
    <cellStyle name="Normal 5 2 6 3 3 4" xfId="31887" xr:uid="{00000000-0005-0000-0000-0000FC520000}"/>
    <cellStyle name="Normal 5 2 6 3 3 5" xfId="26572" xr:uid="{00000000-0005-0000-0000-0000FD520000}"/>
    <cellStyle name="Normal 5 2 6 3 4" xfId="15794" xr:uid="{00000000-0005-0000-0000-0000FE520000}"/>
    <cellStyle name="Normal 5 2 6 3 4 2" xfId="38981" xr:uid="{00000000-0005-0000-0000-0000FF520000}"/>
    <cellStyle name="Normal 5 2 6 3 5" xfId="10485" xr:uid="{00000000-0005-0000-0000-000000530000}"/>
    <cellStyle name="Normal 5 2 6 3 5 2" xfId="33666" xr:uid="{00000000-0005-0000-0000-000001530000}"/>
    <cellStyle name="Normal 5 2 6 3 6" xfId="21112" xr:uid="{00000000-0005-0000-0000-000002530000}"/>
    <cellStyle name="Normal 5 2 6 3 6 2" xfId="28356" xr:uid="{00000000-0005-0000-0000-000003530000}"/>
    <cellStyle name="Normal 5 2 6 3 7" xfId="23041" xr:uid="{00000000-0005-0000-0000-000004530000}"/>
    <cellStyle name="Normal 5 2 6 3 8" xfId="44307" xr:uid="{00000000-0005-0000-0000-000005530000}"/>
    <cellStyle name="Normal 5 2 6 3 9" xfId="4963" xr:uid="{00000000-0005-0000-0000-000006530000}"/>
    <cellStyle name="Normal 5 2 6 4" xfId="6284" xr:uid="{00000000-0005-0000-0000-000007530000}"/>
    <cellStyle name="Normal 5 2 6 4 2" xfId="16716" xr:uid="{00000000-0005-0000-0000-000008530000}"/>
    <cellStyle name="Normal 5 2 6 4 2 2" xfId="39932" xr:uid="{00000000-0005-0000-0000-000009530000}"/>
    <cellStyle name="Normal 5 2 6 4 3" xfId="11434" xr:uid="{00000000-0005-0000-0000-00000A530000}"/>
    <cellStyle name="Normal 5 2 6 4 3 2" xfId="34617" xr:uid="{00000000-0005-0000-0000-00000B530000}"/>
    <cellStyle name="Normal 5 2 6 4 4" xfId="29307" xr:uid="{00000000-0005-0000-0000-00000C530000}"/>
    <cellStyle name="Normal 5 2 6 4 5" xfId="23992" xr:uid="{00000000-0005-0000-0000-00000D530000}"/>
    <cellStyle name="Normal 5 2 6 5" xfId="8005" xr:uid="{00000000-0005-0000-0000-00000E530000}"/>
    <cellStyle name="Normal 5 2 6 5 2" xfId="18356" xr:uid="{00000000-0005-0000-0000-00000F530000}"/>
    <cellStyle name="Normal 5 2 6 5 2 2" xfId="41700" xr:uid="{00000000-0005-0000-0000-000010530000}"/>
    <cellStyle name="Normal 5 2 6 5 3" xfId="13201" xr:uid="{00000000-0005-0000-0000-000011530000}"/>
    <cellStyle name="Normal 5 2 6 5 3 2" xfId="36385" xr:uid="{00000000-0005-0000-0000-000012530000}"/>
    <cellStyle name="Normal 5 2 6 5 4" xfId="31075" xr:uid="{00000000-0005-0000-0000-000013530000}"/>
    <cellStyle name="Normal 5 2 6 5 5" xfId="25760" xr:uid="{00000000-0005-0000-0000-000014530000}"/>
    <cellStyle name="Normal 5 2 6 6" xfId="14982" xr:uid="{00000000-0005-0000-0000-000015530000}"/>
    <cellStyle name="Normal 5 2 6 6 2" xfId="38169" xr:uid="{00000000-0005-0000-0000-000016530000}"/>
    <cellStyle name="Normal 5 2 6 7" xfId="9673" xr:uid="{00000000-0005-0000-0000-000017530000}"/>
    <cellStyle name="Normal 5 2 6 7 2" xfId="32854" xr:uid="{00000000-0005-0000-0000-000018530000}"/>
    <cellStyle name="Normal 5 2 6 8" xfId="20300" xr:uid="{00000000-0005-0000-0000-000019530000}"/>
    <cellStyle name="Normal 5 2 6 8 2" xfId="27544" xr:uid="{00000000-0005-0000-0000-00001A530000}"/>
    <cellStyle name="Normal 5 2 6 9" xfId="22229" xr:uid="{00000000-0005-0000-0000-00001B530000}"/>
    <cellStyle name="Normal 5 2 7" xfId="831" xr:uid="{00000000-0005-0000-0000-00001C530000}"/>
    <cellStyle name="Normal 5 2 7 10" xfId="43624" xr:uid="{00000000-0005-0000-0000-00001D530000}"/>
    <cellStyle name="Normal 5 2 7 11" xfId="4964" xr:uid="{00000000-0005-0000-0000-00001E530000}"/>
    <cellStyle name="Normal 5 2 7 12" xfId="2784" xr:uid="{00000000-0005-0000-0000-00001F530000}"/>
    <cellStyle name="Normal 5 2 7 2" xfId="1239" xr:uid="{00000000-0005-0000-0000-000020530000}"/>
    <cellStyle name="Normal 5 2 7 2 10" xfId="4965" xr:uid="{00000000-0005-0000-0000-000021530000}"/>
    <cellStyle name="Normal 5 2 7 2 11" xfId="3190" xr:uid="{00000000-0005-0000-0000-000022530000}"/>
    <cellStyle name="Normal 5 2 7 2 2" xfId="2054" xr:uid="{00000000-0005-0000-0000-000023530000}"/>
    <cellStyle name="Normal 5 2 7 2 2 10" xfId="4002" xr:uid="{00000000-0005-0000-0000-000024530000}"/>
    <cellStyle name="Normal 5 2 7 2 2 2" xfId="7610" xr:uid="{00000000-0005-0000-0000-000025530000}"/>
    <cellStyle name="Normal 5 2 7 2 2 2 2" xfId="17943" xr:uid="{00000000-0005-0000-0000-000026530000}"/>
    <cellStyle name="Normal 5 2 7 2 2 2 2 2" xfId="41279" xr:uid="{00000000-0005-0000-0000-000027530000}"/>
    <cellStyle name="Normal 5 2 7 2 2 2 3" xfId="12781" xr:uid="{00000000-0005-0000-0000-000028530000}"/>
    <cellStyle name="Normal 5 2 7 2 2 2 3 2" xfId="35964" xr:uid="{00000000-0005-0000-0000-000029530000}"/>
    <cellStyle name="Normal 5 2 7 2 2 2 4" xfId="30654" xr:uid="{00000000-0005-0000-0000-00002A530000}"/>
    <cellStyle name="Normal 5 2 7 2 2 2 5" xfId="25339" xr:uid="{00000000-0005-0000-0000-00002B530000}"/>
    <cellStyle name="Normal 5 2 7 2 2 3" xfId="9233" xr:uid="{00000000-0005-0000-0000-00002C530000}"/>
    <cellStyle name="Normal 5 2 7 2 2 3 2" xfId="19702" xr:uid="{00000000-0005-0000-0000-00002D530000}"/>
    <cellStyle name="Normal 5 2 7 2 2 3 2 2" xfId="43047" xr:uid="{00000000-0005-0000-0000-00002E530000}"/>
    <cellStyle name="Normal 5 2 7 2 2 3 3" xfId="14548" xr:uid="{00000000-0005-0000-0000-00002F530000}"/>
    <cellStyle name="Normal 5 2 7 2 2 3 3 2" xfId="37732" xr:uid="{00000000-0005-0000-0000-000030530000}"/>
    <cellStyle name="Normal 5 2 7 2 2 3 4" xfId="32422" xr:uid="{00000000-0005-0000-0000-000031530000}"/>
    <cellStyle name="Normal 5 2 7 2 2 3 5" xfId="27107" xr:uid="{00000000-0005-0000-0000-000032530000}"/>
    <cellStyle name="Normal 5 2 7 2 2 4" xfId="16329" xr:uid="{00000000-0005-0000-0000-000033530000}"/>
    <cellStyle name="Normal 5 2 7 2 2 4 2" xfId="39516" xr:uid="{00000000-0005-0000-0000-000034530000}"/>
    <cellStyle name="Normal 5 2 7 2 2 5" xfId="11020" xr:uid="{00000000-0005-0000-0000-000035530000}"/>
    <cellStyle name="Normal 5 2 7 2 2 5 2" xfId="34201" xr:uid="{00000000-0005-0000-0000-000036530000}"/>
    <cellStyle name="Normal 5 2 7 2 2 6" xfId="21647" xr:uid="{00000000-0005-0000-0000-000037530000}"/>
    <cellStyle name="Normal 5 2 7 2 2 6 2" xfId="28891" xr:uid="{00000000-0005-0000-0000-000038530000}"/>
    <cellStyle name="Normal 5 2 7 2 2 7" xfId="23576" xr:uid="{00000000-0005-0000-0000-000039530000}"/>
    <cellStyle name="Normal 5 2 7 2 2 8" xfId="44842" xr:uid="{00000000-0005-0000-0000-00003A530000}"/>
    <cellStyle name="Normal 5 2 7 2 2 9" xfId="4966" xr:uid="{00000000-0005-0000-0000-00003B530000}"/>
    <cellStyle name="Normal 5 2 7 2 3" xfId="6810" xr:uid="{00000000-0005-0000-0000-00003C530000}"/>
    <cellStyle name="Normal 5 2 7 2 3 2" xfId="17179" xr:uid="{00000000-0005-0000-0000-00003D530000}"/>
    <cellStyle name="Normal 5 2 7 2 3 2 2" xfId="40467" xr:uid="{00000000-0005-0000-0000-00003E530000}"/>
    <cellStyle name="Normal 5 2 7 2 3 3" xfId="11969" xr:uid="{00000000-0005-0000-0000-00003F530000}"/>
    <cellStyle name="Normal 5 2 7 2 3 3 2" xfId="35152" xr:uid="{00000000-0005-0000-0000-000040530000}"/>
    <cellStyle name="Normal 5 2 7 2 3 4" xfId="29842" xr:uid="{00000000-0005-0000-0000-000041530000}"/>
    <cellStyle name="Normal 5 2 7 2 3 5" xfId="24527" xr:uid="{00000000-0005-0000-0000-000042530000}"/>
    <cellStyle name="Normal 5 2 7 2 4" xfId="8468" xr:uid="{00000000-0005-0000-0000-000043530000}"/>
    <cellStyle name="Normal 5 2 7 2 4 2" xfId="18890" xr:uid="{00000000-0005-0000-0000-000044530000}"/>
    <cellStyle name="Normal 5 2 7 2 4 2 2" xfId="42235" xr:uid="{00000000-0005-0000-0000-000045530000}"/>
    <cellStyle name="Normal 5 2 7 2 4 3" xfId="13736" xr:uid="{00000000-0005-0000-0000-000046530000}"/>
    <cellStyle name="Normal 5 2 7 2 4 3 2" xfId="36920" xr:uid="{00000000-0005-0000-0000-000047530000}"/>
    <cellStyle name="Normal 5 2 7 2 4 4" xfId="31610" xr:uid="{00000000-0005-0000-0000-000048530000}"/>
    <cellStyle name="Normal 5 2 7 2 4 5" xfId="26295" xr:uid="{00000000-0005-0000-0000-000049530000}"/>
    <cellStyle name="Normal 5 2 7 2 5" xfId="15517" xr:uid="{00000000-0005-0000-0000-00004A530000}"/>
    <cellStyle name="Normal 5 2 7 2 5 2" xfId="38704" xr:uid="{00000000-0005-0000-0000-00004B530000}"/>
    <cellStyle name="Normal 5 2 7 2 6" xfId="10208" xr:uid="{00000000-0005-0000-0000-00004C530000}"/>
    <cellStyle name="Normal 5 2 7 2 6 2" xfId="33389" xr:uid="{00000000-0005-0000-0000-00004D530000}"/>
    <cellStyle name="Normal 5 2 7 2 7" xfId="20835" xr:uid="{00000000-0005-0000-0000-00004E530000}"/>
    <cellStyle name="Normal 5 2 7 2 7 2" xfId="28079" xr:uid="{00000000-0005-0000-0000-00004F530000}"/>
    <cellStyle name="Normal 5 2 7 2 8" xfId="22764" xr:uid="{00000000-0005-0000-0000-000050530000}"/>
    <cellStyle name="Normal 5 2 7 2 9" xfId="44030" xr:uid="{00000000-0005-0000-0000-000051530000}"/>
    <cellStyle name="Normal 5 2 7 3" xfId="1647" xr:uid="{00000000-0005-0000-0000-000052530000}"/>
    <cellStyle name="Normal 5 2 7 3 10" xfId="3596" xr:uid="{00000000-0005-0000-0000-000053530000}"/>
    <cellStyle name="Normal 5 2 7 3 2" xfId="7210" xr:uid="{00000000-0005-0000-0000-000054530000}"/>
    <cellStyle name="Normal 5 2 7 3 2 2" xfId="17561" xr:uid="{00000000-0005-0000-0000-000055530000}"/>
    <cellStyle name="Normal 5 2 7 3 2 2 2" xfId="40873" xr:uid="{00000000-0005-0000-0000-000056530000}"/>
    <cellStyle name="Normal 5 2 7 3 2 3" xfId="12375" xr:uid="{00000000-0005-0000-0000-000057530000}"/>
    <cellStyle name="Normal 5 2 7 3 2 3 2" xfId="35558" xr:uid="{00000000-0005-0000-0000-000058530000}"/>
    <cellStyle name="Normal 5 2 7 3 2 4" xfId="30248" xr:uid="{00000000-0005-0000-0000-000059530000}"/>
    <cellStyle name="Normal 5 2 7 3 2 5" xfId="24933" xr:uid="{00000000-0005-0000-0000-00005A530000}"/>
    <cellStyle name="Normal 5 2 7 3 3" xfId="8850" xr:uid="{00000000-0005-0000-0000-00005B530000}"/>
    <cellStyle name="Normal 5 2 7 3 3 2" xfId="19296" xr:uid="{00000000-0005-0000-0000-00005C530000}"/>
    <cellStyle name="Normal 5 2 7 3 3 2 2" xfId="42641" xr:uid="{00000000-0005-0000-0000-00005D530000}"/>
    <cellStyle name="Normal 5 2 7 3 3 3" xfId="14142" xr:uid="{00000000-0005-0000-0000-00005E530000}"/>
    <cellStyle name="Normal 5 2 7 3 3 3 2" xfId="37326" xr:uid="{00000000-0005-0000-0000-00005F530000}"/>
    <cellStyle name="Normal 5 2 7 3 3 4" xfId="32016" xr:uid="{00000000-0005-0000-0000-000060530000}"/>
    <cellStyle name="Normal 5 2 7 3 3 5" xfId="26701" xr:uid="{00000000-0005-0000-0000-000061530000}"/>
    <cellStyle name="Normal 5 2 7 3 4" xfId="15923" xr:uid="{00000000-0005-0000-0000-000062530000}"/>
    <cellStyle name="Normal 5 2 7 3 4 2" xfId="39110" xr:uid="{00000000-0005-0000-0000-000063530000}"/>
    <cellStyle name="Normal 5 2 7 3 5" xfId="10614" xr:uid="{00000000-0005-0000-0000-000064530000}"/>
    <cellStyle name="Normal 5 2 7 3 5 2" xfId="33795" xr:uid="{00000000-0005-0000-0000-000065530000}"/>
    <cellStyle name="Normal 5 2 7 3 6" xfId="21241" xr:uid="{00000000-0005-0000-0000-000066530000}"/>
    <cellStyle name="Normal 5 2 7 3 6 2" xfId="28485" xr:uid="{00000000-0005-0000-0000-000067530000}"/>
    <cellStyle name="Normal 5 2 7 3 7" xfId="23170" xr:uid="{00000000-0005-0000-0000-000068530000}"/>
    <cellStyle name="Normal 5 2 7 3 8" xfId="44436" xr:uid="{00000000-0005-0000-0000-000069530000}"/>
    <cellStyle name="Normal 5 2 7 3 9" xfId="4967" xr:uid="{00000000-0005-0000-0000-00006A530000}"/>
    <cellStyle name="Normal 5 2 7 4" xfId="6411" xr:uid="{00000000-0005-0000-0000-00006B530000}"/>
    <cellStyle name="Normal 5 2 7 4 2" xfId="16821" xr:uid="{00000000-0005-0000-0000-00006C530000}"/>
    <cellStyle name="Normal 5 2 7 4 2 2" xfId="40061" xr:uid="{00000000-0005-0000-0000-00006D530000}"/>
    <cellStyle name="Normal 5 2 7 4 3" xfId="11563" xr:uid="{00000000-0005-0000-0000-00006E530000}"/>
    <cellStyle name="Normal 5 2 7 4 3 2" xfId="34746" xr:uid="{00000000-0005-0000-0000-00006F530000}"/>
    <cellStyle name="Normal 5 2 7 4 4" xfId="29436" xr:uid="{00000000-0005-0000-0000-000070530000}"/>
    <cellStyle name="Normal 5 2 7 4 5" xfId="24121" xr:uid="{00000000-0005-0000-0000-000071530000}"/>
    <cellStyle name="Normal 5 2 7 5" xfId="8110" xr:uid="{00000000-0005-0000-0000-000072530000}"/>
    <cellStyle name="Normal 5 2 7 5 2" xfId="18485" xr:uid="{00000000-0005-0000-0000-000073530000}"/>
    <cellStyle name="Normal 5 2 7 5 2 2" xfId="41829" xr:uid="{00000000-0005-0000-0000-000074530000}"/>
    <cellStyle name="Normal 5 2 7 5 3" xfId="13330" xr:uid="{00000000-0005-0000-0000-000075530000}"/>
    <cellStyle name="Normal 5 2 7 5 3 2" xfId="36514" xr:uid="{00000000-0005-0000-0000-000076530000}"/>
    <cellStyle name="Normal 5 2 7 5 4" xfId="31204" xr:uid="{00000000-0005-0000-0000-000077530000}"/>
    <cellStyle name="Normal 5 2 7 5 5" xfId="25889" xr:uid="{00000000-0005-0000-0000-000078530000}"/>
    <cellStyle name="Normal 5 2 7 6" xfId="15111" xr:uid="{00000000-0005-0000-0000-000079530000}"/>
    <cellStyle name="Normal 5 2 7 6 2" xfId="38298" xr:uid="{00000000-0005-0000-0000-00007A530000}"/>
    <cellStyle name="Normal 5 2 7 7" xfId="9802" xr:uid="{00000000-0005-0000-0000-00007B530000}"/>
    <cellStyle name="Normal 5 2 7 7 2" xfId="32983" xr:uid="{00000000-0005-0000-0000-00007C530000}"/>
    <cellStyle name="Normal 5 2 7 8" xfId="20429" xr:uid="{00000000-0005-0000-0000-00007D530000}"/>
    <cellStyle name="Normal 5 2 7 8 2" xfId="27673" xr:uid="{00000000-0005-0000-0000-00007E530000}"/>
    <cellStyle name="Normal 5 2 7 9" xfId="22358" xr:uid="{00000000-0005-0000-0000-00007F530000}"/>
    <cellStyle name="Normal 5 2 8" xfId="975" xr:uid="{00000000-0005-0000-0000-000080530000}"/>
    <cellStyle name="Normal 5 2 8 10" xfId="4968" xr:uid="{00000000-0005-0000-0000-000081530000}"/>
    <cellStyle name="Normal 5 2 8 11" xfId="2926" xr:uid="{00000000-0005-0000-0000-000082530000}"/>
    <cellStyle name="Normal 5 2 8 2" xfId="1790" xr:uid="{00000000-0005-0000-0000-000083530000}"/>
    <cellStyle name="Normal 5 2 8 2 10" xfId="3738" xr:uid="{00000000-0005-0000-0000-000084530000}"/>
    <cellStyle name="Normal 5 2 8 2 2" xfId="7350" xr:uid="{00000000-0005-0000-0000-000085530000}"/>
    <cellStyle name="Normal 5 2 8 2 2 2" xfId="17703" xr:uid="{00000000-0005-0000-0000-000086530000}"/>
    <cellStyle name="Normal 5 2 8 2 2 2 2" xfId="41015" xr:uid="{00000000-0005-0000-0000-000087530000}"/>
    <cellStyle name="Normal 5 2 8 2 2 3" xfId="12517" xr:uid="{00000000-0005-0000-0000-000088530000}"/>
    <cellStyle name="Normal 5 2 8 2 2 3 2" xfId="35700" xr:uid="{00000000-0005-0000-0000-000089530000}"/>
    <cellStyle name="Normal 5 2 8 2 2 4" xfId="30390" xr:uid="{00000000-0005-0000-0000-00008A530000}"/>
    <cellStyle name="Normal 5 2 8 2 2 5" xfId="25075" xr:uid="{00000000-0005-0000-0000-00008B530000}"/>
    <cellStyle name="Normal 5 2 8 2 3" xfId="8993" xr:uid="{00000000-0005-0000-0000-00008C530000}"/>
    <cellStyle name="Normal 5 2 8 2 3 2" xfId="19438" xr:uid="{00000000-0005-0000-0000-00008D530000}"/>
    <cellStyle name="Normal 5 2 8 2 3 2 2" xfId="42783" xr:uid="{00000000-0005-0000-0000-00008E530000}"/>
    <cellStyle name="Normal 5 2 8 2 3 3" xfId="14284" xr:uid="{00000000-0005-0000-0000-00008F530000}"/>
    <cellStyle name="Normal 5 2 8 2 3 3 2" xfId="37468" xr:uid="{00000000-0005-0000-0000-000090530000}"/>
    <cellStyle name="Normal 5 2 8 2 3 4" xfId="32158" xr:uid="{00000000-0005-0000-0000-000091530000}"/>
    <cellStyle name="Normal 5 2 8 2 3 5" xfId="26843" xr:uid="{00000000-0005-0000-0000-000092530000}"/>
    <cellStyle name="Normal 5 2 8 2 4" xfId="16065" xr:uid="{00000000-0005-0000-0000-000093530000}"/>
    <cellStyle name="Normal 5 2 8 2 4 2" xfId="39252" xr:uid="{00000000-0005-0000-0000-000094530000}"/>
    <cellStyle name="Normal 5 2 8 2 5" xfId="10756" xr:uid="{00000000-0005-0000-0000-000095530000}"/>
    <cellStyle name="Normal 5 2 8 2 5 2" xfId="33937" xr:uid="{00000000-0005-0000-0000-000096530000}"/>
    <cellStyle name="Normal 5 2 8 2 6" xfId="21383" xr:uid="{00000000-0005-0000-0000-000097530000}"/>
    <cellStyle name="Normal 5 2 8 2 6 2" xfId="28627" xr:uid="{00000000-0005-0000-0000-000098530000}"/>
    <cellStyle name="Normal 5 2 8 2 7" xfId="23312" xr:uid="{00000000-0005-0000-0000-000099530000}"/>
    <cellStyle name="Normal 5 2 8 2 8" xfId="44578" xr:uid="{00000000-0005-0000-0000-00009A530000}"/>
    <cellStyle name="Normal 5 2 8 2 9" xfId="4969" xr:uid="{00000000-0005-0000-0000-00009B530000}"/>
    <cellStyle name="Normal 5 2 8 3" xfId="6550" xr:uid="{00000000-0005-0000-0000-00009C530000}"/>
    <cellStyle name="Normal 5 2 8 3 2" xfId="16951" xr:uid="{00000000-0005-0000-0000-00009D530000}"/>
    <cellStyle name="Normal 5 2 8 3 2 2" xfId="40203" xr:uid="{00000000-0005-0000-0000-00009E530000}"/>
    <cellStyle name="Normal 5 2 8 3 3" xfId="11705" xr:uid="{00000000-0005-0000-0000-00009F530000}"/>
    <cellStyle name="Normal 5 2 8 3 3 2" xfId="34888" xr:uid="{00000000-0005-0000-0000-0000A0530000}"/>
    <cellStyle name="Normal 5 2 8 3 4" xfId="29578" xr:uid="{00000000-0005-0000-0000-0000A1530000}"/>
    <cellStyle name="Normal 5 2 8 3 5" xfId="24263" xr:uid="{00000000-0005-0000-0000-0000A2530000}"/>
    <cellStyle name="Normal 5 2 8 4" xfId="8240" xr:uid="{00000000-0005-0000-0000-0000A3530000}"/>
    <cellStyle name="Normal 5 2 8 4 2" xfId="18626" xr:uid="{00000000-0005-0000-0000-0000A4530000}"/>
    <cellStyle name="Normal 5 2 8 4 2 2" xfId="41971" xr:uid="{00000000-0005-0000-0000-0000A5530000}"/>
    <cellStyle name="Normal 5 2 8 4 3" xfId="13472" xr:uid="{00000000-0005-0000-0000-0000A6530000}"/>
    <cellStyle name="Normal 5 2 8 4 3 2" xfId="36656" xr:uid="{00000000-0005-0000-0000-0000A7530000}"/>
    <cellStyle name="Normal 5 2 8 4 4" xfId="31346" xr:uid="{00000000-0005-0000-0000-0000A8530000}"/>
    <cellStyle name="Normal 5 2 8 4 5" xfId="26031" xr:uid="{00000000-0005-0000-0000-0000A9530000}"/>
    <cellStyle name="Normal 5 2 8 5" xfId="15253" xr:uid="{00000000-0005-0000-0000-0000AA530000}"/>
    <cellStyle name="Normal 5 2 8 5 2" xfId="38440" xr:uid="{00000000-0005-0000-0000-0000AB530000}"/>
    <cellStyle name="Normal 5 2 8 6" xfId="9944" xr:uid="{00000000-0005-0000-0000-0000AC530000}"/>
    <cellStyle name="Normal 5 2 8 6 2" xfId="33125" xr:uid="{00000000-0005-0000-0000-0000AD530000}"/>
    <cellStyle name="Normal 5 2 8 7" xfId="20571" xr:uid="{00000000-0005-0000-0000-0000AE530000}"/>
    <cellStyle name="Normal 5 2 8 7 2" xfId="27815" xr:uid="{00000000-0005-0000-0000-0000AF530000}"/>
    <cellStyle name="Normal 5 2 8 8" xfId="22500" xr:uid="{00000000-0005-0000-0000-0000B0530000}"/>
    <cellStyle name="Normal 5 2 8 9" xfId="43766" xr:uid="{00000000-0005-0000-0000-0000B1530000}"/>
    <cellStyle name="Normal 5 2 9" xfId="556" xr:uid="{00000000-0005-0000-0000-0000B2530000}"/>
    <cellStyle name="Normal 5 2 9 10" xfId="2520" xr:uid="{00000000-0005-0000-0000-0000B3530000}"/>
    <cellStyle name="Normal 5 2 9 2" xfId="6151" xr:uid="{00000000-0005-0000-0000-0000B4530000}"/>
    <cellStyle name="Normal 5 2 9 2 2" xfId="16593" xr:uid="{00000000-0005-0000-0000-0000B5530000}"/>
    <cellStyle name="Normal 5 2 9 2 2 2" xfId="39797" xr:uid="{00000000-0005-0000-0000-0000B6530000}"/>
    <cellStyle name="Normal 5 2 9 2 3" xfId="11299" xr:uid="{00000000-0005-0000-0000-0000B7530000}"/>
    <cellStyle name="Normal 5 2 9 2 3 2" xfId="34482" xr:uid="{00000000-0005-0000-0000-0000B8530000}"/>
    <cellStyle name="Normal 5 2 9 2 4" xfId="29172" xr:uid="{00000000-0005-0000-0000-0000B9530000}"/>
    <cellStyle name="Normal 5 2 9 2 5" xfId="23857" xr:uid="{00000000-0005-0000-0000-0000BA530000}"/>
    <cellStyle name="Normal 5 2 9 3" xfId="7882" xr:uid="{00000000-0005-0000-0000-0000BB530000}"/>
    <cellStyle name="Normal 5 2 9 3 2" xfId="18221" xr:uid="{00000000-0005-0000-0000-0000BC530000}"/>
    <cellStyle name="Normal 5 2 9 3 2 2" xfId="41565" xr:uid="{00000000-0005-0000-0000-0000BD530000}"/>
    <cellStyle name="Normal 5 2 9 3 3" xfId="13066" xr:uid="{00000000-0005-0000-0000-0000BE530000}"/>
    <cellStyle name="Normal 5 2 9 3 3 2" xfId="36250" xr:uid="{00000000-0005-0000-0000-0000BF530000}"/>
    <cellStyle name="Normal 5 2 9 3 4" xfId="30940" xr:uid="{00000000-0005-0000-0000-0000C0530000}"/>
    <cellStyle name="Normal 5 2 9 3 5" xfId="25625" xr:uid="{00000000-0005-0000-0000-0000C1530000}"/>
    <cellStyle name="Normal 5 2 9 4" xfId="14847" xr:uid="{00000000-0005-0000-0000-0000C2530000}"/>
    <cellStyle name="Normal 5 2 9 4 2" xfId="38034" xr:uid="{00000000-0005-0000-0000-0000C3530000}"/>
    <cellStyle name="Normal 5 2 9 5" xfId="9538" xr:uid="{00000000-0005-0000-0000-0000C4530000}"/>
    <cellStyle name="Normal 5 2 9 5 2" xfId="32719" xr:uid="{00000000-0005-0000-0000-0000C5530000}"/>
    <cellStyle name="Normal 5 2 9 6" xfId="20165" xr:uid="{00000000-0005-0000-0000-0000C6530000}"/>
    <cellStyle name="Normal 5 2 9 6 2" xfId="27409" xr:uid="{00000000-0005-0000-0000-0000C7530000}"/>
    <cellStyle name="Normal 5 2 9 7" xfId="22094" xr:uid="{00000000-0005-0000-0000-0000C8530000}"/>
    <cellStyle name="Normal 5 2 9 8" xfId="43360" xr:uid="{00000000-0005-0000-0000-0000C9530000}"/>
    <cellStyle name="Normal 5 2 9 9" xfId="4970" xr:uid="{00000000-0005-0000-0000-0000CA530000}"/>
    <cellStyle name="Normal 5 20" xfId="9354" xr:uid="{00000000-0005-0000-0000-0000CB530000}"/>
    <cellStyle name="Normal 5 20 2" xfId="14686" xr:uid="{00000000-0005-0000-0000-0000CC530000}"/>
    <cellStyle name="Normal 5 20 2 2" xfId="37871" xr:uid="{00000000-0005-0000-0000-0000CD530000}"/>
    <cellStyle name="Normal 5 20 3" xfId="27246" xr:uid="{00000000-0005-0000-0000-0000CE530000}"/>
    <cellStyle name="Normal 5 21" xfId="14669" xr:uid="{00000000-0005-0000-0000-0000CF530000}"/>
    <cellStyle name="Normal 5 21 2" xfId="37854" xr:uid="{00000000-0005-0000-0000-0000D0530000}"/>
    <cellStyle name="Normal 5 22" xfId="9363" xr:uid="{00000000-0005-0000-0000-0000D1530000}"/>
    <cellStyle name="Normal 5 22 2" xfId="32544" xr:uid="{00000000-0005-0000-0000-0000D2530000}"/>
    <cellStyle name="Normal 5 23" xfId="27229" xr:uid="{00000000-0005-0000-0000-0000D3530000}"/>
    <cellStyle name="Normal 5 24" xfId="21919" xr:uid="{00000000-0005-0000-0000-0000D4530000}"/>
    <cellStyle name="Normal 5 25" xfId="2333" xr:uid="{00000000-0005-0000-0000-0000D5530000}"/>
    <cellStyle name="Normal 5 3" xfId="316" xr:uid="{00000000-0005-0000-0000-0000D6530000}"/>
    <cellStyle name="Normal 5 3 10" xfId="2326" xr:uid="{00000000-0005-0000-0000-0000D7530000}"/>
    <cellStyle name="Normal 5 3 10 2" xfId="7763" xr:uid="{00000000-0005-0000-0000-0000D8530000}"/>
    <cellStyle name="Normal 5 3 10 2 2" xfId="41433" xr:uid="{00000000-0005-0000-0000-0000D9530000}"/>
    <cellStyle name="Normal 5 3 10 3" xfId="12934" xr:uid="{00000000-0005-0000-0000-0000DA530000}"/>
    <cellStyle name="Normal 5 3 10 3 2" xfId="36118" xr:uid="{00000000-0005-0000-0000-0000DB530000}"/>
    <cellStyle name="Normal 5 3 10 4" xfId="21904" xr:uid="{00000000-0005-0000-0000-0000DC530000}"/>
    <cellStyle name="Normal 5 3 10 4 2" xfId="30808" xr:uid="{00000000-0005-0000-0000-0000DD530000}"/>
    <cellStyle name="Normal 5 3 10 5" xfId="25493" xr:uid="{00000000-0005-0000-0000-0000DE530000}"/>
    <cellStyle name="Normal 5 3 11" xfId="339" xr:uid="{00000000-0005-0000-0000-0000DF530000}"/>
    <cellStyle name="Normal 5 3 11 2" xfId="20003" xr:uid="{00000000-0005-0000-0000-0000E0530000}"/>
    <cellStyle name="Normal 5 3 11 3" xfId="37902" xr:uid="{00000000-0005-0000-0000-0000E1530000}"/>
    <cellStyle name="Normal 5 3 11 4" xfId="14716" xr:uid="{00000000-0005-0000-0000-0000E2530000}"/>
    <cellStyle name="Normal 5 3 12" xfId="9406" xr:uid="{00000000-0005-0000-0000-0000E3530000}"/>
    <cellStyle name="Normal 5 3 12 2" xfId="32587" xr:uid="{00000000-0005-0000-0000-0000E4530000}"/>
    <cellStyle name="Normal 5 3 13" xfId="19995" xr:uid="{00000000-0005-0000-0000-0000E5530000}"/>
    <cellStyle name="Normal 5 3 13 2" xfId="27277" xr:uid="{00000000-0005-0000-0000-0000E6530000}"/>
    <cellStyle name="Normal 5 3 14" xfId="21962" xr:uid="{00000000-0005-0000-0000-0000E7530000}"/>
    <cellStyle name="Normal 5 3 2" xfId="453" xr:uid="{00000000-0005-0000-0000-0000E8530000}"/>
    <cellStyle name="Normal 5 3 2 10" xfId="14742" xr:uid="{00000000-0005-0000-0000-0000E9530000}"/>
    <cellStyle name="Normal 5 3 2 10 2" xfId="37929" xr:uid="{00000000-0005-0000-0000-0000EA530000}"/>
    <cellStyle name="Normal 5 3 2 11" xfId="9433" xr:uid="{00000000-0005-0000-0000-0000EB530000}"/>
    <cellStyle name="Normal 5 3 2 11 2" xfId="32614" xr:uid="{00000000-0005-0000-0000-0000EC530000}"/>
    <cellStyle name="Normal 5 3 2 12" xfId="20062" xr:uid="{00000000-0005-0000-0000-0000ED530000}"/>
    <cellStyle name="Normal 5 3 2 12 2" xfId="27304" xr:uid="{00000000-0005-0000-0000-0000EE530000}"/>
    <cellStyle name="Normal 5 3 2 13" xfId="21989" xr:uid="{00000000-0005-0000-0000-0000EF530000}"/>
    <cellStyle name="Normal 5 3 2 14" xfId="43257" xr:uid="{00000000-0005-0000-0000-0000F0530000}"/>
    <cellStyle name="Normal 5 3 2 15" xfId="4971" xr:uid="{00000000-0005-0000-0000-0000F1530000}"/>
    <cellStyle name="Normal 5 3 2 16" xfId="2417" xr:uid="{00000000-0005-0000-0000-0000F2530000}"/>
    <cellStyle name="Normal 5 3 2 2" xfId="513" xr:uid="{00000000-0005-0000-0000-0000F3530000}"/>
    <cellStyle name="Normal 5 3 2 2 10" xfId="9495" xr:uid="{00000000-0005-0000-0000-0000F4530000}"/>
    <cellStyle name="Normal 5 3 2 2 10 2" xfId="32676" xr:uid="{00000000-0005-0000-0000-0000F5530000}"/>
    <cellStyle name="Normal 5 3 2 2 11" xfId="20122" xr:uid="{00000000-0005-0000-0000-0000F6530000}"/>
    <cellStyle name="Normal 5 3 2 2 11 2" xfId="27366" xr:uid="{00000000-0005-0000-0000-0000F7530000}"/>
    <cellStyle name="Normal 5 3 2 2 12" xfId="22051" xr:uid="{00000000-0005-0000-0000-0000F8530000}"/>
    <cellStyle name="Normal 5 3 2 2 13" xfId="43317" xr:uid="{00000000-0005-0000-0000-0000F9530000}"/>
    <cellStyle name="Normal 5 3 2 2 14" xfId="4972" xr:uid="{00000000-0005-0000-0000-0000FA530000}"/>
    <cellStyle name="Normal 5 3 2 2 15" xfId="2477" xr:uid="{00000000-0005-0000-0000-0000FB530000}"/>
    <cellStyle name="Normal 5 3 2 2 2" xfId="785" xr:uid="{00000000-0005-0000-0000-0000FC530000}"/>
    <cellStyle name="Normal 5 3 2 2 2 10" xfId="43586" xr:uid="{00000000-0005-0000-0000-0000FD530000}"/>
    <cellStyle name="Normal 5 3 2 2 2 11" xfId="4973" xr:uid="{00000000-0005-0000-0000-0000FE530000}"/>
    <cellStyle name="Normal 5 3 2 2 2 12" xfId="2746" xr:uid="{00000000-0005-0000-0000-0000FF530000}"/>
    <cellStyle name="Normal 5 3 2 2 2 2" xfId="1201" xr:uid="{00000000-0005-0000-0000-000000540000}"/>
    <cellStyle name="Normal 5 3 2 2 2 2 10" xfId="4974" xr:uid="{00000000-0005-0000-0000-000001540000}"/>
    <cellStyle name="Normal 5 3 2 2 2 2 11" xfId="3152" xr:uid="{00000000-0005-0000-0000-000002540000}"/>
    <cellStyle name="Normal 5 3 2 2 2 2 2" xfId="2016" xr:uid="{00000000-0005-0000-0000-000003540000}"/>
    <cellStyle name="Normal 5 3 2 2 2 2 2 10" xfId="3964" xr:uid="{00000000-0005-0000-0000-000004540000}"/>
    <cellStyle name="Normal 5 3 2 2 2 2 2 2" xfId="7572" xr:uid="{00000000-0005-0000-0000-000005540000}"/>
    <cellStyle name="Normal 5 3 2 2 2 2 2 2 2" xfId="17917" xr:uid="{00000000-0005-0000-0000-000006540000}"/>
    <cellStyle name="Normal 5 3 2 2 2 2 2 2 2 2" xfId="41241" xr:uid="{00000000-0005-0000-0000-000007540000}"/>
    <cellStyle name="Normal 5 3 2 2 2 2 2 2 3" xfId="12743" xr:uid="{00000000-0005-0000-0000-000008540000}"/>
    <cellStyle name="Normal 5 3 2 2 2 2 2 2 3 2" xfId="35926" xr:uid="{00000000-0005-0000-0000-000009540000}"/>
    <cellStyle name="Normal 5 3 2 2 2 2 2 2 4" xfId="30616" xr:uid="{00000000-0005-0000-0000-00000A540000}"/>
    <cellStyle name="Normal 5 3 2 2 2 2 2 2 5" xfId="25301" xr:uid="{00000000-0005-0000-0000-00000B540000}"/>
    <cellStyle name="Normal 5 3 2 2 2 2 2 3" xfId="9207" xr:uid="{00000000-0005-0000-0000-00000C540000}"/>
    <cellStyle name="Normal 5 3 2 2 2 2 2 3 2" xfId="19664" xr:uid="{00000000-0005-0000-0000-00000D540000}"/>
    <cellStyle name="Normal 5 3 2 2 2 2 2 3 2 2" xfId="43009" xr:uid="{00000000-0005-0000-0000-00000E540000}"/>
    <cellStyle name="Normal 5 3 2 2 2 2 2 3 3" xfId="14510" xr:uid="{00000000-0005-0000-0000-00000F540000}"/>
    <cellStyle name="Normal 5 3 2 2 2 2 2 3 3 2" xfId="37694" xr:uid="{00000000-0005-0000-0000-000010540000}"/>
    <cellStyle name="Normal 5 3 2 2 2 2 2 3 4" xfId="32384" xr:uid="{00000000-0005-0000-0000-000011540000}"/>
    <cellStyle name="Normal 5 3 2 2 2 2 2 3 5" xfId="27069" xr:uid="{00000000-0005-0000-0000-000012540000}"/>
    <cellStyle name="Normal 5 3 2 2 2 2 2 4" xfId="16291" xr:uid="{00000000-0005-0000-0000-000013540000}"/>
    <cellStyle name="Normal 5 3 2 2 2 2 2 4 2" xfId="39478" xr:uid="{00000000-0005-0000-0000-000014540000}"/>
    <cellStyle name="Normal 5 3 2 2 2 2 2 5" xfId="10982" xr:uid="{00000000-0005-0000-0000-000015540000}"/>
    <cellStyle name="Normal 5 3 2 2 2 2 2 5 2" xfId="34163" xr:uid="{00000000-0005-0000-0000-000016540000}"/>
    <cellStyle name="Normal 5 3 2 2 2 2 2 6" xfId="21609" xr:uid="{00000000-0005-0000-0000-000017540000}"/>
    <cellStyle name="Normal 5 3 2 2 2 2 2 6 2" xfId="28853" xr:uid="{00000000-0005-0000-0000-000018540000}"/>
    <cellStyle name="Normal 5 3 2 2 2 2 2 7" xfId="23538" xr:uid="{00000000-0005-0000-0000-000019540000}"/>
    <cellStyle name="Normal 5 3 2 2 2 2 2 8" xfId="44804" xr:uid="{00000000-0005-0000-0000-00001A540000}"/>
    <cellStyle name="Normal 5 3 2 2 2 2 2 9" xfId="4975" xr:uid="{00000000-0005-0000-0000-00001B540000}"/>
    <cellStyle name="Normal 5 3 2 2 2 2 3" xfId="6772" xr:uid="{00000000-0005-0000-0000-00001C540000}"/>
    <cellStyle name="Normal 5 3 2 2 2 2 3 2" xfId="17153" xr:uid="{00000000-0005-0000-0000-00001D540000}"/>
    <cellStyle name="Normal 5 3 2 2 2 2 3 2 2" xfId="40429" xr:uid="{00000000-0005-0000-0000-00001E540000}"/>
    <cellStyle name="Normal 5 3 2 2 2 2 3 3" xfId="11931" xr:uid="{00000000-0005-0000-0000-00001F540000}"/>
    <cellStyle name="Normal 5 3 2 2 2 2 3 3 2" xfId="35114" xr:uid="{00000000-0005-0000-0000-000020540000}"/>
    <cellStyle name="Normal 5 3 2 2 2 2 3 4" xfId="29804" xr:uid="{00000000-0005-0000-0000-000021540000}"/>
    <cellStyle name="Normal 5 3 2 2 2 2 3 5" xfId="24489" xr:uid="{00000000-0005-0000-0000-000022540000}"/>
    <cellStyle name="Normal 5 3 2 2 2 2 4" xfId="8442" xr:uid="{00000000-0005-0000-0000-000023540000}"/>
    <cellStyle name="Normal 5 3 2 2 2 2 4 2" xfId="18852" xr:uid="{00000000-0005-0000-0000-000024540000}"/>
    <cellStyle name="Normal 5 3 2 2 2 2 4 2 2" xfId="42197" xr:uid="{00000000-0005-0000-0000-000025540000}"/>
    <cellStyle name="Normal 5 3 2 2 2 2 4 3" xfId="13698" xr:uid="{00000000-0005-0000-0000-000026540000}"/>
    <cellStyle name="Normal 5 3 2 2 2 2 4 3 2" xfId="36882" xr:uid="{00000000-0005-0000-0000-000027540000}"/>
    <cellStyle name="Normal 5 3 2 2 2 2 4 4" xfId="31572" xr:uid="{00000000-0005-0000-0000-000028540000}"/>
    <cellStyle name="Normal 5 3 2 2 2 2 4 5" xfId="26257" xr:uid="{00000000-0005-0000-0000-000029540000}"/>
    <cellStyle name="Normal 5 3 2 2 2 2 5" xfId="15479" xr:uid="{00000000-0005-0000-0000-00002A540000}"/>
    <cellStyle name="Normal 5 3 2 2 2 2 5 2" xfId="38666" xr:uid="{00000000-0005-0000-0000-00002B540000}"/>
    <cellStyle name="Normal 5 3 2 2 2 2 6" xfId="10170" xr:uid="{00000000-0005-0000-0000-00002C540000}"/>
    <cellStyle name="Normal 5 3 2 2 2 2 6 2" xfId="33351" xr:uid="{00000000-0005-0000-0000-00002D540000}"/>
    <cellStyle name="Normal 5 3 2 2 2 2 7" xfId="20797" xr:uid="{00000000-0005-0000-0000-00002E540000}"/>
    <cellStyle name="Normal 5 3 2 2 2 2 7 2" xfId="28041" xr:uid="{00000000-0005-0000-0000-00002F540000}"/>
    <cellStyle name="Normal 5 3 2 2 2 2 8" xfId="22726" xr:uid="{00000000-0005-0000-0000-000030540000}"/>
    <cellStyle name="Normal 5 3 2 2 2 2 9" xfId="43992" xr:uid="{00000000-0005-0000-0000-000031540000}"/>
    <cellStyle name="Normal 5 3 2 2 2 3" xfId="1609" xr:uid="{00000000-0005-0000-0000-000032540000}"/>
    <cellStyle name="Normal 5 3 2 2 2 3 10" xfId="3558" xr:uid="{00000000-0005-0000-0000-000033540000}"/>
    <cellStyle name="Normal 5 3 2 2 2 3 2" xfId="7172" xr:uid="{00000000-0005-0000-0000-000034540000}"/>
    <cellStyle name="Normal 5 3 2 2 2 3 2 2" xfId="17535" xr:uid="{00000000-0005-0000-0000-000035540000}"/>
    <cellStyle name="Normal 5 3 2 2 2 3 2 2 2" xfId="40835" xr:uid="{00000000-0005-0000-0000-000036540000}"/>
    <cellStyle name="Normal 5 3 2 2 2 3 2 3" xfId="12337" xr:uid="{00000000-0005-0000-0000-000037540000}"/>
    <cellStyle name="Normal 5 3 2 2 2 3 2 3 2" xfId="35520" xr:uid="{00000000-0005-0000-0000-000038540000}"/>
    <cellStyle name="Normal 5 3 2 2 2 3 2 4" xfId="30210" xr:uid="{00000000-0005-0000-0000-000039540000}"/>
    <cellStyle name="Normal 5 3 2 2 2 3 2 5" xfId="24895" xr:uid="{00000000-0005-0000-0000-00003A540000}"/>
    <cellStyle name="Normal 5 3 2 2 2 3 3" xfId="8824" xr:uid="{00000000-0005-0000-0000-00003B540000}"/>
    <cellStyle name="Normal 5 3 2 2 2 3 3 2" xfId="19258" xr:uid="{00000000-0005-0000-0000-00003C540000}"/>
    <cellStyle name="Normal 5 3 2 2 2 3 3 2 2" xfId="42603" xr:uid="{00000000-0005-0000-0000-00003D540000}"/>
    <cellStyle name="Normal 5 3 2 2 2 3 3 3" xfId="14104" xr:uid="{00000000-0005-0000-0000-00003E540000}"/>
    <cellStyle name="Normal 5 3 2 2 2 3 3 3 2" xfId="37288" xr:uid="{00000000-0005-0000-0000-00003F540000}"/>
    <cellStyle name="Normal 5 3 2 2 2 3 3 4" xfId="31978" xr:uid="{00000000-0005-0000-0000-000040540000}"/>
    <cellStyle name="Normal 5 3 2 2 2 3 3 5" xfId="26663" xr:uid="{00000000-0005-0000-0000-000041540000}"/>
    <cellStyle name="Normal 5 3 2 2 2 3 4" xfId="15885" xr:uid="{00000000-0005-0000-0000-000042540000}"/>
    <cellStyle name="Normal 5 3 2 2 2 3 4 2" xfId="39072" xr:uid="{00000000-0005-0000-0000-000043540000}"/>
    <cellStyle name="Normal 5 3 2 2 2 3 5" xfId="10576" xr:uid="{00000000-0005-0000-0000-000044540000}"/>
    <cellStyle name="Normal 5 3 2 2 2 3 5 2" xfId="33757" xr:uid="{00000000-0005-0000-0000-000045540000}"/>
    <cellStyle name="Normal 5 3 2 2 2 3 6" xfId="21203" xr:uid="{00000000-0005-0000-0000-000046540000}"/>
    <cellStyle name="Normal 5 3 2 2 2 3 6 2" xfId="28447" xr:uid="{00000000-0005-0000-0000-000047540000}"/>
    <cellStyle name="Normal 5 3 2 2 2 3 7" xfId="23132" xr:uid="{00000000-0005-0000-0000-000048540000}"/>
    <cellStyle name="Normal 5 3 2 2 2 3 8" xfId="44398" xr:uid="{00000000-0005-0000-0000-000049540000}"/>
    <cellStyle name="Normal 5 3 2 2 2 3 9" xfId="4976" xr:uid="{00000000-0005-0000-0000-00004A540000}"/>
    <cellStyle name="Normal 5 3 2 2 2 4" xfId="6373" xr:uid="{00000000-0005-0000-0000-00004B540000}"/>
    <cellStyle name="Normal 5 3 2 2 2 4 2" xfId="16795" xr:uid="{00000000-0005-0000-0000-00004C540000}"/>
    <cellStyle name="Normal 5 3 2 2 2 4 2 2" xfId="40023" xr:uid="{00000000-0005-0000-0000-00004D540000}"/>
    <cellStyle name="Normal 5 3 2 2 2 4 3" xfId="11525" xr:uid="{00000000-0005-0000-0000-00004E540000}"/>
    <cellStyle name="Normal 5 3 2 2 2 4 3 2" xfId="34708" xr:uid="{00000000-0005-0000-0000-00004F540000}"/>
    <cellStyle name="Normal 5 3 2 2 2 4 4" xfId="29398" xr:uid="{00000000-0005-0000-0000-000050540000}"/>
    <cellStyle name="Normal 5 3 2 2 2 4 5" xfId="24083" xr:uid="{00000000-0005-0000-0000-000051540000}"/>
    <cellStyle name="Normal 5 3 2 2 2 5" xfId="8084" xr:uid="{00000000-0005-0000-0000-000052540000}"/>
    <cellStyle name="Normal 5 3 2 2 2 5 2" xfId="18447" xr:uid="{00000000-0005-0000-0000-000053540000}"/>
    <cellStyle name="Normal 5 3 2 2 2 5 2 2" xfId="41791" xr:uid="{00000000-0005-0000-0000-000054540000}"/>
    <cellStyle name="Normal 5 3 2 2 2 5 3" xfId="13292" xr:uid="{00000000-0005-0000-0000-000055540000}"/>
    <cellStyle name="Normal 5 3 2 2 2 5 3 2" xfId="36476" xr:uid="{00000000-0005-0000-0000-000056540000}"/>
    <cellStyle name="Normal 5 3 2 2 2 5 4" xfId="31166" xr:uid="{00000000-0005-0000-0000-000057540000}"/>
    <cellStyle name="Normal 5 3 2 2 2 5 5" xfId="25851" xr:uid="{00000000-0005-0000-0000-000058540000}"/>
    <cellStyle name="Normal 5 3 2 2 2 6" xfId="15073" xr:uid="{00000000-0005-0000-0000-000059540000}"/>
    <cellStyle name="Normal 5 3 2 2 2 6 2" xfId="38260" xr:uid="{00000000-0005-0000-0000-00005A540000}"/>
    <cellStyle name="Normal 5 3 2 2 2 7" xfId="9764" xr:uid="{00000000-0005-0000-0000-00005B540000}"/>
    <cellStyle name="Normal 5 3 2 2 2 7 2" xfId="32945" xr:uid="{00000000-0005-0000-0000-00005C540000}"/>
    <cellStyle name="Normal 5 3 2 2 2 8" xfId="20391" xr:uid="{00000000-0005-0000-0000-00005D540000}"/>
    <cellStyle name="Normal 5 3 2 2 2 8 2" xfId="27635" xr:uid="{00000000-0005-0000-0000-00005E540000}"/>
    <cellStyle name="Normal 5 3 2 2 2 9" xfId="22320" xr:uid="{00000000-0005-0000-0000-00005F540000}"/>
    <cellStyle name="Normal 5 3 2 2 3" xfId="922" xr:uid="{00000000-0005-0000-0000-000060540000}"/>
    <cellStyle name="Normal 5 3 2 2 3 10" xfId="43715" xr:uid="{00000000-0005-0000-0000-000061540000}"/>
    <cellStyle name="Normal 5 3 2 2 3 11" xfId="4977" xr:uid="{00000000-0005-0000-0000-000062540000}"/>
    <cellStyle name="Normal 5 3 2 2 3 12" xfId="2875" xr:uid="{00000000-0005-0000-0000-000063540000}"/>
    <cellStyle name="Normal 5 3 2 2 3 2" xfId="1330" xr:uid="{00000000-0005-0000-0000-000064540000}"/>
    <cellStyle name="Normal 5 3 2 2 3 2 10" xfId="4978" xr:uid="{00000000-0005-0000-0000-000065540000}"/>
    <cellStyle name="Normal 5 3 2 2 3 2 11" xfId="3281" xr:uid="{00000000-0005-0000-0000-000066540000}"/>
    <cellStyle name="Normal 5 3 2 2 3 2 2" xfId="2145" xr:uid="{00000000-0005-0000-0000-000067540000}"/>
    <cellStyle name="Normal 5 3 2 2 3 2 2 10" xfId="4093" xr:uid="{00000000-0005-0000-0000-000068540000}"/>
    <cellStyle name="Normal 5 3 2 2 3 2 2 2" xfId="7699" xr:uid="{00000000-0005-0000-0000-000069540000}"/>
    <cellStyle name="Normal 5 3 2 2 3 2 2 2 2" xfId="18034" xr:uid="{00000000-0005-0000-0000-00006A540000}"/>
    <cellStyle name="Normal 5 3 2 2 3 2 2 2 2 2" xfId="41370" xr:uid="{00000000-0005-0000-0000-00006B540000}"/>
    <cellStyle name="Normal 5 3 2 2 3 2 2 2 3" xfId="12872" xr:uid="{00000000-0005-0000-0000-00006C540000}"/>
    <cellStyle name="Normal 5 3 2 2 3 2 2 2 3 2" xfId="36055" xr:uid="{00000000-0005-0000-0000-00006D540000}"/>
    <cellStyle name="Normal 5 3 2 2 3 2 2 2 4" xfId="30745" xr:uid="{00000000-0005-0000-0000-00006E540000}"/>
    <cellStyle name="Normal 5 3 2 2 3 2 2 2 5" xfId="25430" xr:uid="{00000000-0005-0000-0000-00006F540000}"/>
    <cellStyle name="Normal 5 3 2 2 3 2 2 3" xfId="9324" xr:uid="{00000000-0005-0000-0000-000070540000}"/>
    <cellStyle name="Normal 5 3 2 2 3 2 2 3 2" xfId="19793" xr:uid="{00000000-0005-0000-0000-000071540000}"/>
    <cellStyle name="Normal 5 3 2 2 3 2 2 3 2 2" xfId="43138" xr:uid="{00000000-0005-0000-0000-000072540000}"/>
    <cellStyle name="Normal 5 3 2 2 3 2 2 3 3" xfId="14639" xr:uid="{00000000-0005-0000-0000-000073540000}"/>
    <cellStyle name="Normal 5 3 2 2 3 2 2 3 3 2" xfId="37823" xr:uid="{00000000-0005-0000-0000-000074540000}"/>
    <cellStyle name="Normal 5 3 2 2 3 2 2 3 4" xfId="32513" xr:uid="{00000000-0005-0000-0000-000075540000}"/>
    <cellStyle name="Normal 5 3 2 2 3 2 2 3 5" xfId="27198" xr:uid="{00000000-0005-0000-0000-000076540000}"/>
    <cellStyle name="Normal 5 3 2 2 3 2 2 4" xfId="16420" xr:uid="{00000000-0005-0000-0000-000077540000}"/>
    <cellStyle name="Normal 5 3 2 2 3 2 2 4 2" xfId="39607" xr:uid="{00000000-0005-0000-0000-000078540000}"/>
    <cellStyle name="Normal 5 3 2 2 3 2 2 5" xfId="11111" xr:uid="{00000000-0005-0000-0000-000079540000}"/>
    <cellStyle name="Normal 5 3 2 2 3 2 2 5 2" xfId="34292" xr:uid="{00000000-0005-0000-0000-00007A540000}"/>
    <cellStyle name="Normal 5 3 2 2 3 2 2 6" xfId="21738" xr:uid="{00000000-0005-0000-0000-00007B540000}"/>
    <cellStyle name="Normal 5 3 2 2 3 2 2 6 2" xfId="28982" xr:uid="{00000000-0005-0000-0000-00007C540000}"/>
    <cellStyle name="Normal 5 3 2 2 3 2 2 7" xfId="23667" xr:uid="{00000000-0005-0000-0000-00007D540000}"/>
    <cellStyle name="Normal 5 3 2 2 3 2 2 8" xfId="44933" xr:uid="{00000000-0005-0000-0000-00007E540000}"/>
    <cellStyle name="Normal 5 3 2 2 3 2 2 9" xfId="4979" xr:uid="{00000000-0005-0000-0000-00007F540000}"/>
    <cellStyle name="Normal 5 3 2 2 3 2 3" xfId="6899" xr:uid="{00000000-0005-0000-0000-000080540000}"/>
    <cellStyle name="Normal 5 3 2 2 3 2 3 2" xfId="17270" xr:uid="{00000000-0005-0000-0000-000081540000}"/>
    <cellStyle name="Normal 5 3 2 2 3 2 3 2 2" xfId="40558" xr:uid="{00000000-0005-0000-0000-000082540000}"/>
    <cellStyle name="Normal 5 3 2 2 3 2 3 3" xfId="12060" xr:uid="{00000000-0005-0000-0000-000083540000}"/>
    <cellStyle name="Normal 5 3 2 2 3 2 3 3 2" xfId="35243" xr:uid="{00000000-0005-0000-0000-000084540000}"/>
    <cellStyle name="Normal 5 3 2 2 3 2 3 4" xfId="29933" xr:uid="{00000000-0005-0000-0000-000085540000}"/>
    <cellStyle name="Normal 5 3 2 2 3 2 3 5" xfId="24618" xr:uid="{00000000-0005-0000-0000-000086540000}"/>
    <cellStyle name="Normal 5 3 2 2 3 2 4" xfId="8559" xr:uid="{00000000-0005-0000-0000-000087540000}"/>
    <cellStyle name="Normal 5 3 2 2 3 2 4 2" xfId="18981" xr:uid="{00000000-0005-0000-0000-000088540000}"/>
    <cellStyle name="Normal 5 3 2 2 3 2 4 2 2" xfId="42326" xr:uid="{00000000-0005-0000-0000-000089540000}"/>
    <cellStyle name="Normal 5 3 2 2 3 2 4 3" xfId="13827" xr:uid="{00000000-0005-0000-0000-00008A540000}"/>
    <cellStyle name="Normal 5 3 2 2 3 2 4 3 2" xfId="37011" xr:uid="{00000000-0005-0000-0000-00008B540000}"/>
    <cellStyle name="Normal 5 3 2 2 3 2 4 4" xfId="31701" xr:uid="{00000000-0005-0000-0000-00008C540000}"/>
    <cellStyle name="Normal 5 3 2 2 3 2 4 5" xfId="26386" xr:uid="{00000000-0005-0000-0000-00008D540000}"/>
    <cellStyle name="Normal 5 3 2 2 3 2 5" xfId="15608" xr:uid="{00000000-0005-0000-0000-00008E540000}"/>
    <cellStyle name="Normal 5 3 2 2 3 2 5 2" xfId="38795" xr:uid="{00000000-0005-0000-0000-00008F540000}"/>
    <cellStyle name="Normal 5 3 2 2 3 2 6" xfId="10299" xr:uid="{00000000-0005-0000-0000-000090540000}"/>
    <cellStyle name="Normal 5 3 2 2 3 2 6 2" xfId="33480" xr:uid="{00000000-0005-0000-0000-000091540000}"/>
    <cellStyle name="Normal 5 3 2 2 3 2 7" xfId="20926" xr:uid="{00000000-0005-0000-0000-000092540000}"/>
    <cellStyle name="Normal 5 3 2 2 3 2 7 2" xfId="28170" xr:uid="{00000000-0005-0000-0000-000093540000}"/>
    <cellStyle name="Normal 5 3 2 2 3 2 8" xfId="22855" xr:uid="{00000000-0005-0000-0000-000094540000}"/>
    <cellStyle name="Normal 5 3 2 2 3 2 9" xfId="44121" xr:uid="{00000000-0005-0000-0000-000095540000}"/>
    <cellStyle name="Normal 5 3 2 2 3 3" xfId="1738" xr:uid="{00000000-0005-0000-0000-000096540000}"/>
    <cellStyle name="Normal 5 3 2 2 3 3 10" xfId="3687" xr:uid="{00000000-0005-0000-0000-000097540000}"/>
    <cellStyle name="Normal 5 3 2 2 3 3 2" xfId="7299" xr:uid="{00000000-0005-0000-0000-000098540000}"/>
    <cellStyle name="Normal 5 3 2 2 3 3 2 2" xfId="17652" xr:uid="{00000000-0005-0000-0000-000099540000}"/>
    <cellStyle name="Normal 5 3 2 2 3 3 2 2 2" xfId="40964" xr:uid="{00000000-0005-0000-0000-00009A540000}"/>
    <cellStyle name="Normal 5 3 2 2 3 3 2 3" xfId="12466" xr:uid="{00000000-0005-0000-0000-00009B540000}"/>
    <cellStyle name="Normal 5 3 2 2 3 3 2 3 2" xfId="35649" xr:uid="{00000000-0005-0000-0000-00009C540000}"/>
    <cellStyle name="Normal 5 3 2 2 3 3 2 4" xfId="30339" xr:uid="{00000000-0005-0000-0000-00009D540000}"/>
    <cellStyle name="Normal 5 3 2 2 3 3 2 5" xfId="25024" xr:uid="{00000000-0005-0000-0000-00009E540000}"/>
    <cellStyle name="Normal 5 3 2 2 3 3 3" xfId="8941" xr:uid="{00000000-0005-0000-0000-00009F540000}"/>
    <cellStyle name="Normal 5 3 2 2 3 3 3 2" xfId="19387" xr:uid="{00000000-0005-0000-0000-0000A0540000}"/>
    <cellStyle name="Normal 5 3 2 2 3 3 3 2 2" xfId="42732" xr:uid="{00000000-0005-0000-0000-0000A1540000}"/>
    <cellStyle name="Normal 5 3 2 2 3 3 3 3" xfId="14233" xr:uid="{00000000-0005-0000-0000-0000A2540000}"/>
    <cellStyle name="Normal 5 3 2 2 3 3 3 3 2" xfId="37417" xr:uid="{00000000-0005-0000-0000-0000A3540000}"/>
    <cellStyle name="Normal 5 3 2 2 3 3 3 4" xfId="32107" xr:uid="{00000000-0005-0000-0000-0000A4540000}"/>
    <cellStyle name="Normal 5 3 2 2 3 3 3 5" xfId="26792" xr:uid="{00000000-0005-0000-0000-0000A5540000}"/>
    <cellStyle name="Normal 5 3 2 2 3 3 4" xfId="16014" xr:uid="{00000000-0005-0000-0000-0000A6540000}"/>
    <cellStyle name="Normal 5 3 2 2 3 3 4 2" xfId="39201" xr:uid="{00000000-0005-0000-0000-0000A7540000}"/>
    <cellStyle name="Normal 5 3 2 2 3 3 5" xfId="10705" xr:uid="{00000000-0005-0000-0000-0000A8540000}"/>
    <cellStyle name="Normal 5 3 2 2 3 3 5 2" xfId="33886" xr:uid="{00000000-0005-0000-0000-0000A9540000}"/>
    <cellStyle name="Normal 5 3 2 2 3 3 6" xfId="21332" xr:uid="{00000000-0005-0000-0000-0000AA540000}"/>
    <cellStyle name="Normal 5 3 2 2 3 3 6 2" xfId="28576" xr:uid="{00000000-0005-0000-0000-0000AB540000}"/>
    <cellStyle name="Normal 5 3 2 2 3 3 7" xfId="23261" xr:uid="{00000000-0005-0000-0000-0000AC540000}"/>
    <cellStyle name="Normal 5 3 2 2 3 3 8" xfId="44527" xr:uid="{00000000-0005-0000-0000-0000AD540000}"/>
    <cellStyle name="Normal 5 3 2 2 3 3 9" xfId="4980" xr:uid="{00000000-0005-0000-0000-0000AE540000}"/>
    <cellStyle name="Normal 5 3 2 2 3 4" xfId="6500" xr:uid="{00000000-0005-0000-0000-0000AF540000}"/>
    <cellStyle name="Normal 5 3 2 2 3 4 2" xfId="16900" xr:uid="{00000000-0005-0000-0000-0000B0540000}"/>
    <cellStyle name="Normal 5 3 2 2 3 4 2 2" xfId="40152" xr:uid="{00000000-0005-0000-0000-0000B1540000}"/>
    <cellStyle name="Normal 5 3 2 2 3 4 3" xfId="11654" xr:uid="{00000000-0005-0000-0000-0000B2540000}"/>
    <cellStyle name="Normal 5 3 2 2 3 4 3 2" xfId="34837" xr:uid="{00000000-0005-0000-0000-0000B3540000}"/>
    <cellStyle name="Normal 5 3 2 2 3 4 4" xfId="29527" xr:uid="{00000000-0005-0000-0000-0000B4540000}"/>
    <cellStyle name="Normal 5 3 2 2 3 4 5" xfId="24212" xr:uid="{00000000-0005-0000-0000-0000B5540000}"/>
    <cellStyle name="Normal 5 3 2 2 3 5" xfId="8189" xr:uid="{00000000-0005-0000-0000-0000B6540000}"/>
    <cellStyle name="Normal 5 3 2 2 3 5 2" xfId="18576" xr:uid="{00000000-0005-0000-0000-0000B7540000}"/>
    <cellStyle name="Normal 5 3 2 2 3 5 2 2" xfId="41920" xr:uid="{00000000-0005-0000-0000-0000B8540000}"/>
    <cellStyle name="Normal 5 3 2 2 3 5 3" xfId="13421" xr:uid="{00000000-0005-0000-0000-0000B9540000}"/>
    <cellStyle name="Normal 5 3 2 2 3 5 3 2" xfId="36605" xr:uid="{00000000-0005-0000-0000-0000BA540000}"/>
    <cellStyle name="Normal 5 3 2 2 3 5 4" xfId="31295" xr:uid="{00000000-0005-0000-0000-0000BB540000}"/>
    <cellStyle name="Normal 5 3 2 2 3 5 5" xfId="25980" xr:uid="{00000000-0005-0000-0000-0000BC540000}"/>
    <cellStyle name="Normal 5 3 2 2 3 6" xfId="15202" xr:uid="{00000000-0005-0000-0000-0000BD540000}"/>
    <cellStyle name="Normal 5 3 2 2 3 6 2" xfId="38389" xr:uid="{00000000-0005-0000-0000-0000BE540000}"/>
    <cellStyle name="Normal 5 3 2 2 3 7" xfId="9893" xr:uid="{00000000-0005-0000-0000-0000BF540000}"/>
    <cellStyle name="Normal 5 3 2 2 3 7 2" xfId="33074" xr:uid="{00000000-0005-0000-0000-0000C0540000}"/>
    <cellStyle name="Normal 5 3 2 2 3 8" xfId="20520" xr:uid="{00000000-0005-0000-0000-0000C1540000}"/>
    <cellStyle name="Normal 5 3 2 2 3 8 2" xfId="27764" xr:uid="{00000000-0005-0000-0000-0000C2540000}"/>
    <cellStyle name="Normal 5 3 2 2 3 9" xfId="22449" xr:uid="{00000000-0005-0000-0000-0000C3540000}"/>
    <cellStyle name="Normal 5 3 2 2 4" xfId="1066" xr:uid="{00000000-0005-0000-0000-0000C4540000}"/>
    <cellStyle name="Normal 5 3 2 2 4 10" xfId="4981" xr:uid="{00000000-0005-0000-0000-0000C5540000}"/>
    <cellStyle name="Normal 5 3 2 2 4 11" xfId="3017" xr:uid="{00000000-0005-0000-0000-0000C6540000}"/>
    <cellStyle name="Normal 5 3 2 2 4 2" xfId="1881" xr:uid="{00000000-0005-0000-0000-0000C7540000}"/>
    <cellStyle name="Normal 5 3 2 2 4 2 10" xfId="3829" xr:uid="{00000000-0005-0000-0000-0000C8540000}"/>
    <cellStyle name="Normal 5 3 2 2 4 2 2" xfId="7439" xr:uid="{00000000-0005-0000-0000-0000C9540000}"/>
    <cellStyle name="Normal 5 3 2 2 4 2 2 2" xfId="17794" xr:uid="{00000000-0005-0000-0000-0000CA540000}"/>
    <cellStyle name="Normal 5 3 2 2 4 2 2 2 2" xfId="41106" xr:uid="{00000000-0005-0000-0000-0000CB540000}"/>
    <cellStyle name="Normal 5 3 2 2 4 2 2 3" xfId="12608" xr:uid="{00000000-0005-0000-0000-0000CC540000}"/>
    <cellStyle name="Normal 5 3 2 2 4 2 2 3 2" xfId="35791" xr:uid="{00000000-0005-0000-0000-0000CD540000}"/>
    <cellStyle name="Normal 5 3 2 2 4 2 2 4" xfId="30481" xr:uid="{00000000-0005-0000-0000-0000CE540000}"/>
    <cellStyle name="Normal 5 3 2 2 4 2 2 5" xfId="25166" xr:uid="{00000000-0005-0000-0000-0000CF540000}"/>
    <cellStyle name="Normal 5 3 2 2 4 2 3" xfId="9084" xr:uid="{00000000-0005-0000-0000-0000D0540000}"/>
    <cellStyle name="Normal 5 3 2 2 4 2 3 2" xfId="19529" xr:uid="{00000000-0005-0000-0000-0000D1540000}"/>
    <cellStyle name="Normal 5 3 2 2 4 2 3 2 2" xfId="42874" xr:uid="{00000000-0005-0000-0000-0000D2540000}"/>
    <cellStyle name="Normal 5 3 2 2 4 2 3 3" xfId="14375" xr:uid="{00000000-0005-0000-0000-0000D3540000}"/>
    <cellStyle name="Normal 5 3 2 2 4 2 3 3 2" xfId="37559" xr:uid="{00000000-0005-0000-0000-0000D4540000}"/>
    <cellStyle name="Normal 5 3 2 2 4 2 3 4" xfId="32249" xr:uid="{00000000-0005-0000-0000-0000D5540000}"/>
    <cellStyle name="Normal 5 3 2 2 4 2 3 5" xfId="26934" xr:uid="{00000000-0005-0000-0000-0000D6540000}"/>
    <cellStyle name="Normal 5 3 2 2 4 2 4" xfId="16156" xr:uid="{00000000-0005-0000-0000-0000D7540000}"/>
    <cellStyle name="Normal 5 3 2 2 4 2 4 2" xfId="39343" xr:uid="{00000000-0005-0000-0000-0000D8540000}"/>
    <cellStyle name="Normal 5 3 2 2 4 2 5" xfId="10847" xr:uid="{00000000-0005-0000-0000-0000D9540000}"/>
    <cellStyle name="Normal 5 3 2 2 4 2 5 2" xfId="34028" xr:uid="{00000000-0005-0000-0000-0000DA540000}"/>
    <cellStyle name="Normal 5 3 2 2 4 2 6" xfId="21474" xr:uid="{00000000-0005-0000-0000-0000DB540000}"/>
    <cellStyle name="Normal 5 3 2 2 4 2 6 2" xfId="28718" xr:uid="{00000000-0005-0000-0000-0000DC540000}"/>
    <cellStyle name="Normal 5 3 2 2 4 2 7" xfId="23403" xr:uid="{00000000-0005-0000-0000-0000DD540000}"/>
    <cellStyle name="Normal 5 3 2 2 4 2 8" xfId="44669" xr:uid="{00000000-0005-0000-0000-0000DE540000}"/>
    <cellStyle name="Normal 5 3 2 2 4 2 9" xfId="4982" xr:uid="{00000000-0005-0000-0000-0000DF540000}"/>
    <cellStyle name="Normal 5 3 2 2 4 3" xfId="6639" xr:uid="{00000000-0005-0000-0000-0000E0540000}"/>
    <cellStyle name="Normal 5 3 2 2 4 3 2" xfId="17042" xr:uid="{00000000-0005-0000-0000-0000E1540000}"/>
    <cellStyle name="Normal 5 3 2 2 4 3 2 2" xfId="40294" xr:uid="{00000000-0005-0000-0000-0000E2540000}"/>
    <cellStyle name="Normal 5 3 2 2 4 3 3" xfId="11796" xr:uid="{00000000-0005-0000-0000-0000E3540000}"/>
    <cellStyle name="Normal 5 3 2 2 4 3 3 2" xfId="34979" xr:uid="{00000000-0005-0000-0000-0000E4540000}"/>
    <cellStyle name="Normal 5 3 2 2 4 3 4" xfId="29669" xr:uid="{00000000-0005-0000-0000-0000E5540000}"/>
    <cellStyle name="Normal 5 3 2 2 4 3 5" xfId="24354" xr:uid="{00000000-0005-0000-0000-0000E6540000}"/>
    <cellStyle name="Normal 5 3 2 2 4 4" xfId="8331" xr:uid="{00000000-0005-0000-0000-0000E7540000}"/>
    <cellStyle name="Normal 5 3 2 2 4 4 2" xfId="18717" xr:uid="{00000000-0005-0000-0000-0000E8540000}"/>
    <cellStyle name="Normal 5 3 2 2 4 4 2 2" xfId="42062" xr:uid="{00000000-0005-0000-0000-0000E9540000}"/>
    <cellStyle name="Normal 5 3 2 2 4 4 3" xfId="13563" xr:uid="{00000000-0005-0000-0000-0000EA540000}"/>
    <cellStyle name="Normal 5 3 2 2 4 4 3 2" xfId="36747" xr:uid="{00000000-0005-0000-0000-0000EB540000}"/>
    <cellStyle name="Normal 5 3 2 2 4 4 4" xfId="31437" xr:uid="{00000000-0005-0000-0000-0000EC540000}"/>
    <cellStyle name="Normal 5 3 2 2 4 4 5" xfId="26122" xr:uid="{00000000-0005-0000-0000-0000ED540000}"/>
    <cellStyle name="Normal 5 3 2 2 4 5" xfId="15344" xr:uid="{00000000-0005-0000-0000-0000EE540000}"/>
    <cellStyle name="Normal 5 3 2 2 4 5 2" xfId="38531" xr:uid="{00000000-0005-0000-0000-0000EF540000}"/>
    <cellStyle name="Normal 5 3 2 2 4 6" xfId="10035" xr:uid="{00000000-0005-0000-0000-0000F0540000}"/>
    <cellStyle name="Normal 5 3 2 2 4 6 2" xfId="33216" xr:uid="{00000000-0005-0000-0000-0000F1540000}"/>
    <cellStyle name="Normal 5 3 2 2 4 7" xfId="20662" xr:uid="{00000000-0005-0000-0000-0000F2540000}"/>
    <cellStyle name="Normal 5 3 2 2 4 7 2" xfId="27906" xr:uid="{00000000-0005-0000-0000-0000F3540000}"/>
    <cellStyle name="Normal 5 3 2 2 4 8" xfId="22591" xr:uid="{00000000-0005-0000-0000-0000F4540000}"/>
    <cellStyle name="Normal 5 3 2 2 4 9" xfId="43857" xr:uid="{00000000-0005-0000-0000-0000F5540000}"/>
    <cellStyle name="Normal 5 3 2 2 5" xfId="647" xr:uid="{00000000-0005-0000-0000-0000F6540000}"/>
    <cellStyle name="Normal 5 3 2 2 5 10" xfId="2611" xr:uid="{00000000-0005-0000-0000-0000F7540000}"/>
    <cellStyle name="Normal 5 3 2 2 5 2" xfId="6240" xr:uid="{00000000-0005-0000-0000-0000F8540000}"/>
    <cellStyle name="Normal 5 3 2 2 5 2 2" xfId="16684" xr:uid="{00000000-0005-0000-0000-0000F9540000}"/>
    <cellStyle name="Normal 5 3 2 2 5 2 2 2" xfId="39888" xr:uid="{00000000-0005-0000-0000-0000FA540000}"/>
    <cellStyle name="Normal 5 3 2 2 5 2 3" xfId="11390" xr:uid="{00000000-0005-0000-0000-0000FB540000}"/>
    <cellStyle name="Normal 5 3 2 2 5 2 3 2" xfId="34573" xr:uid="{00000000-0005-0000-0000-0000FC540000}"/>
    <cellStyle name="Normal 5 3 2 2 5 2 4" xfId="29263" xr:uid="{00000000-0005-0000-0000-0000FD540000}"/>
    <cellStyle name="Normal 5 3 2 2 5 2 5" xfId="23948" xr:uid="{00000000-0005-0000-0000-0000FE540000}"/>
    <cellStyle name="Normal 5 3 2 2 5 3" xfId="7973" xr:uid="{00000000-0005-0000-0000-0000FF540000}"/>
    <cellStyle name="Normal 5 3 2 2 5 3 2" xfId="18312" xr:uid="{00000000-0005-0000-0000-000000550000}"/>
    <cellStyle name="Normal 5 3 2 2 5 3 2 2" xfId="41656" xr:uid="{00000000-0005-0000-0000-000001550000}"/>
    <cellStyle name="Normal 5 3 2 2 5 3 3" xfId="13157" xr:uid="{00000000-0005-0000-0000-000002550000}"/>
    <cellStyle name="Normal 5 3 2 2 5 3 3 2" xfId="36341" xr:uid="{00000000-0005-0000-0000-000003550000}"/>
    <cellStyle name="Normal 5 3 2 2 5 3 4" xfId="31031" xr:uid="{00000000-0005-0000-0000-000004550000}"/>
    <cellStyle name="Normal 5 3 2 2 5 3 5" xfId="25716" xr:uid="{00000000-0005-0000-0000-000005550000}"/>
    <cellStyle name="Normal 5 3 2 2 5 4" xfId="14938" xr:uid="{00000000-0005-0000-0000-000006550000}"/>
    <cellStyle name="Normal 5 3 2 2 5 4 2" xfId="38125" xr:uid="{00000000-0005-0000-0000-000007550000}"/>
    <cellStyle name="Normal 5 3 2 2 5 5" xfId="9629" xr:uid="{00000000-0005-0000-0000-000008550000}"/>
    <cellStyle name="Normal 5 3 2 2 5 5 2" xfId="32810" xr:uid="{00000000-0005-0000-0000-000009550000}"/>
    <cellStyle name="Normal 5 3 2 2 5 6" xfId="20256" xr:uid="{00000000-0005-0000-0000-00000A550000}"/>
    <cellStyle name="Normal 5 3 2 2 5 6 2" xfId="27500" xr:uid="{00000000-0005-0000-0000-00000B550000}"/>
    <cellStyle name="Normal 5 3 2 2 5 7" xfId="22185" xr:uid="{00000000-0005-0000-0000-00000C550000}"/>
    <cellStyle name="Normal 5 3 2 2 5 8" xfId="43451" xr:uid="{00000000-0005-0000-0000-00000D550000}"/>
    <cellStyle name="Normal 5 3 2 2 5 9" xfId="4983" xr:uid="{00000000-0005-0000-0000-00000E550000}"/>
    <cellStyle name="Normal 5 3 2 2 6" xfId="1474" xr:uid="{00000000-0005-0000-0000-00000F550000}"/>
    <cellStyle name="Normal 5 3 2 2 6 10" xfId="3423" xr:uid="{00000000-0005-0000-0000-000010550000}"/>
    <cellStyle name="Normal 5 3 2 2 6 2" xfId="7039" xr:uid="{00000000-0005-0000-0000-000011550000}"/>
    <cellStyle name="Normal 5 3 2 2 6 2 2" xfId="17412" xr:uid="{00000000-0005-0000-0000-000012550000}"/>
    <cellStyle name="Normal 5 3 2 2 6 2 2 2" xfId="40700" xr:uid="{00000000-0005-0000-0000-000013550000}"/>
    <cellStyle name="Normal 5 3 2 2 6 2 3" xfId="12202" xr:uid="{00000000-0005-0000-0000-000014550000}"/>
    <cellStyle name="Normal 5 3 2 2 6 2 3 2" xfId="35385" xr:uid="{00000000-0005-0000-0000-000015550000}"/>
    <cellStyle name="Normal 5 3 2 2 6 2 4" xfId="30075" xr:uid="{00000000-0005-0000-0000-000016550000}"/>
    <cellStyle name="Normal 5 3 2 2 6 2 5" xfId="24760" xr:uid="{00000000-0005-0000-0000-000017550000}"/>
    <cellStyle name="Normal 5 3 2 2 6 3" xfId="8701" xr:uid="{00000000-0005-0000-0000-000018550000}"/>
    <cellStyle name="Normal 5 3 2 2 6 3 2" xfId="19123" xr:uid="{00000000-0005-0000-0000-000019550000}"/>
    <cellStyle name="Normal 5 3 2 2 6 3 2 2" xfId="42468" xr:uid="{00000000-0005-0000-0000-00001A550000}"/>
    <cellStyle name="Normal 5 3 2 2 6 3 3" xfId="13969" xr:uid="{00000000-0005-0000-0000-00001B550000}"/>
    <cellStyle name="Normal 5 3 2 2 6 3 3 2" xfId="37153" xr:uid="{00000000-0005-0000-0000-00001C550000}"/>
    <cellStyle name="Normal 5 3 2 2 6 3 4" xfId="31843" xr:uid="{00000000-0005-0000-0000-00001D550000}"/>
    <cellStyle name="Normal 5 3 2 2 6 3 5" xfId="26528" xr:uid="{00000000-0005-0000-0000-00001E550000}"/>
    <cellStyle name="Normal 5 3 2 2 6 4" xfId="15750" xr:uid="{00000000-0005-0000-0000-00001F550000}"/>
    <cellStyle name="Normal 5 3 2 2 6 4 2" xfId="38937" xr:uid="{00000000-0005-0000-0000-000020550000}"/>
    <cellStyle name="Normal 5 3 2 2 6 5" xfId="10441" xr:uid="{00000000-0005-0000-0000-000021550000}"/>
    <cellStyle name="Normal 5 3 2 2 6 5 2" xfId="33622" xr:uid="{00000000-0005-0000-0000-000022550000}"/>
    <cellStyle name="Normal 5 3 2 2 6 6" xfId="21068" xr:uid="{00000000-0005-0000-0000-000023550000}"/>
    <cellStyle name="Normal 5 3 2 2 6 6 2" xfId="28312" xr:uid="{00000000-0005-0000-0000-000024550000}"/>
    <cellStyle name="Normal 5 3 2 2 6 7" xfId="22997" xr:uid="{00000000-0005-0000-0000-000025550000}"/>
    <cellStyle name="Normal 5 3 2 2 6 8" xfId="44263" xr:uid="{00000000-0005-0000-0000-000026550000}"/>
    <cellStyle name="Normal 5 3 2 2 6 9" xfId="4984" xr:uid="{00000000-0005-0000-0000-000027550000}"/>
    <cellStyle name="Normal 5 3 2 2 7" xfId="6108" xr:uid="{00000000-0005-0000-0000-000028550000}"/>
    <cellStyle name="Normal 5 3 2 2 7 2" xfId="16550" xr:uid="{00000000-0005-0000-0000-000029550000}"/>
    <cellStyle name="Normal 5 3 2 2 7 2 2" xfId="39754" xr:uid="{00000000-0005-0000-0000-00002A550000}"/>
    <cellStyle name="Normal 5 3 2 2 7 3" xfId="11256" xr:uid="{00000000-0005-0000-0000-00002B550000}"/>
    <cellStyle name="Normal 5 3 2 2 7 3 2" xfId="34439" xr:uid="{00000000-0005-0000-0000-00002C550000}"/>
    <cellStyle name="Normal 5 3 2 2 7 4" xfId="29129" xr:uid="{00000000-0005-0000-0000-00002D550000}"/>
    <cellStyle name="Normal 5 3 2 2 7 5" xfId="23814" xr:uid="{00000000-0005-0000-0000-00002E550000}"/>
    <cellStyle name="Normal 5 3 2 2 8" xfId="7839" xr:uid="{00000000-0005-0000-0000-00002F550000}"/>
    <cellStyle name="Normal 5 3 2 2 8 2" xfId="18178" xr:uid="{00000000-0005-0000-0000-000030550000}"/>
    <cellStyle name="Normal 5 3 2 2 8 2 2" xfId="41522" xr:uid="{00000000-0005-0000-0000-000031550000}"/>
    <cellStyle name="Normal 5 3 2 2 8 3" xfId="13023" xr:uid="{00000000-0005-0000-0000-000032550000}"/>
    <cellStyle name="Normal 5 3 2 2 8 3 2" xfId="36207" xr:uid="{00000000-0005-0000-0000-000033550000}"/>
    <cellStyle name="Normal 5 3 2 2 8 4" xfId="30897" xr:uid="{00000000-0005-0000-0000-000034550000}"/>
    <cellStyle name="Normal 5 3 2 2 8 5" xfId="25582" xr:uid="{00000000-0005-0000-0000-000035550000}"/>
    <cellStyle name="Normal 5 3 2 2 9" xfId="14804" xr:uid="{00000000-0005-0000-0000-000036550000}"/>
    <cellStyle name="Normal 5 3 2 2 9 2" xfId="37991" xr:uid="{00000000-0005-0000-0000-000037550000}"/>
    <cellStyle name="Normal 5 3 2 3" xfId="723" xr:uid="{00000000-0005-0000-0000-000038550000}"/>
    <cellStyle name="Normal 5 3 2 3 10" xfId="43524" xr:uid="{00000000-0005-0000-0000-000039550000}"/>
    <cellStyle name="Normal 5 3 2 3 11" xfId="4985" xr:uid="{00000000-0005-0000-0000-00003A550000}"/>
    <cellStyle name="Normal 5 3 2 3 12" xfId="2684" xr:uid="{00000000-0005-0000-0000-00003B550000}"/>
    <cellStyle name="Normal 5 3 2 3 2" xfId="1139" xr:uid="{00000000-0005-0000-0000-00003C550000}"/>
    <cellStyle name="Normal 5 3 2 3 2 10" xfId="4986" xr:uid="{00000000-0005-0000-0000-00003D550000}"/>
    <cellStyle name="Normal 5 3 2 3 2 11" xfId="3090" xr:uid="{00000000-0005-0000-0000-00003E550000}"/>
    <cellStyle name="Normal 5 3 2 3 2 2" xfId="1954" xr:uid="{00000000-0005-0000-0000-00003F550000}"/>
    <cellStyle name="Normal 5 3 2 3 2 2 10" xfId="3902" xr:uid="{00000000-0005-0000-0000-000040550000}"/>
    <cellStyle name="Normal 5 3 2 3 2 2 2" xfId="7511" xr:uid="{00000000-0005-0000-0000-000041550000}"/>
    <cellStyle name="Normal 5 3 2 3 2 2 2 2" xfId="17855" xr:uid="{00000000-0005-0000-0000-000042550000}"/>
    <cellStyle name="Normal 5 3 2 3 2 2 2 2 2" xfId="41179" xr:uid="{00000000-0005-0000-0000-000043550000}"/>
    <cellStyle name="Normal 5 3 2 3 2 2 2 3" xfId="12681" xr:uid="{00000000-0005-0000-0000-000044550000}"/>
    <cellStyle name="Normal 5 3 2 3 2 2 2 3 2" xfId="35864" xr:uid="{00000000-0005-0000-0000-000045550000}"/>
    <cellStyle name="Normal 5 3 2 3 2 2 2 4" xfId="30554" xr:uid="{00000000-0005-0000-0000-000046550000}"/>
    <cellStyle name="Normal 5 3 2 3 2 2 2 5" xfId="25239" xr:uid="{00000000-0005-0000-0000-000047550000}"/>
    <cellStyle name="Normal 5 3 2 3 2 2 3" xfId="9145" xr:uid="{00000000-0005-0000-0000-000048550000}"/>
    <cellStyle name="Normal 5 3 2 3 2 2 3 2" xfId="19602" xr:uid="{00000000-0005-0000-0000-000049550000}"/>
    <cellStyle name="Normal 5 3 2 3 2 2 3 2 2" xfId="42947" xr:uid="{00000000-0005-0000-0000-00004A550000}"/>
    <cellStyle name="Normal 5 3 2 3 2 2 3 3" xfId="14448" xr:uid="{00000000-0005-0000-0000-00004B550000}"/>
    <cellStyle name="Normal 5 3 2 3 2 2 3 3 2" xfId="37632" xr:uid="{00000000-0005-0000-0000-00004C550000}"/>
    <cellStyle name="Normal 5 3 2 3 2 2 3 4" xfId="32322" xr:uid="{00000000-0005-0000-0000-00004D550000}"/>
    <cellStyle name="Normal 5 3 2 3 2 2 3 5" xfId="27007" xr:uid="{00000000-0005-0000-0000-00004E550000}"/>
    <cellStyle name="Normal 5 3 2 3 2 2 4" xfId="16229" xr:uid="{00000000-0005-0000-0000-00004F550000}"/>
    <cellStyle name="Normal 5 3 2 3 2 2 4 2" xfId="39416" xr:uid="{00000000-0005-0000-0000-000050550000}"/>
    <cellStyle name="Normal 5 3 2 3 2 2 5" xfId="10920" xr:uid="{00000000-0005-0000-0000-000051550000}"/>
    <cellStyle name="Normal 5 3 2 3 2 2 5 2" xfId="34101" xr:uid="{00000000-0005-0000-0000-000052550000}"/>
    <cellStyle name="Normal 5 3 2 3 2 2 6" xfId="21547" xr:uid="{00000000-0005-0000-0000-000053550000}"/>
    <cellStyle name="Normal 5 3 2 3 2 2 6 2" xfId="28791" xr:uid="{00000000-0005-0000-0000-000054550000}"/>
    <cellStyle name="Normal 5 3 2 3 2 2 7" xfId="23476" xr:uid="{00000000-0005-0000-0000-000055550000}"/>
    <cellStyle name="Normal 5 3 2 3 2 2 8" xfId="44742" xr:uid="{00000000-0005-0000-0000-000056550000}"/>
    <cellStyle name="Normal 5 3 2 3 2 2 9" xfId="4987" xr:uid="{00000000-0005-0000-0000-000057550000}"/>
    <cellStyle name="Normal 5 3 2 3 2 3" xfId="6711" xr:uid="{00000000-0005-0000-0000-000058550000}"/>
    <cellStyle name="Normal 5 3 2 3 2 3 2" xfId="17103" xr:uid="{00000000-0005-0000-0000-000059550000}"/>
    <cellStyle name="Normal 5 3 2 3 2 3 2 2" xfId="40367" xr:uid="{00000000-0005-0000-0000-00005A550000}"/>
    <cellStyle name="Normal 5 3 2 3 2 3 3" xfId="11869" xr:uid="{00000000-0005-0000-0000-00005B550000}"/>
    <cellStyle name="Normal 5 3 2 3 2 3 3 2" xfId="35052" xr:uid="{00000000-0005-0000-0000-00005C550000}"/>
    <cellStyle name="Normal 5 3 2 3 2 3 4" xfId="29742" xr:uid="{00000000-0005-0000-0000-00005D550000}"/>
    <cellStyle name="Normal 5 3 2 3 2 3 5" xfId="24427" xr:uid="{00000000-0005-0000-0000-00005E550000}"/>
    <cellStyle name="Normal 5 3 2 3 2 4" xfId="8392" xr:uid="{00000000-0005-0000-0000-00005F550000}"/>
    <cellStyle name="Normal 5 3 2 3 2 4 2" xfId="18790" xr:uid="{00000000-0005-0000-0000-000060550000}"/>
    <cellStyle name="Normal 5 3 2 3 2 4 2 2" xfId="42135" xr:uid="{00000000-0005-0000-0000-000061550000}"/>
    <cellStyle name="Normal 5 3 2 3 2 4 3" xfId="13636" xr:uid="{00000000-0005-0000-0000-000062550000}"/>
    <cellStyle name="Normal 5 3 2 3 2 4 3 2" xfId="36820" xr:uid="{00000000-0005-0000-0000-000063550000}"/>
    <cellStyle name="Normal 5 3 2 3 2 4 4" xfId="31510" xr:uid="{00000000-0005-0000-0000-000064550000}"/>
    <cellStyle name="Normal 5 3 2 3 2 4 5" xfId="26195" xr:uid="{00000000-0005-0000-0000-000065550000}"/>
    <cellStyle name="Normal 5 3 2 3 2 5" xfId="15417" xr:uid="{00000000-0005-0000-0000-000066550000}"/>
    <cellStyle name="Normal 5 3 2 3 2 5 2" xfId="38604" xr:uid="{00000000-0005-0000-0000-000067550000}"/>
    <cellStyle name="Normal 5 3 2 3 2 6" xfId="10108" xr:uid="{00000000-0005-0000-0000-000068550000}"/>
    <cellStyle name="Normal 5 3 2 3 2 6 2" xfId="33289" xr:uid="{00000000-0005-0000-0000-000069550000}"/>
    <cellStyle name="Normal 5 3 2 3 2 7" xfId="20735" xr:uid="{00000000-0005-0000-0000-00006A550000}"/>
    <cellStyle name="Normal 5 3 2 3 2 7 2" xfId="27979" xr:uid="{00000000-0005-0000-0000-00006B550000}"/>
    <cellStyle name="Normal 5 3 2 3 2 8" xfId="22664" xr:uid="{00000000-0005-0000-0000-00006C550000}"/>
    <cellStyle name="Normal 5 3 2 3 2 9" xfId="43930" xr:uid="{00000000-0005-0000-0000-00006D550000}"/>
    <cellStyle name="Normal 5 3 2 3 3" xfId="1547" xr:uid="{00000000-0005-0000-0000-00006E550000}"/>
    <cellStyle name="Normal 5 3 2 3 3 10" xfId="3496" xr:uid="{00000000-0005-0000-0000-00006F550000}"/>
    <cellStyle name="Normal 5 3 2 3 3 2" xfId="7111" xr:uid="{00000000-0005-0000-0000-000070550000}"/>
    <cellStyle name="Normal 5 3 2 3 3 2 2" xfId="17473" xr:uid="{00000000-0005-0000-0000-000071550000}"/>
    <cellStyle name="Normal 5 3 2 3 3 2 2 2" xfId="40773" xr:uid="{00000000-0005-0000-0000-000072550000}"/>
    <cellStyle name="Normal 5 3 2 3 3 2 3" xfId="12275" xr:uid="{00000000-0005-0000-0000-000073550000}"/>
    <cellStyle name="Normal 5 3 2 3 3 2 3 2" xfId="35458" xr:uid="{00000000-0005-0000-0000-000074550000}"/>
    <cellStyle name="Normal 5 3 2 3 3 2 4" xfId="30148" xr:uid="{00000000-0005-0000-0000-000075550000}"/>
    <cellStyle name="Normal 5 3 2 3 3 2 5" xfId="24833" xr:uid="{00000000-0005-0000-0000-000076550000}"/>
    <cellStyle name="Normal 5 3 2 3 3 3" xfId="8762" xr:uid="{00000000-0005-0000-0000-000077550000}"/>
    <cellStyle name="Normal 5 3 2 3 3 3 2" xfId="19196" xr:uid="{00000000-0005-0000-0000-000078550000}"/>
    <cellStyle name="Normal 5 3 2 3 3 3 2 2" xfId="42541" xr:uid="{00000000-0005-0000-0000-000079550000}"/>
    <cellStyle name="Normal 5 3 2 3 3 3 3" xfId="14042" xr:uid="{00000000-0005-0000-0000-00007A550000}"/>
    <cellStyle name="Normal 5 3 2 3 3 3 3 2" xfId="37226" xr:uid="{00000000-0005-0000-0000-00007B550000}"/>
    <cellStyle name="Normal 5 3 2 3 3 3 4" xfId="31916" xr:uid="{00000000-0005-0000-0000-00007C550000}"/>
    <cellStyle name="Normal 5 3 2 3 3 3 5" xfId="26601" xr:uid="{00000000-0005-0000-0000-00007D550000}"/>
    <cellStyle name="Normal 5 3 2 3 3 4" xfId="15823" xr:uid="{00000000-0005-0000-0000-00007E550000}"/>
    <cellStyle name="Normal 5 3 2 3 3 4 2" xfId="39010" xr:uid="{00000000-0005-0000-0000-00007F550000}"/>
    <cellStyle name="Normal 5 3 2 3 3 5" xfId="10514" xr:uid="{00000000-0005-0000-0000-000080550000}"/>
    <cellStyle name="Normal 5 3 2 3 3 5 2" xfId="33695" xr:uid="{00000000-0005-0000-0000-000081550000}"/>
    <cellStyle name="Normal 5 3 2 3 3 6" xfId="21141" xr:uid="{00000000-0005-0000-0000-000082550000}"/>
    <cellStyle name="Normal 5 3 2 3 3 6 2" xfId="28385" xr:uid="{00000000-0005-0000-0000-000083550000}"/>
    <cellStyle name="Normal 5 3 2 3 3 7" xfId="23070" xr:uid="{00000000-0005-0000-0000-000084550000}"/>
    <cellStyle name="Normal 5 3 2 3 3 8" xfId="44336" xr:uid="{00000000-0005-0000-0000-000085550000}"/>
    <cellStyle name="Normal 5 3 2 3 3 9" xfId="4988" xr:uid="{00000000-0005-0000-0000-000086550000}"/>
    <cellStyle name="Normal 5 3 2 3 4" xfId="6312" xr:uid="{00000000-0005-0000-0000-000087550000}"/>
    <cellStyle name="Normal 5 3 2 3 4 2" xfId="16745" xr:uid="{00000000-0005-0000-0000-000088550000}"/>
    <cellStyle name="Normal 5 3 2 3 4 2 2" xfId="39961" xr:uid="{00000000-0005-0000-0000-000089550000}"/>
    <cellStyle name="Normal 5 3 2 3 4 3" xfId="11463" xr:uid="{00000000-0005-0000-0000-00008A550000}"/>
    <cellStyle name="Normal 5 3 2 3 4 3 2" xfId="34646" xr:uid="{00000000-0005-0000-0000-00008B550000}"/>
    <cellStyle name="Normal 5 3 2 3 4 4" xfId="29336" xr:uid="{00000000-0005-0000-0000-00008C550000}"/>
    <cellStyle name="Normal 5 3 2 3 4 5" xfId="24021" xr:uid="{00000000-0005-0000-0000-00008D550000}"/>
    <cellStyle name="Normal 5 3 2 3 5" xfId="8034" xr:uid="{00000000-0005-0000-0000-00008E550000}"/>
    <cellStyle name="Normal 5 3 2 3 5 2" xfId="18385" xr:uid="{00000000-0005-0000-0000-00008F550000}"/>
    <cellStyle name="Normal 5 3 2 3 5 2 2" xfId="41729" xr:uid="{00000000-0005-0000-0000-000090550000}"/>
    <cellStyle name="Normal 5 3 2 3 5 3" xfId="13230" xr:uid="{00000000-0005-0000-0000-000091550000}"/>
    <cellStyle name="Normal 5 3 2 3 5 3 2" xfId="36414" xr:uid="{00000000-0005-0000-0000-000092550000}"/>
    <cellStyle name="Normal 5 3 2 3 5 4" xfId="31104" xr:uid="{00000000-0005-0000-0000-000093550000}"/>
    <cellStyle name="Normal 5 3 2 3 5 5" xfId="25789" xr:uid="{00000000-0005-0000-0000-000094550000}"/>
    <cellStyle name="Normal 5 3 2 3 6" xfId="15011" xr:uid="{00000000-0005-0000-0000-000095550000}"/>
    <cellStyle name="Normal 5 3 2 3 6 2" xfId="38198" xr:uid="{00000000-0005-0000-0000-000096550000}"/>
    <cellStyle name="Normal 5 3 2 3 7" xfId="9702" xr:uid="{00000000-0005-0000-0000-000097550000}"/>
    <cellStyle name="Normal 5 3 2 3 7 2" xfId="32883" xr:uid="{00000000-0005-0000-0000-000098550000}"/>
    <cellStyle name="Normal 5 3 2 3 8" xfId="20329" xr:uid="{00000000-0005-0000-0000-000099550000}"/>
    <cellStyle name="Normal 5 3 2 3 8 2" xfId="27573" xr:uid="{00000000-0005-0000-0000-00009A550000}"/>
    <cellStyle name="Normal 5 3 2 3 9" xfId="22258" xr:uid="{00000000-0005-0000-0000-00009B550000}"/>
    <cellStyle name="Normal 5 3 2 4" xfId="860" xr:uid="{00000000-0005-0000-0000-00009C550000}"/>
    <cellStyle name="Normal 5 3 2 4 10" xfId="43653" xr:uid="{00000000-0005-0000-0000-00009D550000}"/>
    <cellStyle name="Normal 5 3 2 4 11" xfId="4989" xr:uid="{00000000-0005-0000-0000-00009E550000}"/>
    <cellStyle name="Normal 5 3 2 4 12" xfId="2813" xr:uid="{00000000-0005-0000-0000-00009F550000}"/>
    <cellStyle name="Normal 5 3 2 4 2" xfId="1268" xr:uid="{00000000-0005-0000-0000-0000A0550000}"/>
    <cellStyle name="Normal 5 3 2 4 2 10" xfId="4990" xr:uid="{00000000-0005-0000-0000-0000A1550000}"/>
    <cellStyle name="Normal 5 3 2 4 2 11" xfId="3219" xr:uid="{00000000-0005-0000-0000-0000A2550000}"/>
    <cellStyle name="Normal 5 3 2 4 2 2" xfId="2083" xr:uid="{00000000-0005-0000-0000-0000A3550000}"/>
    <cellStyle name="Normal 5 3 2 4 2 2 10" xfId="4031" xr:uid="{00000000-0005-0000-0000-0000A4550000}"/>
    <cellStyle name="Normal 5 3 2 4 2 2 2" xfId="7638" xr:uid="{00000000-0005-0000-0000-0000A5550000}"/>
    <cellStyle name="Normal 5 3 2 4 2 2 2 2" xfId="17972" xr:uid="{00000000-0005-0000-0000-0000A6550000}"/>
    <cellStyle name="Normal 5 3 2 4 2 2 2 2 2" xfId="41308" xr:uid="{00000000-0005-0000-0000-0000A7550000}"/>
    <cellStyle name="Normal 5 3 2 4 2 2 2 3" xfId="12810" xr:uid="{00000000-0005-0000-0000-0000A8550000}"/>
    <cellStyle name="Normal 5 3 2 4 2 2 2 3 2" xfId="35993" xr:uid="{00000000-0005-0000-0000-0000A9550000}"/>
    <cellStyle name="Normal 5 3 2 4 2 2 2 4" xfId="30683" xr:uid="{00000000-0005-0000-0000-0000AA550000}"/>
    <cellStyle name="Normal 5 3 2 4 2 2 2 5" xfId="25368" xr:uid="{00000000-0005-0000-0000-0000AB550000}"/>
    <cellStyle name="Normal 5 3 2 4 2 2 3" xfId="9262" xr:uid="{00000000-0005-0000-0000-0000AC550000}"/>
    <cellStyle name="Normal 5 3 2 4 2 2 3 2" xfId="19731" xr:uid="{00000000-0005-0000-0000-0000AD550000}"/>
    <cellStyle name="Normal 5 3 2 4 2 2 3 2 2" xfId="43076" xr:uid="{00000000-0005-0000-0000-0000AE550000}"/>
    <cellStyle name="Normal 5 3 2 4 2 2 3 3" xfId="14577" xr:uid="{00000000-0005-0000-0000-0000AF550000}"/>
    <cellStyle name="Normal 5 3 2 4 2 2 3 3 2" xfId="37761" xr:uid="{00000000-0005-0000-0000-0000B0550000}"/>
    <cellStyle name="Normal 5 3 2 4 2 2 3 4" xfId="32451" xr:uid="{00000000-0005-0000-0000-0000B1550000}"/>
    <cellStyle name="Normal 5 3 2 4 2 2 3 5" xfId="27136" xr:uid="{00000000-0005-0000-0000-0000B2550000}"/>
    <cellStyle name="Normal 5 3 2 4 2 2 4" xfId="16358" xr:uid="{00000000-0005-0000-0000-0000B3550000}"/>
    <cellStyle name="Normal 5 3 2 4 2 2 4 2" xfId="39545" xr:uid="{00000000-0005-0000-0000-0000B4550000}"/>
    <cellStyle name="Normal 5 3 2 4 2 2 5" xfId="11049" xr:uid="{00000000-0005-0000-0000-0000B5550000}"/>
    <cellStyle name="Normal 5 3 2 4 2 2 5 2" xfId="34230" xr:uid="{00000000-0005-0000-0000-0000B6550000}"/>
    <cellStyle name="Normal 5 3 2 4 2 2 6" xfId="21676" xr:uid="{00000000-0005-0000-0000-0000B7550000}"/>
    <cellStyle name="Normal 5 3 2 4 2 2 6 2" xfId="28920" xr:uid="{00000000-0005-0000-0000-0000B8550000}"/>
    <cellStyle name="Normal 5 3 2 4 2 2 7" xfId="23605" xr:uid="{00000000-0005-0000-0000-0000B9550000}"/>
    <cellStyle name="Normal 5 3 2 4 2 2 8" xfId="44871" xr:uid="{00000000-0005-0000-0000-0000BA550000}"/>
    <cellStyle name="Normal 5 3 2 4 2 2 9" xfId="4991" xr:uid="{00000000-0005-0000-0000-0000BB550000}"/>
    <cellStyle name="Normal 5 3 2 4 2 3" xfId="6838" xr:uid="{00000000-0005-0000-0000-0000BC550000}"/>
    <cellStyle name="Normal 5 3 2 4 2 3 2" xfId="17208" xr:uid="{00000000-0005-0000-0000-0000BD550000}"/>
    <cellStyle name="Normal 5 3 2 4 2 3 2 2" xfId="40496" xr:uid="{00000000-0005-0000-0000-0000BE550000}"/>
    <cellStyle name="Normal 5 3 2 4 2 3 3" xfId="11998" xr:uid="{00000000-0005-0000-0000-0000BF550000}"/>
    <cellStyle name="Normal 5 3 2 4 2 3 3 2" xfId="35181" xr:uid="{00000000-0005-0000-0000-0000C0550000}"/>
    <cellStyle name="Normal 5 3 2 4 2 3 4" xfId="29871" xr:uid="{00000000-0005-0000-0000-0000C1550000}"/>
    <cellStyle name="Normal 5 3 2 4 2 3 5" xfId="24556" xr:uid="{00000000-0005-0000-0000-0000C2550000}"/>
    <cellStyle name="Normal 5 3 2 4 2 4" xfId="8497" xr:uid="{00000000-0005-0000-0000-0000C3550000}"/>
    <cellStyle name="Normal 5 3 2 4 2 4 2" xfId="18919" xr:uid="{00000000-0005-0000-0000-0000C4550000}"/>
    <cellStyle name="Normal 5 3 2 4 2 4 2 2" xfId="42264" xr:uid="{00000000-0005-0000-0000-0000C5550000}"/>
    <cellStyle name="Normal 5 3 2 4 2 4 3" xfId="13765" xr:uid="{00000000-0005-0000-0000-0000C6550000}"/>
    <cellStyle name="Normal 5 3 2 4 2 4 3 2" xfId="36949" xr:uid="{00000000-0005-0000-0000-0000C7550000}"/>
    <cellStyle name="Normal 5 3 2 4 2 4 4" xfId="31639" xr:uid="{00000000-0005-0000-0000-0000C8550000}"/>
    <cellStyle name="Normal 5 3 2 4 2 4 5" xfId="26324" xr:uid="{00000000-0005-0000-0000-0000C9550000}"/>
    <cellStyle name="Normal 5 3 2 4 2 5" xfId="15546" xr:uid="{00000000-0005-0000-0000-0000CA550000}"/>
    <cellStyle name="Normal 5 3 2 4 2 5 2" xfId="38733" xr:uid="{00000000-0005-0000-0000-0000CB550000}"/>
    <cellStyle name="Normal 5 3 2 4 2 6" xfId="10237" xr:uid="{00000000-0005-0000-0000-0000CC550000}"/>
    <cellStyle name="Normal 5 3 2 4 2 6 2" xfId="33418" xr:uid="{00000000-0005-0000-0000-0000CD550000}"/>
    <cellStyle name="Normal 5 3 2 4 2 7" xfId="20864" xr:uid="{00000000-0005-0000-0000-0000CE550000}"/>
    <cellStyle name="Normal 5 3 2 4 2 7 2" xfId="28108" xr:uid="{00000000-0005-0000-0000-0000CF550000}"/>
    <cellStyle name="Normal 5 3 2 4 2 8" xfId="22793" xr:uid="{00000000-0005-0000-0000-0000D0550000}"/>
    <cellStyle name="Normal 5 3 2 4 2 9" xfId="44059" xr:uid="{00000000-0005-0000-0000-0000D1550000}"/>
    <cellStyle name="Normal 5 3 2 4 3" xfId="1676" xr:uid="{00000000-0005-0000-0000-0000D2550000}"/>
    <cellStyle name="Normal 5 3 2 4 3 10" xfId="3625" xr:uid="{00000000-0005-0000-0000-0000D3550000}"/>
    <cellStyle name="Normal 5 3 2 4 3 2" xfId="7238" xr:uid="{00000000-0005-0000-0000-0000D4550000}"/>
    <cellStyle name="Normal 5 3 2 4 3 2 2" xfId="17590" xr:uid="{00000000-0005-0000-0000-0000D5550000}"/>
    <cellStyle name="Normal 5 3 2 4 3 2 2 2" xfId="40902" xr:uid="{00000000-0005-0000-0000-0000D6550000}"/>
    <cellStyle name="Normal 5 3 2 4 3 2 3" xfId="12404" xr:uid="{00000000-0005-0000-0000-0000D7550000}"/>
    <cellStyle name="Normal 5 3 2 4 3 2 3 2" xfId="35587" xr:uid="{00000000-0005-0000-0000-0000D8550000}"/>
    <cellStyle name="Normal 5 3 2 4 3 2 4" xfId="30277" xr:uid="{00000000-0005-0000-0000-0000D9550000}"/>
    <cellStyle name="Normal 5 3 2 4 3 2 5" xfId="24962" xr:uid="{00000000-0005-0000-0000-0000DA550000}"/>
    <cellStyle name="Normal 5 3 2 4 3 3" xfId="8879" xr:uid="{00000000-0005-0000-0000-0000DB550000}"/>
    <cellStyle name="Normal 5 3 2 4 3 3 2" xfId="19325" xr:uid="{00000000-0005-0000-0000-0000DC550000}"/>
    <cellStyle name="Normal 5 3 2 4 3 3 2 2" xfId="42670" xr:uid="{00000000-0005-0000-0000-0000DD550000}"/>
    <cellStyle name="Normal 5 3 2 4 3 3 3" xfId="14171" xr:uid="{00000000-0005-0000-0000-0000DE550000}"/>
    <cellStyle name="Normal 5 3 2 4 3 3 3 2" xfId="37355" xr:uid="{00000000-0005-0000-0000-0000DF550000}"/>
    <cellStyle name="Normal 5 3 2 4 3 3 4" xfId="32045" xr:uid="{00000000-0005-0000-0000-0000E0550000}"/>
    <cellStyle name="Normal 5 3 2 4 3 3 5" xfId="26730" xr:uid="{00000000-0005-0000-0000-0000E1550000}"/>
    <cellStyle name="Normal 5 3 2 4 3 4" xfId="15952" xr:uid="{00000000-0005-0000-0000-0000E2550000}"/>
    <cellStyle name="Normal 5 3 2 4 3 4 2" xfId="39139" xr:uid="{00000000-0005-0000-0000-0000E3550000}"/>
    <cellStyle name="Normal 5 3 2 4 3 5" xfId="10643" xr:uid="{00000000-0005-0000-0000-0000E4550000}"/>
    <cellStyle name="Normal 5 3 2 4 3 5 2" xfId="33824" xr:uid="{00000000-0005-0000-0000-0000E5550000}"/>
    <cellStyle name="Normal 5 3 2 4 3 6" xfId="21270" xr:uid="{00000000-0005-0000-0000-0000E6550000}"/>
    <cellStyle name="Normal 5 3 2 4 3 6 2" xfId="28514" xr:uid="{00000000-0005-0000-0000-0000E7550000}"/>
    <cellStyle name="Normal 5 3 2 4 3 7" xfId="23199" xr:uid="{00000000-0005-0000-0000-0000E8550000}"/>
    <cellStyle name="Normal 5 3 2 4 3 8" xfId="44465" xr:uid="{00000000-0005-0000-0000-0000E9550000}"/>
    <cellStyle name="Normal 5 3 2 4 3 9" xfId="4992" xr:uid="{00000000-0005-0000-0000-0000EA550000}"/>
    <cellStyle name="Normal 5 3 2 4 4" xfId="6439" xr:uid="{00000000-0005-0000-0000-0000EB550000}"/>
    <cellStyle name="Normal 5 3 2 4 4 2" xfId="16850" xr:uid="{00000000-0005-0000-0000-0000EC550000}"/>
    <cellStyle name="Normal 5 3 2 4 4 2 2" xfId="40090" xr:uid="{00000000-0005-0000-0000-0000ED550000}"/>
    <cellStyle name="Normal 5 3 2 4 4 3" xfId="11592" xr:uid="{00000000-0005-0000-0000-0000EE550000}"/>
    <cellStyle name="Normal 5 3 2 4 4 3 2" xfId="34775" xr:uid="{00000000-0005-0000-0000-0000EF550000}"/>
    <cellStyle name="Normal 5 3 2 4 4 4" xfId="29465" xr:uid="{00000000-0005-0000-0000-0000F0550000}"/>
    <cellStyle name="Normal 5 3 2 4 4 5" xfId="24150" xr:uid="{00000000-0005-0000-0000-0000F1550000}"/>
    <cellStyle name="Normal 5 3 2 4 5" xfId="8139" xr:uid="{00000000-0005-0000-0000-0000F2550000}"/>
    <cellStyle name="Normal 5 3 2 4 5 2" xfId="18514" xr:uid="{00000000-0005-0000-0000-0000F3550000}"/>
    <cellStyle name="Normal 5 3 2 4 5 2 2" xfId="41858" xr:uid="{00000000-0005-0000-0000-0000F4550000}"/>
    <cellStyle name="Normal 5 3 2 4 5 3" xfId="13359" xr:uid="{00000000-0005-0000-0000-0000F5550000}"/>
    <cellStyle name="Normal 5 3 2 4 5 3 2" xfId="36543" xr:uid="{00000000-0005-0000-0000-0000F6550000}"/>
    <cellStyle name="Normal 5 3 2 4 5 4" xfId="31233" xr:uid="{00000000-0005-0000-0000-0000F7550000}"/>
    <cellStyle name="Normal 5 3 2 4 5 5" xfId="25918" xr:uid="{00000000-0005-0000-0000-0000F8550000}"/>
    <cellStyle name="Normal 5 3 2 4 6" xfId="15140" xr:uid="{00000000-0005-0000-0000-0000F9550000}"/>
    <cellStyle name="Normal 5 3 2 4 6 2" xfId="38327" xr:uid="{00000000-0005-0000-0000-0000FA550000}"/>
    <cellStyle name="Normal 5 3 2 4 7" xfId="9831" xr:uid="{00000000-0005-0000-0000-0000FB550000}"/>
    <cellStyle name="Normal 5 3 2 4 7 2" xfId="33012" xr:uid="{00000000-0005-0000-0000-0000FC550000}"/>
    <cellStyle name="Normal 5 3 2 4 8" xfId="20458" xr:uid="{00000000-0005-0000-0000-0000FD550000}"/>
    <cellStyle name="Normal 5 3 2 4 8 2" xfId="27702" xr:uid="{00000000-0005-0000-0000-0000FE550000}"/>
    <cellStyle name="Normal 5 3 2 4 9" xfId="22387" xr:uid="{00000000-0005-0000-0000-0000FF550000}"/>
    <cellStyle name="Normal 5 3 2 5" xfId="1004" xr:uid="{00000000-0005-0000-0000-000000560000}"/>
    <cellStyle name="Normal 5 3 2 5 10" xfId="4993" xr:uid="{00000000-0005-0000-0000-000001560000}"/>
    <cellStyle name="Normal 5 3 2 5 11" xfId="2955" xr:uid="{00000000-0005-0000-0000-000002560000}"/>
    <cellStyle name="Normal 5 3 2 5 2" xfId="1819" xr:uid="{00000000-0005-0000-0000-000003560000}"/>
    <cellStyle name="Normal 5 3 2 5 2 10" xfId="3767" xr:uid="{00000000-0005-0000-0000-000004560000}"/>
    <cellStyle name="Normal 5 3 2 5 2 2" xfId="7378" xr:uid="{00000000-0005-0000-0000-000005560000}"/>
    <cellStyle name="Normal 5 3 2 5 2 2 2" xfId="17732" xr:uid="{00000000-0005-0000-0000-000006560000}"/>
    <cellStyle name="Normal 5 3 2 5 2 2 2 2" xfId="41044" xr:uid="{00000000-0005-0000-0000-000007560000}"/>
    <cellStyle name="Normal 5 3 2 5 2 2 3" xfId="12546" xr:uid="{00000000-0005-0000-0000-000008560000}"/>
    <cellStyle name="Normal 5 3 2 5 2 2 3 2" xfId="35729" xr:uid="{00000000-0005-0000-0000-000009560000}"/>
    <cellStyle name="Normal 5 3 2 5 2 2 4" xfId="30419" xr:uid="{00000000-0005-0000-0000-00000A560000}"/>
    <cellStyle name="Normal 5 3 2 5 2 2 5" xfId="25104" xr:uid="{00000000-0005-0000-0000-00000B560000}"/>
    <cellStyle name="Normal 5 3 2 5 2 3" xfId="9022" xr:uid="{00000000-0005-0000-0000-00000C560000}"/>
    <cellStyle name="Normal 5 3 2 5 2 3 2" xfId="19467" xr:uid="{00000000-0005-0000-0000-00000D560000}"/>
    <cellStyle name="Normal 5 3 2 5 2 3 2 2" xfId="42812" xr:uid="{00000000-0005-0000-0000-00000E560000}"/>
    <cellStyle name="Normal 5 3 2 5 2 3 3" xfId="14313" xr:uid="{00000000-0005-0000-0000-00000F560000}"/>
    <cellStyle name="Normal 5 3 2 5 2 3 3 2" xfId="37497" xr:uid="{00000000-0005-0000-0000-000010560000}"/>
    <cellStyle name="Normal 5 3 2 5 2 3 4" xfId="32187" xr:uid="{00000000-0005-0000-0000-000011560000}"/>
    <cellStyle name="Normal 5 3 2 5 2 3 5" xfId="26872" xr:uid="{00000000-0005-0000-0000-000012560000}"/>
    <cellStyle name="Normal 5 3 2 5 2 4" xfId="16094" xr:uid="{00000000-0005-0000-0000-000013560000}"/>
    <cellStyle name="Normal 5 3 2 5 2 4 2" xfId="39281" xr:uid="{00000000-0005-0000-0000-000014560000}"/>
    <cellStyle name="Normal 5 3 2 5 2 5" xfId="10785" xr:uid="{00000000-0005-0000-0000-000015560000}"/>
    <cellStyle name="Normal 5 3 2 5 2 5 2" xfId="33966" xr:uid="{00000000-0005-0000-0000-000016560000}"/>
    <cellStyle name="Normal 5 3 2 5 2 6" xfId="21412" xr:uid="{00000000-0005-0000-0000-000017560000}"/>
    <cellStyle name="Normal 5 3 2 5 2 6 2" xfId="28656" xr:uid="{00000000-0005-0000-0000-000018560000}"/>
    <cellStyle name="Normal 5 3 2 5 2 7" xfId="23341" xr:uid="{00000000-0005-0000-0000-000019560000}"/>
    <cellStyle name="Normal 5 3 2 5 2 8" xfId="44607" xr:uid="{00000000-0005-0000-0000-00001A560000}"/>
    <cellStyle name="Normal 5 3 2 5 2 9" xfId="4994" xr:uid="{00000000-0005-0000-0000-00001B560000}"/>
    <cellStyle name="Normal 5 3 2 5 3" xfId="6578" xr:uid="{00000000-0005-0000-0000-00001C560000}"/>
    <cellStyle name="Normal 5 3 2 5 3 2" xfId="16980" xr:uid="{00000000-0005-0000-0000-00001D560000}"/>
    <cellStyle name="Normal 5 3 2 5 3 2 2" xfId="40232" xr:uid="{00000000-0005-0000-0000-00001E560000}"/>
    <cellStyle name="Normal 5 3 2 5 3 3" xfId="11734" xr:uid="{00000000-0005-0000-0000-00001F560000}"/>
    <cellStyle name="Normal 5 3 2 5 3 3 2" xfId="34917" xr:uid="{00000000-0005-0000-0000-000020560000}"/>
    <cellStyle name="Normal 5 3 2 5 3 4" xfId="29607" xr:uid="{00000000-0005-0000-0000-000021560000}"/>
    <cellStyle name="Normal 5 3 2 5 3 5" xfId="24292" xr:uid="{00000000-0005-0000-0000-000022560000}"/>
    <cellStyle name="Normal 5 3 2 5 4" xfId="8269" xr:uid="{00000000-0005-0000-0000-000023560000}"/>
    <cellStyle name="Normal 5 3 2 5 4 2" xfId="18655" xr:uid="{00000000-0005-0000-0000-000024560000}"/>
    <cellStyle name="Normal 5 3 2 5 4 2 2" xfId="42000" xr:uid="{00000000-0005-0000-0000-000025560000}"/>
    <cellStyle name="Normal 5 3 2 5 4 3" xfId="13501" xr:uid="{00000000-0005-0000-0000-000026560000}"/>
    <cellStyle name="Normal 5 3 2 5 4 3 2" xfId="36685" xr:uid="{00000000-0005-0000-0000-000027560000}"/>
    <cellStyle name="Normal 5 3 2 5 4 4" xfId="31375" xr:uid="{00000000-0005-0000-0000-000028560000}"/>
    <cellStyle name="Normal 5 3 2 5 4 5" xfId="26060" xr:uid="{00000000-0005-0000-0000-000029560000}"/>
    <cellStyle name="Normal 5 3 2 5 5" xfId="15282" xr:uid="{00000000-0005-0000-0000-00002A560000}"/>
    <cellStyle name="Normal 5 3 2 5 5 2" xfId="38469" xr:uid="{00000000-0005-0000-0000-00002B560000}"/>
    <cellStyle name="Normal 5 3 2 5 6" xfId="9973" xr:uid="{00000000-0005-0000-0000-00002C560000}"/>
    <cellStyle name="Normal 5 3 2 5 6 2" xfId="33154" xr:uid="{00000000-0005-0000-0000-00002D560000}"/>
    <cellStyle name="Normal 5 3 2 5 7" xfId="20600" xr:uid="{00000000-0005-0000-0000-00002E560000}"/>
    <cellStyle name="Normal 5 3 2 5 7 2" xfId="27844" xr:uid="{00000000-0005-0000-0000-00002F560000}"/>
    <cellStyle name="Normal 5 3 2 5 8" xfId="22529" xr:uid="{00000000-0005-0000-0000-000030560000}"/>
    <cellStyle name="Normal 5 3 2 5 9" xfId="43795" xr:uid="{00000000-0005-0000-0000-000031560000}"/>
    <cellStyle name="Normal 5 3 2 6" xfId="585" xr:uid="{00000000-0005-0000-0000-000032560000}"/>
    <cellStyle name="Normal 5 3 2 6 10" xfId="2549" xr:uid="{00000000-0005-0000-0000-000033560000}"/>
    <cellStyle name="Normal 5 3 2 6 2" xfId="6179" xr:uid="{00000000-0005-0000-0000-000034560000}"/>
    <cellStyle name="Normal 5 3 2 6 2 2" xfId="16622" xr:uid="{00000000-0005-0000-0000-000035560000}"/>
    <cellStyle name="Normal 5 3 2 6 2 2 2" xfId="39826" xr:uid="{00000000-0005-0000-0000-000036560000}"/>
    <cellStyle name="Normal 5 3 2 6 2 3" xfId="11328" xr:uid="{00000000-0005-0000-0000-000037560000}"/>
    <cellStyle name="Normal 5 3 2 6 2 3 2" xfId="34511" xr:uid="{00000000-0005-0000-0000-000038560000}"/>
    <cellStyle name="Normal 5 3 2 6 2 4" xfId="29201" xr:uid="{00000000-0005-0000-0000-000039560000}"/>
    <cellStyle name="Normal 5 3 2 6 2 5" xfId="23886" xr:uid="{00000000-0005-0000-0000-00003A560000}"/>
    <cellStyle name="Normal 5 3 2 6 3" xfId="7911" xr:uid="{00000000-0005-0000-0000-00003B560000}"/>
    <cellStyle name="Normal 5 3 2 6 3 2" xfId="18250" xr:uid="{00000000-0005-0000-0000-00003C560000}"/>
    <cellStyle name="Normal 5 3 2 6 3 2 2" xfId="41594" xr:uid="{00000000-0005-0000-0000-00003D560000}"/>
    <cellStyle name="Normal 5 3 2 6 3 3" xfId="13095" xr:uid="{00000000-0005-0000-0000-00003E560000}"/>
    <cellStyle name="Normal 5 3 2 6 3 3 2" xfId="36279" xr:uid="{00000000-0005-0000-0000-00003F560000}"/>
    <cellStyle name="Normal 5 3 2 6 3 4" xfId="30969" xr:uid="{00000000-0005-0000-0000-000040560000}"/>
    <cellStyle name="Normal 5 3 2 6 3 5" xfId="25654" xr:uid="{00000000-0005-0000-0000-000041560000}"/>
    <cellStyle name="Normal 5 3 2 6 4" xfId="14876" xr:uid="{00000000-0005-0000-0000-000042560000}"/>
    <cellStyle name="Normal 5 3 2 6 4 2" xfId="38063" xr:uid="{00000000-0005-0000-0000-000043560000}"/>
    <cellStyle name="Normal 5 3 2 6 5" xfId="9567" xr:uid="{00000000-0005-0000-0000-000044560000}"/>
    <cellStyle name="Normal 5 3 2 6 5 2" xfId="32748" xr:uid="{00000000-0005-0000-0000-000045560000}"/>
    <cellStyle name="Normal 5 3 2 6 6" xfId="20194" xr:uid="{00000000-0005-0000-0000-000046560000}"/>
    <cellStyle name="Normal 5 3 2 6 6 2" xfId="27438" xr:uid="{00000000-0005-0000-0000-000047560000}"/>
    <cellStyle name="Normal 5 3 2 6 7" xfId="22123" xr:uid="{00000000-0005-0000-0000-000048560000}"/>
    <cellStyle name="Normal 5 3 2 6 8" xfId="43389" xr:uid="{00000000-0005-0000-0000-000049560000}"/>
    <cellStyle name="Normal 5 3 2 6 9" xfId="4995" xr:uid="{00000000-0005-0000-0000-00004A560000}"/>
    <cellStyle name="Normal 5 3 2 7" xfId="1412" xr:uid="{00000000-0005-0000-0000-00004B560000}"/>
    <cellStyle name="Normal 5 3 2 7 10" xfId="3361" xr:uid="{00000000-0005-0000-0000-00004C560000}"/>
    <cellStyle name="Normal 5 3 2 7 2" xfId="6978" xr:uid="{00000000-0005-0000-0000-00004D560000}"/>
    <cellStyle name="Normal 5 3 2 7 2 2" xfId="17350" xr:uid="{00000000-0005-0000-0000-00004E560000}"/>
    <cellStyle name="Normal 5 3 2 7 2 2 2" xfId="40638" xr:uid="{00000000-0005-0000-0000-00004F560000}"/>
    <cellStyle name="Normal 5 3 2 7 2 3" xfId="12140" xr:uid="{00000000-0005-0000-0000-000050560000}"/>
    <cellStyle name="Normal 5 3 2 7 2 3 2" xfId="35323" xr:uid="{00000000-0005-0000-0000-000051560000}"/>
    <cellStyle name="Normal 5 3 2 7 2 4" xfId="30013" xr:uid="{00000000-0005-0000-0000-000052560000}"/>
    <cellStyle name="Normal 5 3 2 7 2 5" xfId="24698" xr:uid="{00000000-0005-0000-0000-000053560000}"/>
    <cellStyle name="Normal 5 3 2 7 3" xfId="8639" xr:uid="{00000000-0005-0000-0000-000054560000}"/>
    <cellStyle name="Normal 5 3 2 7 3 2" xfId="19061" xr:uid="{00000000-0005-0000-0000-000055560000}"/>
    <cellStyle name="Normal 5 3 2 7 3 2 2" xfId="42406" xr:uid="{00000000-0005-0000-0000-000056560000}"/>
    <cellStyle name="Normal 5 3 2 7 3 3" xfId="13907" xr:uid="{00000000-0005-0000-0000-000057560000}"/>
    <cellStyle name="Normal 5 3 2 7 3 3 2" xfId="37091" xr:uid="{00000000-0005-0000-0000-000058560000}"/>
    <cellStyle name="Normal 5 3 2 7 3 4" xfId="31781" xr:uid="{00000000-0005-0000-0000-000059560000}"/>
    <cellStyle name="Normal 5 3 2 7 3 5" xfId="26466" xr:uid="{00000000-0005-0000-0000-00005A560000}"/>
    <cellStyle name="Normal 5 3 2 7 4" xfId="15688" xr:uid="{00000000-0005-0000-0000-00005B560000}"/>
    <cellStyle name="Normal 5 3 2 7 4 2" xfId="38875" xr:uid="{00000000-0005-0000-0000-00005C560000}"/>
    <cellStyle name="Normal 5 3 2 7 5" xfId="10379" xr:uid="{00000000-0005-0000-0000-00005D560000}"/>
    <cellStyle name="Normal 5 3 2 7 5 2" xfId="33560" xr:uid="{00000000-0005-0000-0000-00005E560000}"/>
    <cellStyle name="Normal 5 3 2 7 6" xfId="21006" xr:uid="{00000000-0005-0000-0000-00005F560000}"/>
    <cellStyle name="Normal 5 3 2 7 6 2" xfId="28250" xr:uid="{00000000-0005-0000-0000-000060560000}"/>
    <cellStyle name="Normal 5 3 2 7 7" xfId="22935" xr:uid="{00000000-0005-0000-0000-000061560000}"/>
    <cellStyle name="Normal 5 3 2 7 8" xfId="44201" xr:uid="{00000000-0005-0000-0000-000062560000}"/>
    <cellStyle name="Normal 5 3 2 7 9" xfId="4996" xr:uid="{00000000-0005-0000-0000-000063560000}"/>
    <cellStyle name="Normal 5 3 2 8" xfId="6046" xr:uid="{00000000-0005-0000-0000-000064560000}"/>
    <cellStyle name="Normal 5 3 2 8 2" xfId="16501" xr:uid="{00000000-0005-0000-0000-000065560000}"/>
    <cellStyle name="Normal 5 3 2 8 2 2" xfId="39692" xr:uid="{00000000-0005-0000-0000-000066560000}"/>
    <cellStyle name="Normal 5 3 2 8 3" xfId="11194" xr:uid="{00000000-0005-0000-0000-000067560000}"/>
    <cellStyle name="Normal 5 3 2 8 3 2" xfId="34377" xr:uid="{00000000-0005-0000-0000-000068560000}"/>
    <cellStyle name="Normal 5 3 2 8 4" xfId="29067" xr:uid="{00000000-0005-0000-0000-000069560000}"/>
    <cellStyle name="Normal 5 3 2 8 5" xfId="23752" xr:uid="{00000000-0005-0000-0000-00006A560000}"/>
    <cellStyle name="Normal 5 3 2 9" xfId="7790" xr:uid="{00000000-0005-0000-0000-00006B560000}"/>
    <cellStyle name="Normal 5 3 2 9 2" xfId="18117" xr:uid="{00000000-0005-0000-0000-00006C560000}"/>
    <cellStyle name="Normal 5 3 2 9 2 2" xfId="41460" xr:uid="{00000000-0005-0000-0000-00006D560000}"/>
    <cellStyle name="Normal 5 3 2 9 3" xfId="12961" xr:uid="{00000000-0005-0000-0000-00006E560000}"/>
    <cellStyle name="Normal 5 3 2 9 3 2" xfId="36145" xr:uid="{00000000-0005-0000-0000-00006F560000}"/>
    <cellStyle name="Normal 5 3 2 9 4" xfId="30835" xr:uid="{00000000-0005-0000-0000-000070560000}"/>
    <cellStyle name="Normal 5 3 2 9 5" xfId="25520" xr:uid="{00000000-0005-0000-0000-000071560000}"/>
    <cellStyle name="Normal 5 3 3" xfId="474" xr:uid="{00000000-0005-0000-0000-000072560000}"/>
    <cellStyle name="Normal 5 3 3 10" xfId="9456" xr:uid="{00000000-0005-0000-0000-000073560000}"/>
    <cellStyle name="Normal 5 3 3 10 2" xfId="32637" xr:uid="{00000000-0005-0000-0000-000074560000}"/>
    <cellStyle name="Normal 5 3 3 11" xfId="20083" xr:uid="{00000000-0005-0000-0000-000075560000}"/>
    <cellStyle name="Normal 5 3 3 11 2" xfId="27327" xr:uid="{00000000-0005-0000-0000-000076560000}"/>
    <cellStyle name="Normal 5 3 3 12" xfId="22012" xr:uid="{00000000-0005-0000-0000-000077560000}"/>
    <cellStyle name="Normal 5 3 3 13" xfId="43278" xr:uid="{00000000-0005-0000-0000-000078560000}"/>
    <cellStyle name="Normal 5 3 3 14" xfId="4997" xr:uid="{00000000-0005-0000-0000-000079560000}"/>
    <cellStyle name="Normal 5 3 3 15" xfId="2438" xr:uid="{00000000-0005-0000-0000-00007A560000}"/>
    <cellStyle name="Normal 5 3 3 2" xfId="746" xr:uid="{00000000-0005-0000-0000-00007B560000}"/>
    <cellStyle name="Normal 5 3 3 2 10" xfId="43547" xr:uid="{00000000-0005-0000-0000-00007C560000}"/>
    <cellStyle name="Normal 5 3 3 2 11" xfId="4998" xr:uid="{00000000-0005-0000-0000-00007D560000}"/>
    <cellStyle name="Normal 5 3 3 2 12" xfId="2707" xr:uid="{00000000-0005-0000-0000-00007E560000}"/>
    <cellStyle name="Normal 5 3 3 2 2" xfId="1162" xr:uid="{00000000-0005-0000-0000-00007F560000}"/>
    <cellStyle name="Normal 5 3 3 2 2 10" xfId="4999" xr:uid="{00000000-0005-0000-0000-000080560000}"/>
    <cellStyle name="Normal 5 3 3 2 2 11" xfId="3113" xr:uid="{00000000-0005-0000-0000-000081560000}"/>
    <cellStyle name="Normal 5 3 3 2 2 2" xfId="1977" xr:uid="{00000000-0005-0000-0000-000082560000}"/>
    <cellStyle name="Normal 5 3 3 2 2 2 10" xfId="3925" xr:uid="{00000000-0005-0000-0000-000083560000}"/>
    <cellStyle name="Normal 5 3 3 2 2 2 2" xfId="7534" xr:uid="{00000000-0005-0000-0000-000084560000}"/>
    <cellStyle name="Normal 5 3 3 2 2 2 2 2" xfId="17878" xr:uid="{00000000-0005-0000-0000-000085560000}"/>
    <cellStyle name="Normal 5 3 3 2 2 2 2 2 2" xfId="41202" xr:uid="{00000000-0005-0000-0000-000086560000}"/>
    <cellStyle name="Normal 5 3 3 2 2 2 2 3" xfId="12704" xr:uid="{00000000-0005-0000-0000-000087560000}"/>
    <cellStyle name="Normal 5 3 3 2 2 2 2 3 2" xfId="35887" xr:uid="{00000000-0005-0000-0000-000088560000}"/>
    <cellStyle name="Normal 5 3 3 2 2 2 2 4" xfId="30577" xr:uid="{00000000-0005-0000-0000-000089560000}"/>
    <cellStyle name="Normal 5 3 3 2 2 2 2 5" xfId="25262" xr:uid="{00000000-0005-0000-0000-00008A560000}"/>
    <cellStyle name="Normal 5 3 3 2 2 2 3" xfId="9168" xr:uid="{00000000-0005-0000-0000-00008B560000}"/>
    <cellStyle name="Normal 5 3 3 2 2 2 3 2" xfId="19625" xr:uid="{00000000-0005-0000-0000-00008C560000}"/>
    <cellStyle name="Normal 5 3 3 2 2 2 3 2 2" xfId="42970" xr:uid="{00000000-0005-0000-0000-00008D560000}"/>
    <cellStyle name="Normal 5 3 3 2 2 2 3 3" xfId="14471" xr:uid="{00000000-0005-0000-0000-00008E560000}"/>
    <cellStyle name="Normal 5 3 3 2 2 2 3 3 2" xfId="37655" xr:uid="{00000000-0005-0000-0000-00008F560000}"/>
    <cellStyle name="Normal 5 3 3 2 2 2 3 4" xfId="32345" xr:uid="{00000000-0005-0000-0000-000090560000}"/>
    <cellStyle name="Normal 5 3 3 2 2 2 3 5" xfId="27030" xr:uid="{00000000-0005-0000-0000-000091560000}"/>
    <cellStyle name="Normal 5 3 3 2 2 2 4" xfId="16252" xr:uid="{00000000-0005-0000-0000-000092560000}"/>
    <cellStyle name="Normal 5 3 3 2 2 2 4 2" xfId="39439" xr:uid="{00000000-0005-0000-0000-000093560000}"/>
    <cellStyle name="Normal 5 3 3 2 2 2 5" xfId="10943" xr:uid="{00000000-0005-0000-0000-000094560000}"/>
    <cellStyle name="Normal 5 3 3 2 2 2 5 2" xfId="34124" xr:uid="{00000000-0005-0000-0000-000095560000}"/>
    <cellStyle name="Normal 5 3 3 2 2 2 6" xfId="21570" xr:uid="{00000000-0005-0000-0000-000096560000}"/>
    <cellStyle name="Normal 5 3 3 2 2 2 6 2" xfId="28814" xr:uid="{00000000-0005-0000-0000-000097560000}"/>
    <cellStyle name="Normal 5 3 3 2 2 2 7" xfId="23499" xr:uid="{00000000-0005-0000-0000-000098560000}"/>
    <cellStyle name="Normal 5 3 3 2 2 2 8" xfId="44765" xr:uid="{00000000-0005-0000-0000-000099560000}"/>
    <cellStyle name="Normal 5 3 3 2 2 2 9" xfId="5000" xr:uid="{00000000-0005-0000-0000-00009A560000}"/>
    <cellStyle name="Normal 5 3 3 2 2 3" xfId="6734" xr:uid="{00000000-0005-0000-0000-00009B560000}"/>
    <cellStyle name="Normal 5 3 3 2 2 3 2" xfId="17126" xr:uid="{00000000-0005-0000-0000-00009C560000}"/>
    <cellStyle name="Normal 5 3 3 2 2 3 2 2" xfId="40390" xr:uid="{00000000-0005-0000-0000-00009D560000}"/>
    <cellStyle name="Normal 5 3 3 2 2 3 3" xfId="11892" xr:uid="{00000000-0005-0000-0000-00009E560000}"/>
    <cellStyle name="Normal 5 3 3 2 2 3 3 2" xfId="35075" xr:uid="{00000000-0005-0000-0000-00009F560000}"/>
    <cellStyle name="Normal 5 3 3 2 2 3 4" xfId="29765" xr:uid="{00000000-0005-0000-0000-0000A0560000}"/>
    <cellStyle name="Normal 5 3 3 2 2 3 5" xfId="24450" xr:uid="{00000000-0005-0000-0000-0000A1560000}"/>
    <cellStyle name="Normal 5 3 3 2 2 4" xfId="8415" xr:uid="{00000000-0005-0000-0000-0000A2560000}"/>
    <cellStyle name="Normal 5 3 3 2 2 4 2" xfId="18813" xr:uid="{00000000-0005-0000-0000-0000A3560000}"/>
    <cellStyle name="Normal 5 3 3 2 2 4 2 2" xfId="42158" xr:uid="{00000000-0005-0000-0000-0000A4560000}"/>
    <cellStyle name="Normal 5 3 3 2 2 4 3" xfId="13659" xr:uid="{00000000-0005-0000-0000-0000A5560000}"/>
    <cellStyle name="Normal 5 3 3 2 2 4 3 2" xfId="36843" xr:uid="{00000000-0005-0000-0000-0000A6560000}"/>
    <cellStyle name="Normal 5 3 3 2 2 4 4" xfId="31533" xr:uid="{00000000-0005-0000-0000-0000A7560000}"/>
    <cellStyle name="Normal 5 3 3 2 2 4 5" xfId="26218" xr:uid="{00000000-0005-0000-0000-0000A8560000}"/>
    <cellStyle name="Normal 5 3 3 2 2 5" xfId="15440" xr:uid="{00000000-0005-0000-0000-0000A9560000}"/>
    <cellStyle name="Normal 5 3 3 2 2 5 2" xfId="38627" xr:uid="{00000000-0005-0000-0000-0000AA560000}"/>
    <cellStyle name="Normal 5 3 3 2 2 6" xfId="10131" xr:uid="{00000000-0005-0000-0000-0000AB560000}"/>
    <cellStyle name="Normal 5 3 3 2 2 6 2" xfId="33312" xr:uid="{00000000-0005-0000-0000-0000AC560000}"/>
    <cellStyle name="Normal 5 3 3 2 2 7" xfId="20758" xr:uid="{00000000-0005-0000-0000-0000AD560000}"/>
    <cellStyle name="Normal 5 3 3 2 2 7 2" xfId="28002" xr:uid="{00000000-0005-0000-0000-0000AE560000}"/>
    <cellStyle name="Normal 5 3 3 2 2 8" xfId="22687" xr:uid="{00000000-0005-0000-0000-0000AF560000}"/>
    <cellStyle name="Normal 5 3 3 2 2 9" xfId="43953" xr:uid="{00000000-0005-0000-0000-0000B0560000}"/>
    <cellStyle name="Normal 5 3 3 2 3" xfId="1570" xr:uid="{00000000-0005-0000-0000-0000B1560000}"/>
    <cellStyle name="Normal 5 3 3 2 3 10" xfId="3519" xr:uid="{00000000-0005-0000-0000-0000B2560000}"/>
    <cellStyle name="Normal 5 3 3 2 3 2" xfId="7134" xr:uid="{00000000-0005-0000-0000-0000B3560000}"/>
    <cellStyle name="Normal 5 3 3 2 3 2 2" xfId="17496" xr:uid="{00000000-0005-0000-0000-0000B4560000}"/>
    <cellStyle name="Normal 5 3 3 2 3 2 2 2" xfId="40796" xr:uid="{00000000-0005-0000-0000-0000B5560000}"/>
    <cellStyle name="Normal 5 3 3 2 3 2 3" xfId="12298" xr:uid="{00000000-0005-0000-0000-0000B6560000}"/>
    <cellStyle name="Normal 5 3 3 2 3 2 3 2" xfId="35481" xr:uid="{00000000-0005-0000-0000-0000B7560000}"/>
    <cellStyle name="Normal 5 3 3 2 3 2 4" xfId="30171" xr:uid="{00000000-0005-0000-0000-0000B8560000}"/>
    <cellStyle name="Normal 5 3 3 2 3 2 5" xfId="24856" xr:uid="{00000000-0005-0000-0000-0000B9560000}"/>
    <cellStyle name="Normal 5 3 3 2 3 3" xfId="8785" xr:uid="{00000000-0005-0000-0000-0000BA560000}"/>
    <cellStyle name="Normal 5 3 3 2 3 3 2" xfId="19219" xr:uid="{00000000-0005-0000-0000-0000BB560000}"/>
    <cellStyle name="Normal 5 3 3 2 3 3 2 2" xfId="42564" xr:uid="{00000000-0005-0000-0000-0000BC560000}"/>
    <cellStyle name="Normal 5 3 3 2 3 3 3" xfId="14065" xr:uid="{00000000-0005-0000-0000-0000BD560000}"/>
    <cellStyle name="Normal 5 3 3 2 3 3 3 2" xfId="37249" xr:uid="{00000000-0005-0000-0000-0000BE560000}"/>
    <cellStyle name="Normal 5 3 3 2 3 3 4" xfId="31939" xr:uid="{00000000-0005-0000-0000-0000BF560000}"/>
    <cellStyle name="Normal 5 3 3 2 3 3 5" xfId="26624" xr:uid="{00000000-0005-0000-0000-0000C0560000}"/>
    <cellStyle name="Normal 5 3 3 2 3 4" xfId="15846" xr:uid="{00000000-0005-0000-0000-0000C1560000}"/>
    <cellStyle name="Normal 5 3 3 2 3 4 2" xfId="39033" xr:uid="{00000000-0005-0000-0000-0000C2560000}"/>
    <cellStyle name="Normal 5 3 3 2 3 5" xfId="10537" xr:uid="{00000000-0005-0000-0000-0000C3560000}"/>
    <cellStyle name="Normal 5 3 3 2 3 5 2" xfId="33718" xr:uid="{00000000-0005-0000-0000-0000C4560000}"/>
    <cellStyle name="Normal 5 3 3 2 3 6" xfId="21164" xr:uid="{00000000-0005-0000-0000-0000C5560000}"/>
    <cellStyle name="Normal 5 3 3 2 3 6 2" xfId="28408" xr:uid="{00000000-0005-0000-0000-0000C6560000}"/>
    <cellStyle name="Normal 5 3 3 2 3 7" xfId="23093" xr:uid="{00000000-0005-0000-0000-0000C7560000}"/>
    <cellStyle name="Normal 5 3 3 2 3 8" xfId="44359" xr:uid="{00000000-0005-0000-0000-0000C8560000}"/>
    <cellStyle name="Normal 5 3 3 2 3 9" xfId="5001" xr:uid="{00000000-0005-0000-0000-0000C9560000}"/>
    <cellStyle name="Normal 5 3 3 2 4" xfId="6335" xr:uid="{00000000-0005-0000-0000-0000CA560000}"/>
    <cellStyle name="Normal 5 3 3 2 4 2" xfId="16768" xr:uid="{00000000-0005-0000-0000-0000CB560000}"/>
    <cellStyle name="Normal 5 3 3 2 4 2 2" xfId="39984" xr:uid="{00000000-0005-0000-0000-0000CC560000}"/>
    <cellStyle name="Normal 5 3 3 2 4 3" xfId="11486" xr:uid="{00000000-0005-0000-0000-0000CD560000}"/>
    <cellStyle name="Normal 5 3 3 2 4 3 2" xfId="34669" xr:uid="{00000000-0005-0000-0000-0000CE560000}"/>
    <cellStyle name="Normal 5 3 3 2 4 4" xfId="29359" xr:uid="{00000000-0005-0000-0000-0000CF560000}"/>
    <cellStyle name="Normal 5 3 3 2 4 5" xfId="24044" xr:uid="{00000000-0005-0000-0000-0000D0560000}"/>
    <cellStyle name="Normal 5 3 3 2 5" xfId="8057" xr:uid="{00000000-0005-0000-0000-0000D1560000}"/>
    <cellStyle name="Normal 5 3 3 2 5 2" xfId="18408" xr:uid="{00000000-0005-0000-0000-0000D2560000}"/>
    <cellStyle name="Normal 5 3 3 2 5 2 2" xfId="41752" xr:uid="{00000000-0005-0000-0000-0000D3560000}"/>
    <cellStyle name="Normal 5 3 3 2 5 3" xfId="13253" xr:uid="{00000000-0005-0000-0000-0000D4560000}"/>
    <cellStyle name="Normal 5 3 3 2 5 3 2" xfId="36437" xr:uid="{00000000-0005-0000-0000-0000D5560000}"/>
    <cellStyle name="Normal 5 3 3 2 5 4" xfId="31127" xr:uid="{00000000-0005-0000-0000-0000D6560000}"/>
    <cellStyle name="Normal 5 3 3 2 5 5" xfId="25812" xr:uid="{00000000-0005-0000-0000-0000D7560000}"/>
    <cellStyle name="Normal 5 3 3 2 6" xfId="15034" xr:uid="{00000000-0005-0000-0000-0000D8560000}"/>
    <cellStyle name="Normal 5 3 3 2 6 2" xfId="38221" xr:uid="{00000000-0005-0000-0000-0000D9560000}"/>
    <cellStyle name="Normal 5 3 3 2 7" xfId="9725" xr:uid="{00000000-0005-0000-0000-0000DA560000}"/>
    <cellStyle name="Normal 5 3 3 2 7 2" xfId="32906" xr:uid="{00000000-0005-0000-0000-0000DB560000}"/>
    <cellStyle name="Normal 5 3 3 2 8" xfId="20352" xr:uid="{00000000-0005-0000-0000-0000DC560000}"/>
    <cellStyle name="Normal 5 3 3 2 8 2" xfId="27596" xr:uid="{00000000-0005-0000-0000-0000DD560000}"/>
    <cellStyle name="Normal 5 3 3 2 9" xfId="22281" xr:uid="{00000000-0005-0000-0000-0000DE560000}"/>
    <cellStyle name="Normal 5 3 3 3" xfId="883" xr:uid="{00000000-0005-0000-0000-0000DF560000}"/>
    <cellStyle name="Normal 5 3 3 3 10" xfId="43676" xr:uid="{00000000-0005-0000-0000-0000E0560000}"/>
    <cellStyle name="Normal 5 3 3 3 11" xfId="5002" xr:uid="{00000000-0005-0000-0000-0000E1560000}"/>
    <cellStyle name="Normal 5 3 3 3 12" xfId="2836" xr:uid="{00000000-0005-0000-0000-0000E2560000}"/>
    <cellStyle name="Normal 5 3 3 3 2" xfId="1291" xr:uid="{00000000-0005-0000-0000-0000E3560000}"/>
    <cellStyle name="Normal 5 3 3 3 2 10" xfId="5003" xr:uid="{00000000-0005-0000-0000-0000E4560000}"/>
    <cellStyle name="Normal 5 3 3 3 2 11" xfId="3242" xr:uid="{00000000-0005-0000-0000-0000E5560000}"/>
    <cellStyle name="Normal 5 3 3 3 2 2" xfId="2106" xr:uid="{00000000-0005-0000-0000-0000E6560000}"/>
    <cellStyle name="Normal 5 3 3 3 2 2 10" xfId="4054" xr:uid="{00000000-0005-0000-0000-0000E7560000}"/>
    <cellStyle name="Normal 5 3 3 3 2 2 2" xfId="7661" xr:uid="{00000000-0005-0000-0000-0000E8560000}"/>
    <cellStyle name="Normal 5 3 3 3 2 2 2 2" xfId="17995" xr:uid="{00000000-0005-0000-0000-0000E9560000}"/>
    <cellStyle name="Normal 5 3 3 3 2 2 2 2 2" xfId="41331" xr:uid="{00000000-0005-0000-0000-0000EA560000}"/>
    <cellStyle name="Normal 5 3 3 3 2 2 2 3" xfId="12833" xr:uid="{00000000-0005-0000-0000-0000EB560000}"/>
    <cellStyle name="Normal 5 3 3 3 2 2 2 3 2" xfId="36016" xr:uid="{00000000-0005-0000-0000-0000EC560000}"/>
    <cellStyle name="Normal 5 3 3 3 2 2 2 4" xfId="30706" xr:uid="{00000000-0005-0000-0000-0000ED560000}"/>
    <cellStyle name="Normal 5 3 3 3 2 2 2 5" xfId="25391" xr:uid="{00000000-0005-0000-0000-0000EE560000}"/>
    <cellStyle name="Normal 5 3 3 3 2 2 3" xfId="9285" xr:uid="{00000000-0005-0000-0000-0000EF560000}"/>
    <cellStyle name="Normal 5 3 3 3 2 2 3 2" xfId="19754" xr:uid="{00000000-0005-0000-0000-0000F0560000}"/>
    <cellStyle name="Normal 5 3 3 3 2 2 3 2 2" xfId="43099" xr:uid="{00000000-0005-0000-0000-0000F1560000}"/>
    <cellStyle name="Normal 5 3 3 3 2 2 3 3" xfId="14600" xr:uid="{00000000-0005-0000-0000-0000F2560000}"/>
    <cellStyle name="Normal 5 3 3 3 2 2 3 3 2" xfId="37784" xr:uid="{00000000-0005-0000-0000-0000F3560000}"/>
    <cellStyle name="Normal 5 3 3 3 2 2 3 4" xfId="32474" xr:uid="{00000000-0005-0000-0000-0000F4560000}"/>
    <cellStyle name="Normal 5 3 3 3 2 2 3 5" xfId="27159" xr:uid="{00000000-0005-0000-0000-0000F5560000}"/>
    <cellStyle name="Normal 5 3 3 3 2 2 4" xfId="16381" xr:uid="{00000000-0005-0000-0000-0000F6560000}"/>
    <cellStyle name="Normal 5 3 3 3 2 2 4 2" xfId="39568" xr:uid="{00000000-0005-0000-0000-0000F7560000}"/>
    <cellStyle name="Normal 5 3 3 3 2 2 5" xfId="11072" xr:uid="{00000000-0005-0000-0000-0000F8560000}"/>
    <cellStyle name="Normal 5 3 3 3 2 2 5 2" xfId="34253" xr:uid="{00000000-0005-0000-0000-0000F9560000}"/>
    <cellStyle name="Normal 5 3 3 3 2 2 6" xfId="21699" xr:uid="{00000000-0005-0000-0000-0000FA560000}"/>
    <cellStyle name="Normal 5 3 3 3 2 2 6 2" xfId="28943" xr:uid="{00000000-0005-0000-0000-0000FB560000}"/>
    <cellStyle name="Normal 5 3 3 3 2 2 7" xfId="23628" xr:uid="{00000000-0005-0000-0000-0000FC560000}"/>
    <cellStyle name="Normal 5 3 3 3 2 2 8" xfId="44894" xr:uid="{00000000-0005-0000-0000-0000FD560000}"/>
    <cellStyle name="Normal 5 3 3 3 2 2 9" xfId="5004" xr:uid="{00000000-0005-0000-0000-0000FE560000}"/>
    <cellStyle name="Normal 5 3 3 3 2 3" xfId="6861" xr:uid="{00000000-0005-0000-0000-0000FF560000}"/>
    <cellStyle name="Normal 5 3 3 3 2 3 2" xfId="17231" xr:uid="{00000000-0005-0000-0000-000000570000}"/>
    <cellStyle name="Normal 5 3 3 3 2 3 2 2" xfId="40519" xr:uid="{00000000-0005-0000-0000-000001570000}"/>
    <cellStyle name="Normal 5 3 3 3 2 3 3" xfId="12021" xr:uid="{00000000-0005-0000-0000-000002570000}"/>
    <cellStyle name="Normal 5 3 3 3 2 3 3 2" xfId="35204" xr:uid="{00000000-0005-0000-0000-000003570000}"/>
    <cellStyle name="Normal 5 3 3 3 2 3 4" xfId="29894" xr:uid="{00000000-0005-0000-0000-000004570000}"/>
    <cellStyle name="Normal 5 3 3 3 2 3 5" xfId="24579" xr:uid="{00000000-0005-0000-0000-000005570000}"/>
    <cellStyle name="Normal 5 3 3 3 2 4" xfId="8520" xr:uid="{00000000-0005-0000-0000-000006570000}"/>
    <cellStyle name="Normal 5 3 3 3 2 4 2" xfId="18942" xr:uid="{00000000-0005-0000-0000-000007570000}"/>
    <cellStyle name="Normal 5 3 3 3 2 4 2 2" xfId="42287" xr:uid="{00000000-0005-0000-0000-000008570000}"/>
    <cellStyle name="Normal 5 3 3 3 2 4 3" xfId="13788" xr:uid="{00000000-0005-0000-0000-000009570000}"/>
    <cellStyle name="Normal 5 3 3 3 2 4 3 2" xfId="36972" xr:uid="{00000000-0005-0000-0000-00000A570000}"/>
    <cellStyle name="Normal 5 3 3 3 2 4 4" xfId="31662" xr:uid="{00000000-0005-0000-0000-00000B570000}"/>
    <cellStyle name="Normal 5 3 3 3 2 4 5" xfId="26347" xr:uid="{00000000-0005-0000-0000-00000C570000}"/>
    <cellStyle name="Normal 5 3 3 3 2 5" xfId="15569" xr:uid="{00000000-0005-0000-0000-00000D570000}"/>
    <cellStyle name="Normal 5 3 3 3 2 5 2" xfId="38756" xr:uid="{00000000-0005-0000-0000-00000E570000}"/>
    <cellStyle name="Normal 5 3 3 3 2 6" xfId="10260" xr:uid="{00000000-0005-0000-0000-00000F570000}"/>
    <cellStyle name="Normal 5 3 3 3 2 6 2" xfId="33441" xr:uid="{00000000-0005-0000-0000-000010570000}"/>
    <cellStyle name="Normal 5 3 3 3 2 7" xfId="20887" xr:uid="{00000000-0005-0000-0000-000011570000}"/>
    <cellStyle name="Normal 5 3 3 3 2 7 2" xfId="28131" xr:uid="{00000000-0005-0000-0000-000012570000}"/>
    <cellStyle name="Normal 5 3 3 3 2 8" xfId="22816" xr:uid="{00000000-0005-0000-0000-000013570000}"/>
    <cellStyle name="Normal 5 3 3 3 2 9" xfId="44082" xr:uid="{00000000-0005-0000-0000-000014570000}"/>
    <cellStyle name="Normal 5 3 3 3 3" xfId="1699" xr:uid="{00000000-0005-0000-0000-000015570000}"/>
    <cellStyle name="Normal 5 3 3 3 3 10" xfId="3648" xr:uid="{00000000-0005-0000-0000-000016570000}"/>
    <cellStyle name="Normal 5 3 3 3 3 2" xfId="7261" xr:uid="{00000000-0005-0000-0000-000017570000}"/>
    <cellStyle name="Normal 5 3 3 3 3 2 2" xfId="17613" xr:uid="{00000000-0005-0000-0000-000018570000}"/>
    <cellStyle name="Normal 5 3 3 3 3 2 2 2" xfId="40925" xr:uid="{00000000-0005-0000-0000-000019570000}"/>
    <cellStyle name="Normal 5 3 3 3 3 2 3" xfId="12427" xr:uid="{00000000-0005-0000-0000-00001A570000}"/>
    <cellStyle name="Normal 5 3 3 3 3 2 3 2" xfId="35610" xr:uid="{00000000-0005-0000-0000-00001B570000}"/>
    <cellStyle name="Normal 5 3 3 3 3 2 4" xfId="30300" xr:uid="{00000000-0005-0000-0000-00001C570000}"/>
    <cellStyle name="Normal 5 3 3 3 3 2 5" xfId="24985" xr:uid="{00000000-0005-0000-0000-00001D570000}"/>
    <cellStyle name="Normal 5 3 3 3 3 3" xfId="8902" xr:uid="{00000000-0005-0000-0000-00001E570000}"/>
    <cellStyle name="Normal 5 3 3 3 3 3 2" xfId="19348" xr:uid="{00000000-0005-0000-0000-00001F570000}"/>
    <cellStyle name="Normal 5 3 3 3 3 3 2 2" xfId="42693" xr:uid="{00000000-0005-0000-0000-000020570000}"/>
    <cellStyle name="Normal 5 3 3 3 3 3 3" xfId="14194" xr:uid="{00000000-0005-0000-0000-000021570000}"/>
    <cellStyle name="Normal 5 3 3 3 3 3 3 2" xfId="37378" xr:uid="{00000000-0005-0000-0000-000022570000}"/>
    <cellStyle name="Normal 5 3 3 3 3 3 4" xfId="32068" xr:uid="{00000000-0005-0000-0000-000023570000}"/>
    <cellStyle name="Normal 5 3 3 3 3 3 5" xfId="26753" xr:uid="{00000000-0005-0000-0000-000024570000}"/>
    <cellStyle name="Normal 5 3 3 3 3 4" xfId="15975" xr:uid="{00000000-0005-0000-0000-000025570000}"/>
    <cellStyle name="Normal 5 3 3 3 3 4 2" xfId="39162" xr:uid="{00000000-0005-0000-0000-000026570000}"/>
    <cellStyle name="Normal 5 3 3 3 3 5" xfId="10666" xr:uid="{00000000-0005-0000-0000-000027570000}"/>
    <cellStyle name="Normal 5 3 3 3 3 5 2" xfId="33847" xr:uid="{00000000-0005-0000-0000-000028570000}"/>
    <cellStyle name="Normal 5 3 3 3 3 6" xfId="21293" xr:uid="{00000000-0005-0000-0000-000029570000}"/>
    <cellStyle name="Normal 5 3 3 3 3 6 2" xfId="28537" xr:uid="{00000000-0005-0000-0000-00002A570000}"/>
    <cellStyle name="Normal 5 3 3 3 3 7" xfId="23222" xr:uid="{00000000-0005-0000-0000-00002B570000}"/>
    <cellStyle name="Normal 5 3 3 3 3 8" xfId="44488" xr:uid="{00000000-0005-0000-0000-00002C570000}"/>
    <cellStyle name="Normal 5 3 3 3 3 9" xfId="5005" xr:uid="{00000000-0005-0000-0000-00002D570000}"/>
    <cellStyle name="Normal 5 3 3 3 4" xfId="6462" xr:uid="{00000000-0005-0000-0000-00002E570000}"/>
    <cellStyle name="Normal 5 3 3 3 4 2" xfId="16873" xr:uid="{00000000-0005-0000-0000-00002F570000}"/>
    <cellStyle name="Normal 5 3 3 3 4 2 2" xfId="40113" xr:uid="{00000000-0005-0000-0000-000030570000}"/>
    <cellStyle name="Normal 5 3 3 3 4 3" xfId="11615" xr:uid="{00000000-0005-0000-0000-000031570000}"/>
    <cellStyle name="Normal 5 3 3 3 4 3 2" xfId="34798" xr:uid="{00000000-0005-0000-0000-000032570000}"/>
    <cellStyle name="Normal 5 3 3 3 4 4" xfId="29488" xr:uid="{00000000-0005-0000-0000-000033570000}"/>
    <cellStyle name="Normal 5 3 3 3 4 5" xfId="24173" xr:uid="{00000000-0005-0000-0000-000034570000}"/>
    <cellStyle name="Normal 5 3 3 3 5" xfId="8162" xr:uid="{00000000-0005-0000-0000-000035570000}"/>
    <cellStyle name="Normal 5 3 3 3 5 2" xfId="18537" xr:uid="{00000000-0005-0000-0000-000036570000}"/>
    <cellStyle name="Normal 5 3 3 3 5 2 2" xfId="41881" xr:uid="{00000000-0005-0000-0000-000037570000}"/>
    <cellStyle name="Normal 5 3 3 3 5 3" xfId="13382" xr:uid="{00000000-0005-0000-0000-000038570000}"/>
    <cellStyle name="Normal 5 3 3 3 5 3 2" xfId="36566" xr:uid="{00000000-0005-0000-0000-000039570000}"/>
    <cellStyle name="Normal 5 3 3 3 5 4" xfId="31256" xr:uid="{00000000-0005-0000-0000-00003A570000}"/>
    <cellStyle name="Normal 5 3 3 3 5 5" xfId="25941" xr:uid="{00000000-0005-0000-0000-00003B570000}"/>
    <cellStyle name="Normal 5 3 3 3 6" xfId="15163" xr:uid="{00000000-0005-0000-0000-00003C570000}"/>
    <cellStyle name="Normal 5 3 3 3 6 2" xfId="38350" xr:uid="{00000000-0005-0000-0000-00003D570000}"/>
    <cellStyle name="Normal 5 3 3 3 7" xfId="9854" xr:uid="{00000000-0005-0000-0000-00003E570000}"/>
    <cellStyle name="Normal 5 3 3 3 7 2" xfId="33035" xr:uid="{00000000-0005-0000-0000-00003F570000}"/>
    <cellStyle name="Normal 5 3 3 3 8" xfId="20481" xr:uid="{00000000-0005-0000-0000-000040570000}"/>
    <cellStyle name="Normal 5 3 3 3 8 2" xfId="27725" xr:uid="{00000000-0005-0000-0000-000041570000}"/>
    <cellStyle name="Normal 5 3 3 3 9" xfId="22410" xr:uid="{00000000-0005-0000-0000-000042570000}"/>
    <cellStyle name="Normal 5 3 3 4" xfId="1027" xr:uid="{00000000-0005-0000-0000-000043570000}"/>
    <cellStyle name="Normal 5 3 3 4 10" xfId="5006" xr:uid="{00000000-0005-0000-0000-000044570000}"/>
    <cellStyle name="Normal 5 3 3 4 11" xfId="2978" xr:uid="{00000000-0005-0000-0000-000045570000}"/>
    <cellStyle name="Normal 5 3 3 4 2" xfId="1842" xr:uid="{00000000-0005-0000-0000-000046570000}"/>
    <cellStyle name="Normal 5 3 3 4 2 10" xfId="3790" xr:uid="{00000000-0005-0000-0000-000047570000}"/>
    <cellStyle name="Normal 5 3 3 4 2 2" xfId="7401" xr:uid="{00000000-0005-0000-0000-000048570000}"/>
    <cellStyle name="Normal 5 3 3 4 2 2 2" xfId="17755" xr:uid="{00000000-0005-0000-0000-000049570000}"/>
    <cellStyle name="Normal 5 3 3 4 2 2 2 2" xfId="41067" xr:uid="{00000000-0005-0000-0000-00004A570000}"/>
    <cellStyle name="Normal 5 3 3 4 2 2 3" xfId="12569" xr:uid="{00000000-0005-0000-0000-00004B570000}"/>
    <cellStyle name="Normal 5 3 3 4 2 2 3 2" xfId="35752" xr:uid="{00000000-0005-0000-0000-00004C570000}"/>
    <cellStyle name="Normal 5 3 3 4 2 2 4" xfId="30442" xr:uid="{00000000-0005-0000-0000-00004D570000}"/>
    <cellStyle name="Normal 5 3 3 4 2 2 5" xfId="25127" xr:uid="{00000000-0005-0000-0000-00004E570000}"/>
    <cellStyle name="Normal 5 3 3 4 2 3" xfId="9045" xr:uid="{00000000-0005-0000-0000-00004F570000}"/>
    <cellStyle name="Normal 5 3 3 4 2 3 2" xfId="19490" xr:uid="{00000000-0005-0000-0000-000050570000}"/>
    <cellStyle name="Normal 5 3 3 4 2 3 2 2" xfId="42835" xr:uid="{00000000-0005-0000-0000-000051570000}"/>
    <cellStyle name="Normal 5 3 3 4 2 3 3" xfId="14336" xr:uid="{00000000-0005-0000-0000-000052570000}"/>
    <cellStyle name="Normal 5 3 3 4 2 3 3 2" xfId="37520" xr:uid="{00000000-0005-0000-0000-000053570000}"/>
    <cellStyle name="Normal 5 3 3 4 2 3 4" xfId="32210" xr:uid="{00000000-0005-0000-0000-000054570000}"/>
    <cellStyle name="Normal 5 3 3 4 2 3 5" xfId="26895" xr:uid="{00000000-0005-0000-0000-000055570000}"/>
    <cellStyle name="Normal 5 3 3 4 2 4" xfId="16117" xr:uid="{00000000-0005-0000-0000-000056570000}"/>
    <cellStyle name="Normal 5 3 3 4 2 4 2" xfId="39304" xr:uid="{00000000-0005-0000-0000-000057570000}"/>
    <cellStyle name="Normal 5 3 3 4 2 5" xfId="10808" xr:uid="{00000000-0005-0000-0000-000058570000}"/>
    <cellStyle name="Normal 5 3 3 4 2 5 2" xfId="33989" xr:uid="{00000000-0005-0000-0000-000059570000}"/>
    <cellStyle name="Normal 5 3 3 4 2 6" xfId="21435" xr:uid="{00000000-0005-0000-0000-00005A570000}"/>
    <cellStyle name="Normal 5 3 3 4 2 6 2" xfId="28679" xr:uid="{00000000-0005-0000-0000-00005B570000}"/>
    <cellStyle name="Normal 5 3 3 4 2 7" xfId="23364" xr:uid="{00000000-0005-0000-0000-00005C570000}"/>
    <cellStyle name="Normal 5 3 3 4 2 8" xfId="44630" xr:uid="{00000000-0005-0000-0000-00005D570000}"/>
    <cellStyle name="Normal 5 3 3 4 2 9" xfId="5007" xr:uid="{00000000-0005-0000-0000-00005E570000}"/>
    <cellStyle name="Normal 5 3 3 4 3" xfId="6601" xr:uid="{00000000-0005-0000-0000-00005F570000}"/>
    <cellStyle name="Normal 5 3 3 4 3 2" xfId="17003" xr:uid="{00000000-0005-0000-0000-000060570000}"/>
    <cellStyle name="Normal 5 3 3 4 3 2 2" xfId="40255" xr:uid="{00000000-0005-0000-0000-000061570000}"/>
    <cellStyle name="Normal 5 3 3 4 3 3" xfId="11757" xr:uid="{00000000-0005-0000-0000-000062570000}"/>
    <cellStyle name="Normal 5 3 3 4 3 3 2" xfId="34940" xr:uid="{00000000-0005-0000-0000-000063570000}"/>
    <cellStyle name="Normal 5 3 3 4 3 4" xfId="29630" xr:uid="{00000000-0005-0000-0000-000064570000}"/>
    <cellStyle name="Normal 5 3 3 4 3 5" xfId="24315" xr:uid="{00000000-0005-0000-0000-000065570000}"/>
    <cellStyle name="Normal 5 3 3 4 4" xfId="8292" xr:uid="{00000000-0005-0000-0000-000066570000}"/>
    <cellStyle name="Normal 5 3 3 4 4 2" xfId="18678" xr:uid="{00000000-0005-0000-0000-000067570000}"/>
    <cellStyle name="Normal 5 3 3 4 4 2 2" xfId="42023" xr:uid="{00000000-0005-0000-0000-000068570000}"/>
    <cellStyle name="Normal 5 3 3 4 4 3" xfId="13524" xr:uid="{00000000-0005-0000-0000-000069570000}"/>
    <cellStyle name="Normal 5 3 3 4 4 3 2" xfId="36708" xr:uid="{00000000-0005-0000-0000-00006A570000}"/>
    <cellStyle name="Normal 5 3 3 4 4 4" xfId="31398" xr:uid="{00000000-0005-0000-0000-00006B570000}"/>
    <cellStyle name="Normal 5 3 3 4 4 5" xfId="26083" xr:uid="{00000000-0005-0000-0000-00006C570000}"/>
    <cellStyle name="Normal 5 3 3 4 5" xfId="15305" xr:uid="{00000000-0005-0000-0000-00006D570000}"/>
    <cellStyle name="Normal 5 3 3 4 5 2" xfId="38492" xr:uid="{00000000-0005-0000-0000-00006E570000}"/>
    <cellStyle name="Normal 5 3 3 4 6" xfId="9996" xr:uid="{00000000-0005-0000-0000-00006F570000}"/>
    <cellStyle name="Normal 5 3 3 4 6 2" xfId="33177" xr:uid="{00000000-0005-0000-0000-000070570000}"/>
    <cellStyle name="Normal 5 3 3 4 7" xfId="20623" xr:uid="{00000000-0005-0000-0000-000071570000}"/>
    <cellStyle name="Normal 5 3 3 4 7 2" xfId="27867" xr:uid="{00000000-0005-0000-0000-000072570000}"/>
    <cellStyle name="Normal 5 3 3 4 8" xfId="22552" xr:uid="{00000000-0005-0000-0000-000073570000}"/>
    <cellStyle name="Normal 5 3 3 4 9" xfId="43818" xr:uid="{00000000-0005-0000-0000-000074570000}"/>
    <cellStyle name="Normal 5 3 3 5" xfId="608" xr:uid="{00000000-0005-0000-0000-000075570000}"/>
    <cellStyle name="Normal 5 3 3 5 10" xfId="2572" xr:uid="{00000000-0005-0000-0000-000076570000}"/>
    <cellStyle name="Normal 5 3 3 5 2" xfId="6202" xr:uid="{00000000-0005-0000-0000-000077570000}"/>
    <cellStyle name="Normal 5 3 3 5 2 2" xfId="16645" xr:uid="{00000000-0005-0000-0000-000078570000}"/>
    <cellStyle name="Normal 5 3 3 5 2 2 2" xfId="39849" xr:uid="{00000000-0005-0000-0000-000079570000}"/>
    <cellStyle name="Normal 5 3 3 5 2 3" xfId="11351" xr:uid="{00000000-0005-0000-0000-00007A570000}"/>
    <cellStyle name="Normal 5 3 3 5 2 3 2" xfId="34534" xr:uid="{00000000-0005-0000-0000-00007B570000}"/>
    <cellStyle name="Normal 5 3 3 5 2 4" xfId="29224" xr:uid="{00000000-0005-0000-0000-00007C570000}"/>
    <cellStyle name="Normal 5 3 3 5 2 5" xfId="23909" xr:uid="{00000000-0005-0000-0000-00007D570000}"/>
    <cellStyle name="Normal 5 3 3 5 3" xfId="7934" xr:uid="{00000000-0005-0000-0000-00007E570000}"/>
    <cellStyle name="Normal 5 3 3 5 3 2" xfId="18273" xr:uid="{00000000-0005-0000-0000-00007F570000}"/>
    <cellStyle name="Normal 5 3 3 5 3 2 2" xfId="41617" xr:uid="{00000000-0005-0000-0000-000080570000}"/>
    <cellStyle name="Normal 5 3 3 5 3 3" xfId="13118" xr:uid="{00000000-0005-0000-0000-000081570000}"/>
    <cellStyle name="Normal 5 3 3 5 3 3 2" xfId="36302" xr:uid="{00000000-0005-0000-0000-000082570000}"/>
    <cellStyle name="Normal 5 3 3 5 3 4" xfId="30992" xr:uid="{00000000-0005-0000-0000-000083570000}"/>
    <cellStyle name="Normal 5 3 3 5 3 5" xfId="25677" xr:uid="{00000000-0005-0000-0000-000084570000}"/>
    <cellStyle name="Normal 5 3 3 5 4" xfId="14899" xr:uid="{00000000-0005-0000-0000-000085570000}"/>
    <cellStyle name="Normal 5 3 3 5 4 2" xfId="38086" xr:uid="{00000000-0005-0000-0000-000086570000}"/>
    <cellStyle name="Normal 5 3 3 5 5" xfId="9590" xr:uid="{00000000-0005-0000-0000-000087570000}"/>
    <cellStyle name="Normal 5 3 3 5 5 2" xfId="32771" xr:uid="{00000000-0005-0000-0000-000088570000}"/>
    <cellStyle name="Normal 5 3 3 5 6" xfId="20217" xr:uid="{00000000-0005-0000-0000-000089570000}"/>
    <cellStyle name="Normal 5 3 3 5 6 2" xfId="27461" xr:uid="{00000000-0005-0000-0000-00008A570000}"/>
    <cellStyle name="Normal 5 3 3 5 7" xfId="22146" xr:uid="{00000000-0005-0000-0000-00008B570000}"/>
    <cellStyle name="Normal 5 3 3 5 8" xfId="43412" xr:uid="{00000000-0005-0000-0000-00008C570000}"/>
    <cellStyle name="Normal 5 3 3 5 9" xfId="5008" xr:uid="{00000000-0005-0000-0000-00008D570000}"/>
    <cellStyle name="Normal 5 3 3 6" xfId="1435" xr:uid="{00000000-0005-0000-0000-00008E570000}"/>
    <cellStyle name="Normal 5 3 3 6 10" xfId="3384" xr:uid="{00000000-0005-0000-0000-00008F570000}"/>
    <cellStyle name="Normal 5 3 3 6 2" xfId="7001" xr:uid="{00000000-0005-0000-0000-000090570000}"/>
    <cellStyle name="Normal 5 3 3 6 2 2" xfId="17373" xr:uid="{00000000-0005-0000-0000-000091570000}"/>
    <cellStyle name="Normal 5 3 3 6 2 2 2" xfId="40661" xr:uid="{00000000-0005-0000-0000-000092570000}"/>
    <cellStyle name="Normal 5 3 3 6 2 3" xfId="12163" xr:uid="{00000000-0005-0000-0000-000093570000}"/>
    <cellStyle name="Normal 5 3 3 6 2 3 2" xfId="35346" xr:uid="{00000000-0005-0000-0000-000094570000}"/>
    <cellStyle name="Normal 5 3 3 6 2 4" xfId="30036" xr:uid="{00000000-0005-0000-0000-000095570000}"/>
    <cellStyle name="Normal 5 3 3 6 2 5" xfId="24721" xr:uid="{00000000-0005-0000-0000-000096570000}"/>
    <cellStyle name="Normal 5 3 3 6 3" xfId="8662" xr:uid="{00000000-0005-0000-0000-000097570000}"/>
    <cellStyle name="Normal 5 3 3 6 3 2" xfId="19084" xr:uid="{00000000-0005-0000-0000-000098570000}"/>
    <cellStyle name="Normal 5 3 3 6 3 2 2" xfId="42429" xr:uid="{00000000-0005-0000-0000-000099570000}"/>
    <cellStyle name="Normal 5 3 3 6 3 3" xfId="13930" xr:uid="{00000000-0005-0000-0000-00009A570000}"/>
    <cellStyle name="Normal 5 3 3 6 3 3 2" xfId="37114" xr:uid="{00000000-0005-0000-0000-00009B570000}"/>
    <cellStyle name="Normal 5 3 3 6 3 4" xfId="31804" xr:uid="{00000000-0005-0000-0000-00009C570000}"/>
    <cellStyle name="Normal 5 3 3 6 3 5" xfId="26489" xr:uid="{00000000-0005-0000-0000-00009D570000}"/>
    <cellStyle name="Normal 5 3 3 6 4" xfId="15711" xr:uid="{00000000-0005-0000-0000-00009E570000}"/>
    <cellStyle name="Normal 5 3 3 6 4 2" xfId="38898" xr:uid="{00000000-0005-0000-0000-00009F570000}"/>
    <cellStyle name="Normal 5 3 3 6 5" xfId="10402" xr:uid="{00000000-0005-0000-0000-0000A0570000}"/>
    <cellStyle name="Normal 5 3 3 6 5 2" xfId="33583" xr:uid="{00000000-0005-0000-0000-0000A1570000}"/>
    <cellStyle name="Normal 5 3 3 6 6" xfId="21029" xr:uid="{00000000-0005-0000-0000-0000A2570000}"/>
    <cellStyle name="Normal 5 3 3 6 6 2" xfId="28273" xr:uid="{00000000-0005-0000-0000-0000A3570000}"/>
    <cellStyle name="Normal 5 3 3 6 7" xfId="22958" xr:uid="{00000000-0005-0000-0000-0000A4570000}"/>
    <cellStyle name="Normal 5 3 3 6 8" xfId="44224" xr:uid="{00000000-0005-0000-0000-0000A5570000}"/>
    <cellStyle name="Normal 5 3 3 6 9" xfId="5009" xr:uid="{00000000-0005-0000-0000-0000A6570000}"/>
    <cellStyle name="Normal 5 3 3 7" xfId="6069" xr:uid="{00000000-0005-0000-0000-0000A7570000}"/>
    <cellStyle name="Normal 5 3 3 7 2" xfId="16524" xr:uid="{00000000-0005-0000-0000-0000A8570000}"/>
    <cellStyle name="Normal 5 3 3 7 2 2" xfId="39715" xr:uid="{00000000-0005-0000-0000-0000A9570000}"/>
    <cellStyle name="Normal 5 3 3 7 3" xfId="11217" xr:uid="{00000000-0005-0000-0000-0000AA570000}"/>
    <cellStyle name="Normal 5 3 3 7 3 2" xfId="34400" xr:uid="{00000000-0005-0000-0000-0000AB570000}"/>
    <cellStyle name="Normal 5 3 3 7 4" xfId="29090" xr:uid="{00000000-0005-0000-0000-0000AC570000}"/>
    <cellStyle name="Normal 5 3 3 7 5" xfId="23775" xr:uid="{00000000-0005-0000-0000-0000AD570000}"/>
    <cellStyle name="Normal 5 3 3 8" xfId="7813" xr:uid="{00000000-0005-0000-0000-0000AE570000}"/>
    <cellStyle name="Normal 5 3 3 8 2" xfId="18140" xr:uid="{00000000-0005-0000-0000-0000AF570000}"/>
    <cellStyle name="Normal 5 3 3 8 2 2" xfId="41483" xr:uid="{00000000-0005-0000-0000-0000B0570000}"/>
    <cellStyle name="Normal 5 3 3 8 3" xfId="12984" xr:uid="{00000000-0005-0000-0000-0000B1570000}"/>
    <cellStyle name="Normal 5 3 3 8 3 2" xfId="36168" xr:uid="{00000000-0005-0000-0000-0000B2570000}"/>
    <cellStyle name="Normal 5 3 3 8 4" xfId="30858" xr:uid="{00000000-0005-0000-0000-0000B3570000}"/>
    <cellStyle name="Normal 5 3 3 8 5" xfId="25543" xr:uid="{00000000-0005-0000-0000-0000B4570000}"/>
    <cellStyle name="Normal 5 3 3 9" xfId="14765" xr:uid="{00000000-0005-0000-0000-0000B5570000}"/>
    <cellStyle name="Normal 5 3 3 9 2" xfId="37952" xr:uid="{00000000-0005-0000-0000-0000B6570000}"/>
    <cellStyle name="Normal 5 3 4" xfId="696" xr:uid="{00000000-0005-0000-0000-0000B7570000}"/>
    <cellStyle name="Normal 5 3 4 10" xfId="43497" xr:uid="{00000000-0005-0000-0000-0000B8570000}"/>
    <cellStyle name="Normal 5 3 4 11" xfId="5010" xr:uid="{00000000-0005-0000-0000-0000B9570000}"/>
    <cellStyle name="Normal 5 3 4 12" xfId="2657" xr:uid="{00000000-0005-0000-0000-0000BA570000}"/>
    <cellStyle name="Normal 5 3 4 2" xfId="1112" xr:uid="{00000000-0005-0000-0000-0000BB570000}"/>
    <cellStyle name="Normal 5 3 4 2 10" xfId="5011" xr:uid="{00000000-0005-0000-0000-0000BC570000}"/>
    <cellStyle name="Normal 5 3 4 2 11" xfId="3063" xr:uid="{00000000-0005-0000-0000-0000BD570000}"/>
    <cellStyle name="Normal 5 3 4 2 2" xfId="1927" xr:uid="{00000000-0005-0000-0000-0000BE570000}"/>
    <cellStyle name="Normal 5 3 4 2 2 10" xfId="3875" xr:uid="{00000000-0005-0000-0000-0000BF570000}"/>
    <cellStyle name="Normal 5 3 4 2 2 2" xfId="7485" xr:uid="{00000000-0005-0000-0000-0000C0570000}"/>
    <cellStyle name="Normal 5 3 4 2 2 2 2" xfId="17828" xr:uid="{00000000-0005-0000-0000-0000C1570000}"/>
    <cellStyle name="Normal 5 3 4 2 2 2 2 2" xfId="41152" xr:uid="{00000000-0005-0000-0000-0000C2570000}"/>
    <cellStyle name="Normal 5 3 4 2 2 2 3" xfId="12654" xr:uid="{00000000-0005-0000-0000-0000C3570000}"/>
    <cellStyle name="Normal 5 3 4 2 2 2 3 2" xfId="35837" xr:uid="{00000000-0005-0000-0000-0000C4570000}"/>
    <cellStyle name="Normal 5 3 4 2 2 2 4" xfId="30527" xr:uid="{00000000-0005-0000-0000-0000C5570000}"/>
    <cellStyle name="Normal 5 3 4 2 2 2 5" xfId="25212" xr:uid="{00000000-0005-0000-0000-0000C6570000}"/>
    <cellStyle name="Normal 5 3 4 2 2 3" xfId="9118" xr:uid="{00000000-0005-0000-0000-0000C7570000}"/>
    <cellStyle name="Normal 5 3 4 2 2 3 2" xfId="19575" xr:uid="{00000000-0005-0000-0000-0000C8570000}"/>
    <cellStyle name="Normal 5 3 4 2 2 3 2 2" xfId="42920" xr:uid="{00000000-0005-0000-0000-0000C9570000}"/>
    <cellStyle name="Normal 5 3 4 2 2 3 3" xfId="14421" xr:uid="{00000000-0005-0000-0000-0000CA570000}"/>
    <cellStyle name="Normal 5 3 4 2 2 3 3 2" xfId="37605" xr:uid="{00000000-0005-0000-0000-0000CB570000}"/>
    <cellStyle name="Normal 5 3 4 2 2 3 4" xfId="32295" xr:uid="{00000000-0005-0000-0000-0000CC570000}"/>
    <cellStyle name="Normal 5 3 4 2 2 3 5" xfId="26980" xr:uid="{00000000-0005-0000-0000-0000CD570000}"/>
    <cellStyle name="Normal 5 3 4 2 2 4" xfId="16202" xr:uid="{00000000-0005-0000-0000-0000CE570000}"/>
    <cellStyle name="Normal 5 3 4 2 2 4 2" xfId="39389" xr:uid="{00000000-0005-0000-0000-0000CF570000}"/>
    <cellStyle name="Normal 5 3 4 2 2 5" xfId="10893" xr:uid="{00000000-0005-0000-0000-0000D0570000}"/>
    <cellStyle name="Normal 5 3 4 2 2 5 2" xfId="34074" xr:uid="{00000000-0005-0000-0000-0000D1570000}"/>
    <cellStyle name="Normal 5 3 4 2 2 6" xfId="21520" xr:uid="{00000000-0005-0000-0000-0000D2570000}"/>
    <cellStyle name="Normal 5 3 4 2 2 6 2" xfId="28764" xr:uid="{00000000-0005-0000-0000-0000D3570000}"/>
    <cellStyle name="Normal 5 3 4 2 2 7" xfId="23449" xr:uid="{00000000-0005-0000-0000-0000D4570000}"/>
    <cellStyle name="Normal 5 3 4 2 2 8" xfId="44715" xr:uid="{00000000-0005-0000-0000-0000D5570000}"/>
    <cellStyle name="Normal 5 3 4 2 2 9" xfId="5012" xr:uid="{00000000-0005-0000-0000-0000D6570000}"/>
    <cellStyle name="Normal 5 3 4 2 3" xfId="6685" xr:uid="{00000000-0005-0000-0000-0000D7570000}"/>
    <cellStyle name="Normal 5 3 4 2 3 2" xfId="17076" xr:uid="{00000000-0005-0000-0000-0000D8570000}"/>
    <cellStyle name="Normal 5 3 4 2 3 2 2" xfId="40340" xr:uid="{00000000-0005-0000-0000-0000D9570000}"/>
    <cellStyle name="Normal 5 3 4 2 3 3" xfId="11842" xr:uid="{00000000-0005-0000-0000-0000DA570000}"/>
    <cellStyle name="Normal 5 3 4 2 3 3 2" xfId="35025" xr:uid="{00000000-0005-0000-0000-0000DB570000}"/>
    <cellStyle name="Normal 5 3 4 2 3 4" xfId="29715" xr:uid="{00000000-0005-0000-0000-0000DC570000}"/>
    <cellStyle name="Normal 5 3 4 2 3 5" xfId="24400" xr:uid="{00000000-0005-0000-0000-0000DD570000}"/>
    <cellStyle name="Normal 5 3 4 2 4" xfId="8365" xr:uid="{00000000-0005-0000-0000-0000DE570000}"/>
    <cellStyle name="Normal 5 3 4 2 4 2" xfId="18763" xr:uid="{00000000-0005-0000-0000-0000DF570000}"/>
    <cellStyle name="Normal 5 3 4 2 4 2 2" xfId="42108" xr:uid="{00000000-0005-0000-0000-0000E0570000}"/>
    <cellStyle name="Normal 5 3 4 2 4 3" xfId="13609" xr:uid="{00000000-0005-0000-0000-0000E1570000}"/>
    <cellStyle name="Normal 5 3 4 2 4 3 2" xfId="36793" xr:uid="{00000000-0005-0000-0000-0000E2570000}"/>
    <cellStyle name="Normal 5 3 4 2 4 4" xfId="31483" xr:uid="{00000000-0005-0000-0000-0000E3570000}"/>
    <cellStyle name="Normal 5 3 4 2 4 5" xfId="26168" xr:uid="{00000000-0005-0000-0000-0000E4570000}"/>
    <cellStyle name="Normal 5 3 4 2 5" xfId="15390" xr:uid="{00000000-0005-0000-0000-0000E5570000}"/>
    <cellStyle name="Normal 5 3 4 2 5 2" xfId="38577" xr:uid="{00000000-0005-0000-0000-0000E6570000}"/>
    <cellStyle name="Normal 5 3 4 2 6" xfId="10081" xr:uid="{00000000-0005-0000-0000-0000E7570000}"/>
    <cellStyle name="Normal 5 3 4 2 6 2" xfId="33262" xr:uid="{00000000-0005-0000-0000-0000E8570000}"/>
    <cellStyle name="Normal 5 3 4 2 7" xfId="20708" xr:uid="{00000000-0005-0000-0000-0000E9570000}"/>
    <cellStyle name="Normal 5 3 4 2 7 2" xfId="27952" xr:uid="{00000000-0005-0000-0000-0000EA570000}"/>
    <cellStyle name="Normal 5 3 4 2 8" xfId="22637" xr:uid="{00000000-0005-0000-0000-0000EB570000}"/>
    <cellStyle name="Normal 5 3 4 2 9" xfId="43903" xr:uid="{00000000-0005-0000-0000-0000EC570000}"/>
    <cellStyle name="Normal 5 3 4 3" xfId="1520" xr:uid="{00000000-0005-0000-0000-0000ED570000}"/>
    <cellStyle name="Normal 5 3 4 3 10" xfId="3469" xr:uid="{00000000-0005-0000-0000-0000EE570000}"/>
    <cellStyle name="Normal 5 3 4 3 2" xfId="7085" xr:uid="{00000000-0005-0000-0000-0000EF570000}"/>
    <cellStyle name="Normal 5 3 4 3 2 2" xfId="17446" xr:uid="{00000000-0005-0000-0000-0000F0570000}"/>
    <cellStyle name="Normal 5 3 4 3 2 2 2" xfId="40746" xr:uid="{00000000-0005-0000-0000-0000F1570000}"/>
    <cellStyle name="Normal 5 3 4 3 2 3" xfId="12248" xr:uid="{00000000-0005-0000-0000-0000F2570000}"/>
    <cellStyle name="Normal 5 3 4 3 2 3 2" xfId="35431" xr:uid="{00000000-0005-0000-0000-0000F3570000}"/>
    <cellStyle name="Normal 5 3 4 3 2 4" xfId="30121" xr:uid="{00000000-0005-0000-0000-0000F4570000}"/>
    <cellStyle name="Normal 5 3 4 3 2 5" xfId="24806" xr:uid="{00000000-0005-0000-0000-0000F5570000}"/>
    <cellStyle name="Normal 5 3 4 3 3" xfId="8735" xr:uid="{00000000-0005-0000-0000-0000F6570000}"/>
    <cellStyle name="Normal 5 3 4 3 3 2" xfId="19169" xr:uid="{00000000-0005-0000-0000-0000F7570000}"/>
    <cellStyle name="Normal 5 3 4 3 3 2 2" xfId="42514" xr:uid="{00000000-0005-0000-0000-0000F8570000}"/>
    <cellStyle name="Normal 5 3 4 3 3 3" xfId="14015" xr:uid="{00000000-0005-0000-0000-0000F9570000}"/>
    <cellStyle name="Normal 5 3 4 3 3 3 2" xfId="37199" xr:uid="{00000000-0005-0000-0000-0000FA570000}"/>
    <cellStyle name="Normal 5 3 4 3 3 4" xfId="31889" xr:uid="{00000000-0005-0000-0000-0000FB570000}"/>
    <cellStyle name="Normal 5 3 4 3 3 5" xfId="26574" xr:uid="{00000000-0005-0000-0000-0000FC570000}"/>
    <cellStyle name="Normal 5 3 4 3 4" xfId="15796" xr:uid="{00000000-0005-0000-0000-0000FD570000}"/>
    <cellStyle name="Normal 5 3 4 3 4 2" xfId="38983" xr:uid="{00000000-0005-0000-0000-0000FE570000}"/>
    <cellStyle name="Normal 5 3 4 3 5" xfId="10487" xr:uid="{00000000-0005-0000-0000-0000FF570000}"/>
    <cellStyle name="Normal 5 3 4 3 5 2" xfId="33668" xr:uid="{00000000-0005-0000-0000-000000580000}"/>
    <cellStyle name="Normal 5 3 4 3 6" xfId="21114" xr:uid="{00000000-0005-0000-0000-000001580000}"/>
    <cellStyle name="Normal 5 3 4 3 6 2" xfId="28358" xr:uid="{00000000-0005-0000-0000-000002580000}"/>
    <cellStyle name="Normal 5 3 4 3 7" xfId="23043" xr:uid="{00000000-0005-0000-0000-000003580000}"/>
    <cellStyle name="Normal 5 3 4 3 8" xfId="44309" xr:uid="{00000000-0005-0000-0000-000004580000}"/>
    <cellStyle name="Normal 5 3 4 3 9" xfId="5013" xr:uid="{00000000-0005-0000-0000-000005580000}"/>
    <cellStyle name="Normal 5 3 4 4" xfId="6286" xr:uid="{00000000-0005-0000-0000-000006580000}"/>
    <cellStyle name="Normal 5 3 4 4 2" xfId="16718" xr:uid="{00000000-0005-0000-0000-000007580000}"/>
    <cellStyle name="Normal 5 3 4 4 2 2" xfId="39934" xr:uid="{00000000-0005-0000-0000-000008580000}"/>
    <cellStyle name="Normal 5 3 4 4 3" xfId="11436" xr:uid="{00000000-0005-0000-0000-000009580000}"/>
    <cellStyle name="Normal 5 3 4 4 3 2" xfId="34619" xr:uid="{00000000-0005-0000-0000-00000A580000}"/>
    <cellStyle name="Normal 5 3 4 4 4" xfId="29309" xr:uid="{00000000-0005-0000-0000-00000B580000}"/>
    <cellStyle name="Normal 5 3 4 4 5" xfId="23994" xr:uid="{00000000-0005-0000-0000-00000C580000}"/>
    <cellStyle name="Normal 5 3 4 5" xfId="8007" xr:uid="{00000000-0005-0000-0000-00000D580000}"/>
    <cellStyle name="Normal 5 3 4 5 2" xfId="18358" xr:uid="{00000000-0005-0000-0000-00000E580000}"/>
    <cellStyle name="Normal 5 3 4 5 2 2" xfId="41702" xr:uid="{00000000-0005-0000-0000-00000F580000}"/>
    <cellStyle name="Normal 5 3 4 5 3" xfId="13203" xr:uid="{00000000-0005-0000-0000-000010580000}"/>
    <cellStyle name="Normal 5 3 4 5 3 2" xfId="36387" xr:uid="{00000000-0005-0000-0000-000011580000}"/>
    <cellStyle name="Normal 5 3 4 5 4" xfId="31077" xr:uid="{00000000-0005-0000-0000-000012580000}"/>
    <cellStyle name="Normal 5 3 4 5 5" xfId="25762" xr:uid="{00000000-0005-0000-0000-000013580000}"/>
    <cellStyle name="Normal 5 3 4 6" xfId="14984" xr:uid="{00000000-0005-0000-0000-000014580000}"/>
    <cellStyle name="Normal 5 3 4 6 2" xfId="38171" xr:uid="{00000000-0005-0000-0000-000015580000}"/>
    <cellStyle name="Normal 5 3 4 7" xfId="9675" xr:uid="{00000000-0005-0000-0000-000016580000}"/>
    <cellStyle name="Normal 5 3 4 7 2" xfId="32856" xr:uid="{00000000-0005-0000-0000-000017580000}"/>
    <cellStyle name="Normal 5 3 4 8" xfId="20302" xr:uid="{00000000-0005-0000-0000-000018580000}"/>
    <cellStyle name="Normal 5 3 4 8 2" xfId="27546" xr:uid="{00000000-0005-0000-0000-000019580000}"/>
    <cellStyle name="Normal 5 3 4 9" xfId="22231" xr:uid="{00000000-0005-0000-0000-00001A580000}"/>
    <cellStyle name="Normal 5 3 5" xfId="833" xr:uid="{00000000-0005-0000-0000-00001B580000}"/>
    <cellStyle name="Normal 5 3 5 10" xfId="43626" xr:uid="{00000000-0005-0000-0000-00001C580000}"/>
    <cellStyle name="Normal 5 3 5 11" xfId="5014" xr:uid="{00000000-0005-0000-0000-00001D580000}"/>
    <cellStyle name="Normal 5 3 5 12" xfId="2786" xr:uid="{00000000-0005-0000-0000-00001E580000}"/>
    <cellStyle name="Normal 5 3 5 2" xfId="1241" xr:uid="{00000000-0005-0000-0000-00001F580000}"/>
    <cellStyle name="Normal 5 3 5 2 10" xfId="5015" xr:uid="{00000000-0005-0000-0000-000020580000}"/>
    <cellStyle name="Normal 5 3 5 2 11" xfId="3192" xr:uid="{00000000-0005-0000-0000-000021580000}"/>
    <cellStyle name="Normal 5 3 5 2 2" xfId="2056" xr:uid="{00000000-0005-0000-0000-000022580000}"/>
    <cellStyle name="Normal 5 3 5 2 2 10" xfId="4004" xr:uid="{00000000-0005-0000-0000-000023580000}"/>
    <cellStyle name="Normal 5 3 5 2 2 2" xfId="7612" xr:uid="{00000000-0005-0000-0000-000024580000}"/>
    <cellStyle name="Normal 5 3 5 2 2 2 2" xfId="17945" xr:uid="{00000000-0005-0000-0000-000025580000}"/>
    <cellStyle name="Normal 5 3 5 2 2 2 2 2" xfId="41281" xr:uid="{00000000-0005-0000-0000-000026580000}"/>
    <cellStyle name="Normal 5 3 5 2 2 2 3" xfId="12783" xr:uid="{00000000-0005-0000-0000-000027580000}"/>
    <cellStyle name="Normal 5 3 5 2 2 2 3 2" xfId="35966" xr:uid="{00000000-0005-0000-0000-000028580000}"/>
    <cellStyle name="Normal 5 3 5 2 2 2 4" xfId="30656" xr:uid="{00000000-0005-0000-0000-000029580000}"/>
    <cellStyle name="Normal 5 3 5 2 2 2 5" xfId="25341" xr:uid="{00000000-0005-0000-0000-00002A580000}"/>
    <cellStyle name="Normal 5 3 5 2 2 3" xfId="9235" xr:uid="{00000000-0005-0000-0000-00002B580000}"/>
    <cellStyle name="Normal 5 3 5 2 2 3 2" xfId="19704" xr:uid="{00000000-0005-0000-0000-00002C580000}"/>
    <cellStyle name="Normal 5 3 5 2 2 3 2 2" xfId="43049" xr:uid="{00000000-0005-0000-0000-00002D580000}"/>
    <cellStyle name="Normal 5 3 5 2 2 3 3" xfId="14550" xr:uid="{00000000-0005-0000-0000-00002E580000}"/>
    <cellStyle name="Normal 5 3 5 2 2 3 3 2" xfId="37734" xr:uid="{00000000-0005-0000-0000-00002F580000}"/>
    <cellStyle name="Normal 5 3 5 2 2 3 4" xfId="32424" xr:uid="{00000000-0005-0000-0000-000030580000}"/>
    <cellStyle name="Normal 5 3 5 2 2 3 5" xfId="27109" xr:uid="{00000000-0005-0000-0000-000031580000}"/>
    <cellStyle name="Normal 5 3 5 2 2 4" xfId="16331" xr:uid="{00000000-0005-0000-0000-000032580000}"/>
    <cellStyle name="Normal 5 3 5 2 2 4 2" xfId="39518" xr:uid="{00000000-0005-0000-0000-000033580000}"/>
    <cellStyle name="Normal 5 3 5 2 2 5" xfId="11022" xr:uid="{00000000-0005-0000-0000-000034580000}"/>
    <cellStyle name="Normal 5 3 5 2 2 5 2" xfId="34203" xr:uid="{00000000-0005-0000-0000-000035580000}"/>
    <cellStyle name="Normal 5 3 5 2 2 6" xfId="21649" xr:uid="{00000000-0005-0000-0000-000036580000}"/>
    <cellStyle name="Normal 5 3 5 2 2 6 2" xfId="28893" xr:uid="{00000000-0005-0000-0000-000037580000}"/>
    <cellStyle name="Normal 5 3 5 2 2 7" xfId="23578" xr:uid="{00000000-0005-0000-0000-000038580000}"/>
    <cellStyle name="Normal 5 3 5 2 2 8" xfId="44844" xr:uid="{00000000-0005-0000-0000-000039580000}"/>
    <cellStyle name="Normal 5 3 5 2 2 9" xfId="5016" xr:uid="{00000000-0005-0000-0000-00003A580000}"/>
    <cellStyle name="Normal 5 3 5 2 3" xfId="6812" xr:uid="{00000000-0005-0000-0000-00003B580000}"/>
    <cellStyle name="Normal 5 3 5 2 3 2" xfId="17181" xr:uid="{00000000-0005-0000-0000-00003C580000}"/>
    <cellStyle name="Normal 5 3 5 2 3 2 2" xfId="40469" xr:uid="{00000000-0005-0000-0000-00003D580000}"/>
    <cellStyle name="Normal 5 3 5 2 3 3" xfId="11971" xr:uid="{00000000-0005-0000-0000-00003E580000}"/>
    <cellStyle name="Normal 5 3 5 2 3 3 2" xfId="35154" xr:uid="{00000000-0005-0000-0000-00003F580000}"/>
    <cellStyle name="Normal 5 3 5 2 3 4" xfId="29844" xr:uid="{00000000-0005-0000-0000-000040580000}"/>
    <cellStyle name="Normal 5 3 5 2 3 5" xfId="24529" xr:uid="{00000000-0005-0000-0000-000041580000}"/>
    <cellStyle name="Normal 5 3 5 2 4" xfId="8470" xr:uid="{00000000-0005-0000-0000-000042580000}"/>
    <cellStyle name="Normal 5 3 5 2 4 2" xfId="18892" xr:uid="{00000000-0005-0000-0000-000043580000}"/>
    <cellStyle name="Normal 5 3 5 2 4 2 2" xfId="42237" xr:uid="{00000000-0005-0000-0000-000044580000}"/>
    <cellStyle name="Normal 5 3 5 2 4 3" xfId="13738" xr:uid="{00000000-0005-0000-0000-000045580000}"/>
    <cellStyle name="Normal 5 3 5 2 4 3 2" xfId="36922" xr:uid="{00000000-0005-0000-0000-000046580000}"/>
    <cellStyle name="Normal 5 3 5 2 4 4" xfId="31612" xr:uid="{00000000-0005-0000-0000-000047580000}"/>
    <cellStyle name="Normal 5 3 5 2 4 5" xfId="26297" xr:uid="{00000000-0005-0000-0000-000048580000}"/>
    <cellStyle name="Normal 5 3 5 2 5" xfId="15519" xr:uid="{00000000-0005-0000-0000-000049580000}"/>
    <cellStyle name="Normal 5 3 5 2 5 2" xfId="38706" xr:uid="{00000000-0005-0000-0000-00004A580000}"/>
    <cellStyle name="Normal 5 3 5 2 6" xfId="10210" xr:uid="{00000000-0005-0000-0000-00004B580000}"/>
    <cellStyle name="Normal 5 3 5 2 6 2" xfId="33391" xr:uid="{00000000-0005-0000-0000-00004C580000}"/>
    <cellStyle name="Normal 5 3 5 2 7" xfId="20837" xr:uid="{00000000-0005-0000-0000-00004D580000}"/>
    <cellStyle name="Normal 5 3 5 2 7 2" xfId="28081" xr:uid="{00000000-0005-0000-0000-00004E580000}"/>
    <cellStyle name="Normal 5 3 5 2 8" xfId="22766" xr:uid="{00000000-0005-0000-0000-00004F580000}"/>
    <cellStyle name="Normal 5 3 5 2 9" xfId="44032" xr:uid="{00000000-0005-0000-0000-000050580000}"/>
    <cellStyle name="Normal 5 3 5 3" xfId="1649" xr:uid="{00000000-0005-0000-0000-000051580000}"/>
    <cellStyle name="Normal 5 3 5 3 10" xfId="3598" xr:uid="{00000000-0005-0000-0000-000052580000}"/>
    <cellStyle name="Normal 5 3 5 3 2" xfId="7212" xr:uid="{00000000-0005-0000-0000-000053580000}"/>
    <cellStyle name="Normal 5 3 5 3 2 2" xfId="17563" xr:uid="{00000000-0005-0000-0000-000054580000}"/>
    <cellStyle name="Normal 5 3 5 3 2 2 2" xfId="40875" xr:uid="{00000000-0005-0000-0000-000055580000}"/>
    <cellStyle name="Normal 5 3 5 3 2 3" xfId="12377" xr:uid="{00000000-0005-0000-0000-000056580000}"/>
    <cellStyle name="Normal 5 3 5 3 2 3 2" xfId="35560" xr:uid="{00000000-0005-0000-0000-000057580000}"/>
    <cellStyle name="Normal 5 3 5 3 2 4" xfId="30250" xr:uid="{00000000-0005-0000-0000-000058580000}"/>
    <cellStyle name="Normal 5 3 5 3 2 5" xfId="24935" xr:uid="{00000000-0005-0000-0000-000059580000}"/>
    <cellStyle name="Normal 5 3 5 3 3" xfId="8852" xr:uid="{00000000-0005-0000-0000-00005A580000}"/>
    <cellStyle name="Normal 5 3 5 3 3 2" xfId="19298" xr:uid="{00000000-0005-0000-0000-00005B580000}"/>
    <cellStyle name="Normal 5 3 5 3 3 2 2" xfId="42643" xr:uid="{00000000-0005-0000-0000-00005C580000}"/>
    <cellStyle name="Normal 5 3 5 3 3 3" xfId="14144" xr:uid="{00000000-0005-0000-0000-00005D580000}"/>
    <cellStyle name="Normal 5 3 5 3 3 3 2" xfId="37328" xr:uid="{00000000-0005-0000-0000-00005E580000}"/>
    <cellStyle name="Normal 5 3 5 3 3 4" xfId="32018" xr:uid="{00000000-0005-0000-0000-00005F580000}"/>
    <cellStyle name="Normal 5 3 5 3 3 5" xfId="26703" xr:uid="{00000000-0005-0000-0000-000060580000}"/>
    <cellStyle name="Normal 5 3 5 3 4" xfId="15925" xr:uid="{00000000-0005-0000-0000-000061580000}"/>
    <cellStyle name="Normal 5 3 5 3 4 2" xfId="39112" xr:uid="{00000000-0005-0000-0000-000062580000}"/>
    <cellStyle name="Normal 5 3 5 3 5" xfId="10616" xr:uid="{00000000-0005-0000-0000-000063580000}"/>
    <cellStyle name="Normal 5 3 5 3 5 2" xfId="33797" xr:uid="{00000000-0005-0000-0000-000064580000}"/>
    <cellStyle name="Normal 5 3 5 3 6" xfId="21243" xr:uid="{00000000-0005-0000-0000-000065580000}"/>
    <cellStyle name="Normal 5 3 5 3 6 2" xfId="28487" xr:uid="{00000000-0005-0000-0000-000066580000}"/>
    <cellStyle name="Normal 5 3 5 3 7" xfId="23172" xr:uid="{00000000-0005-0000-0000-000067580000}"/>
    <cellStyle name="Normal 5 3 5 3 8" xfId="44438" xr:uid="{00000000-0005-0000-0000-000068580000}"/>
    <cellStyle name="Normal 5 3 5 3 9" xfId="5017" xr:uid="{00000000-0005-0000-0000-000069580000}"/>
    <cellStyle name="Normal 5 3 5 4" xfId="6413" xr:uid="{00000000-0005-0000-0000-00006A580000}"/>
    <cellStyle name="Normal 5 3 5 4 2" xfId="16823" xr:uid="{00000000-0005-0000-0000-00006B580000}"/>
    <cellStyle name="Normal 5 3 5 4 2 2" xfId="40063" xr:uid="{00000000-0005-0000-0000-00006C580000}"/>
    <cellStyle name="Normal 5 3 5 4 3" xfId="11565" xr:uid="{00000000-0005-0000-0000-00006D580000}"/>
    <cellStyle name="Normal 5 3 5 4 3 2" xfId="34748" xr:uid="{00000000-0005-0000-0000-00006E580000}"/>
    <cellStyle name="Normal 5 3 5 4 4" xfId="29438" xr:uid="{00000000-0005-0000-0000-00006F580000}"/>
    <cellStyle name="Normal 5 3 5 4 5" xfId="24123" xr:uid="{00000000-0005-0000-0000-000070580000}"/>
    <cellStyle name="Normal 5 3 5 5" xfId="8112" xr:uid="{00000000-0005-0000-0000-000071580000}"/>
    <cellStyle name="Normal 5 3 5 5 2" xfId="18487" xr:uid="{00000000-0005-0000-0000-000072580000}"/>
    <cellStyle name="Normal 5 3 5 5 2 2" xfId="41831" xr:uid="{00000000-0005-0000-0000-000073580000}"/>
    <cellStyle name="Normal 5 3 5 5 3" xfId="13332" xr:uid="{00000000-0005-0000-0000-000074580000}"/>
    <cellStyle name="Normal 5 3 5 5 3 2" xfId="36516" xr:uid="{00000000-0005-0000-0000-000075580000}"/>
    <cellStyle name="Normal 5 3 5 5 4" xfId="31206" xr:uid="{00000000-0005-0000-0000-000076580000}"/>
    <cellStyle name="Normal 5 3 5 5 5" xfId="25891" xr:uid="{00000000-0005-0000-0000-000077580000}"/>
    <cellStyle name="Normal 5 3 5 6" xfId="15113" xr:uid="{00000000-0005-0000-0000-000078580000}"/>
    <cellStyle name="Normal 5 3 5 6 2" xfId="38300" xr:uid="{00000000-0005-0000-0000-000079580000}"/>
    <cellStyle name="Normal 5 3 5 7" xfId="9804" xr:uid="{00000000-0005-0000-0000-00007A580000}"/>
    <cellStyle name="Normal 5 3 5 7 2" xfId="32985" xr:uid="{00000000-0005-0000-0000-00007B580000}"/>
    <cellStyle name="Normal 5 3 5 8" xfId="20431" xr:uid="{00000000-0005-0000-0000-00007C580000}"/>
    <cellStyle name="Normal 5 3 5 8 2" xfId="27675" xr:uid="{00000000-0005-0000-0000-00007D580000}"/>
    <cellStyle name="Normal 5 3 5 9" xfId="22360" xr:uid="{00000000-0005-0000-0000-00007E580000}"/>
    <cellStyle name="Normal 5 3 6" xfId="977" xr:uid="{00000000-0005-0000-0000-00007F580000}"/>
    <cellStyle name="Normal 5 3 6 10" xfId="5018" xr:uid="{00000000-0005-0000-0000-000080580000}"/>
    <cellStyle name="Normal 5 3 6 11" xfId="2928" xr:uid="{00000000-0005-0000-0000-000081580000}"/>
    <cellStyle name="Normal 5 3 6 2" xfId="1792" xr:uid="{00000000-0005-0000-0000-000082580000}"/>
    <cellStyle name="Normal 5 3 6 2 10" xfId="3740" xr:uid="{00000000-0005-0000-0000-000083580000}"/>
    <cellStyle name="Normal 5 3 6 2 2" xfId="7352" xr:uid="{00000000-0005-0000-0000-000084580000}"/>
    <cellStyle name="Normal 5 3 6 2 2 2" xfId="17705" xr:uid="{00000000-0005-0000-0000-000085580000}"/>
    <cellStyle name="Normal 5 3 6 2 2 2 2" xfId="41017" xr:uid="{00000000-0005-0000-0000-000086580000}"/>
    <cellStyle name="Normal 5 3 6 2 2 3" xfId="12519" xr:uid="{00000000-0005-0000-0000-000087580000}"/>
    <cellStyle name="Normal 5 3 6 2 2 3 2" xfId="35702" xr:uid="{00000000-0005-0000-0000-000088580000}"/>
    <cellStyle name="Normal 5 3 6 2 2 4" xfId="30392" xr:uid="{00000000-0005-0000-0000-000089580000}"/>
    <cellStyle name="Normal 5 3 6 2 2 5" xfId="25077" xr:uid="{00000000-0005-0000-0000-00008A580000}"/>
    <cellStyle name="Normal 5 3 6 2 3" xfId="8995" xr:uid="{00000000-0005-0000-0000-00008B580000}"/>
    <cellStyle name="Normal 5 3 6 2 3 2" xfId="19440" xr:uid="{00000000-0005-0000-0000-00008C580000}"/>
    <cellStyle name="Normal 5 3 6 2 3 2 2" xfId="42785" xr:uid="{00000000-0005-0000-0000-00008D580000}"/>
    <cellStyle name="Normal 5 3 6 2 3 3" xfId="14286" xr:uid="{00000000-0005-0000-0000-00008E580000}"/>
    <cellStyle name="Normal 5 3 6 2 3 3 2" xfId="37470" xr:uid="{00000000-0005-0000-0000-00008F580000}"/>
    <cellStyle name="Normal 5 3 6 2 3 4" xfId="32160" xr:uid="{00000000-0005-0000-0000-000090580000}"/>
    <cellStyle name="Normal 5 3 6 2 3 5" xfId="26845" xr:uid="{00000000-0005-0000-0000-000091580000}"/>
    <cellStyle name="Normal 5 3 6 2 4" xfId="16067" xr:uid="{00000000-0005-0000-0000-000092580000}"/>
    <cellStyle name="Normal 5 3 6 2 4 2" xfId="39254" xr:uid="{00000000-0005-0000-0000-000093580000}"/>
    <cellStyle name="Normal 5 3 6 2 5" xfId="10758" xr:uid="{00000000-0005-0000-0000-000094580000}"/>
    <cellStyle name="Normal 5 3 6 2 5 2" xfId="33939" xr:uid="{00000000-0005-0000-0000-000095580000}"/>
    <cellStyle name="Normal 5 3 6 2 6" xfId="21385" xr:uid="{00000000-0005-0000-0000-000096580000}"/>
    <cellStyle name="Normal 5 3 6 2 6 2" xfId="28629" xr:uid="{00000000-0005-0000-0000-000097580000}"/>
    <cellStyle name="Normal 5 3 6 2 7" xfId="23314" xr:uid="{00000000-0005-0000-0000-000098580000}"/>
    <cellStyle name="Normal 5 3 6 2 8" xfId="44580" xr:uid="{00000000-0005-0000-0000-000099580000}"/>
    <cellStyle name="Normal 5 3 6 2 9" xfId="5019" xr:uid="{00000000-0005-0000-0000-00009A580000}"/>
    <cellStyle name="Normal 5 3 6 3" xfId="6552" xr:uid="{00000000-0005-0000-0000-00009B580000}"/>
    <cellStyle name="Normal 5 3 6 3 2" xfId="16953" xr:uid="{00000000-0005-0000-0000-00009C580000}"/>
    <cellStyle name="Normal 5 3 6 3 2 2" xfId="40205" xr:uid="{00000000-0005-0000-0000-00009D580000}"/>
    <cellStyle name="Normal 5 3 6 3 3" xfId="11707" xr:uid="{00000000-0005-0000-0000-00009E580000}"/>
    <cellStyle name="Normal 5 3 6 3 3 2" xfId="34890" xr:uid="{00000000-0005-0000-0000-00009F580000}"/>
    <cellStyle name="Normal 5 3 6 3 4" xfId="29580" xr:uid="{00000000-0005-0000-0000-0000A0580000}"/>
    <cellStyle name="Normal 5 3 6 3 5" xfId="24265" xr:uid="{00000000-0005-0000-0000-0000A1580000}"/>
    <cellStyle name="Normal 5 3 6 4" xfId="8242" xr:uid="{00000000-0005-0000-0000-0000A2580000}"/>
    <cellStyle name="Normal 5 3 6 4 2" xfId="18628" xr:uid="{00000000-0005-0000-0000-0000A3580000}"/>
    <cellStyle name="Normal 5 3 6 4 2 2" xfId="41973" xr:uid="{00000000-0005-0000-0000-0000A4580000}"/>
    <cellStyle name="Normal 5 3 6 4 3" xfId="13474" xr:uid="{00000000-0005-0000-0000-0000A5580000}"/>
    <cellStyle name="Normal 5 3 6 4 3 2" xfId="36658" xr:uid="{00000000-0005-0000-0000-0000A6580000}"/>
    <cellStyle name="Normal 5 3 6 4 4" xfId="31348" xr:uid="{00000000-0005-0000-0000-0000A7580000}"/>
    <cellStyle name="Normal 5 3 6 4 5" xfId="26033" xr:uid="{00000000-0005-0000-0000-0000A8580000}"/>
    <cellStyle name="Normal 5 3 6 5" xfId="15255" xr:uid="{00000000-0005-0000-0000-0000A9580000}"/>
    <cellStyle name="Normal 5 3 6 5 2" xfId="38442" xr:uid="{00000000-0005-0000-0000-0000AA580000}"/>
    <cellStyle name="Normal 5 3 6 6" xfId="9946" xr:uid="{00000000-0005-0000-0000-0000AB580000}"/>
    <cellStyle name="Normal 5 3 6 6 2" xfId="33127" xr:uid="{00000000-0005-0000-0000-0000AC580000}"/>
    <cellStyle name="Normal 5 3 6 7" xfId="20573" xr:uid="{00000000-0005-0000-0000-0000AD580000}"/>
    <cellStyle name="Normal 5 3 6 7 2" xfId="27817" xr:uid="{00000000-0005-0000-0000-0000AE580000}"/>
    <cellStyle name="Normal 5 3 6 8" xfId="22502" xr:uid="{00000000-0005-0000-0000-0000AF580000}"/>
    <cellStyle name="Normal 5 3 6 9" xfId="43768" xr:uid="{00000000-0005-0000-0000-0000B0580000}"/>
    <cellStyle name="Normal 5 3 7" xfId="558" xr:uid="{00000000-0005-0000-0000-0000B1580000}"/>
    <cellStyle name="Normal 5 3 7 10" xfId="2522" xr:uid="{00000000-0005-0000-0000-0000B2580000}"/>
    <cellStyle name="Normal 5 3 7 2" xfId="6153" xr:uid="{00000000-0005-0000-0000-0000B3580000}"/>
    <cellStyle name="Normal 5 3 7 2 2" xfId="16595" xr:uid="{00000000-0005-0000-0000-0000B4580000}"/>
    <cellStyle name="Normal 5 3 7 2 2 2" xfId="39799" xr:uid="{00000000-0005-0000-0000-0000B5580000}"/>
    <cellStyle name="Normal 5 3 7 2 3" xfId="11301" xr:uid="{00000000-0005-0000-0000-0000B6580000}"/>
    <cellStyle name="Normal 5 3 7 2 3 2" xfId="34484" xr:uid="{00000000-0005-0000-0000-0000B7580000}"/>
    <cellStyle name="Normal 5 3 7 2 4" xfId="29174" xr:uid="{00000000-0005-0000-0000-0000B8580000}"/>
    <cellStyle name="Normal 5 3 7 2 5" xfId="23859" xr:uid="{00000000-0005-0000-0000-0000B9580000}"/>
    <cellStyle name="Normal 5 3 7 3" xfId="7884" xr:uid="{00000000-0005-0000-0000-0000BA580000}"/>
    <cellStyle name="Normal 5 3 7 3 2" xfId="18223" xr:uid="{00000000-0005-0000-0000-0000BB580000}"/>
    <cellStyle name="Normal 5 3 7 3 2 2" xfId="41567" xr:uid="{00000000-0005-0000-0000-0000BC580000}"/>
    <cellStyle name="Normal 5 3 7 3 3" xfId="13068" xr:uid="{00000000-0005-0000-0000-0000BD580000}"/>
    <cellStyle name="Normal 5 3 7 3 3 2" xfId="36252" xr:uid="{00000000-0005-0000-0000-0000BE580000}"/>
    <cellStyle name="Normal 5 3 7 3 4" xfId="30942" xr:uid="{00000000-0005-0000-0000-0000BF580000}"/>
    <cellStyle name="Normal 5 3 7 3 5" xfId="25627" xr:uid="{00000000-0005-0000-0000-0000C0580000}"/>
    <cellStyle name="Normal 5 3 7 4" xfId="14849" xr:uid="{00000000-0005-0000-0000-0000C1580000}"/>
    <cellStyle name="Normal 5 3 7 4 2" xfId="38036" xr:uid="{00000000-0005-0000-0000-0000C2580000}"/>
    <cellStyle name="Normal 5 3 7 5" xfId="9540" xr:uid="{00000000-0005-0000-0000-0000C3580000}"/>
    <cellStyle name="Normal 5 3 7 5 2" xfId="32721" xr:uid="{00000000-0005-0000-0000-0000C4580000}"/>
    <cellStyle name="Normal 5 3 7 6" xfId="20167" xr:uid="{00000000-0005-0000-0000-0000C5580000}"/>
    <cellStyle name="Normal 5 3 7 6 2" xfId="27411" xr:uid="{00000000-0005-0000-0000-0000C6580000}"/>
    <cellStyle name="Normal 5 3 7 7" xfId="22096" xr:uid="{00000000-0005-0000-0000-0000C7580000}"/>
    <cellStyle name="Normal 5 3 7 8" xfId="43362" xr:uid="{00000000-0005-0000-0000-0000C8580000}"/>
    <cellStyle name="Normal 5 3 7 9" xfId="5020" xr:uid="{00000000-0005-0000-0000-0000C9580000}"/>
    <cellStyle name="Normal 5 3 8" xfId="1385" xr:uid="{00000000-0005-0000-0000-0000CA580000}"/>
    <cellStyle name="Normal 5 3 8 10" xfId="3334" xr:uid="{00000000-0005-0000-0000-0000CB580000}"/>
    <cellStyle name="Normal 5 3 8 2" xfId="6952" xr:uid="{00000000-0005-0000-0000-0000CC580000}"/>
    <cellStyle name="Normal 5 3 8 2 2" xfId="17323" xr:uid="{00000000-0005-0000-0000-0000CD580000}"/>
    <cellStyle name="Normal 5 3 8 2 2 2" xfId="40611" xr:uid="{00000000-0005-0000-0000-0000CE580000}"/>
    <cellStyle name="Normal 5 3 8 2 3" xfId="12113" xr:uid="{00000000-0005-0000-0000-0000CF580000}"/>
    <cellStyle name="Normal 5 3 8 2 3 2" xfId="35296" xr:uid="{00000000-0005-0000-0000-0000D0580000}"/>
    <cellStyle name="Normal 5 3 8 2 4" xfId="29986" xr:uid="{00000000-0005-0000-0000-0000D1580000}"/>
    <cellStyle name="Normal 5 3 8 2 5" xfId="24671" xr:uid="{00000000-0005-0000-0000-0000D2580000}"/>
    <cellStyle name="Normal 5 3 8 3" xfId="8612" xr:uid="{00000000-0005-0000-0000-0000D3580000}"/>
    <cellStyle name="Normal 5 3 8 3 2" xfId="19034" xr:uid="{00000000-0005-0000-0000-0000D4580000}"/>
    <cellStyle name="Normal 5 3 8 3 2 2" xfId="42379" xr:uid="{00000000-0005-0000-0000-0000D5580000}"/>
    <cellStyle name="Normal 5 3 8 3 3" xfId="13880" xr:uid="{00000000-0005-0000-0000-0000D6580000}"/>
    <cellStyle name="Normal 5 3 8 3 3 2" xfId="37064" xr:uid="{00000000-0005-0000-0000-0000D7580000}"/>
    <cellStyle name="Normal 5 3 8 3 4" xfId="31754" xr:uid="{00000000-0005-0000-0000-0000D8580000}"/>
    <cellStyle name="Normal 5 3 8 3 5" xfId="26439" xr:uid="{00000000-0005-0000-0000-0000D9580000}"/>
    <cellStyle name="Normal 5 3 8 4" xfId="15661" xr:uid="{00000000-0005-0000-0000-0000DA580000}"/>
    <cellStyle name="Normal 5 3 8 4 2" xfId="38848" xr:uid="{00000000-0005-0000-0000-0000DB580000}"/>
    <cellStyle name="Normal 5 3 8 5" xfId="10352" xr:uid="{00000000-0005-0000-0000-0000DC580000}"/>
    <cellStyle name="Normal 5 3 8 5 2" xfId="33533" xr:uid="{00000000-0005-0000-0000-0000DD580000}"/>
    <cellStyle name="Normal 5 3 8 6" xfId="20979" xr:uid="{00000000-0005-0000-0000-0000DE580000}"/>
    <cellStyle name="Normal 5 3 8 6 2" xfId="28223" xr:uid="{00000000-0005-0000-0000-0000DF580000}"/>
    <cellStyle name="Normal 5 3 8 7" xfId="22908" xr:uid="{00000000-0005-0000-0000-0000E0580000}"/>
    <cellStyle name="Normal 5 3 8 8" xfId="44174" xr:uid="{00000000-0005-0000-0000-0000E1580000}"/>
    <cellStyle name="Normal 5 3 8 9" xfId="5021" xr:uid="{00000000-0005-0000-0000-0000E2580000}"/>
    <cellStyle name="Normal 5 3 9" xfId="375" xr:uid="{00000000-0005-0000-0000-0000E3580000}"/>
    <cellStyle name="Normal 5 3 9 2" xfId="16476" xr:uid="{00000000-0005-0000-0000-0000E4580000}"/>
    <cellStyle name="Normal 5 3 9 2 2" xfId="39665" xr:uid="{00000000-0005-0000-0000-0000E5580000}"/>
    <cellStyle name="Normal 5 3 9 3" xfId="11167" xr:uid="{00000000-0005-0000-0000-0000E6580000}"/>
    <cellStyle name="Normal 5 3 9 3 2" xfId="34350" xr:uid="{00000000-0005-0000-0000-0000E7580000}"/>
    <cellStyle name="Normal 5 3 9 4" xfId="20016" xr:uid="{00000000-0005-0000-0000-0000E8580000}"/>
    <cellStyle name="Normal 5 3 9 4 2" xfId="29040" xr:uid="{00000000-0005-0000-0000-0000E9580000}"/>
    <cellStyle name="Normal 5 3 9 5" xfId="23725" xr:uid="{00000000-0005-0000-0000-0000EA580000}"/>
    <cellStyle name="Normal 5 3 9 6" xfId="43212" xr:uid="{00000000-0005-0000-0000-0000EB580000}"/>
    <cellStyle name="Normal 5 3 9 7" xfId="5022" xr:uid="{00000000-0005-0000-0000-0000EC580000}"/>
    <cellStyle name="Normal 5 3 9 8" xfId="2372" xr:uid="{00000000-0005-0000-0000-0000ED580000}"/>
    <cellStyle name="Normal 5 4" xfId="275" xr:uid="{00000000-0005-0000-0000-0000EE580000}"/>
    <cellStyle name="Normal 5 4 10" xfId="14730" xr:uid="{00000000-0005-0000-0000-0000EF580000}"/>
    <cellStyle name="Normal 5 4 10 2" xfId="37917" xr:uid="{00000000-0005-0000-0000-0000F0580000}"/>
    <cellStyle name="Normal 5 4 11" xfId="9421" xr:uid="{00000000-0005-0000-0000-0000F1580000}"/>
    <cellStyle name="Normal 5 4 11 2" xfId="32602" xr:uid="{00000000-0005-0000-0000-0000F2580000}"/>
    <cellStyle name="Normal 5 4 12" xfId="19987" xr:uid="{00000000-0005-0000-0000-0000F3580000}"/>
    <cellStyle name="Normal 5 4 12 2" xfId="27292" xr:uid="{00000000-0005-0000-0000-0000F4580000}"/>
    <cellStyle name="Normal 5 4 13" xfId="21977" xr:uid="{00000000-0005-0000-0000-0000F5580000}"/>
    <cellStyle name="Normal 5 4 14" xfId="43195" xr:uid="{00000000-0005-0000-0000-0000F6580000}"/>
    <cellStyle name="Normal 5 4 15" xfId="5023" xr:uid="{00000000-0005-0000-0000-0000F7580000}"/>
    <cellStyle name="Normal 5 4 16" xfId="2355" xr:uid="{00000000-0005-0000-0000-0000F8580000}"/>
    <cellStyle name="Normal 5 4 2" xfId="501" xr:uid="{00000000-0005-0000-0000-0000F9580000}"/>
    <cellStyle name="Normal 5 4 2 10" xfId="9483" xr:uid="{00000000-0005-0000-0000-0000FA580000}"/>
    <cellStyle name="Normal 5 4 2 10 2" xfId="32664" xr:uid="{00000000-0005-0000-0000-0000FB580000}"/>
    <cellStyle name="Normal 5 4 2 11" xfId="20110" xr:uid="{00000000-0005-0000-0000-0000FC580000}"/>
    <cellStyle name="Normal 5 4 2 11 2" xfId="27354" xr:uid="{00000000-0005-0000-0000-0000FD580000}"/>
    <cellStyle name="Normal 5 4 2 12" xfId="22039" xr:uid="{00000000-0005-0000-0000-0000FE580000}"/>
    <cellStyle name="Normal 5 4 2 13" xfId="43305" xr:uid="{00000000-0005-0000-0000-0000FF580000}"/>
    <cellStyle name="Normal 5 4 2 14" xfId="5024" xr:uid="{00000000-0005-0000-0000-000000590000}"/>
    <cellStyle name="Normal 5 4 2 15" xfId="2465" xr:uid="{00000000-0005-0000-0000-000001590000}"/>
    <cellStyle name="Normal 5 4 2 2" xfId="773" xr:uid="{00000000-0005-0000-0000-000002590000}"/>
    <cellStyle name="Normal 5 4 2 2 10" xfId="43574" xr:uid="{00000000-0005-0000-0000-000003590000}"/>
    <cellStyle name="Normal 5 4 2 2 11" xfId="5025" xr:uid="{00000000-0005-0000-0000-000004590000}"/>
    <cellStyle name="Normal 5 4 2 2 12" xfId="2734" xr:uid="{00000000-0005-0000-0000-000005590000}"/>
    <cellStyle name="Normal 5 4 2 2 2" xfId="1189" xr:uid="{00000000-0005-0000-0000-000006590000}"/>
    <cellStyle name="Normal 5 4 2 2 2 10" xfId="5026" xr:uid="{00000000-0005-0000-0000-000007590000}"/>
    <cellStyle name="Normal 5 4 2 2 2 11" xfId="3140" xr:uid="{00000000-0005-0000-0000-000008590000}"/>
    <cellStyle name="Normal 5 4 2 2 2 2" xfId="2004" xr:uid="{00000000-0005-0000-0000-000009590000}"/>
    <cellStyle name="Normal 5 4 2 2 2 2 10" xfId="3952" xr:uid="{00000000-0005-0000-0000-00000A590000}"/>
    <cellStyle name="Normal 5 4 2 2 2 2 2" xfId="7561" xr:uid="{00000000-0005-0000-0000-00000B590000}"/>
    <cellStyle name="Normal 5 4 2 2 2 2 2 2" xfId="17905" xr:uid="{00000000-0005-0000-0000-00000C590000}"/>
    <cellStyle name="Normal 5 4 2 2 2 2 2 2 2" xfId="41229" xr:uid="{00000000-0005-0000-0000-00000D590000}"/>
    <cellStyle name="Normal 5 4 2 2 2 2 2 3" xfId="12731" xr:uid="{00000000-0005-0000-0000-00000E590000}"/>
    <cellStyle name="Normal 5 4 2 2 2 2 2 3 2" xfId="35914" xr:uid="{00000000-0005-0000-0000-00000F590000}"/>
    <cellStyle name="Normal 5 4 2 2 2 2 2 4" xfId="30604" xr:uid="{00000000-0005-0000-0000-000010590000}"/>
    <cellStyle name="Normal 5 4 2 2 2 2 2 5" xfId="25289" xr:uid="{00000000-0005-0000-0000-000011590000}"/>
    <cellStyle name="Normal 5 4 2 2 2 2 3" xfId="9195" xr:uid="{00000000-0005-0000-0000-000012590000}"/>
    <cellStyle name="Normal 5 4 2 2 2 2 3 2" xfId="19652" xr:uid="{00000000-0005-0000-0000-000013590000}"/>
    <cellStyle name="Normal 5 4 2 2 2 2 3 2 2" xfId="42997" xr:uid="{00000000-0005-0000-0000-000014590000}"/>
    <cellStyle name="Normal 5 4 2 2 2 2 3 3" xfId="14498" xr:uid="{00000000-0005-0000-0000-000015590000}"/>
    <cellStyle name="Normal 5 4 2 2 2 2 3 3 2" xfId="37682" xr:uid="{00000000-0005-0000-0000-000016590000}"/>
    <cellStyle name="Normal 5 4 2 2 2 2 3 4" xfId="32372" xr:uid="{00000000-0005-0000-0000-000017590000}"/>
    <cellStyle name="Normal 5 4 2 2 2 2 3 5" xfId="27057" xr:uid="{00000000-0005-0000-0000-000018590000}"/>
    <cellStyle name="Normal 5 4 2 2 2 2 4" xfId="16279" xr:uid="{00000000-0005-0000-0000-000019590000}"/>
    <cellStyle name="Normal 5 4 2 2 2 2 4 2" xfId="39466" xr:uid="{00000000-0005-0000-0000-00001A590000}"/>
    <cellStyle name="Normal 5 4 2 2 2 2 5" xfId="10970" xr:uid="{00000000-0005-0000-0000-00001B590000}"/>
    <cellStyle name="Normal 5 4 2 2 2 2 5 2" xfId="34151" xr:uid="{00000000-0005-0000-0000-00001C590000}"/>
    <cellStyle name="Normal 5 4 2 2 2 2 6" xfId="21597" xr:uid="{00000000-0005-0000-0000-00001D590000}"/>
    <cellStyle name="Normal 5 4 2 2 2 2 6 2" xfId="28841" xr:uid="{00000000-0005-0000-0000-00001E590000}"/>
    <cellStyle name="Normal 5 4 2 2 2 2 7" xfId="23526" xr:uid="{00000000-0005-0000-0000-00001F590000}"/>
    <cellStyle name="Normal 5 4 2 2 2 2 8" xfId="44792" xr:uid="{00000000-0005-0000-0000-000020590000}"/>
    <cellStyle name="Normal 5 4 2 2 2 2 9" xfId="5027" xr:uid="{00000000-0005-0000-0000-000021590000}"/>
    <cellStyle name="Normal 5 4 2 2 2 3" xfId="6761" xr:uid="{00000000-0005-0000-0000-000022590000}"/>
    <cellStyle name="Normal 5 4 2 2 2 3 2" xfId="17141" xr:uid="{00000000-0005-0000-0000-000023590000}"/>
    <cellStyle name="Normal 5 4 2 2 2 3 2 2" xfId="40417" xr:uid="{00000000-0005-0000-0000-000024590000}"/>
    <cellStyle name="Normal 5 4 2 2 2 3 3" xfId="11919" xr:uid="{00000000-0005-0000-0000-000025590000}"/>
    <cellStyle name="Normal 5 4 2 2 2 3 3 2" xfId="35102" xr:uid="{00000000-0005-0000-0000-000026590000}"/>
    <cellStyle name="Normal 5 4 2 2 2 3 4" xfId="29792" xr:uid="{00000000-0005-0000-0000-000027590000}"/>
    <cellStyle name="Normal 5 4 2 2 2 3 5" xfId="24477" xr:uid="{00000000-0005-0000-0000-000028590000}"/>
    <cellStyle name="Normal 5 4 2 2 2 4" xfId="8430" xr:uid="{00000000-0005-0000-0000-000029590000}"/>
    <cellStyle name="Normal 5 4 2 2 2 4 2" xfId="18840" xr:uid="{00000000-0005-0000-0000-00002A590000}"/>
    <cellStyle name="Normal 5 4 2 2 2 4 2 2" xfId="42185" xr:uid="{00000000-0005-0000-0000-00002B590000}"/>
    <cellStyle name="Normal 5 4 2 2 2 4 3" xfId="13686" xr:uid="{00000000-0005-0000-0000-00002C590000}"/>
    <cellStyle name="Normal 5 4 2 2 2 4 3 2" xfId="36870" xr:uid="{00000000-0005-0000-0000-00002D590000}"/>
    <cellStyle name="Normal 5 4 2 2 2 4 4" xfId="31560" xr:uid="{00000000-0005-0000-0000-00002E590000}"/>
    <cellStyle name="Normal 5 4 2 2 2 4 5" xfId="26245" xr:uid="{00000000-0005-0000-0000-00002F590000}"/>
    <cellStyle name="Normal 5 4 2 2 2 5" xfId="15467" xr:uid="{00000000-0005-0000-0000-000030590000}"/>
    <cellStyle name="Normal 5 4 2 2 2 5 2" xfId="38654" xr:uid="{00000000-0005-0000-0000-000031590000}"/>
    <cellStyle name="Normal 5 4 2 2 2 6" xfId="10158" xr:uid="{00000000-0005-0000-0000-000032590000}"/>
    <cellStyle name="Normal 5 4 2 2 2 6 2" xfId="33339" xr:uid="{00000000-0005-0000-0000-000033590000}"/>
    <cellStyle name="Normal 5 4 2 2 2 7" xfId="20785" xr:uid="{00000000-0005-0000-0000-000034590000}"/>
    <cellStyle name="Normal 5 4 2 2 2 7 2" xfId="28029" xr:uid="{00000000-0005-0000-0000-000035590000}"/>
    <cellStyle name="Normal 5 4 2 2 2 8" xfId="22714" xr:uid="{00000000-0005-0000-0000-000036590000}"/>
    <cellStyle name="Normal 5 4 2 2 2 9" xfId="43980" xr:uid="{00000000-0005-0000-0000-000037590000}"/>
    <cellStyle name="Normal 5 4 2 2 3" xfId="1597" xr:uid="{00000000-0005-0000-0000-000038590000}"/>
    <cellStyle name="Normal 5 4 2 2 3 10" xfId="3546" xr:uid="{00000000-0005-0000-0000-000039590000}"/>
    <cellStyle name="Normal 5 4 2 2 3 2" xfId="7161" xr:uid="{00000000-0005-0000-0000-00003A590000}"/>
    <cellStyle name="Normal 5 4 2 2 3 2 2" xfId="17523" xr:uid="{00000000-0005-0000-0000-00003B590000}"/>
    <cellStyle name="Normal 5 4 2 2 3 2 2 2" xfId="40823" xr:uid="{00000000-0005-0000-0000-00003C590000}"/>
    <cellStyle name="Normal 5 4 2 2 3 2 3" xfId="12325" xr:uid="{00000000-0005-0000-0000-00003D590000}"/>
    <cellStyle name="Normal 5 4 2 2 3 2 3 2" xfId="35508" xr:uid="{00000000-0005-0000-0000-00003E590000}"/>
    <cellStyle name="Normal 5 4 2 2 3 2 4" xfId="30198" xr:uid="{00000000-0005-0000-0000-00003F590000}"/>
    <cellStyle name="Normal 5 4 2 2 3 2 5" xfId="24883" xr:uid="{00000000-0005-0000-0000-000040590000}"/>
    <cellStyle name="Normal 5 4 2 2 3 3" xfId="8812" xr:uid="{00000000-0005-0000-0000-000041590000}"/>
    <cellStyle name="Normal 5 4 2 2 3 3 2" xfId="19246" xr:uid="{00000000-0005-0000-0000-000042590000}"/>
    <cellStyle name="Normal 5 4 2 2 3 3 2 2" xfId="42591" xr:uid="{00000000-0005-0000-0000-000043590000}"/>
    <cellStyle name="Normal 5 4 2 2 3 3 3" xfId="14092" xr:uid="{00000000-0005-0000-0000-000044590000}"/>
    <cellStyle name="Normal 5 4 2 2 3 3 3 2" xfId="37276" xr:uid="{00000000-0005-0000-0000-000045590000}"/>
    <cellStyle name="Normal 5 4 2 2 3 3 4" xfId="31966" xr:uid="{00000000-0005-0000-0000-000046590000}"/>
    <cellStyle name="Normal 5 4 2 2 3 3 5" xfId="26651" xr:uid="{00000000-0005-0000-0000-000047590000}"/>
    <cellStyle name="Normal 5 4 2 2 3 4" xfId="15873" xr:uid="{00000000-0005-0000-0000-000048590000}"/>
    <cellStyle name="Normal 5 4 2 2 3 4 2" xfId="39060" xr:uid="{00000000-0005-0000-0000-000049590000}"/>
    <cellStyle name="Normal 5 4 2 2 3 5" xfId="10564" xr:uid="{00000000-0005-0000-0000-00004A590000}"/>
    <cellStyle name="Normal 5 4 2 2 3 5 2" xfId="33745" xr:uid="{00000000-0005-0000-0000-00004B590000}"/>
    <cellStyle name="Normal 5 4 2 2 3 6" xfId="21191" xr:uid="{00000000-0005-0000-0000-00004C590000}"/>
    <cellStyle name="Normal 5 4 2 2 3 6 2" xfId="28435" xr:uid="{00000000-0005-0000-0000-00004D590000}"/>
    <cellStyle name="Normal 5 4 2 2 3 7" xfId="23120" xr:uid="{00000000-0005-0000-0000-00004E590000}"/>
    <cellStyle name="Normal 5 4 2 2 3 8" xfId="44386" xr:uid="{00000000-0005-0000-0000-00004F590000}"/>
    <cellStyle name="Normal 5 4 2 2 3 9" xfId="5028" xr:uid="{00000000-0005-0000-0000-000050590000}"/>
    <cellStyle name="Normal 5 4 2 2 4" xfId="6362" xr:uid="{00000000-0005-0000-0000-000051590000}"/>
    <cellStyle name="Normal 5 4 2 2 4 2" xfId="16783" xr:uid="{00000000-0005-0000-0000-000052590000}"/>
    <cellStyle name="Normal 5 4 2 2 4 2 2" xfId="40011" xr:uid="{00000000-0005-0000-0000-000053590000}"/>
    <cellStyle name="Normal 5 4 2 2 4 3" xfId="11513" xr:uid="{00000000-0005-0000-0000-000054590000}"/>
    <cellStyle name="Normal 5 4 2 2 4 3 2" xfId="34696" xr:uid="{00000000-0005-0000-0000-000055590000}"/>
    <cellStyle name="Normal 5 4 2 2 4 4" xfId="29386" xr:uid="{00000000-0005-0000-0000-000056590000}"/>
    <cellStyle name="Normal 5 4 2 2 4 5" xfId="24071" xr:uid="{00000000-0005-0000-0000-000057590000}"/>
    <cellStyle name="Normal 5 4 2 2 5" xfId="8072" xr:uid="{00000000-0005-0000-0000-000058590000}"/>
    <cellStyle name="Normal 5 4 2 2 5 2" xfId="18435" xr:uid="{00000000-0005-0000-0000-000059590000}"/>
    <cellStyle name="Normal 5 4 2 2 5 2 2" xfId="41779" xr:uid="{00000000-0005-0000-0000-00005A590000}"/>
    <cellStyle name="Normal 5 4 2 2 5 3" xfId="13280" xr:uid="{00000000-0005-0000-0000-00005B590000}"/>
    <cellStyle name="Normal 5 4 2 2 5 3 2" xfId="36464" xr:uid="{00000000-0005-0000-0000-00005C590000}"/>
    <cellStyle name="Normal 5 4 2 2 5 4" xfId="31154" xr:uid="{00000000-0005-0000-0000-00005D590000}"/>
    <cellStyle name="Normal 5 4 2 2 5 5" xfId="25839" xr:uid="{00000000-0005-0000-0000-00005E590000}"/>
    <cellStyle name="Normal 5 4 2 2 6" xfId="15061" xr:uid="{00000000-0005-0000-0000-00005F590000}"/>
    <cellStyle name="Normal 5 4 2 2 6 2" xfId="38248" xr:uid="{00000000-0005-0000-0000-000060590000}"/>
    <cellStyle name="Normal 5 4 2 2 7" xfId="9752" xr:uid="{00000000-0005-0000-0000-000061590000}"/>
    <cellStyle name="Normal 5 4 2 2 7 2" xfId="32933" xr:uid="{00000000-0005-0000-0000-000062590000}"/>
    <cellStyle name="Normal 5 4 2 2 8" xfId="20379" xr:uid="{00000000-0005-0000-0000-000063590000}"/>
    <cellStyle name="Normal 5 4 2 2 8 2" xfId="27623" xr:uid="{00000000-0005-0000-0000-000064590000}"/>
    <cellStyle name="Normal 5 4 2 2 9" xfId="22308" xr:uid="{00000000-0005-0000-0000-000065590000}"/>
    <cellStyle name="Normal 5 4 2 3" xfId="910" xr:uid="{00000000-0005-0000-0000-000066590000}"/>
    <cellStyle name="Normal 5 4 2 3 10" xfId="43703" xr:uid="{00000000-0005-0000-0000-000067590000}"/>
    <cellStyle name="Normal 5 4 2 3 11" xfId="5029" xr:uid="{00000000-0005-0000-0000-000068590000}"/>
    <cellStyle name="Normal 5 4 2 3 12" xfId="2863" xr:uid="{00000000-0005-0000-0000-000069590000}"/>
    <cellStyle name="Normal 5 4 2 3 2" xfId="1318" xr:uid="{00000000-0005-0000-0000-00006A590000}"/>
    <cellStyle name="Normal 5 4 2 3 2 10" xfId="5030" xr:uid="{00000000-0005-0000-0000-00006B590000}"/>
    <cellStyle name="Normal 5 4 2 3 2 11" xfId="3269" xr:uid="{00000000-0005-0000-0000-00006C590000}"/>
    <cellStyle name="Normal 5 4 2 3 2 2" xfId="2133" xr:uid="{00000000-0005-0000-0000-00006D590000}"/>
    <cellStyle name="Normal 5 4 2 3 2 2 10" xfId="4081" xr:uid="{00000000-0005-0000-0000-00006E590000}"/>
    <cellStyle name="Normal 5 4 2 3 2 2 2" xfId="7688" xr:uid="{00000000-0005-0000-0000-00006F590000}"/>
    <cellStyle name="Normal 5 4 2 3 2 2 2 2" xfId="18022" xr:uid="{00000000-0005-0000-0000-000070590000}"/>
    <cellStyle name="Normal 5 4 2 3 2 2 2 2 2" xfId="41358" xr:uid="{00000000-0005-0000-0000-000071590000}"/>
    <cellStyle name="Normal 5 4 2 3 2 2 2 3" xfId="12860" xr:uid="{00000000-0005-0000-0000-000072590000}"/>
    <cellStyle name="Normal 5 4 2 3 2 2 2 3 2" xfId="36043" xr:uid="{00000000-0005-0000-0000-000073590000}"/>
    <cellStyle name="Normal 5 4 2 3 2 2 2 4" xfId="30733" xr:uid="{00000000-0005-0000-0000-000074590000}"/>
    <cellStyle name="Normal 5 4 2 3 2 2 2 5" xfId="25418" xr:uid="{00000000-0005-0000-0000-000075590000}"/>
    <cellStyle name="Normal 5 4 2 3 2 2 3" xfId="9312" xr:uid="{00000000-0005-0000-0000-000076590000}"/>
    <cellStyle name="Normal 5 4 2 3 2 2 3 2" xfId="19781" xr:uid="{00000000-0005-0000-0000-000077590000}"/>
    <cellStyle name="Normal 5 4 2 3 2 2 3 2 2" xfId="43126" xr:uid="{00000000-0005-0000-0000-000078590000}"/>
    <cellStyle name="Normal 5 4 2 3 2 2 3 3" xfId="14627" xr:uid="{00000000-0005-0000-0000-000079590000}"/>
    <cellStyle name="Normal 5 4 2 3 2 2 3 3 2" xfId="37811" xr:uid="{00000000-0005-0000-0000-00007A590000}"/>
    <cellStyle name="Normal 5 4 2 3 2 2 3 4" xfId="32501" xr:uid="{00000000-0005-0000-0000-00007B590000}"/>
    <cellStyle name="Normal 5 4 2 3 2 2 3 5" xfId="27186" xr:uid="{00000000-0005-0000-0000-00007C590000}"/>
    <cellStyle name="Normal 5 4 2 3 2 2 4" xfId="16408" xr:uid="{00000000-0005-0000-0000-00007D590000}"/>
    <cellStyle name="Normal 5 4 2 3 2 2 4 2" xfId="39595" xr:uid="{00000000-0005-0000-0000-00007E590000}"/>
    <cellStyle name="Normal 5 4 2 3 2 2 5" xfId="11099" xr:uid="{00000000-0005-0000-0000-00007F590000}"/>
    <cellStyle name="Normal 5 4 2 3 2 2 5 2" xfId="34280" xr:uid="{00000000-0005-0000-0000-000080590000}"/>
    <cellStyle name="Normal 5 4 2 3 2 2 6" xfId="21726" xr:uid="{00000000-0005-0000-0000-000081590000}"/>
    <cellStyle name="Normal 5 4 2 3 2 2 6 2" xfId="28970" xr:uid="{00000000-0005-0000-0000-000082590000}"/>
    <cellStyle name="Normal 5 4 2 3 2 2 7" xfId="23655" xr:uid="{00000000-0005-0000-0000-000083590000}"/>
    <cellStyle name="Normal 5 4 2 3 2 2 8" xfId="44921" xr:uid="{00000000-0005-0000-0000-000084590000}"/>
    <cellStyle name="Normal 5 4 2 3 2 2 9" xfId="5031" xr:uid="{00000000-0005-0000-0000-000085590000}"/>
    <cellStyle name="Normal 5 4 2 3 2 3" xfId="6888" xr:uid="{00000000-0005-0000-0000-000086590000}"/>
    <cellStyle name="Normal 5 4 2 3 2 3 2" xfId="17258" xr:uid="{00000000-0005-0000-0000-000087590000}"/>
    <cellStyle name="Normal 5 4 2 3 2 3 2 2" xfId="40546" xr:uid="{00000000-0005-0000-0000-000088590000}"/>
    <cellStyle name="Normal 5 4 2 3 2 3 3" xfId="12048" xr:uid="{00000000-0005-0000-0000-000089590000}"/>
    <cellStyle name="Normal 5 4 2 3 2 3 3 2" xfId="35231" xr:uid="{00000000-0005-0000-0000-00008A590000}"/>
    <cellStyle name="Normal 5 4 2 3 2 3 4" xfId="29921" xr:uid="{00000000-0005-0000-0000-00008B590000}"/>
    <cellStyle name="Normal 5 4 2 3 2 3 5" xfId="24606" xr:uid="{00000000-0005-0000-0000-00008C590000}"/>
    <cellStyle name="Normal 5 4 2 3 2 4" xfId="8547" xr:uid="{00000000-0005-0000-0000-00008D590000}"/>
    <cellStyle name="Normal 5 4 2 3 2 4 2" xfId="18969" xr:uid="{00000000-0005-0000-0000-00008E590000}"/>
    <cellStyle name="Normal 5 4 2 3 2 4 2 2" xfId="42314" xr:uid="{00000000-0005-0000-0000-00008F590000}"/>
    <cellStyle name="Normal 5 4 2 3 2 4 3" xfId="13815" xr:uid="{00000000-0005-0000-0000-000090590000}"/>
    <cellStyle name="Normal 5 4 2 3 2 4 3 2" xfId="36999" xr:uid="{00000000-0005-0000-0000-000091590000}"/>
    <cellStyle name="Normal 5 4 2 3 2 4 4" xfId="31689" xr:uid="{00000000-0005-0000-0000-000092590000}"/>
    <cellStyle name="Normal 5 4 2 3 2 4 5" xfId="26374" xr:uid="{00000000-0005-0000-0000-000093590000}"/>
    <cellStyle name="Normal 5 4 2 3 2 5" xfId="15596" xr:uid="{00000000-0005-0000-0000-000094590000}"/>
    <cellStyle name="Normal 5 4 2 3 2 5 2" xfId="38783" xr:uid="{00000000-0005-0000-0000-000095590000}"/>
    <cellStyle name="Normal 5 4 2 3 2 6" xfId="10287" xr:uid="{00000000-0005-0000-0000-000096590000}"/>
    <cellStyle name="Normal 5 4 2 3 2 6 2" xfId="33468" xr:uid="{00000000-0005-0000-0000-000097590000}"/>
    <cellStyle name="Normal 5 4 2 3 2 7" xfId="20914" xr:uid="{00000000-0005-0000-0000-000098590000}"/>
    <cellStyle name="Normal 5 4 2 3 2 7 2" xfId="28158" xr:uid="{00000000-0005-0000-0000-000099590000}"/>
    <cellStyle name="Normal 5 4 2 3 2 8" xfId="22843" xr:uid="{00000000-0005-0000-0000-00009A590000}"/>
    <cellStyle name="Normal 5 4 2 3 2 9" xfId="44109" xr:uid="{00000000-0005-0000-0000-00009B590000}"/>
    <cellStyle name="Normal 5 4 2 3 3" xfId="1726" xr:uid="{00000000-0005-0000-0000-00009C590000}"/>
    <cellStyle name="Normal 5 4 2 3 3 10" xfId="3675" xr:uid="{00000000-0005-0000-0000-00009D590000}"/>
    <cellStyle name="Normal 5 4 2 3 3 2" xfId="7288" xr:uid="{00000000-0005-0000-0000-00009E590000}"/>
    <cellStyle name="Normal 5 4 2 3 3 2 2" xfId="17640" xr:uid="{00000000-0005-0000-0000-00009F590000}"/>
    <cellStyle name="Normal 5 4 2 3 3 2 2 2" xfId="40952" xr:uid="{00000000-0005-0000-0000-0000A0590000}"/>
    <cellStyle name="Normal 5 4 2 3 3 2 3" xfId="12454" xr:uid="{00000000-0005-0000-0000-0000A1590000}"/>
    <cellStyle name="Normal 5 4 2 3 3 2 3 2" xfId="35637" xr:uid="{00000000-0005-0000-0000-0000A2590000}"/>
    <cellStyle name="Normal 5 4 2 3 3 2 4" xfId="30327" xr:uid="{00000000-0005-0000-0000-0000A3590000}"/>
    <cellStyle name="Normal 5 4 2 3 3 2 5" xfId="25012" xr:uid="{00000000-0005-0000-0000-0000A4590000}"/>
    <cellStyle name="Normal 5 4 2 3 3 3" xfId="8929" xr:uid="{00000000-0005-0000-0000-0000A5590000}"/>
    <cellStyle name="Normal 5 4 2 3 3 3 2" xfId="19375" xr:uid="{00000000-0005-0000-0000-0000A6590000}"/>
    <cellStyle name="Normal 5 4 2 3 3 3 2 2" xfId="42720" xr:uid="{00000000-0005-0000-0000-0000A7590000}"/>
    <cellStyle name="Normal 5 4 2 3 3 3 3" xfId="14221" xr:uid="{00000000-0005-0000-0000-0000A8590000}"/>
    <cellStyle name="Normal 5 4 2 3 3 3 3 2" xfId="37405" xr:uid="{00000000-0005-0000-0000-0000A9590000}"/>
    <cellStyle name="Normal 5 4 2 3 3 3 4" xfId="32095" xr:uid="{00000000-0005-0000-0000-0000AA590000}"/>
    <cellStyle name="Normal 5 4 2 3 3 3 5" xfId="26780" xr:uid="{00000000-0005-0000-0000-0000AB590000}"/>
    <cellStyle name="Normal 5 4 2 3 3 4" xfId="16002" xr:uid="{00000000-0005-0000-0000-0000AC590000}"/>
    <cellStyle name="Normal 5 4 2 3 3 4 2" xfId="39189" xr:uid="{00000000-0005-0000-0000-0000AD590000}"/>
    <cellStyle name="Normal 5 4 2 3 3 5" xfId="10693" xr:uid="{00000000-0005-0000-0000-0000AE590000}"/>
    <cellStyle name="Normal 5 4 2 3 3 5 2" xfId="33874" xr:uid="{00000000-0005-0000-0000-0000AF590000}"/>
    <cellStyle name="Normal 5 4 2 3 3 6" xfId="21320" xr:uid="{00000000-0005-0000-0000-0000B0590000}"/>
    <cellStyle name="Normal 5 4 2 3 3 6 2" xfId="28564" xr:uid="{00000000-0005-0000-0000-0000B1590000}"/>
    <cellStyle name="Normal 5 4 2 3 3 7" xfId="23249" xr:uid="{00000000-0005-0000-0000-0000B2590000}"/>
    <cellStyle name="Normal 5 4 2 3 3 8" xfId="44515" xr:uid="{00000000-0005-0000-0000-0000B3590000}"/>
    <cellStyle name="Normal 5 4 2 3 3 9" xfId="5032" xr:uid="{00000000-0005-0000-0000-0000B4590000}"/>
    <cellStyle name="Normal 5 4 2 3 4" xfId="6489" xr:uid="{00000000-0005-0000-0000-0000B5590000}"/>
    <cellStyle name="Normal 5 4 2 3 4 2" xfId="16888" xr:uid="{00000000-0005-0000-0000-0000B6590000}"/>
    <cellStyle name="Normal 5 4 2 3 4 2 2" xfId="40140" xr:uid="{00000000-0005-0000-0000-0000B7590000}"/>
    <cellStyle name="Normal 5 4 2 3 4 3" xfId="11642" xr:uid="{00000000-0005-0000-0000-0000B8590000}"/>
    <cellStyle name="Normal 5 4 2 3 4 3 2" xfId="34825" xr:uid="{00000000-0005-0000-0000-0000B9590000}"/>
    <cellStyle name="Normal 5 4 2 3 4 4" xfId="29515" xr:uid="{00000000-0005-0000-0000-0000BA590000}"/>
    <cellStyle name="Normal 5 4 2 3 4 5" xfId="24200" xr:uid="{00000000-0005-0000-0000-0000BB590000}"/>
    <cellStyle name="Normal 5 4 2 3 5" xfId="8177" xr:uid="{00000000-0005-0000-0000-0000BC590000}"/>
    <cellStyle name="Normal 5 4 2 3 5 2" xfId="18564" xr:uid="{00000000-0005-0000-0000-0000BD590000}"/>
    <cellStyle name="Normal 5 4 2 3 5 2 2" xfId="41908" xr:uid="{00000000-0005-0000-0000-0000BE590000}"/>
    <cellStyle name="Normal 5 4 2 3 5 3" xfId="13409" xr:uid="{00000000-0005-0000-0000-0000BF590000}"/>
    <cellStyle name="Normal 5 4 2 3 5 3 2" xfId="36593" xr:uid="{00000000-0005-0000-0000-0000C0590000}"/>
    <cellStyle name="Normal 5 4 2 3 5 4" xfId="31283" xr:uid="{00000000-0005-0000-0000-0000C1590000}"/>
    <cellStyle name="Normal 5 4 2 3 5 5" xfId="25968" xr:uid="{00000000-0005-0000-0000-0000C2590000}"/>
    <cellStyle name="Normal 5 4 2 3 6" xfId="15190" xr:uid="{00000000-0005-0000-0000-0000C3590000}"/>
    <cellStyle name="Normal 5 4 2 3 6 2" xfId="38377" xr:uid="{00000000-0005-0000-0000-0000C4590000}"/>
    <cellStyle name="Normal 5 4 2 3 7" xfId="9881" xr:uid="{00000000-0005-0000-0000-0000C5590000}"/>
    <cellStyle name="Normal 5 4 2 3 7 2" xfId="33062" xr:uid="{00000000-0005-0000-0000-0000C6590000}"/>
    <cellStyle name="Normal 5 4 2 3 8" xfId="20508" xr:uid="{00000000-0005-0000-0000-0000C7590000}"/>
    <cellStyle name="Normal 5 4 2 3 8 2" xfId="27752" xr:uid="{00000000-0005-0000-0000-0000C8590000}"/>
    <cellStyle name="Normal 5 4 2 3 9" xfId="22437" xr:uid="{00000000-0005-0000-0000-0000C9590000}"/>
    <cellStyle name="Normal 5 4 2 4" xfId="1054" xr:uid="{00000000-0005-0000-0000-0000CA590000}"/>
    <cellStyle name="Normal 5 4 2 4 10" xfId="5033" xr:uid="{00000000-0005-0000-0000-0000CB590000}"/>
    <cellStyle name="Normal 5 4 2 4 11" xfId="3005" xr:uid="{00000000-0005-0000-0000-0000CC590000}"/>
    <cellStyle name="Normal 5 4 2 4 2" xfId="1869" xr:uid="{00000000-0005-0000-0000-0000CD590000}"/>
    <cellStyle name="Normal 5 4 2 4 2 10" xfId="3817" xr:uid="{00000000-0005-0000-0000-0000CE590000}"/>
    <cellStyle name="Normal 5 4 2 4 2 2" xfId="7428" xr:uid="{00000000-0005-0000-0000-0000CF590000}"/>
    <cellStyle name="Normal 5 4 2 4 2 2 2" xfId="17782" xr:uid="{00000000-0005-0000-0000-0000D0590000}"/>
    <cellStyle name="Normal 5 4 2 4 2 2 2 2" xfId="41094" xr:uid="{00000000-0005-0000-0000-0000D1590000}"/>
    <cellStyle name="Normal 5 4 2 4 2 2 3" xfId="12596" xr:uid="{00000000-0005-0000-0000-0000D2590000}"/>
    <cellStyle name="Normal 5 4 2 4 2 2 3 2" xfId="35779" xr:uid="{00000000-0005-0000-0000-0000D3590000}"/>
    <cellStyle name="Normal 5 4 2 4 2 2 4" xfId="30469" xr:uid="{00000000-0005-0000-0000-0000D4590000}"/>
    <cellStyle name="Normal 5 4 2 4 2 2 5" xfId="25154" xr:uid="{00000000-0005-0000-0000-0000D5590000}"/>
    <cellStyle name="Normal 5 4 2 4 2 3" xfId="9072" xr:uid="{00000000-0005-0000-0000-0000D6590000}"/>
    <cellStyle name="Normal 5 4 2 4 2 3 2" xfId="19517" xr:uid="{00000000-0005-0000-0000-0000D7590000}"/>
    <cellStyle name="Normal 5 4 2 4 2 3 2 2" xfId="42862" xr:uid="{00000000-0005-0000-0000-0000D8590000}"/>
    <cellStyle name="Normal 5 4 2 4 2 3 3" xfId="14363" xr:uid="{00000000-0005-0000-0000-0000D9590000}"/>
    <cellStyle name="Normal 5 4 2 4 2 3 3 2" xfId="37547" xr:uid="{00000000-0005-0000-0000-0000DA590000}"/>
    <cellStyle name="Normal 5 4 2 4 2 3 4" xfId="32237" xr:uid="{00000000-0005-0000-0000-0000DB590000}"/>
    <cellStyle name="Normal 5 4 2 4 2 3 5" xfId="26922" xr:uid="{00000000-0005-0000-0000-0000DC590000}"/>
    <cellStyle name="Normal 5 4 2 4 2 4" xfId="16144" xr:uid="{00000000-0005-0000-0000-0000DD590000}"/>
    <cellStyle name="Normal 5 4 2 4 2 4 2" xfId="39331" xr:uid="{00000000-0005-0000-0000-0000DE590000}"/>
    <cellStyle name="Normal 5 4 2 4 2 5" xfId="10835" xr:uid="{00000000-0005-0000-0000-0000DF590000}"/>
    <cellStyle name="Normal 5 4 2 4 2 5 2" xfId="34016" xr:uid="{00000000-0005-0000-0000-0000E0590000}"/>
    <cellStyle name="Normal 5 4 2 4 2 6" xfId="21462" xr:uid="{00000000-0005-0000-0000-0000E1590000}"/>
    <cellStyle name="Normal 5 4 2 4 2 6 2" xfId="28706" xr:uid="{00000000-0005-0000-0000-0000E2590000}"/>
    <cellStyle name="Normal 5 4 2 4 2 7" xfId="23391" xr:uid="{00000000-0005-0000-0000-0000E3590000}"/>
    <cellStyle name="Normal 5 4 2 4 2 8" xfId="44657" xr:uid="{00000000-0005-0000-0000-0000E4590000}"/>
    <cellStyle name="Normal 5 4 2 4 2 9" xfId="5034" xr:uid="{00000000-0005-0000-0000-0000E5590000}"/>
    <cellStyle name="Normal 5 4 2 4 3" xfId="6628" xr:uid="{00000000-0005-0000-0000-0000E6590000}"/>
    <cellStyle name="Normal 5 4 2 4 3 2" xfId="17030" xr:uid="{00000000-0005-0000-0000-0000E7590000}"/>
    <cellStyle name="Normal 5 4 2 4 3 2 2" xfId="40282" xr:uid="{00000000-0005-0000-0000-0000E8590000}"/>
    <cellStyle name="Normal 5 4 2 4 3 3" xfId="11784" xr:uid="{00000000-0005-0000-0000-0000E9590000}"/>
    <cellStyle name="Normal 5 4 2 4 3 3 2" xfId="34967" xr:uid="{00000000-0005-0000-0000-0000EA590000}"/>
    <cellStyle name="Normal 5 4 2 4 3 4" xfId="29657" xr:uid="{00000000-0005-0000-0000-0000EB590000}"/>
    <cellStyle name="Normal 5 4 2 4 3 5" xfId="24342" xr:uid="{00000000-0005-0000-0000-0000EC590000}"/>
    <cellStyle name="Normal 5 4 2 4 4" xfId="8319" xr:uid="{00000000-0005-0000-0000-0000ED590000}"/>
    <cellStyle name="Normal 5 4 2 4 4 2" xfId="18705" xr:uid="{00000000-0005-0000-0000-0000EE590000}"/>
    <cellStyle name="Normal 5 4 2 4 4 2 2" xfId="42050" xr:uid="{00000000-0005-0000-0000-0000EF590000}"/>
    <cellStyle name="Normal 5 4 2 4 4 3" xfId="13551" xr:uid="{00000000-0005-0000-0000-0000F0590000}"/>
    <cellStyle name="Normal 5 4 2 4 4 3 2" xfId="36735" xr:uid="{00000000-0005-0000-0000-0000F1590000}"/>
    <cellStyle name="Normal 5 4 2 4 4 4" xfId="31425" xr:uid="{00000000-0005-0000-0000-0000F2590000}"/>
    <cellStyle name="Normal 5 4 2 4 4 5" xfId="26110" xr:uid="{00000000-0005-0000-0000-0000F3590000}"/>
    <cellStyle name="Normal 5 4 2 4 5" xfId="15332" xr:uid="{00000000-0005-0000-0000-0000F4590000}"/>
    <cellStyle name="Normal 5 4 2 4 5 2" xfId="38519" xr:uid="{00000000-0005-0000-0000-0000F5590000}"/>
    <cellStyle name="Normal 5 4 2 4 6" xfId="10023" xr:uid="{00000000-0005-0000-0000-0000F6590000}"/>
    <cellStyle name="Normal 5 4 2 4 6 2" xfId="33204" xr:uid="{00000000-0005-0000-0000-0000F7590000}"/>
    <cellStyle name="Normal 5 4 2 4 7" xfId="20650" xr:uid="{00000000-0005-0000-0000-0000F8590000}"/>
    <cellStyle name="Normal 5 4 2 4 7 2" xfId="27894" xr:uid="{00000000-0005-0000-0000-0000F9590000}"/>
    <cellStyle name="Normal 5 4 2 4 8" xfId="22579" xr:uid="{00000000-0005-0000-0000-0000FA590000}"/>
    <cellStyle name="Normal 5 4 2 4 9" xfId="43845" xr:uid="{00000000-0005-0000-0000-0000FB590000}"/>
    <cellStyle name="Normal 5 4 2 5" xfId="635" xr:uid="{00000000-0005-0000-0000-0000FC590000}"/>
    <cellStyle name="Normal 5 4 2 5 10" xfId="2599" xr:uid="{00000000-0005-0000-0000-0000FD590000}"/>
    <cellStyle name="Normal 5 4 2 5 2" xfId="6229" xr:uid="{00000000-0005-0000-0000-0000FE590000}"/>
    <cellStyle name="Normal 5 4 2 5 2 2" xfId="16672" xr:uid="{00000000-0005-0000-0000-0000FF590000}"/>
    <cellStyle name="Normal 5 4 2 5 2 2 2" xfId="39876" xr:uid="{00000000-0005-0000-0000-0000005A0000}"/>
    <cellStyle name="Normal 5 4 2 5 2 3" xfId="11378" xr:uid="{00000000-0005-0000-0000-0000015A0000}"/>
    <cellStyle name="Normal 5 4 2 5 2 3 2" xfId="34561" xr:uid="{00000000-0005-0000-0000-0000025A0000}"/>
    <cellStyle name="Normal 5 4 2 5 2 4" xfId="29251" xr:uid="{00000000-0005-0000-0000-0000035A0000}"/>
    <cellStyle name="Normal 5 4 2 5 2 5" xfId="23936" xr:uid="{00000000-0005-0000-0000-0000045A0000}"/>
    <cellStyle name="Normal 5 4 2 5 3" xfId="7961" xr:uid="{00000000-0005-0000-0000-0000055A0000}"/>
    <cellStyle name="Normal 5 4 2 5 3 2" xfId="18300" xr:uid="{00000000-0005-0000-0000-0000065A0000}"/>
    <cellStyle name="Normal 5 4 2 5 3 2 2" xfId="41644" xr:uid="{00000000-0005-0000-0000-0000075A0000}"/>
    <cellStyle name="Normal 5 4 2 5 3 3" xfId="13145" xr:uid="{00000000-0005-0000-0000-0000085A0000}"/>
    <cellStyle name="Normal 5 4 2 5 3 3 2" xfId="36329" xr:uid="{00000000-0005-0000-0000-0000095A0000}"/>
    <cellStyle name="Normal 5 4 2 5 3 4" xfId="31019" xr:uid="{00000000-0005-0000-0000-00000A5A0000}"/>
    <cellStyle name="Normal 5 4 2 5 3 5" xfId="25704" xr:uid="{00000000-0005-0000-0000-00000B5A0000}"/>
    <cellStyle name="Normal 5 4 2 5 4" xfId="14926" xr:uid="{00000000-0005-0000-0000-00000C5A0000}"/>
    <cellStyle name="Normal 5 4 2 5 4 2" xfId="38113" xr:uid="{00000000-0005-0000-0000-00000D5A0000}"/>
    <cellStyle name="Normal 5 4 2 5 5" xfId="9617" xr:uid="{00000000-0005-0000-0000-00000E5A0000}"/>
    <cellStyle name="Normal 5 4 2 5 5 2" xfId="32798" xr:uid="{00000000-0005-0000-0000-00000F5A0000}"/>
    <cellStyle name="Normal 5 4 2 5 6" xfId="20244" xr:uid="{00000000-0005-0000-0000-0000105A0000}"/>
    <cellStyle name="Normal 5 4 2 5 6 2" xfId="27488" xr:uid="{00000000-0005-0000-0000-0000115A0000}"/>
    <cellStyle name="Normal 5 4 2 5 7" xfId="22173" xr:uid="{00000000-0005-0000-0000-0000125A0000}"/>
    <cellStyle name="Normal 5 4 2 5 8" xfId="43439" xr:uid="{00000000-0005-0000-0000-0000135A0000}"/>
    <cellStyle name="Normal 5 4 2 5 9" xfId="5035" xr:uid="{00000000-0005-0000-0000-0000145A0000}"/>
    <cellStyle name="Normal 5 4 2 6" xfId="1462" xr:uid="{00000000-0005-0000-0000-0000155A0000}"/>
    <cellStyle name="Normal 5 4 2 6 10" xfId="3411" xr:uid="{00000000-0005-0000-0000-0000165A0000}"/>
    <cellStyle name="Normal 5 4 2 6 2" xfId="7028" xr:uid="{00000000-0005-0000-0000-0000175A0000}"/>
    <cellStyle name="Normal 5 4 2 6 2 2" xfId="17400" xr:uid="{00000000-0005-0000-0000-0000185A0000}"/>
    <cellStyle name="Normal 5 4 2 6 2 2 2" xfId="40688" xr:uid="{00000000-0005-0000-0000-0000195A0000}"/>
    <cellStyle name="Normal 5 4 2 6 2 3" xfId="12190" xr:uid="{00000000-0005-0000-0000-00001A5A0000}"/>
    <cellStyle name="Normal 5 4 2 6 2 3 2" xfId="35373" xr:uid="{00000000-0005-0000-0000-00001B5A0000}"/>
    <cellStyle name="Normal 5 4 2 6 2 4" xfId="30063" xr:uid="{00000000-0005-0000-0000-00001C5A0000}"/>
    <cellStyle name="Normal 5 4 2 6 2 5" xfId="24748" xr:uid="{00000000-0005-0000-0000-00001D5A0000}"/>
    <cellStyle name="Normal 5 4 2 6 3" xfId="8689" xr:uid="{00000000-0005-0000-0000-00001E5A0000}"/>
    <cellStyle name="Normal 5 4 2 6 3 2" xfId="19111" xr:uid="{00000000-0005-0000-0000-00001F5A0000}"/>
    <cellStyle name="Normal 5 4 2 6 3 2 2" xfId="42456" xr:uid="{00000000-0005-0000-0000-0000205A0000}"/>
    <cellStyle name="Normal 5 4 2 6 3 3" xfId="13957" xr:uid="{00000000-0005-0000-0000-0000215A0000}"/>
    <cellStyle name="Normal 5 4 2 6 3 3 2" xfId="37141" xr:uid="{00000000-0005-0000-0000-0000225A0000}"/>
    <cellStyle name="Normal 5 4 2 6 3 4" xfId="31831" xr:uid="{00000000-0005-0000-0000-0000235A0000}"/>
    <cellStyle name="Normal 5 4 2 6 3 5" xfId="26516" xr:uid="{00000000-0005-0000-0000-0000245A0000}"/>
    <cellStyle name="Normal 5 4 2 6 4" xfId="15738" xr:uid="{00000000-0005-0000-0000-0000255A0000}"/>
    <cellStyle name="Normal 5 4 2 6 4 2" xfId="38925" xr:uid="{00000000-0005-0000-0000-0000265A0000}"/>
    <cellStyle name="Normal 5 4 2 6 5" xfId="10429" xr:uid="{00000000-0005-0000-0000-0000275A0000}"/>
    <cellStyle name="Normal 5 4 2 6 5 2" xfId="33610" xr:uid="{00000000-0005-0000-0000-0000285A0000}"/>
    <cellStyle name="Normal 5 4 2 6 6" xfId="21056" xr:uid="{00000000-0005-0000-0000-0000295A0000}"/>
    <cellStyle name="Normal 5 4 2 6 6 2" xfId="28300" xr:uid="{00000000-0005-0000-0000-00002A5A0000}"/>
    <cellStyle name="Normal 5 4 2 6 7" xfId="22985" xr:uid="{00000000-0005-0000-0000-00002B5A0000}"/>
    <cellStyle name="Normal 5 4 2 6 8" xfId="44251" xr:uid="{00000000-0005-0000-0000-00002C5A0000}"/>
    <cellStyle name="Normal 5 4 2 6 9" xfId="5036" xr:uid="{00000000-0005-0000-0000-00002D5A0000}"/>
    <cellStyle name="Normal 5 4 2 7" xfId="6096" xr:uid="{00000000-0005-0000-0000-00002E5A0000}"/>
    <cellStyle name="Normal 5 4 2 7 2" xfId="16539" xr:uid="{00000000-0005-0000-0000-00002F5A0000}"/>
    <cellStyle name="Normal 5 4 2 7 2 2" xfId="39742" xr:uid="{00000000-0005-0000-0000-0000305A0000}"/>
    <cellStyle name="Normal 5 4 2 7 3" xfId="11244" xr:uid="{00000000-0005-0000-0000-0000315A0000}"/>
    <cellStyle name="Normal 5 4 2 7 3 2" xfId="34427" xr:uid="{00000000-0005-0000-0000-0000325A0000}"/>
    <cellStyle name="Normal 5 4 2 7 4" xfId="29117" xr:uid="{00000000-0005-0000-0000-0000335A0000}"/>
    <cellStyle name="Normal 5 4 2 7 5" xfId="23802" xr:uid="{00000000-0005-0000-0000-0000345A0000}"/>
    <cellStyle name="Normal 5 4 2 8" xfId="7828" xr:uid="{00000000-0005-0000-0000-0000355A0000}"/>
    <cellStyle name="Normal 5 4 2 8 2" xfId="18167" xr:uid="{00000000-0005-0000-0000-0000365A0000}"/>
    <cellStyle name="Normal 5 4 2 8 2 2" xfId="41510" xr:uid="{00000000-0005-0000-0000-0000375A0000}"/>
    <cellStyle name="Normal 5 4 2 8 3" xfId="13011" xr:uid="{00000000-0005-0000-0000-0000385A0000}"/>
    <cellStyle name="Normal 5 4 2 8 3 2" xfId="36195" xr:uid="{00000000-0005-0000-0000-0000395A0000}"/>
    <cellStyle name="Normal 5 4 2 8 4" xfId="30885" xr:uid="{00000000-0005-0000-0000-00003A5A0000}"/>
    <cellStyle name="Normal 5 4 2 8 5" xfId="25570" xr:uid="{00000000-0005-0000-0000-00003B5A0000}"/>
    <cellStyle name="Normal 5 4 2 9" xfId="14792" xr:uid="{00000000-0005-0000-0000-00003C5A0000}"/>
    <cellStyle name="Normal 5 4 2 9 2" xfId="37979" xr:uid="{00000000-0005-0000-0000-00003D5A0000}"/>
    <cellStyle name="Normal 5 4 3" xfId="711" xr:uid="{00000000-0005-0000-0000-00003E5A0000}"/>
    <cellStyle name="Normal 5 4 3 10" xfId="43512" xr:uid="{00000000-0005-0000-0000-00003F5A0000}"/>
    <cellStyle name="Normal 5 4 3 11" xfId="5037" xr:uid="{00000000-0005-0000-0000-0000405A0000}"/>
    <cellStyle name="Normal 5 4 3 12" xfId="2672" xr:uid="{00000000-0005-0000-0000-0000415A0000}"/>
    <cellStyle name="Normal 5 4 3 2" xfId="1127" xr:uid="{00000000-0005-0000-0000-0000425A0000}"/>
    <cellStyle name="Normal 5 4 3 2 10" xfId="5038" xr:uid="{00000000-0005-0000-0000-0000435A0000}"/>
    <cellStyle name="Normal 5 4 3 2 11" xfId="3078" xr:uid="{00000000-0005-0000-0000-0000445A0000}"/>
    <cellStyle name="Normal 5 4 3 2 2" xfId="1942" xr:uid="{00000000-0005-0000-0000-0000455A0000}"/>
    <cellStyle name="Normal 5 4 3 2 2 10" xfId="3890" xr:uid="{00000000-0005-0000-0000-0000465A0000}"/>
    <cellStyle name="Normal 5 4 3 2 2 2" xfId="7500" xr:uid="{00000000-0005-0000-0000-0000475A0000}"/>
    <cellStyle name="Normal 5 4 3 2 2 2 2" xfId="17843" xr:uid="{00000000-0005-0000-0000-0000485A0000}"/>
    <cellStyle name="Normal 5 4 3 2 2 2 2 2" xfId="41167" xr:uid="{00000000-0005-0000-0000-0000495A0000}"/>
    <cellStyle name="Normal 5 4 3 2 2 2 3" xfId="12669" xr:uid="{00000000-0005-0000-0000-00004A5A0000}"/>
    <cellStyle name="Normal 5 4 3 2 2 2 3 2" xfId="35852" xr:uid="{00000000-0005-0000-0000-00004B5A0000}"/>
    <cellStyle name="Normal 5 4 3 2 2 2 4" xfId="30542" xr:uid="{00000000-0005-0000-0000-00004C5A0000}"/>
    <cellStyle name="Normal 5 4 3 2 2 2 5" xfId="25227" xr:uid="{00000000-0005-0000-0000-00004D5A0000}"/>
    <cellStyle name="Normal 5 4 3 2 2 3" xfId="9133" xr:uid="{00000000-0005-0000-0000-00004E5A0000}"/>
    <cellStyle name="Normal 5 4 3 2 2 3 2" xfId="19590" xr:uid="{00000000-0005-0000-0000-00004F5A0000}"/>
    <cellStyle name="Normal 5 4 3 2 2 3 2 2" xfId="42935" xr:uid="{00000000-0005-0000-0000-0000505A0000}"/>
    <cellStyle name="Normal 5 4 3 2 2 3 3" xfId="14436" xr:uid="{00000000-0005-0000-0000-0000515A0000}"/>
    <cellStyle name="Normal 5 4 3 2 2 3 3 2" xfId="37620" xr:uid="{00000000-0005-0000-0000-0000525A0000}"/>
    <cellStyle name="Normal 5 4 3 2 2 3 4" xfId="32310" xr:uid="{00000000-0005-0000-0000-0000535A0000}"/>
    <cellStyle name="Normal 5 4 3 2 2 3 5" xfId="26995" xr:uid="{00000000-0005-0000-0000-0000545A0000}"/>
    <cellStyle name="Normal 5 4 3 2 2 4" xfId="16217" xr:uid="{00000000-0005-0000-0000-0000555A0000}"/>
    <cellStyle name="Normal 5 4 3 2 2 4 2" xfId="39404" xr:uid="{00000000-0005-0000-0000-0000565A0000}"/>
    <cellStyle name="Normal 5 4 3 2 2 5" xfId="10908" xr:uid="{00000000-0005-0000-0000-0000575A0000}"/>
    <cellStyle name="Normal 5 4 3 2 2 5 2" xfId="34089" xr:uid="{00000000-0005-0000-0000-0000585A0000}"/>
    <cellStyle name="Normal 5 4 3 2 2 6" xfId="21535" xr:uid="{00000000-0005-0000-0000-0000595A0000}"/>
    <cellStyle name="Normal 5 4 3 2 2 6 2" xfId="28779" xr:uid="{00000000-0005-0000-0000-00005A5A0000}"/>
    <cellStyle name="Normal 5 4 3 2 2 7" xfId="23464" xr:uid="{00000000-0005-0000-0000-00005B5A0000}"/>
    <cellStyle name="Normal 5 4 3 2 2 8" xfId="44730" xr:uid="{00000000-0005-0000-0000-00005C5A0000}"/>
    <cellStyle name="Normal 5 4 3 2 2 9" xfId="5039" xr:uid="{00000000-0005-0000-0000-00005D5A0000}"/>
    <cellStyle name="Normal 5 4 3 2 3" xfId="6700" xr:uid="{00000000-0005-0000-0000-00005E5A0000}"/>
    <cellStyle name="Normal 5 4 3 2 3 2" xfId="17091" xr:uid="{00000000-0005-0000-0000-00005F5A0000}"/>
    <cellStyle name="Normal 5 4 3 2 3 2 2" xfId="40355" xr:uid="{00000000-0005-0000-0000-0000605A0000}"/>
    <cellStyle name="Normal 5 4 3 2 3 3" xfId="11857" xr:uid="{00000000-0005-0000-0000-0000615A0000}"/>
    <cellStyle name="Normal 5 4 3 2 3 3 2" xfId="35040" xr:uid="{00000000-0005-0000-0000-0000625A0000}"/>
    <cellStyle name="Normal 5 4 3 2 3 4" xfId="29730" xr:uid="{00000000-0005-0000-0000-0000635A0000}"/>
    <cellStyle name="Normal 5 4 3 2 3 5" xfId="24415" xr:uid="{00000000-0005-0000-0000-0000645A0000}"/>
    <cellStyle name="Normal 5 4 3 2 4" xfId="8380" xr:uid="{00000000-0005-0000-0000-0000655A0000}"/>
    <cellStyle name="Normal 5 4 3 2 4 2" xfId="18778" xr:uid="{00000000-0005-0000-0000-0000665A0000}"/>
    <cellStyle name="Normal 5 4 3 2 4 2 2" xfId="42123" xr:uid="{00000000-0005-0000-0000-0000675A0000}"/>
    <cellStyle name="Normal 5 4 3 2 4 3" xfId="13624" xr:uid="{00000000-0005-0000-0000-0000685A0000}"/>
    <cellStyle name="Normal 5 4 3 2 4 3 2" xfId="36808" xr:uid="{00000000-0005-0000-0000-0000695A0000}"/>
    <cellStyle name="Normal 5 4 3 2 4 4" xfId="31498" xr:uid="{00000000-0005-0000-0000-00006A5A0000}"/>
    <cellStyle name="Normal 5 4 3 2 4 5" xfId="26183" xr:uid="{00000000-0005-0000-0000-00006B5A0000}"/>
    <cellStyle name="Normal 5 4 3 2 5" xfId="15405" xr:uid="{00000000-0005-0000-0000-00006C5A0000}"/>
    <cellStyle name="Normal 5 4 3 2 5 2" xfId="38592" xr:uid="{00000000-0005-0000-0000-00006D5A0000}"/>
    <cellStyle name="Normal 5 4 3 2 6" xfId="10096" xr:uid="{00000000-0005-0000-0000-00006E5A0000}"/>
    <cellStyle name="Normal 5 4 3 2 6 2" xfId="33277" xr:uid="{00000000-0005-0000-0000-00006F5A0000}"/>
    <cellStyle name="Normal 5 4 3 2 7" xfId="20723" xr:uid="{00000000-0005-0000-0000-0000705A0000}"/>
    <cellStyle name="Normal 5 4 3 2 7 2" xfId="27967" xr:uid="{00000000-0005-0000-0000-0000715A0000}"/>
    <cellStyle name="Normal 5 4 3 2 8" xfId="22652" xr:uid="{00000000-0005-0000-0000-0000725A0000}"/>
    <cellStyle name="Normal 5 4 3 2 9" xfId="43918" xr:uid="{00000000-0005-0000-0000-0000735A0000}"/>
    <cellStyle name="Normal 5 4 3 3" xfId="1535" xr:uid="{00000000-0005-0000-0000-0000745A0000}"/>
    <cellStyle name="Normal 5 4 3 3 10" xfId="3484" xr:uid="{00000000-0005-0000-0000-0000755A0000}"/>
    <cellStyle name="Normal 5 4 3 3 2" xfId="7100" xr:uid="{00000000-0005-0000-0000-0000765A0000}"/>
    <cellStyle name="Normal 5 4 3 3 2 2" xfId="17461" xr:uid="{00000000-0005-0000-0000-0000775A0000}"/>
    <cellStyle name="Normal 5 4 3 3 2 2 2" xfId="40761" xr:uid="{00000000-0005-0000-0000-0000785A0000}"/>
    <cellStyle name="Normal 5 4 3 3 2 3" xfId="12263" xr:uid="{00000000-0005-0000-0000-0000795A0000}"/>
    <cellStyle name="Normal 5 4 3 3 2 3 2" xfId="35446" xr:uid="{00000000-0005-0000-0000-00007A5A0000}"/>
    <cellStyle name="Normal 5 4 3 3 2 4" xfId="30136" xr:uid="{00000000-0005-0000-0000-00007B5A0000}"/>
    <cellStyle name="Normal 5 4 3 3 2 5" xfId="24821" xr:uid="{00000000-0005-0000-0000-00007C5A0000}"/>
    <cellStyle name="Normal 5 4 3 3 3" xfId="8750" xr:uid="{00000000-0005-0000-0000-00007D5A0000}"/>
    <cellStyle name="Normal 5 4 3 3 3 2" xfId="19184" xr:uid="{00000000-0005-0000-0000-00007E5A0000}"/>
    <cellStyle name="Normal 5 4 3 3 3 2 2" xfId="42529" xr:uid="{00000000-0005-0000-0000-00007F5A0000}"/>
    <cellStyle name="Normal 5 4 3 3 3 3" xfId="14030" xr:uid="{00000000-0005-0000-0000-0000805A0000}"/>
    <cellStyle name="Normal 5 4 3 3 3 3 2" xfId="37214" xr:uid="{00000000-0005-0000-0000-0000815A0000}"/>
    <cellStyle name="Normal 5 4 3 3 3 4" xfId="31904" xr:uid="{00000000-0005-0000-0000-0000825A0000}"/>
    <cellStyle name="Normal 5 4 3 3 3 5" xfId="26589" xr:uid="{00000000-0005-0000-0000-0000835A0000}"/>
    <cellStyle name="Normal 5 4 3 3 4" xfId="15811" xr:uid="{00000000-0005-0000-0000-0000845A0000}"/>
    <cellStyle name="Normal 5 4 3 3 4 2" xfId="38998" xr:uid="{00000000-0005-0000-0000-0000855A0000}"/>
    <cellStyle name="Normal 5 4 3 3 5" xfId="10502" xr:uid="{00000000-0005-0000-0000-0000865A0000}"/>
    <cellStyle name="Normal 5 4 3 3 5 2" xfId="33683" xr:uid="{00000000-0005-0000-0000-0000875A0000}"/>
    <cellStyle name="Normal 5 4 3 3 6" xfId="21129" xr:uid="{00000000-0005-0000-0000-0000885A0000}"/>
    <cellStyle name="Normal 5 4 3 3 6 2" xfId="28373" xr:uid="{00000000-0005-0000-0000-0000895A0000}"/>
    <cellStyle name="Normal 5 4 3 3 7" xfId="23058" xr:uid="{00000000-0005-0000-0000-00008A5A0000}"/>
    <cellStyle name="Normal 5 4 3 3 8" xfId="44324" xr:uid="{00000000-0005-0000-0000-00008B5A0000}"/>
    <cellStyle name="Normal 5 4 3 3 9" xfId="5040" xr:uid="{00000000-0005-0000-0000-00008C5A0000}"/>
    <cellStyle name="Normal 5 4 3 4" xfId="6301" xr:uid="{00000000-0005-0000-0000-00008D5A0000}"/>
    <cellStyle name="Normal 5 4 3 4 2" xfId="16733" xr:uid="{00000000-0005-0000-0000-00008E5A0000}"/>
    <cellStyle name="Normal 5 4 3 4 2 2" xfId="39949" xr:uid="{00000000-0005-0000-0000-00008F5A0000}"/>
    <cellStyle name="Normal 5 4 3 4 3" xfId="11451" xr:uid="{00000000-0005-0000-0000-0000905A0000}"/>
    <cellStyle name="Normal 5 4 3 4 3 2" xfId="34634" xr:uid="{00000000-0005-0000-0000-0000915A0000}"/>
    <cellStyle name="Normal 5 4 3 4 4" xfId="29324" xr:uid="{00000000-0005-0000-0000-0000925A0000}"/>
    <cellStyle name="Normal 5 4 3 4 5" xfId="24009" xr:uid="{00000000-0005-0000-0000-0000935A0000}"/>
    <cellStyle name="Normal 5 4 3 5" xfId="8022" xr:uid="{00000000-0005-0000-0000-0000945A0000}"/>
    <cellStyle name="Normal 5 4 3 5 2" xfId="18373" xr:uid="{00000000-0005-0000-0000-0000955A0000}"/>
    <cellStyle name="Normal 5 4 3 5 2 2" xfId="41717" xr:uid="{00000000-0005-0000-0000-0000965A0000}"/>
    <cellStyle name="Normal 5 4 3 5 3" xfId="13218" xr:uid="{00000000-0005-0000-0000-0000975A0000}"/>
    <cellStyle name="Normal 5 4 3 5 3 2" xfId="36402" xr:uid="{00000000-0005-0000-0000-0000985A0000}"/>
    <cellStyle name="Normal 5 4 3 5 4" xfId="31092" xr:uid="{00000000-0005-0000-0000-0000995A0000}"/>
    <cellStyle name="Normal 5 4 3 5 5" xfId="25777" xr:uid="{00000000-0005-0000-0000-00009A5A0000}"/>
    <cellStyle name="Normal 5 4 3 6" xfId="14999" xr:uid="{00000000-0005-0000-0000-00009B5A0000}"/>
    <cellStyle name="Normal 5 4 3 6 2" xfId="38186" xr:uid="{00000000-0005-0000-0000-00009C5A0000}"/>
    <cellStyle name="Normal 5 4 3 7" xfId="9690" xr:uid="{00000000-0005-0000-0000-00009D5A0000}"/>
    <cellStyle name="Normal 5 4 3 7 2" xfId="32871" xr:uid="{00000000-0005-0000-0000-00009E5A0000}"/>
    <cellStyle name="Normal 5 4 3 8" xfId="20317" xr:uid="{00000000-0005-0000-0000-00009F5A0000}"/>
    <cellStyle name="Normal 5 4 3 8 2" xfId="27561" xr:uid="{00000000-0005-0000-0000-0000A05A0000}"/>
    <cellStyle name="Normal 5 4 3 9" xfId="22246" xr:uid="{00000000-0005-0000-0000-0000A15A0000}"/>
    <cellStyle name="Normal 5 4 4" xfId="848" xr:uid="{00000000-0005-0000-0000-0000A25A0000}"/>
    <cellStyle name="Normal 5 4 4 10" xfId="43641" xr:uid="{00000000-0005-0000-0000-0000A35A0000}"/>
    <cellStyle name="Normal 5 4 4 11" xfId="5041" xr:uid="{00000000-0005-0000-0000-0000A45A0000}"/>
    <cellStyle name="Normal 5 4 4 12" xfId="2801" xr:uid="{00000000-0005-0000-0000-0000A55A0000}"/>
    <cellStyle name="Normal 5 4 4 2" xfId="1256" xr:uid="{00000000-0005-0000-0000-0000A65A0000}"/>
    <cellStyle name="Normal 5 4 4 2 10" xfId="5042" xr:uid="{00000000-0005-0000-0000-0000A75A0000}"/>
    <cellStyle name="Normal 5 4 4 2 11" xfId="3207" xr:uid="{00000000-0005-0000-0000-0000A85A0000}"/>
    <cellStyle name="Normal 5 4 4 2 2" xfId="2071" xr:uid="{00000000-0005-0000-0000-0000A95A0000}"/>
    <cellStyle name="Normal 5 4 4 2 2 10" xfId="4019" xr:uid="{00000000-0005-0000-0000-0000AA5A0000}"/>
    <cellStyle name="Normal 5 4 4 2 2 2" xfId="7627" xr:uid="{00000000-0005-0000-0000-0000AB5A0000}"/>
    <cellStyle name="Normal 5 4 4 2 2 2 2" xfId="17960" xr:uid="{00000000-0005-0000-0000-0000AC5A0000}"/>
    <cellStyle name="Normal 5 4 4 2 2 2 2 2" xfId="41296" xr:uid="{00000000-0005-0000-0000-0000AD5A0000}"/>
    <cellStyle name="Normal 5 4 4 2 2 2 3" xfId="12798" xr:uid="{00000000-0005-0000-0000-0000AE5A0000}"/>
    <cellStyle name="Normal 5 4 4 2 2 2 3 2" xfId="35981" xr:uid="{00000000-0005-0000-0000-0000AF5A0000}"/>
    <cellStyle name="Normal 5 4 4 2 2 2 4" xfId="30671" xr:uid="{00000000-0005-0000-0000-0000B05A0000}"/>
    <cellStyle name="Normal 5 4 4 2 2 2 5" xfId="25356" xr:uid="{00000000-0005-0000-0000-0000B15A0000}"/>
    <cellStyle name="Normal 5 4 4 2 2 3" xfId="9250" xr:uid="{00000000-0005-0000-0000-0000B25A0000}"/>
    <cellStyle name="Normal 5 4 4 2 2 3 2" xfId="19719" xr:uid="{00000000-0005-0000-0000-0000B35A0000}"/>
    <cellStyle name="Normal 5 4 4 2 2 3 2 2" xfId="43064" xr:uid="{00000000-0005-0000-0000-0000B45A0000}"/>
    <cellStyle name="Normal 5 4 4 2 2 3 3" xfId="14565" xr:uid="{00000000-0005-0000-0000-0000B55A0000}"/>
    <cellStyle name="Normal 5 4 4 2 2 3 3 2" xfId="37749" xr:uid="{00000000-0005-0000-0000-0000B65A0000}"/>
    <cellStyle name="Normal 5 4 4 2 2 3 4" xfId="32439" xr:uid="{00000000-0005-0000-0000-0000B75A0000}"/>
    <cellStyle name="Normal 5 4 4 2 2 3 5" xfId="27124" xr:uid="{00000000-0005-0000-0000-0000B85A0000}"/>
    <cellStyle name="Normal 5 4 4 2 2 4" xfId="16346" xr:uid="{00000000-0005-0000-0000-0000B95A0000}"/>
    <cellStyle name="Normal 5 4 4 2 2 4 2" xfId="39533" xr:uid="{00000000-0005-0000-0000-0000BA5A0000}"/>
    <cellStyle name="Normal 5 4 4 2 2 5" xfId="11037" xr:uid="{00000000-0005-0000-0000-0000BB5A0000}"/>
    <cellStyle name="Normal 5 4 4 2 2 5 2" xfId="34218" xr:uid="{00000000-0005-0000-0000-0000BC5A0000}"/>
    <cellStyle name="Normal 5 4 4 2 2 6" xfId="21664" xr:uid="{00000000-0005-0000-0000-0000BD5A0000}"/>
    <cellStyle name="Normal 5 4 4 2 2 6 2" xfId="28908" xr:uid="{00000000-0005-0000-0000-0000BE5A0000}"/>
    <cellStyle name="Normal 5 4 4 2 2 7" xfId="23593" xr:uid="{00000000-0005-0000-0000-0000BF5A0000}"/>
    <cellStyle name="Normal 5 4 4 2 2 8" xfId="44859" xr:uid="{00000000-0005-0000-0000-0000C05A0000}"/>
    <cellStyle name="Normal 5 4 4 2 2 9" xfId="5043" xr:uid="{00000000-0005-0000-0000-0000C15A0000}"/>
    <cellStyle name="Normal 5 4 4 2 3" xfId="6827" xr:uid="{00000000-0005-0000-0000-0000C25A0000}"/>
    <cellStyle name="Normal 5 4 4 2 3 2" xfId="17196" xr:uid="{00000000-0005-0000-0000-0000C35A0000}"/>
    <cellStyle name="Normal 5 4 4 2 3 2 2" xfId="40484" xr:uid="{00000000-0005-0000-0000-0000C45A0000}"/>
    <cellStyle name="Normal 5 4 4 2 3 3" xfId="11986" xr:uid="{00000000-0005-0000-0000-0000C55A0000}"/>
    <cellStyle name="Normal 5 4 4 2 3 3 2" xfId="35169" xr:uid="{00000000-0005-0000-0000-0000C65A0000}"/>
    <cellStyle name="Normal 5 4 4 2 3 4" xfId="29859" xr:uid="{00000000-0005-0000-0000-0000C75A0000}"/>
    <cellStyle name="Normal 5 4 4 2 3 5" xfId="24544" xr:uid="{00000000-0005-0000-0000-0000C85A0000}"/>
    <cellStyle name="Normal 5 4 4 2 4" xfId="8485" xr:uid="{00000000-0005-0000-0000-0000C95A0000}"/>
    <cellStyle name="Normal 5 4 4 2 4 2" xfId="18907" xr:uid="{00000000-0005-0000-0000-0000CA5A0000}"/>
    <cellStyle name="Normal 5 4 4 2 4 2 2" xfId="42252" xr:uid="{00000000-0005-0000-0000-0000CB5A0000}"/>
    <cellStyle name="Normal 5 4 4 2 4 3" xfId="13753" xr:uid="{00000000-0005-0000-0000-0000CC5A0000}"/>
    <cellStyle name="Normal 5 4 4 2 4 3 2" xfId="36937" xr:uid="{00000000-0005-0000-0000-0000CD5A0000}"/>
    <cellStyle name="Normal 5 4 4 2 4 4" xfId="31627" xr:uid="{00000000-0005-0000-0000-0000CE5A0000}"/>
    <cellStyle name="Normal 5 4 4 2 4 5" xfId="26312" xr:uid="{00000000-0005-0000-0000-0000CF5A0000}"/>
    <cellStyle name="Normal 5 4 4 2 5" xfId="15534" xr:uid="{00000000-0005-0000-0000-0000D05A0000}"/>
    <cellStyle name="Normal 5 4 4 2 5 2" xfId="38721" xr:uid="{00000000-0005-0000-0000-0000D15A0000}"/>
    <cellStyle name="Normal 5 4 4 2 6" xfId="10225" xr:uid="{00000000-0005-0000-0000-0000D25A0000}"/>
    <cellStyle name="Normal 5 4 4 2 6 2" xfId="33406" xr:uid="{00000000-0005-0000-0000-0000D35A0000}"/>
    <cellStyle name="Normal 5 4 4 2 7" xfId="20852" xr:uid="{00000000-0005-0000-0000-0000D45A0000}"/>
    <cellStyle name="Normal 5 4 4 2 7 2" xfId="28096" xr:uid="{00000000-0005-0000-0000-0000D55A0000}"/>
    <cellStyle name="Normal 5 4 4 2 8" xfId="22781" xr:uid="{00000000-0005-0000-0000-0000D65A0000}"/>
    <cellStyle name="Normal 5 4 4 2 9" xfId="44047" xr:uid="{00000000-0005-0000-0000-0000D75A0000}"/>
    <cellStyle name="Normal 5 4 4 3" xfId="1664" xr:uid="{00000000-0005-0000-0000-0000D85A0000}"/>
    <cellStyle name="Normal 5 4 4 3 10" xfId="3613" xr:uid="{00000000-0005-0000-0000-0000D95A0000}"/>
    <cellStyle name="Normal 5 4 4 3 2" xfId="7227" xr:uid="{00000000-0005-0000-0000-0000DA5A0000}"/>
    <cellStyle name="Normal 5 4 4 3 2 2" xfId="17578" xr:uid="{00000000-0005-0000-0000-0000DB5A0000}"/>
    <cellStyle name="Normal 5 4 4 3 2 2 2" xfId="40890" xr:uid="{00000000-0005-0000-0000-0000DC5A0000}"/>
    <cellStyle name="Normal 5 4 4 3 2 3" xfId="12392" xr:uid="{00000000-0005-0000-0000-0000DD5A0000}"/>
    <cellStyle name="Normal 5 4 4 3 2 3 2" xfId="35575" xr:uid="{00000000-0005-0000-0000-0000DE5A0000}"/>
    <cellStyle name="Normal 5 4 4 3 2 4" xfId="30265" xr:uid="{00000000-0005-0000-0000-0000DF5A0000}"/>
    <cellStyle name="Normal 5 4 4 3 2 5" xfId="24950" xr:uid="{00000000-0005-0000-0000-0000E05A0000}"/>
    <cellStyle name="Normal 5 4 4 3 3" xfId="8867" xr:uid="{00000000-0005-0000-0000-0000E15A0000}"/>
    <cellStyle name="Normal 5 4 4 3 3 2" xfId="19313" xr:uid="{00000000-0005-0000-0000-0000E25A0000}"/>
    <cellStyle name="Normal 5 4 4 3 3 2 2" xfId="42658" xr:uid="{00000000-0005-0000-0000-0000E35A0000}"/>
    <cellStyle name="Normal 5 4 4 3 3 3" xfId="14159" xr:uid="{00000000-0005-0000-0000-0000E45A0000}"/>
    <cellStyle name="Normal 5 4 4 3 3 3 2" xfId="37343" xr:uid="{00000000-0005-0000-0000-0000E55A0000}"/>
    <cellStyle name="Normal 5 4 4 3 3 4" xfId="32033" xr:uid="{00000000-0005-0000-0000-0000E65A0000}"/>
    <cellStyle name="Normal 5 4 4 3 3 5" xfId="26718" xr:uid="{00000000-0005-0000-0000-0000E75A0000}"/>
    <cellStyle name="Normal 5 4 4 3 4" xfId="15940" xr:uid="{00000000-0005-0000-0000-0000E85A0000}"/>
    <cellStyle name="Normal 5 4 4 3 4 2" xfId="39127" xr:uid="{00000000-0005-0000-0000-0000E95A0000}"/>
    <cellStyle name="Normal 5 4 4 3 5" xfId="10631" xr:uid="{00000000-0005-0000-0000-0000EA5A0000}"/>
    <cellStyle name="Normal 5 4 4 3 5 2" xfId="33812" xr:uid="{00000000-0005-0000-0000-0000EB5A0000}"/>
    <cellStyle name="Normal 5 4 4 3 6" xfId="21258" xr:uid="{00000000-0005-0000-0000-0000EC5A0000}"/>
    <cellStyle name="Normal 5 4 4 3 6 2" xfId="28502" xr:uid="{00000000-0005-0000-0000-0000ED5A0000}"/>
    <cellStyle name="Normal 5 4 4 3 7" xfId="23187" xr:uid="{00000000-0005-0000-0000-0000EE5A0000}"/>
    <cellStyle name="Normal 5 4 4 3 8" xfId="44453" xr:uid="{00000000-0005-0000-0000-0000EF5A0000}"/>
    <cellStyle name="Normal 5 4 4 3 9" xfId="5044" xr:uid="{00000000-0005-0000-0000-0000F05A0000}"/>
    <cellStyle name="Normal 5 4 4 4" xfId="6428" xr:uid="{00000000-0005-0000-0000-0000F15A0000}"/>
    <cellStyle name="Normal 5 4 4 4 2" xfId="16838" xr:uid="{00000000-0005-0000-0000-0000F25A0000}"/>
    <cellStyle name="Normal 5 4 4 4 2 2" xfId="40078" xr:uid="{00000000-0005-0000-0000-0000F35A0000}"/>
    <cellStyle name="Normal 5 4 4 4 3" xfId="11580" xr:uid="{00000000-0005-0000-0000-0000F45A0000}"/>
    <cellStyle name="Normal 5 4 4 4 3 2" xfId="34763" xr:uid="{00000000-0005-0000-0000-0000F55A0000}"/>
    <cellStyle name="Normal 5 4 4 4 4" xfId="29453" xr:uid="{00000000-0005-0000-0000-0000F65A0000}"/>
    <cellStyle name="Normal 5 4 4 4 5" xfId="24138" xr:uid="{00000000-0005-0000-0000-0000F75A0000}"/>
    <cellStyle name="Normal 5 4 4 5" xfId="8127" xr:uid="{00000000-0005-0000-0000-0000F85A0000}"/>
    <cellStyle name="Normal 5 4 4 5 2" xfId="18502" xr:uid="{00000000-0005-0000-0000-0000F95A0000}"/>
    <cellStyle name="Normal 5 4 4 5 2 2" xfId="41846" xr:uid="{00000000-0005-0000-0000-0000FA5A0000}"/>
    <cellStyle name="Normal 5 4 4 5 3" xfId="13347" xr:uid="{00000000-0005-0000-0000-0000FB5A0000}"/>
    <cellStyle name="Normal 5 4 4 5 3 2" xfId="36531" xr:uid="{00000000-0005-0000-0000-0000FC5A0000}"/>
    <cellStyle name="Normal 5 4 4 5 4" xfId="31221" xr:uid="{00000000-0005-0000-0000-0000FD5A0000}"/>
    <cellStyle name="Normal 5 4 4 5 5" xfId="25906" xr:uid="{00000000-0005-0000-0000-0000FE5A0000}"/>
    <cellStyle name="Normal 5 4 4 6" xfId="15128" xr:uid="{00000000-0005-0000-0000-0000FF5A0000}"/>
    <cellStyle name="Normal 5 4 4 6 2" xfId="38315" xr:uid="{00000000-0005-0000-0000-0000005B0000}"/>
    <cellStyle name="Normal 5 4 4 7" xfId="9819" xr:uid="{00000000-0005-0000-0000-0000015B0000}"/>
    <cellStyle name="Normal 5 4 4 7 2" xfId="33000" xr:uid="{00000000-0005-0000-0000-0000025B0000}"/>
    <cellStyle name="Normal 5 4 4 8" xfId="20446" xr:uid="{00000000-0005-0000-0000-0000035B0000}"/>
    <cellStyle name="Normal 5 4 4 8 2" xfId="27690" xr:uid="{00000000-0005-0000-0000-0000045B0000}"/>
    <cellStyle name="Normal 5 4 4 9" xfId="22375" xr:uid="{00000000-0005-0000-0000-0000055B0000}"/>
    <cellStyle name="Normal 5 4 5" xfId="992" xr:uid="{00000000-0005-0000-0000-0000065B0000}"/>
    <cellStyle name="Normal 5 4 5 10" xfId="5045" xr:uid="{00000000-0005-0000-0000-0000075B0000}"/>
    <cellStyle name="Normal 5 4 5 11" xfId="2943" xr:uid="{00000000-0005-0000-0000-0000085B0000}"/>
    <cellStyle name="Normal 5 4 5 2" xfId="1807" xr:uid="{00000000-0005-0000-0000-0000095B0000}"/>
    <cellStyle name="Normal 5 4 5 2 10" xfId="3755" xr:uid="{00000000-0005-0000-0000-00000A5B0000}"/>
    <cellStyle name="Normal 5 4 5 2 2" xfId="7367" xr:uid="{00000000-0005-0000-0000-00000B5B0000}"/>
    <cellStyle name="Normal 5 4 5 2 2 2" xfId="17720" xr:uid="{00000000-0005-0000-0000-00000C5B0000}"/>
    <cellStyle name="Normal 5 4 5 2 2 2 2" xfId="41032" xr:uid="{00000000-0005-0000-0000-00000D5B0000}"/>
    <cellStyle name="Normal 5 4 5 2 2 3" xfId="12534" xr:uid="{00000000-0005-0000-0000-00000E5B0000}"/>
    <cellStyle name="Normal 5 4 5 2 2 3 2" xfId="35717" xr:uid="{00000000-0005-0000-0000-00000F5B0000}"/>
    <cellStyle name="Normal 5 4 5 2 2 4" xfId="30407" xr:uid="{00000000-0005-0000-0000-0000105B0000}"/>
    <cellStyle name="Normal 5 4 5 2 2 5" xfId="25092" xr:uid="{00000000-0005-0000-0000-0000115B0000}"/>
    <cellStyle name="Normal 5 4 5 2 3" xfId="9010" xr:uid="{00000000-0005-0000-0000-0000125B0000}"/>
    <cellStyle name="Normal 5 4 5 2 3 2" xfId="19455" xr:uid="{00000000-0005-0000-0000-0000135B0000}"/>
    <cellStyle name="Normal 5 4 5 2 3 2 2" xfId="42800" xr:uid="{00000000-0005-0000-0000-0000145B0000}"/>
    <cellStyle name="Normal 5 4 5 2 3 3" xfId="14301" xr:uid="{00000000-0005-0000-0000-0000155B0000}"/>
    <cellStyle name="Normal 5 4 5 2 3 3 2" xfId="37485" xr:uid="{00000000-0005-0000-0000-0000165B0000}"/>
    <cellStyle name="Normal 5 4 5 2 3 4" xfId="32175" xr:uid="{00000000-0005-0000-0000-0000175B0000}"/>
    <cellStyle name="Normal 5 4 5 2 3 5" xfId="26860" xr:uid="{00000000-0005-0000-0000-0000185B0000}"/>
    <cellStyle name="Normal 5 4 5 2 4" xfId="16082" xr:uid="{00000000-0005-0000-0000-0000195B0000}"/>
    <cellStyle name="Normal 5 4 5 2 4 2" xfId="39269" xr:uid="{00000000-0005-0000-0000-00001A5B0000}"/>
    <cellStyle name="Normal 5 4 5 2 5" xfId="10773" xr:uid="{00000000-0005-0000-0000-00001B5B0000}"/>
    <cellStyle name="Normal 5 4 5 2 5 2" xfId="33954" xr:uid="{00000000-0005-0000-0000-00001C5B0000}"/>
    <cellStyle name="Normal 5 4 5 2 6" xfId="21400" xr:uid="{00000000-0005-0000-0000-00001D5B0000}"/>
    <cellStyle name="Normal 5 4 5 2 6 2" xfId="28644" xr:uid="{00000000-0005-0000-0000-00001E5B0000}"/>
    <cellStyle name="Normal 5 4 5 2 7" xfId="23329" xr:uid="{00000000-0005-0000-0000-00001F5B0000}"/>
    <cellStyle name="Normal 5 4 5 2 8" xfId="44595" xr:uid="{00000000-0005-0000-0000-0000205B0000}"/>
    <cellStyle name="Normal 5 4 5 2 9" xfId="5046" xr:uid="{00000000-0005-0000-0000-0000215B0000}"/>
    <cellStyle name="Normal 5 4 5 3" xfId="6567" xr:uid="{00000000-0005-0000-0000-0000225B0000}"/>
    <cellStyle name="Normal 5 4 5 3 2" xfId="16968" xr:uid="{00000000-0005-0000-0000-0000235B0000}"/>
    <cellStyle name="Normal 5 4 5 3 2 2" xfId="40220" xr:uid="{00000000-0005-0000-0000-0000245B0000}"/>
    <cellStyle name="Normal 5 4 5 3 3" xfId="11722" xr:uid="{00000000-0005-0000-0000-0000255B0000}"/>
    <cellStyle name="Normal 5 4 5 3 3 2" xfId="34905" xr:uid="{00000000-0005-0000-0000-0000265B0000}"/>
    <cellStyle name="Normal 5 4 5 3 4" xfId="29595" xr:uid="{00000000-0005-0000-0000-0000275B0000}"/>
    <cellStyle name="Normal 5 4 5 3 5" xfId="24280" xr:uid="{00000000-0005-0000-0000-0000285B0000}"/>
    <cellStyle name="Normal 5 4 5 4" xfId="8257" xr:uid="{00000000-0005-0000-0000-0000295B0000}"/>
    <cellStyle name="Normal 5 4 5 4 2" xfId="18643" xr:uid="{00000000-0005-0000-0000-00002A5B0000}"/>
    <cellStyle name="Normal 5 4 5 4 2 2" xfId="41988" xr:uid="{00000000-0005-0000-0000-00002B5B0000}"/>
    <cellStyle name="Normal 5 4 5 4 3" xfId="13489" xr:uid="{00000000-0005-0000-0000-00002C5B0000}"/>
    <cellStyle name="Normal 5 4 5 4 3 2" xfId="36673" xr:uid="{00000000-0005-0000-0000-00002D5B0000}"/>
    <cellStyle name="Normal 5 4 5 4 4" xfId="31363" xr:uid="{00000000-0005-0000-0000-00002E5B0000}"/>
    <cellStyle name="Normal 5 4 5 4 5" xfId="26048" xr:uid="{00000000-0005-0000-0000-00002F5B0000}"/>
    <cellStyle name="Normal 5 4 5 5" xfId="15270" xr:uid="{00000000-0005-0000-0000-0000305B0000}"/>
    <cellStyle name="Normal 5 4 5 5 2" xfId="38457" xr:uid="{00000000-0005-0000-0000-0000315B0000}"/>
    <cellStyle name="Normal 5 4 5 6" xfId="9961" xr:uid="{00000000-0005-0000-0000-0000325B0000}"/>
    <cellStyle name="Normal 5 4 5 6 2" xfId="33142" xr:uid="{00000000-0005-0000-0000-0000335B0000}"/>
    <cellStyle name="Normal 5 4 5 7" xfId="20588" xr:uid="{00000000-0005-0000-0000-0000345B0000}"/>
    <cellStyle name="Normal 5 4 5 7 2" xfId="27832" xr:uid="{00000000-0005-0000-0000-0000355B0000}"/>
    <cellStyle name="Normal 5 4 5 8" xfId="22517" xr:uid="{00000000-0005-0000-0000-0000365B0000}"/>
    <cellStyle name="Normal 5 4 5 9" xfId="43783" xr:uid="{00000000-0005-0000-0000-0000375B0000}"/>
    <cellStyle name="Normal 5 4 6" xfId="573" xr:uid="{00000000-0005-0000-0000-0000385B0000}"/>
    <cellStyle name="Normal 5 4 6 10" xfId="2537" xr:uid="{00000000-0005-0000-0000-0000395B0000}"/>
    <cellStyle name="Normal 5 4 6 2" xfId="6168" xr:uid="{00000000-0005-0000-0000-00003A5B0000}"/>
    <cellStyle name="Normal 5 4 6 2 2" xfId="16610" xr:uid="{00000000-0005-0000-0000-00003B5B0000}"/>
    <cellStyle name="Normal 5 4 6 2 2 2" xfId="39814" xr:uid="{00000000-0005-0000-0000-00003C5B0000}"/>
    <cellStyle name="Normal 5 4 6 2 3" xfId="11316" xr:uid="{00000000-0005-0000-0000-00003D5B0000}"/>
    <cellStyle name="Normal 5 4 6 2 3 2" xfId="34499" xr:uid="{00000000-0005-0000-0000-00003E5B0000}"/>
    <cellStyle name="Normal 5 4 6 2 4" xfId="29189" xr:uid="{00000000-0005-0000-0000-00003F5B0000}"/>
    <cellStyle name="Normal 5 4 6 2 5" xfId="23874" xr:uid="{00000000-0005-0000-0000-0000405B0000}"/>
    <cellStyle name="Normal 5 4 6 3" xfId="7899" xr:uid="{00000000-0005-0000-0000-0000415B0000}"/>
    <cellStyle name="Normal 5 4 6 3 2" xfId="18238" xr:uid="{00000000-0005-0000-0000-0000425B0000}"/>
    <cellStyle name="Normal 5 4 6 3 2 2" xfId="41582" xr:uid="{00000000-0005-0000-0000-0000435B0000}"/>
    <cellStyle name="Normal 5 4 6 3 3" xfId="13083" xr:uid="{00000000-0005-0000-0000-0000445B0000}"/>
    <cellStyle name="Normal 5 4 6 3 3 2" xfId="36267" xr:uid="{00000000-0005-0000-0000-0000455B0000}"/>
    <cellStyle name="Normal 5 4 6 3 4" xfId="30957" xr:uid="{00000000-0005-0000-0000-0000465B0000}"/>
    <cellStyle name="Normal 5 4 6 3 5" xfId="25642" xr:uid="{00000000-0005-0000-0000-0000475B0000}"/>
    <cellStyle name="Normal 5 4 6 4" xfId="14864" xr:uid="{00000000-0005-0000-0000-0000485B0000}"/>
    <cellStyle name="Normal 5 4 6 4 2" xfId="38051" xr:uid="{00000000-0005-0000-0000-0000495B0000}"/>
    <cellStyle name="Normal 5 4 6 5" xfId="9555" xr:uid="{00000000-0005-0000-0000-00004A5B0000}"/>
    <cellStyle name="Normal 5 4 6 5 2" xfId="32736" xr:uid="{00000000-0005-0000-0000-00004B5B0000}"/>
    <cellStyle name="Normal 5 4 6 6" xfId="20182" xr:uid="{00000000-0005-0000-0000-00004C5B0000}"/>
    <cellStyle name="Normal 5 4 6 6 2" xfId="27426" xr:uid="{00000000-0005-0000-0000-00004D5B0000}"/>
    <cellStyle name="Normal 5 4 6 7" xfId="22111" xr:uid="{00000000-0005-0000-0000-00004E5B0000}"/>
    <cellStyle name="Normal 5 4 6 8" xfId="43377" xr:uid="{00000000-0005-0000-0000-00004F5B0000}"/>
    <cellStyle name="Normal 5 4 6 9" xfId="5047" xr:uid="{00000000-0005-0000-0000-0000505B0000}"/>
    <cellStyle name="Normal 5 4 7" xfId="1400" xr:uid="{00000000-0005-0000-0000-0000515B0000}"/>
    <cellStyle name="Normal 5 4 7 10" xfId="3349" xr:uid="{00000000-0005-0000-0000-0000525B0000}"/>
    <cellStyle name="Normal 5 4 7 2" xfId="6967" xr:uid="{00000000-0005-0000-0000-0000535B0000}"/>
    <cellStyle name="Normal 5 4 7 2 2" xfId="17338" xr:uid="{00000000-0005-0000-0000-0000545B0000}"/>
    <cellStyle name="Normal 5 4 7 2 2 2" xfId="40626" xr:uid="{00000000-0005-0000-0000-0000555B0000}"/>
    <cellStyle name="Normal 5 4 7 2 3" xfId="12128" xr:uid="{00000000-0005-0000-0000-0000565B0000}"/>
    <cellStyle name="Normal 5 4 7 2 3 2" xfId="35311" xr:uid="{00000000-0005-0000-0000-0000575B0000}"/>
    <cellStyle name="Normal 5 4 7 2 4" xfId="30001" xr:uid="{00000000-0005-0000-0000-0000585B0000}"/>
    <cellStyle name="Normal 5 4 7 2 5" xfId="24686" xr:uid="{00000000-0005-0000-0000-0000595B0000}"/>
    <cellStyle name="Normal 5 4 7 3" xfId="8627" xr:uid="{00000000-0005-0000-0000-00005A5B0000}"/>
    <cellStyle name="Normal 5 4 7 3 2" xfId="19049" xr:uid="{00000000-0005-0000-0000-00005B5B0000}"/>
    <cellStyle name="Normal 5 4 7 3 2 2" xfId="42394" xr:uid="{00000000-0005-0000-0000-00005C5B0000}"/>
    <cellStyle name="Normal 5 4 7 3 3" xfId="13895" xr:uid="{00000000-0005-0000-0000-00005D5B0000}"/>
    <cellStyle name="Normal 5 4 7 3 3 2" xfId="37079" xr:uid="{00000000-0005-0000-0000-00005E5B0000}"/>
    <cellStyle name="Normal 5 4 7 3 4" xfId="31769" xr:uid="{00000000-0005-0000-0000-00005F5B0000}"/>
    <cellStyle name="Normal 5 4 7 3 5" xfId="26454" xr:uid="{00000000-0005-0000-0000-0000605B0000}"/>
    <cellStyle name="Normal 5 4 7 4" xfId="15676" xr:uid="{00000000-0005-0000-0000-0000615B0000}"/>
    <cellStyle name="Normal 5 4 7 4 2" xfId="38863" xr:uid="{00000000-0005-0000-0000-0000625B0000}"/>
    <cellStyle name="Normal 5 4 7 5" xfId="10367" xr:uid="{00000000-0005-0000-0000-0000635B0000}"/>
    <cellStyle name="Normal 5 4 7 5 2" xfId="33548" xr:uid="{00000000-0005-0000-0000-0000645B0000}"/>
    <cellStyle name="Normal 5 4 7 6" xfId="20994" xr:uid="{00000000-0005-0000-0000-0000655B0000}"/>
    <cellStyle name="Normal 5 4 7 6 2" xfId="28238" xr:uid="{00000000-0005-0000-0000-0000665B0000}"/>
    <cellStyle name="Normal 5 4 7 7" xfId="22923" xr:uid="{00000000-0005-0000-0000-0000675B0000}"/>
    <cellStyle name="Normal 5 4 7 8" xfId="44189" xr:uid="{00000000-0005-0000-0000-0000685B0000}"/>
    <cellStyle name="Normal 5 4 7 9" xfId="5048" xr:uid="{00000000-0005-0000-0000-0000695B0000}"/>
    <cellStyle name="Normal 5 4 8" xfId="6035" xr:uid="{00000000-0005-0000-0000-00006A5B0000}"/>
    <cellStyle name="Normal 5 4 8 2" xfId="16490" xr:uid="{00000000-0005-0000-0000-00006B5B0000}"/>
    <cellStyle name="Normal 5 4 8 2 2" xfId="39680" xr:uid="{00000000-0005-0000-0000-00006C5B0000}"/>
    <cellStyle name="Normal 5 4 8 3" xfId="11182" xr:uid="{00000000-0005-0000-0000-00006D5B0000}"/>
    <cellStyle name="Normal 5 4 8 3 2" xfId="34365" xr:uid="{00000000-0005-0000-0000-00006E5B0000}"/>
    <cellStyle name="Normal 5 4 8 4" xfId="29055" xr:uid="{00000000-0005-0000-0000-00006F5B0000}"/>
    <cellStyle name="Normal 5 4 8 5" xfId="23740" xr:uid="{00000000-0005-0000-0000-0000705B0000}"/>
    <cellStyle name="Normal 5 4 9" xfId="7778" xr:uid="{00000000-0005-0000-0000-0000715B0000}"/>
    <cellStyle name="Normal 5 4 9 2" xfId="18106" xr:uid="{00000000-0005-0000-0000-0000725B0000}"/>
    <cellStyle name="Normal 5 4 9 2 2" xfId="41448" xr:uid="{00000000-0005-0000-0000-0000735B0000}"/>
    <cellStyle name="Normal 5 4 9 3" xfId="12949" xr:uid="{00000000-0005-0000-0000-0000745B0000}"/>
    <cellStyle name="Normal 5 4 9 3 2" xfId="36133" xr:uid="{00000000-0005-0000-0000-0000755B0000}"/>
    <cellStyle name="Normal 5 4 9 4" xfId="30823" xr:uid="{00000000-0005-0000-0000-0000765B0000}"/>
    <cellStyle name="Normal 5 4 9 5" xfId="25508" xr:uid="{00000000-0005-0000-0000-0000775B0000}"/>
    <cellStyle name="Normal 5 5" xfId="435" xr:uid="{00000000-0005-0000-0000-0000785B0000}"/>
    <cellStyle name="Normal 5 5 10" xfId="9395" xr:uid="{00000000-0005-0000-0000-0000795B0000}"/>
    <cellStyle name="Normal 5 5 10 2" xfId="32576" xr:uid="{00000000-0005-0000-0000-00007A5B0000}"/>
    <cellStyle name="Normal 5 5 11" xfId="20045" xr:uid="{00000000-0005-0000-0000-00007B5B0000}"/>
    <cellStyle name="Normal 5 5 11 2" xfId="27266" xr:uid="{00000000-0005-0000-0000-00007C5B0000}"/>
    <cellStyle name="Normal 5 5 12" xfId="21951" xr:uid="{00000000-0005-0000-0000-00007D5B0000}"/>
    <cellStyle name="Normal 5 5 13" xfId="43240" xr:uid="{00000000-0005-0000-0000-00007E5B0000}"/>
    <cellStyle name="Normal 5 5 14" xfId="5049" xr:uid="{00000000-0005-0000-0000-00007F5B0000}"/>
    <cellStyle name="Normal 5 5 15" xfId="2400" xr:uid="{00000000-0005-0000-0000-0000805B0000}"/>
    <cellStyle name="Normal 5 5 2" xfId="685" xr:uid="{00000000-0005-0000-0000-0000815B0000}"/>
    <cellStyle name="Normal 5 5 2 10" xfId="43486" xr:uid="{00000000-0005-0000-0000-0000825B0000}"/>
    <cellStyle name="Normal 5 5 2 11" xfId="5050" xr:uid="{00000000-0005-0000-0000-0000835B0000}"/>
    <cellStyle name="Normal 5 5 2 12" xfId="2646" xr:uid="{00000000-0005-0000-0000-0000845B0000}"/>
    <cellStyle name="Normal 5 5 2 2" xfId="1101" xr:uid="{00000000-0005-0000-0000-0000855B0000}"/>
    <cellStyle name="Normal 5 5 2 2 10" xfId="5051" xr:uid="{00000000-0005-0000-0000-0000865B0000}"/>
    <cellStyle name="Normal 5 5 2 2 11" xfId="3052" xr:uid="{00000000-0005-0000-0000-0000875B0000}"/>
    <cellStyle name="Normal 5 5 2 2 2" xfId="1916" xr:uid="{00000000-0005-0000-0000-0000885B0000}"/>
    <cellStyle name="Normal 5 5 2 2 2 10" xfId="3864" xr:uid="{00000000-0005-0000-0000-0000895B0000}"/>
    <cellStyle name="Normal 5 5 2 2 2 2" xfId="7474" xr:uid="{00000000-0005-0000-0000-00008A5B0000}"/>
    <cellStyle name="Normal 5 5 2 2 2 2 2" xfId="17817" xr:uid="{00000000-0005-0000-0000-00008B5B0000}"/>
    <cellStyle name="Normal 5 5 2 2 2 2 2 2" xfId="41141" xr:uid="{00000000-0005-0000-0000-00008C5B0000}"/>
    <cellStyle name="Normal 5 5 2 2 2 2 3" xfId="12643" xr:uid="{00000000-0005-0000-0000-00008D5B0000}"/>
    <cellStyle name="Normal 5 5 2 2 2 2 3 2" xfId="35826" xr:uid="{00000000-0005-0000-0000-00008E5B0000}"/>
    <cellStyle name="Normal 5 5 2 2 2 2 4" xfId="30516" xr:uid="{00000000-0005-0000-0000-00008F5B0000}"/>
    <cellStyle name="Normal 5 5 2 2 2 2 5" xfId="25201" xr:uid="{00000000-0005-0000-0000-0000905B0000}"/>
    <cellStyle name="Normal 5 5 2 2 2 3" xfId="9107" xr:uid="{00000000-0005-0000-0000-0000915B0000}"/>
    <cellStyle name="Normal 5 5 2 2 2 3 2" xfId="19564" xr:uid="{00000000-0005-0000-0000-0000925B0000}"/>
    <cellStyle name="Normal 5 5 2 2 2 3 2 2" xfId="42909" xr:uid="{00000000-0005-0000-0000-0000935B0000}"/>
    <cellStyle name="Normal 5 5 2 2 2 3 3" xfId="14410" xr:uid="{00000000-0005-0000-0000-0000945B0000}"/>
    <cellStyle name="Normal 5 5 2 2 2 3 3 2" xfId="37594" xr:uid="{00000000-0005-0000-0000-0000955B0000}"/>
    <cellStyle name="Normal 5 5 2 2 2 3 4" xfId="32284" xr:uid="{00000000-0005-0000-0000-0000965B0000}"/>
    <cellStyle name="Normal 5 5 2 2 2 3 5" xfId="26969" xr:uid="{00000000-0005-0000-0000-0000975B0000}"/>
    <cellStyle name="Normal 5 5 2 2 2 4" xfId="16191" xr:uid="{00000000-0005-0000-0000-0000985B0000}"/>
    <cellStyle name="Normal 5 5 2 2 2 4 2" xfId="39378" xr:uid="{00000000-0005-0000-0000-0000995B0000}"/>
    <cellStyle name="Normal 5 5 2 2 2 5" xfId="10882" xr:uid="{00000000-0005-0000-0000-00009A5B0000}"/>
    <cellStyle name="Normal 5 5 2 2 2 5 2" xfId="34063" xr:uid="{00000000-0005-0000-0000-00009B5B0000}"/>
    <cellStyle name="Normal 5 5 2 2 2 6" xfId="21509" xr:uid="{00000000-0005-0000-0000-00009C5B0000}"/>
    <cellStyle name="Normal 5 5 2 2 2 6 2" xfId="28753" xr:uid="{00000000-0005-0000-0000-00009D5B0000}"/>
    <cellStyle name="Normal 5 5 2 2 2 7" xfId="23438" xr:uid="{00000000-0005-0000-0000-00009E5B0000}"/>
    <cellStyle name="Normal 5 5 2 2 2 8" xfId="44704" xr:uid="{00000000-0005-0000-0000-00009F5B0000}"/>
    <cellStyle name="Normal 5 5 2 2 2 9" xfId="5052" xr:uid="{00000000-0005-0000-0000-0000A05B0000}"/>
    <cellStyle name="Normal 5 5 2 2 3" xfId="6674" xr:uid="{00000000-0005-0000-0000-0000A15B0000}"/>
    <cellStyle name="Normal 5 5 2 2 3 2" xfId="17065" xr:uid="{00000000-0005-0000-0000-0000A25B0000}"/>
    <cellStyle name="Normal 5 5 2 2 3 2 2" xfId="40329" xr:uid="{00000000-0005-0000-0000-0000A35B0000}"/>
    <cellStyle name="Normal 5 5 2 2 3 3" xfId="11831" xr:uid="{00000000-0005-0000-0000-0000A45B0000}"/>
    <cellStyle name="Normal 5 5 2 2 3 3 2" xfId="35014" xr:uid="{00000000-0005-0000-0000-0000A55B0000}"/>
    <cellStyle name="Normal 5 5 2 2 3 4" xfId="29704" xr:uid="{00000000-0005-0000-0000-0000A65B0000}"/>
    <cellStyle name="Normal 5 5 2 2 3 5" xfId="24389" xr:uid="{00000000-0005-0000-0000-0000A75B0000}"/>
    <cellStyle name="Normal 5 5 2 2 4" xfId="8354" xr:uid="{00000000-0005-0000-0000-0000A85B0000}"/>
    <cellStyle name="Normal 5 5 2 2 4 2" xfId="18752" xr:uid="{00000000-0005-0000-0000-0000A95B0000}"/>
    <cellStyle name="Normal 5 5 2 2 4 2 2" xfId="42097" xr:uid="{00000000-0005-0000-0000-0000AA5B0000}"/>
    <cellStyle name="Normal 5 5 2 2 4 3" xfId="13598" xr:uid="{00000000-0005-0000-0000-0000AB5B0000}"/>
    <cellStyle name="Normal 5 5 2 2 4 3 2" xfId="36782" xr:uid="{00000000-0005-0000-0000-0000AC5B0000}"/>
    <cellStyle name="Normal 5 5 2 2 4 4" xfId="31472" xr:uid="{00000000-0005-0000-0000-0000AD5B0000}"/>
    <cellStyle name="Normal 5 5 2 2 4 5" xfId="26157" xr:uid="{00000000-0005-0000-0000-0000AE5B0000}"/>
    <cellStyle name="Normal 5 5 2 2 5" xfId="15379" xr:uid="{00000000-0005-0000-0000-0000AF5B0000}"/>
    <cellStyle name="Normal 5 5 2 2 5 2" xfId="38566" xr:uid="{00000000-0005-0000-0000-0000B05B0000}"/>
    <cellStyle name="Normal 5 5 2 2 6" xfId="10070" xr:uid="{00000000-0005-0000-0000-0000B15B0000}"/>
    <cellStyle name="Normal 5 5 2 2 6 2" xfId="33251" xr:uid="{00000000-0005-0000-0000-0000B25B0000}"/>
    <cellStyle name="Normal 5 5 2 2 7" xfId="20697" xr:uid="{00000000-0005-0000-0000-0000B35B0000}"/>
    <cellStyle name="Normal 5 5 2 2 7 2" xfId="27941" xr:uid="{00000000-0005-0000-0000-0000B45B0000}"/>
    <cellStyle name="Normal 5 5 2 2 8" xfId="22626" xr:uid="{00000000-0005-0000-0000-0000B55B0000}"/>
    <cellStyle name="Normal 5 5 2 2 9" xfId="43892" xr:uid="{00000000-0005-0000-0000-0000B65B0000}"/>
    <cellStyle name="Normal 5 5 2 3" xfId="1509" xr:uid="{00000000-0005-0000-0000-0000B75B0000}"/>
    <cellStyle name="Normal 5 5 2 3 10" xfId="3458" xr:uid="{00000000-0005-0000-0000-0000B85B0000}"/>
    <cellStyle name="Normal 5 5 2 3 2" xfId="7074" xr:uid="{00000000-0005-0000-0000-0000B95B0000}"/>
    <cellStyle name="Normal 5 5 2 3 2 2" xfId="17435" xr:uid="{00000000-0005-0000-0000-0000BA5B0000}"/>
    <cellStyle name="Normal 5 5 2 3 2 2 2" xfId="40735" xr:uid="{00000000-0005-0000-0000-0000BB5B0000}"/>
    <cellStyle name="Normal 5 5 2 3 2 3" xfId="12237" xr:uid="{00000000-0005-0000-0000-0000BC5B0000}"/>
    <cellStyle name="Normal 5 5 2 3 2 3 2" xfId="35420" xr:uid="{00000000-0005-0000-0000-0000BD5B0000}"/>
    <cellStyle name="Normal 5 5 2 3 2 4" xfId="30110" xr:uid="{00000000-0005-0000-0000-0000BE5B0000}"/>
    <cellStyle name="Normal 5 5 2 3 2 5" xfId="24795" xr:uid="{00000000-0005-0000-0000-0000BF5B0000}"/>
    <cellStyle name="Normal 5 5 2 3 3" xfId="8724" xr:uid="{00000000-0005-0000-0000-0000C05B0000}"/>
    <cellStyle name="Normal 5 5 2 3 3 2" xfId="19158" xr:uid="{00000000-0005-0000-0000-0000C15B0000}"/>
    <cellStyle name="Normal 5 5 2 3 3 2 2" xfId="42503" xr:uid="{00000000-0005-0000-0000-0000C25B0000}"/>
    <cellStyle name="Normal 5 5 2 3 3 3" xfId="14004" xr:uid="{00000000-0005-0000-0000-0000C35B0000}"/>
    <cellStyle name="Normal 5 5 2 3 3 3 2" xfId="37188" xr:uid="{00000000-0005-0000-0000-0000C45B0000}"/>
    <cellStyle name="Normal 5 5 2 3 3 4" xfId="31878" xr:uid="{00000000-0005-0000-0000-0000C55B0000}"/>
    <cellStyle name="Normal 5 5 2 3 3 5" xfId="26563" xr:uid="{00000000-0005-0000-0000-0000C65B0000}"/>
    <cellStyle name="Normal 5 5 2 3 4" xfId="15785" xr:uid="{00000000-0005-0000-0000-0000C75B0000}"/>
    <cellStyle name="Normal 5 5 2 3 4 2" xfId="38972" xr:uid="{00000000-0005-0000-0000-0000C85B0000}"/>
    <cellStyle name="Normal 5 5 2 3 5" xfId="10476" xr:uid="{00000000-0005-0000-0000-0000C95B0000}"/>
    <cellStyle name="Normal 5 5 2 3 5 2" xfId="33657" xr:uid="{00000000-0005-0000-0000-0000CA5B0000}"/>
    <cellStyle name="Normal 5 5 2 3 6" xfId="21103" xr:uid="{00000000-0005-0000-0000-0000CB5B0000}"/>
    <cellStyle name="Normal 5 5 2 3 6 2" xfId="28347" xr:uid="{00000000-0005-0000-0000-0000CC5B0000}"/>
    <cellStyle name="Normal 5 5 2 3 7" xfId="23032" xr:uid="{00000000-0005-0000-0000-0000CD5B0000}"/>
    <cellStyle name="Normal 5 5 2 3 8" xfId="44298" xr:uid="{00000000-0005-0000-0000-0000CE5B0000}"/>
    <cellStyle name="Normal 5 5 2 3 9" xfId="5053" xr:uid="{00000000-0005-0000-0000-0000CF5B0000}"/>
    <cellStyle name="Normal 5 5 2 4" xfId="6275" xr:uid="{00000000-0005-0000-0000-0000D05B0000}"/>
    <cellStyle name="Normal 5 5 2 4 2" xfId="16707" xr:uid="{00000000-0005-0000-0000-0000D15B0000}"/>
    <cellStyle name="Normal 5 5 2 4 2 2" xfId="39923" xr:uid="{00000000-0005-0000-0000-0000D25B0000}"/>
    <cellStyle name="Normal 5 5 2 4 3" xfId="11425" xr:uid="{00000000-0005-0000-0000-0000D35B0000}"/>
    <cellStyle name="Normal 5 5 2 4 3 2" xfId="34608" xr:uid="{00000000-0005-0000-0000-0000D45B0000}"/>
    <cellStyle name="Normal 5 5 2 4 4" xfId="29298" xr:uid="{00000000-0005-0000-0000-0000D55B0000}"/>
    <cellStyle name="Normal 5 5 2 4 5" xfId="23983" xr:uid="{00000000-0005-0000-0000-0000D65B0000}"/>
    <cellStyle name="Normal 5 5 2 5" xfId="7996" xr:uid="{00000000-0005-0000-0000-0000D75B0000}"/>
    <cellStyle name="Normal 5 5 2 5 2" xfId="18347" xr:uid="{00000000-0005-0000-0000-0000D85B0000}"/>
    <cellStyle name="Normal 5 5 2 5 2 2" xfId="41691" xr:uid="{00000000-0005-0000-0000-0000D95B0000}"/>
    <cellStyle name="Normal 5 5 2 5 3" xfId="13192" xr:uid="{00000000-0005-0000-0000-0000DA5B0000}"/>
    <cellStyle name="Normal 5 5 2 5 3 2" xfId="36376" xr:uid="{00000000-0005-0000-0000-0000DB5B0000}"/>
    <cellStyle name="Normal 5 5 2 5 4" xfId="31066" xr:uid="{00000000-0005-0000-0000-0000DC5B0000}"/>
    <cellStyle name="Normal 5 5 2 5 5" xfId="25751" xr:uid="{00000000-0005-0000-0000-0000DD5B0000}"/>
    <cellStyle name="Normal 5 5 2 6" xfId="14973" xr:uid="{00000000-0005-0000-0000-0000DE5B0000}"/>
    <cellStyle name="Normal 5 5 2 6 2" xfId="38160" xr:uid="{00000000-0005-0000-0000-0000DF5B0000}"/>
    <cellStyle name="Normal 5 5 2 7" xfId="9664" xr:uid="{00000000-0005-0000-0000-0000E05B0000}"/>
    <cellStyle name="Normal 5 5 2 7 2" xfId="32845" xr:uid="{00000000-0005-0000-0000-0000E15B0000}"/>
    <cellStyle name="Normal 5 5 2 8" xfId="20291" xr:uid="{00000000-0005-0000-0000-0000E25B0000}"/>
    <cellStyle name="Normal 5 5 2 8 2" xfId="27535" xr:uid="{00000000-0005-0000-0000-0000E35B0000}"/>
    <cellStyle name="Normal 5 5 2 9" xfId="22220" xr:uid="{00000000-0005-0000-0000-0000E45B0000}"/>
    <cellStyle name="Normal 5 5 3" xfId="822" xr:uid="{00000000-0005-0000-0000-0000E55B0000}"/>
    <cellStyle name="Normal 5 5 3 10" xfId="43615" xr:uid="{00000000-0005-0000-0000-0000E65B0000}"/>
    <cellStyle name="Normal 5 5 3 11" xfId="5054" xr:uid="{00000000-0005-0000-0000-0000E75B0000}"/>
    <cellStyle name="Normal 5 5 3 12" xfId="2775" xr:uid="{00000000-0005-0000-0000-0000E85B0000}"/>
    <cellStyle name="Normal 5 5 3 2" xfId="1230" xr:uid="{00000000-0005-0000-0000-0000E95B0000}"/>
    <cellStyle name="Normal 5 5 3 2 10" xfId="5055" xr:uid="{00000000-0005-0000-0000-0000EA5B0000}"/>
    <cellStyle name="Normal 5 5 3 2 11" xfId="3181" xr:uid="{00000000-0005-0000-0000-0000EB5B0000}"/>
    <cellStyle name="Normal 5 5 3 2 2" xfId="2045" xr:uid="{00000000-0005-0000-0000-0000EC5B0000}"/>
    <cellStyle name="Normal 5 5 3 2 2 10" xfId="3993" xr:uid="{00000000-0005-0000-0000-0000ED5B0000}"/>
    <cellStyle name="Normal 5 5 3 2 2 2" xfId="7601" xr:uid="{00000000-0005-0000-0000-0000EE5B0000}"/>
    <cellStyle name="Normal 5 5 3 2 2 2 2" xfId="17934" xr:uid="{00000000-0005-0000-0000-0000EF5B0000}"/>
    <cellStyle name="Normal 5 5 3 2 2 2 2 2" xfId="41270" xr:uid="{00000000-0005-0000-0000-0000F05B0000}"/>
    <cellStyle name="Normal 5 5 3 2 2 2 3" xfId="12772" xr:uid="{00000000-0005-0000-0000-0000F15B0000}"/>
    <cellStyle name="Normal 5 5 3 2 2 2 3 2" xfId="35955" xr:uid="{00000000-0005-0000-0000-0000F25B0000}"/>
    <cellStyle name="Normal 5 5 3 2 2 2 4" xfId="30645" xr:uid="{00000000-0005-0000-0000-0000F35B0000}"/>
    <cellStyle name="Normal 5 5 3 2 2 2 5" xfId="25330" xr:uid="{00000000-0005-0000-0000-0000F45B0000}"/>
    <cellStyle name="Normal 5 5 3 2 2 3" xfId="9224" xr:uid="{00000000-0005-0000-0000-0000F55B0000}"/>
    <cellStyle name="Normal 5 5 3 2 2 3 2" xfId="19693" xr:uid="{00000000-0005-0000-0000-0000F65B0000}"/>
    <cellStyle name="Normal 5 5 3 2 2 3 2 2" xfId="43038" xr:uid="{00000000-0005-0000-0000-0000F75B0000}"/>
    <cellStyle name="Normal 5 5 3 2 2 3 3" xfId="14539" xr:uid="{00000000-0005-0000-0000-0000F85B0000}"/>
    <cellStyle name="Normal 5 5 3 2 2 3 3 2" xfId="37723" xr:uid="{00000000-0005-0000-0000-0000F95B0000}"/>
    <cellStyle name="Normal 5 5 3 2 2 3 4" xfId="32413" xr:uid="{00000000-0005-0000-0000-0000FA5B0000}"/>
    <cellStyle name="Normal 5 5 3 2 2 3 5" xfId="27098" xr:uid="{00000000-0005-0000-0000-0000FB5B0000}"/>
    <cellStyle name="Normal 5 5 3 2 2 4" xfId="16320" xr:uid="{00000000-0005-0000-0000-0000FC5B0000}"/>
    <cellStyle name="Normal 5 5 3 2 2 4 2" xfId="39507" xr:uid="{00000000-0005-0000-0000-0000FD5B0000}"/>
    <cellStyle name="Normal 5 5 3 2 2 5" xfId="11011" xr:uid="{00000000-0005-0000-0000-0000FE5B0000}"/>
    <cellStyle name="Normal 5 5 3 2 2 5 2" xfId="34192" xr:uid="{00000000-0005-0000-0000-0000FF5B0000}"/>
    <cellStyle name="Normal 5 5 3 2 2 6" xfId="21638" xr:uid="{00000000-0005-0000-0000-0000005C0000}"/>
    <cellStyle name="Normal 5 5 3 2 2 6 2" xfId="28882" xr:uid="{00000000-0005-0000-0000-0000015C0000}"/>
    <cellStyle name="Normal 5 5 3 2 2 7" xfId="23567" xr:uid="{00000000-0005-0000-0000-0000025C0000}"/>
    <cellStyle name="Normal 5 5 3 2 2 8" xfId="44833" xr:uid="{00000000-0005-0000-0000-0000035C0000}"/>
    <cellStyle name="Normal 5 5 3 2 2 9" xfId="5056" xr:uid="{00000000-0005-0000-0000-0000045C0000}"/>
    <cellStyle name="Normal 5 5 3 2 3" xfId="6801" xr:uid="{00000000-0005-0000-0000-0000055C0000}"/>
    <cellStyle name="Normal 5 5 3 2 3 2" xfId="17170" xr:uid="{00000000-0005-0000-0000-0000065C0000}"/>
    <cellStyle name="Normal 5 5 3 2 3 2 2" xfId="40458" xr:uid="{00000000-0005-0000-0000-0000075C0000}"/>
    <cellStyle name="Normal 5 5 3 2 3 3" xfId="11960" xr:uid="{00000000-0005-0000-0000-0000085C0000}"/>
    <cellStyle name="Normal 5 5 3 2 3 3 2" xfId="35143" xr:uid="{00000000-0005-0000-0000-0000095C0000}"/>
    <cellStyle name="Normal 5 5 3 2 3 4" xfId="29833" xr:uid="{00000000-0005-0000-0000-00000A5C0000}"/>
    <cellStyle name="Normal 5 5 3 2 3 5" xfId="24518" xr:uid="{00000000-0005-0000-0000-00000B5C0000}"/>
    <cellStyle name="Normal 5 5 3 2 4" xfId="8459" xr:uid="{00000000-0005-0000-0000-00000C5C0000}"/>
    <cellStyle name="Normal 5 5 3 2 4 2" xfId="18881" xr:uid="{00000000-0005-0000-0000-00000D5C0000}"/>
    <cellStyle name="Normal 5 5 3 2 4 2 2" xfId="42226" xr:uid="{00000000-0005-0000-0000-00000E5C0000}"/>
    <cellStyle name="Normal 5 5 3 2 4 3" xfId="13727" xr:uid="{00000000-0005-0000-0000-00000F5C0000}"/>
    <cellStyle name="Normal 5 5 3 2 4 3 2" xfId="36911" xr:uid="{00000000-0005-0000-0000-0000105C0000}"/>
    <cellStyle name="Normal 5 5 3 2 4 4" xfId="31601" xr:uid="{00000000-0005-0000-0000-0000115C0000}"/>
    <cellStyle name="Normal 5 5 3 2 4 5" xfId="26286" xr:uid="{00000000-0005-0000-0000-0000125C0000}"/>
    <cellStyle name="Normal 5 5 3 2 5" xfId="15508" xr:uid="{00000000-0005-0000-0000-0000135C0000}"/>
    <cellStyle name="Normal 5 5 3 2 5 2" xfId="38695" xr:uid="{00000000-0005-0000-0000-0000145C0000}"/>
    <cellStyle name="Normal 5 5 3 2 6" xfId="10199" xr:uid="{00000000-0005-0000-0000-0000155C0000}"/>
    <cellStyle name="Normal 5 5 3 2 6 2" xfId="33380" xr:uid="{00000000-0005-0000-0000-0000165C0000}"/>
    <cellStyle name="Normal 5 5 3 2 7" xfId="20826" xr:uid="{00000000-0005-0000-0000-0000175C0000}"/>
    <cellStyle name="Normal 5 5 3 2 7 2" xfId="28070" xr:uid="{00000000-0005-0000-0000-0000185C0000}"/>
    <cellStyle name="Normal 5 5 3 2 8" xfId="22755" xr:uid="{00000000-0005-0000-0000-0000195C0000}"/>
    <cellStyle name="Normal 5 5 3 2 9" xfId="44021" xr:uid="{00000000-0005-0000-0000-00001A5C0000}"/>
    <cellStyle name="Normal 5 5 3 3" xfId="1638" xr:uid="{00000000-0005-0000-0000-00001B5C0000}"/>
    <cellStyle name="Normal 5 5 3 3 10" xfId="3587" xr:uid="{00000000-0005-0000-0000-00001C5C0000}"/>
    <cellStyle name="Normal 5 5 3 3 2" xfId="7201" xr:uid="{00000000-0005-0000-0000-00001D5C0000}"/>
    <cellStyle name="Normal 5 5 3 3 2 2" xfId="17552" xr:uid="{00000000-0005-0000-0000-00001E5C0000}"/>
    <cellStyle name="Normal 5 5 3 3 2 2 2" xfId="40864" xr:uid="{00000000-0005-0000-0000-00001F5C0000}"/>
    <cellStyle name="Normal 5 5 3 3 2 3" xfId="12366" xr:uid="{00000000-0005-0000-0000-0000205C0000}"/>
    <cellStyle name="Normal 5 5 3 3 2 3 2" xfId="35549" xr:uid="{00000000-0005-0000-0000-0000215C0000}"/>
    <cellStyle name="Normal 5 5 3 3 2 4" xfId="30239" xr:uid="{00000000-0005-0000-0000-0000225C0000}"/>
    <cellStyle name="Normal 5 5 3 3 2 5" xfId="24924" xr:uid="{00000000-0005-0000-0000-0000235C0000}"/>
    <cellStyle name="Normal 5 5 3 3 3" xfId="8841" xr:uid="{00000000-0005-0000-0000-0000245C0000}"/>
    <cellStyle name="Normal 5 5 3 3 3 2" xfId="19287" xr:uid="{00000000-0005-0000-0000-0000255C0000}"/>
    <cellStyle name="Normal 5 5 3 3 3 2 2" xfId="42632" xr:uid="{00000000-0005-0000-0000-0000265C0000}"/>
    <cellStyle name="Normal 5 5 3 3 3 3" xfId="14133" xr:uid="{00000000-0005-0000-0000-0000275C0000}"/>
    <cellStyle name="Normal 5 5 3 3 3 3 2" xfId="37317" xr:uid="{00000000-0005-0000-0000-0000285C0000}"/>
    <cellStyle name="Normal 5 5 3 3 3 4" xfId="32007" xr:uid="{00000000-0005-0000-0000-0000295C0000}"/>
    <cellStyle name="Normal 5 5 3 3 3 5" xfId="26692" xr:uid="{00000000-0005-0000-0000-00002A5C0000}"/>
    <cellStyle name="Normal 5 5 3 3 4" xfId="15914" xr:uid="{00000000-0005-0000-0000-00002B5C0000}"/>
    <cellStyle name="Normal 5 5 3 3 4 2" xfId="39101" xr:uid="{00000000-0005-0000-0000-00002C5C0000}"/>
    <cellStyle name="Normal 5 5 3 3 5" xfId="10605" xr:uid="{00000000-0005-0000-0000-00002D5C0000}"/>
    <cellStyle name="Normal 5 5 3 3 5 2" xfId="33786" xr:uid="{00000000-0005-0000-0000-00002E5C0000}"/>
    <cellStyle name="Normal 5 5 3 3 6" xfId="21232" xr:uid="{00000000-0005-0000-0000-00002F5C0000}"/>
    <cellStyle name="Normal 5 5 3 3 6 2" xfId="28476" xr:uid="{00000000-0005-0000-0000-0000305C0000}"/>
    <cellStyle name="Normal 5 5 3 3 7" xfId="23161" xr:uid="{00000000-0005-0000-0000-0000315C0000}"/>
    <cellStyle name="Normal 5 5 3 3 8" xfId="44427" xr:uid="{00000000-0005-0000-0000-0000325C0000}"/>
    <cellStyle name="Normal 5 5 3 3 9" xfId="5057" xr:uid="{00000000-0005-0000-0000-0000335C0000}"/>
    <cellStyle name="Normal 5 5 3 4" xfId="6402" xr:uid="{00000000-0005-0000-0000-0000345C0000}"/>
    <cellStyle name="Normal 5 5 3 4 2" xfId="16812" xr:uid="{00000000-0005-0000-0000-0000355C0000}"/>
    <cellStyle name="Normal 5 5 3 4 2 2" xfId="40052" xr:uid="{00000000-0005-0000-0000-0000365C0000}"/>
    <cellStyle name="Normal 5 5 3 4 3" xfId="11554" xr:uid="{00000000-0005-0000-0000-0000375C0000}"/>
    <cellStyle name="Normal 5 5 3 4 3 2" xfId="34737" xr:uid="{00000000-0005-0000-0000-0000385C0000}"/>
    <cellStyle name="Normal 5 5 3 4 4" xfId="29427" xr:uid="{00000000-0005-0000-0000-0000395C0000}"/>
    <cellStyle name="Normal 5 5 3 4 5" xfId="24112" xr:uid="{00000000-0005-0000-0000-00003A5C0000}"/>
    <cellStyle name="Normal 5 5 3 5" xfId="8101" xr:uid="{00000000-0005-0000-0000-00003B5C0000}"/>
    <cellStyle name="Normal 5 5 3 5 2" xfId="18476" xr:uid="{00000000-0005-0000-0000-00003C5C0000}"/>
    <cellStyle name="Normal 5 5 3 5 2 2" xfId="41820" xr:uid="{00000000-0005-0000-0000-00003D5C0000}"/>
    <cellStyle name="Normal 5 5 3 5 3" xfId="13321" xr:uid="{00000000-0005-0000-0000-00003E5C0000}"/>
    <cellStyle name="Normal 5 5 3 5 3 2" xfId="36505" xr:uid="{00000000-0005-0000-0000-00003F5C0000}"/>
    <cellStyle name="Normal 5 5 3 5 4" xfId="31195" xr:uid="{00000000-0005-0000-0000-0000405C0000}"/>
    <cellStyle name="Normal 5 5 3 5 5" xfId="25880" xr:uid="{00000000-0005-0000-0000-0000415C0000}"/>
    <cellStyle name="Normal 5 5 3 6" xfId="15102" xr:uid="{00000000-0005-0000-0000-0000425C0000}"/>
    <cellStyle name="Normal 5 5 3 6 2" xfId="38289" xr:uid="{00000000-0005-0000-0000-0000435C0000}"/>
    <cellStyle name="Normal 5 5 3 7" xfId="9793" xr:uid="{00000000-0005-0000-0000-0000445C0000}"/>
    <cellStyle name="Normal 5 5 3 7 2" xfId="32974" xr:uid="{00000000-0005-0000-0000-0000455C0000}"/>
    <cellStyle name="Normal 5 5 3 8" xfId="20420" xr:uid="{00000000-0005-0000-0000-0000465C0000}"/>
    <cellStyle name="Normal 5 5 3 8 2" xfId="27664" xr:uid="{00000000-0005-0000-0000-0000475C0000}"/>
    <cellStyle name="Normal 5 5 3 9" xfId="22349" xr:uid="{00000000-0005-0000-0000-0000485C0000}"/>
    <cellStyle name="Normal 5 5 4" xfId="966" xr:uid="{00000000-0005-0000-0000-0000495C0000}"/>
    <cellStyle name="Normal 5 5 4 10" xfId="5058" xr:uid="{00000000-0005-0000-0000-00004A5C0000}"/>
    <cellStyle name="Normal 5 5 4 11" xfId="2917" xr:uid="{00000000-0005-0000-0000-00004B5C0000}"/>
    <cellStyle name="Normal 5 5 4 2" xfId="1781" xr:uid="{00000000-0005-0000-0000-00004C5C0000}"/>
    <cellStyle name="Normal 5 5 4 2 10" xfId="3729" xr:uid="{00000000-0005-0000-0000-00004D5C0000}"/>
    <cellStyle name="Normal 5 5 4 2 2" xfId="7341" xr:uid="{00000000-0005-0000-0000-00004E5C0000}"/>
    <cellStyle name="Normal 5 5 4 2 2 2" xfId="17694" xr:uid="{00000000-0005-0000-0000-00004F5C0000}"/>
    <cellStyle name="Normal 5 5 4 2 2 2 2" xfId="41006" xr:uid="{00000000-0005-0000-0000-0000505C0000}"/>
    <cellStyle name="Normal 5 5 4 2 2 3" xfId="12508" xr:uid="{00000000-0005-0000-0000-0000515C0000}"/>
    <cellStyle name="Normal 5 5 4 2 2 3 2" xfId="35691" xr:uid="{00000000-0005-0000-0000-0000525C0000}"/>
    <cellStyle name="Normal 5 5 4 2 2 4" xfId="30381" xr:uid="{00000000-0005-0000-0000-0000535C0000}"/>
    <cellStyle name="Normal 5 5 4 2 2 5" xfId="25066" xr:uid="{00000000-0005-0000-0000-0000545C0000}"/>
    <cellStyle name="Normal 5 5 4 2 3" xfId="8984" xr:uid="{00000000-0005-0000-0000-0000555C0000}"/>
    <cellStyle name="Normal 5 5 4 2 3 2" xfId="19429" xr:uid="{00000000-0005-0000-0000-0000565C0000}"/>
    <cellStyle name="Normal 5 5 4 2 3 2 2" xfId="42774" xr:uid="{00000000-0005-0000-0000-0000575C0000}"/>
    <cellStyle name="Normal 5 5 4 2 3 3" xfId="14275" xr:uid="{00000000-0005-0000-0000-0000585C0000}"/>
    <cellStyle name="Normal 5 5 4 2 3 3 2" xfId="37459" xr:uid="{00000000-0005-0000-0000-0000595C0000}"/>
    <cellStyle name="Normal 5 5 4 2 3 4" xfId="32149" xr:uid="{00000000-0005-0000-0000-00005A5C0000}"/>
    <cellStyle name="Normal 5 5 4 2 3 5" xfId="26834" xr:uid="{00000000-0005-0000-0000-00005B5C0000}"/>
    <cellStyle name="Normal 5 5 4 2 4" xfId="16056" xr:uid="{00000000-0005-0000-0000-00005C5C0000}"/>
    <cellStyle name="Normal 5 5 4 2 4 2" xfId="39243" xr:uid="{00000000-0005-0000-0000-00005D5C0000}"/>
    <cellStyle name="Normal 5 5 4 2 5" xfId="10747" xr:uid="{00000000-0005-0000-0000-00005E5C0000}"/>
    <cellStyle name="Normal 5 5 4 2 5 2" xfId="33928" xr:uid="{00000000-0005-0000-0000-00005F5C0000}"/>
    <cellStyle name="Normal 5 5 4 2 6" xfId="21374" xr:uid="{00000000-0005-0000-0000-0000605C0000}"/>
    <cellStyle name="Normal 5 5 4 2 6 2" xfId="28618" xr:uid="{00000000-0005-0000-0000-0000615C0000}"/>
    <cellStyle name="Normal 5 5 4 2 7" xfId="23303" xr:uid="{00000000-0005-0000-0000-0000625C0000}"/>
    <cellStyle name="Normal 5 5 4 2 8" xfId="44569" xr:uid="{00000000-0005-0000-0000-0000635C0000}"/>
    <cellStyle name="Normal 5 5 4 2 9" xfId="5059" xr:uid="{00000000-0005-0000-0000-0000645C0000}"/>
    <cellStyle name="Normal 5 5 4 3" xfId="6541" xr:uid="{00000000-0005-0000-0000-0000655C0000}"/>
    <cellStyle name="Normal 5 5 4 3 2" xfId="16942" xr:uid="{00000000-0005-0000-0000-0000665C0000}"/>
    <cellStyle name="Normal 5 5 4 3 2 2" xfId="40194" xr:uid="{00000000-0005-0000-0000-0000675C0000}"/>
    <cellStyle name="Normal 5 5 4 3 3" xfId="11696" xr:uid="{00000000-0005-0000-0000-0000685C0000}"/>
    <cellStyle name="Normal 5 5 4 3 3 2" xfId="34879" xr:uid="{00000000-0005-0000-0000-0000695C0000}"/>
    <cellStyle name="Normal 5 5 4 3 4" xfId="29569" xr:uid="{00000000-0005-0000-0000-00006A5C0000}"/>
    <cellStyle name="Normal 5 5 4 3 5" xfId="24254" xr:uid="{00000000-0005-0000-0000-00006B5C0000}"/>
    <cellStyle name="Normal 5 5 4 4" xfId="8231" xr:uid="{00000000-0005-0000-0000-00006C5C0000}"/>
    <cellStyle name="Normal 5 5 4 4 2" xfId="18617" xr:uid="{00000000-0005-0000-0000-00006D5C0000}"/>
    <cellStyle name="Normal 5 5 4 4 2 2" xfId="41962" xr:uid="{00000000-0005-0000-0000-00006E5C0000}"/>
    <cellStyle name="Normal 5 5 4 4 3" xfId="13463" xr:uid="{00000000-0005-0000-0000-00006F5C0000}"/>
    <cellStyle name="Normal 5 5 4 4 3 2" xfId="36647" xr:uid="{00000000-0005-0000-0000-0000705C0000}"/>
    <cellStyle name="Normal 5 5 4 4 4" xfId="31337" xr:uid="{00000000-0005-0000-0000-0000715C0000}"/>
    <cellStyle name="Normal 5 5 4 4 5" xfId="26022" xr:uid="{00000000-0005-0000-0000-0000725C0000}"/>
    <cellStyle name="Normal 5 5 4 5" xfId="15244" xr:uid="{00000000-0005-0000-0000-0000735C0000}"/>
    <cellStyle name="Normal 5 5 4 5 2" xfId="38431" xr:uid="{00000000-0005-0000-0000-0000745C0000}"/>
    <cellStyle name="Normal 5 5 4 6" xfId="9935" xr:uid="{00000000-0005-0000-0000-0000755C0000}"/>
    <cellStyle name="Normal 5 5 4 6 2" xfId="33116" xr:uid="{00000000-0005-0000-0000-0000765C0000}"/>
    <cellStyle name="Normal 5 5 4 7" xfId="20562" xr:uid="{00000000-0005-0000-0000-0000775C0000}"/>
    <cellStyle name="Normal 5 5 4 7 2" xfId="27806" xr:uid="{00000000-0005-0000-0000-0000785C0000}"/>
    <cellStyle name="Normal 5 5 4 8" xfId="22491" xr:uid="{00000000-0005-0000-0000-0000795C0000}"/>
    <cellStyle name="Normal 5 5 4 9" xfId="43757" xr:uid="{00000000-0005-0000-0000-00007A5C0000}"/>
    <cellStyle name="Normal 5 5 5" xfId="547" xr:uid="{00000000-0005-0000-0000-00007B5C0000}"/>
    <cellStyle name="Normal 5 5 5 10" xfId="2511" xr:uid="{00000000-0005-0000-0000-00007C5C0000}"/>
    <cellStyle name="Normal 5 5 5 2" xfId="6142" xr:uid="{00000000-0005-0000-0000-00007D5C0000}"/>
    <cellStyle name="Normal 5 5 5 2 2" xfId="16584" xr:uid="{00000000-0005-0000-0000-00007E5C0000}"/>
    <cellStyle name="Normal 5 5 5 2 2 2" xfId="39788" xr:uid="{00000000-0005-0000-0000-00007F5C0000}"/>
    <cellStyle name="Normal 5 5 5 2 3" xfId="11290" xr:uid="{00000000-0005-0000-0000-0000805C0000}"/>
    <cellStyle name="Normal 5 5 5 2 3 2" xfId="34473" xr:uid="{00000000-0005-0000-0000-0000815C0000}"/>
    <cellStyle name="Normal 5 5 5 2 4" xfId="29163" xr:uid="{00000000-0005-0000-0000-0000825C0000}"/>
    <cellStyle name="Normal 5 5 5 2 5" xfId="23848" xr:uid="{00000000-0005-0000-0000-0000835C0000}"/>
    <cellStyle name="Normal 5 5 5 3" xfId="7873" xr:uid="{00000000-0005-0000-0000-0000845C0000}"/>
    <cellStyle name="Normal 5 5 5 3 2" xfId="18212" xr:uid="{00000000-0005-0000-0000-0000855C0000}"/>
    <cellStyle name="Normal 5 5 5 3 2 2" xfId="41556" xr:uid="{00000000-0005-0000-0000-0000865C0000}"/>
    <cellStyle name="Normal 5 5 5 3 3" xfId="13057" xr:uid="{00000000-0005-0000-0000-0000875C0000}"/>
    <cellStyle name="Normal 5 5 5 3 3 2" xfId="36241" xr:uid="{00000000-0005-0000-0000-0000885C0000}"/>
    <cellStyle name="Normal 5 5 5 3 4" xfId="30931" xr:uid="{00000000-0005-0000-0000-0000895C0000}"/>
    <cellStyle name="Normal 5 5 5 3 5" xfId="25616" xr:uid="{00000000-0005-0000-0000-00008A5C0000}"/>
    <cellStyle name="Normal 5 5 5 4" xfId="14838" xr:uid="{00000000-0005-0000-0000-00008B5C0000}"/>
    <cellStyle name="Normal 5 5 5 4 2" xfId="38025" xr:uid="{00000000-0005-0000-0000-00008C5C0000}"/>
    <cellStyle name="Normal 5 5 5 5" xfId="9529" xr:uid="{00000000-0005-0000-0000-00008D5C0000}"/>
    <cellStyle name="Normal 5 5 5 5 2" xfId="32710" xr:uid="{00000000-0005-0000-0000-00008E5C0000}"/>
    <cellStyle name="Normal 5 5 5 6" xfId="20156" xr:uid="{00000000-0005-0000-0000-00008F5C0000}"/>
    <cellStyle name="Normal 5 5 5 6 2" xfId="27400" xr:uid="{00000000-0005-0000-0000-0000905C0000}"/>
    <cellStyle name="Normal 5 5 5 7" xfId="22085" xr:uid="{00000000-0005-0000-0000-0000915C0000}"/>
    <cellStyle name="Normal 5 5 5 8" xfId="43351" xr:uid="{00000000-0005-0000-0000-0000925C0000}"/>
    <cellStyle name="Normal 5 5 5 9" xfId="5060" xr:uid="{00000000-0005-0000-0000-0000935C0000}"/>
    <cellStyle name="Normal 5 5 6" xfId="1374" xr:uid="{00000000-0005-0000-0000-0000945C0000}"/>
    <cellStyle name="Normal 5 5 6 10" xfId="3323" xr:uid="{00000000-0005-0000-0000-0000955C0000}"/>
    <cellStyle name="Normal 5 5 6 2" xfId="6941" xr:uid="{00000000-0005-0000-0000-0000965C0000}"/>
    <cellStyle name="Normal 5 5 6 2 2" xfId="17312" xr:uid="{00000000-0005-0000-0000-0000975C0000}"/>
    <cellStyle name="Normal 5 5 6 2 2 2" xfId="40600" xr:uid="{00000000-0005-0000-0000-0000985C0000}"/>
    <cellStyle name="Normal 5 5 6 2 3" xfId="12102" xr:uid="{00000000-0005-0000-0000-0000995C0000}"/>
    <cellStyle name="Normal 5 5 6 2 3 2" xfId="35285" xr:uid="{00000000-0005-0000-0000-00009A5C0000}"/>
    <cellStyle name="Normal 5 5 6 2 4" xfId="29975" xr:uid="{00000000-0005-0000-0000-00009B5C0000}"/>
    <cellStyle name="Normal 5 5 6 2 5" xfId="24660" xr:uid="{00000000-0005-0000-0000-00009C5C0000}"/>
    <cellStyle name="Normal 5 5 6 3" xfId="8601" xr:uid="{00000000-0005-0000-0000-00009D5C0000}"/>
    <cellStyle name="Normal 5 5 6 3 2" xfId="19023" xr:uid="{00000000-0005-0000-0000-00009E5C0000}"/>
    <cellStyle name="Normal 5 5 6 3 2 2" xfId="42368" xr:uid="{00000000-0005-0000-0000-00009F5C0000}"/>
    <cellStyle name="Normal 5 5 6 3 3" xfId="13869" xr:uid="{00000000-0005-0000-0000-0000A05C0000}"/>
    <cellStyle name="Normal 5 5 6 3 3 2" xfId="37053" xr:uid="{00000000-0005-0000-0000-0000A15C0000}"/>
    <cellStyle name="Normal 5 5 6 3 4" xfId="31743" xr:uid="{00000000-0005-0000-0000-0000A25C0000}"/>
    <cellStyle name="Normal 5 5 6 3 5" xfId="26428" xr:uid="{00000000-0005-0000-0000-0000A35C0000}"/>
    <cellStyle name="Normal 5 5 6 4" xfId="15650" xr:uid="{00000000-0005-0000-0000-0000A45C0000}"/>
    <cellStyle name="Normal 5 5 6 4 2" xfId="38837" xr:uid="{00000000-0005-0000-0000-0000A55C0000}"/>
    <cellStyle name="Normal 5 5 6 5" xfId="10341" xr:uid="{00000000-0005-0000-0000-0000A65C0000}"/>
    <cellStyle name="Normal 5 5 6 5 2" xfId="33522" xr:uid="{00000000-0005-0000-0000-0000A75C0000}"/>
    <cellStyle name="Normal 5 5 6 6" xfId="20968" xr:uid="{00000000-0005-0000-0000-0000A85C0000}"/>
    <cellStyle name="Normal 5 5 6 6 2" xfId="28212" xr:uid="{00000000-0005-0000-0000-0000A95C0000}"/>
    <cellStyle name="Normal 5 5 6 7" xfId="22897" xr:uid="{00000000-0005-0000-0000-0000AA5C0000}"/>
    <cellStyle name="Normal 5 5 6 8" xfId="44163" xr:uid="{00000000-0005-0000-0000-0000AB5C0000}"/>
    <cellStyle name="Normal 5 5 6 9" xfId="5061" xr:uid="{00000000-0005-0000-0000-0000AC5C0000}"/>
    <cellStyle name="Normal 5 5 7" xfId="6014" xr:uid="{00000000-0005-0000-0000-0000AD5C0000}"/>
    <cellStyle name="Normal 5 5 7 2" xfId="16466" xr:uid="{00000000-0005-0000-0000-0000AE5C0000}"/>
    <cellStyle name="Normal 5 5 7 2 2" xfId="39654" xr:uid="{00000000-0005-0000-0000-0000AF5C0000}"/>
    <cellStyle name="Normal 5 5 7 3" xfId="11156" xr:uid="{00000000-0005-0000-0000-0000B05C0000}"/>
    <cellStyle name="Normal 5 5 7 3 2" xfId="34339" xr:uid="{00000000-0005-0000-0000-0000B15C0000}"/>
    <cellStyle name="Normal 5 5 7 4" xfId="29029" xr:uid="{00000000-0005-0000-0000-0000B25C0000}"/>
    <cellStyle name="Normal 5 5 7 5" xfId="23714" xr:uid="{00000000-0005-0000-0000-0000B35C0000}"/>
    <cellStyle name="Normal 5 5 8" xfId="7753" xr:uid="{00000000-0005-0000-0000-0000B45C0000}"/>
    <cellStyle name="Normal 5 5 8 2" xfId="18084" xr:uid="{00000000-0005-0000-0000-0000B55C0000}"/>
    <cellStyle name="Normal 5 5 8 2 2" xfId="41422" xr:uid="{00000000-0005-0000-0000-0000B65C0000}"/>
    <cellStyle name="Normal 5 5 8 3" xfId="12923" xr:uid="{00000000-0005-0000-0000-0000B75C0000}"/>
    <cellStyle name="Normal 5 5 8 3 2" xfId="36107" xr:uid="{00000000-0005-0000-0000-0000B85C0000}"/>
    <cellStyle name="Normal 5 5 8 4" xfId="30797" xr:uid="{00000000-0005-0000-0000-0000B95C0000}"/>
    <cellStyle name="Normal 5 5 8 5" xfId="25482" xr:uid="{00000000-0005-0000-0000-0000BA5C0000}"/>
    <cellStyle name="Normal 5 5 9" xfId="14705" xr:uid="{00000000-0005-0000-0000-0000BB5C0000}"/>
    <cellStyle name="Normal 5 5 9 2" xfId="37891" xr:uid="{00000000-0005-0000-0000-0000BC5C0000}"/>
    <cellStyle name="Normal 5 6" xfId="463" xr:uid="{00000000-0005-0000-0000-0000BD5C0000}"/>
    <cellStyle name="Normal 5 6 10" xfId="9445" xr:uid="{00000000-0005-0000-0000-0000BE5C0000}"/>
    <cellStyle name="Normal 5 6 10 2" xfId="32626" xr:uid="{00000000-0005-0000-0000-0000BF5C0000}"/>
    <cellStyle name="Normal 5 6 11" xfId="20072" xr:uid="{00000000-0005-0000-0000-0000C05C0000}"/>
    <cellStyle name="Normal 5 6 11 2" xfId="27316" xr:uid="{00000000-0005-0000-0000-0000C15C0000}"/>
    <cellStyle name="Normal 5 6 12" xfId="22001" xr:uid="{00000000-0005-0000-0000-0000C25C0000}"/>
    <cellStyle name="Normal 5 6 13" xfId="43267" xr:uid="{00000000-0005-0000-0000-0000C35C0000}"/>
    <cellStyle name="Normal 5 6 14" xfId="5062" xr:uid="{00000000-0005-0000-0000-0000C45C0000}"/>
    <cellStyle name="Normal 5 6 15" xfId="2427" xr:uid="{00000000-0005-0000-0000-0000C55C0000}"/>
    <cellStyle name="Normal 5 6 2" xfId="735" xr:uid="{00000000-0005-0000-0000-0000C65C0000}"/>
    <cellStyle name="Normal 5 6 2 10" xfId="43536" xr:uid="{00000000-0005-0000-0000-0000C75C0000}"/>
    <cellStyle name="Normal 5 6 2 11" xfId="5063" xr:uid="{00000000-0005-0000-0000-0000C85C0000}"/>
    <cellStyle name="Normal 5 6 2 12" xfId="2696" xr:uid="{00000000-0005-0000-0000-0000C95C0000}"/>
    <cellStyle name="Normal 5 6 2 2" xfId="1151" xr:uid="{00000000-0005-0000-0000-0000CA5C0000}"/>
    <cellStyle name="Normal 5 6 2 2 10" xfId="5064" xr:uid="{00000000-0005-0000-0000-0000CB5C0000}"/>
    <cellStyle name="Normal 5 6 2 2 11" xfId="3102" xr:uid="{00000000-0005-0000-0000-0000CC5C0000}"/>
    <cellStyle name="Normal 5 6 2 2 2" xfId="1966" xr:uid="{00000000-0005-0000-0000-0000CD5C0000}"/>
    <cellStyle name="Normal 5 6 2 2 2 10" xfId="3914" xr:uid="{00000000-0005-0000-0000-0000CE5C0000}"/>
    <cellStyle name="Normal 5 6 2 2 2 2" xfId="7523" xr:uid="{00000000-0005-0000-0000-0000CF5C0000}"/>
    <cellStyle name="Normal 5 6 2 2 2 2 2" xfId="17867" xr:uid="{00000000-0005-0000-0000-0000D05C0000}"/>
    <cellStyle name="Normal 5 6 2 2 2 2 2 2" xfId="41191" xr:uid="{00000000-0005-0000-0000-0000D15C0000}"/>
    <cellStyle name="Normal 5 6 2 2 2 2 3" xfId="12693" xr:uid="{00000000-0005-0000-0000-0000D25C0000}"/>
    <cellStyle name="Normal 5 6 2 2 2 2 3 2" xfId="35876" xr:uid="{00000000-0005-0000-0000-0000D35C0000}"/>
    <cellStyle name="Normal 5 6 2 2 2 2 4" xfId="30566" xr:uid="{00000000-0005-0000-0000-0000D45C0000}"/>
    <cellStyle name="Normal 5 6 2 2 2 2 5" xfId="25251" xr:uid="{00000000-0005-0000-0000-0000D55C0000}"/>
    <cellStyle name="Normal 5 6 2 2 2 3" xfId="9157" xr:uid="{00000000-0005-0000-0000-0000D65C0000}"/>
    <cellStyle name="Normal 5 6 2 2 2 3 2" xfId="19614" xr:uid="{00000000-0005-0000-0000-0000D75C0000}"/>
    <cellStyle name="Normal 5 6 2 2 2 3 2 2" xfId="42959" xr:uid="{00000000-0005-0000-0000-0000D85C0000}"/>
    <cellStyle name="Normal 5 6 2 2 2 3 3" xfId="14460" xr:uid="{00000000-0005-0000-0000-0000D95C0000}"/>
    <cellStyle name="Normal 5 6 2 2 2 3 3 2" xfId="37644" xr:uid="{00000000-0005-0000-0000-0000DA5C0000}"/>
    <cellStyle name="Normal 5 6 2 2 2 3 4" xfId="32334" xr:uid="{00000000-0005-0000-0000-0000DB5C0000}"/>
    <cellStyle name="Normal 5 6 2 2 2 3 5" xfId="27019" xr:uid="{00000000-0005-0000-0000-0000DC5C0000}"/>
    <cellStyle name="Normal 5 6 2 2 2 4" xfId="16241" xr:uid="{00000000-0005-0000-0000-0000DD5C0000}"/>
    <cellStyle name="Normal 5 6 2 2 2 4 2" xfId="39428" xr:uid="{00000000-0005-0000-0000-0000DE5C0000}"/>
    <cellStyle name="Normal 5 6 2 2 2 5" xfId="10932" xr:uid="{00000000-0005-0000-0000-0000DF5C0000}"/>
    <cellStyle name="Normal 5 6 2 2 2 5 2" xfId="34113" xr:uid="{00000000-0005-0000-0000-0000E05C0000}"/>
    <cellStyle name="Normal 5 6 2 2 2 6" xfId="21559" xr:uid="{00000000-0005-0000-0000-0000E15C0000}"/>
    <cellStyle name="Normal 5 6 2 2 2 6 2" xfId="28803" xr:uid="{00000000-0005-0000-0000-0000E25C0000}"/>
    <cellStyle name="Normal 5 6 2 2 2 7" xfId="23488" xr:uid="{00000000-0005-0000-0000-0000E35C0000}"/>
    <cellStyle name="Normal 5 6 2 2 2 8" xfId="44754" xr:uid="{00000000-0005-0000-0000-0000E45C0000}"/>
    <cellStyle name="Normal 5 6 2 2 2 9" xfId="5065" xr:uid="{00000000-0005-0000-0000-0000E55C0000}"/>
    <cellStyle name="Normal 5 6 2 2 3" xfId="6723" xr:uid="{00000000-0005-0000-0000-0000E65C0000}"/>
    <cellStyle name="Normal 5 6 2 2 3 2" xfId="17115" xr:uid="{00000000-0005-0000-0000-0000E75C0000}"/>
    <cellStyle name="Normal 5 6 2 2 3 2 2" xfId="40379" xr:uid="{00000000-0005-0000-0000-0000E85C0000}"/>
    <cellStyle name="Normal 5 6 2 2 3 3" xfId="11881" xr:uid="{00000000-0005-0000-0000-0000E95C0000}"/>
    <cellStyle name="Normal 5 6 2 2 3 3 2" xfId="35064" xr:uid="{00000000-0005-0000-0000-0000EA5C0000}"/>
    <cellStyle name="Normal 5 6 2 2 3 4" xfId="29754" xr:uid="{00000000-0005-0000-0000-0000EB5C0000}"/>
    <cellStyle name="Normal 5 6 2 2 3 5" xfId="24439" xr:uid="{00000000-0005-0000-0000-0000EC5C0000}"/>
    <cellStyle name="Normal 5 6 2 2 4" xfId="8404" xr:uid="{00000000-0005-0000-0000-0000ED5C0000}"/>
    <cellStyle name="Normal 5 6 2 2 4 2" xfId="18802" xr:uid="{00000000-0005-0000-0000-0000EE5C0000}"/>
    <cellStyle name="Normal 5 6 2 2 4 2 2" xfId="42147" xr:uid="{00000000-0005-0000-0000-0000EF5C0000}"/>
    <cellStyle name="Normal 5 6 2 2 4 3" xfId="13648" xr:uid="{00000000-0005-0000-0000-0000F05C0000}"/>
    <cellStyle name="Normal 5 6 2 2 4 3 2" xfId="36832" xr:uid="{00000000-0005-0000-0000-0000F15C0000}"/>
    <cellStyle name="Normal 5 6 2 2 4 4" xfId="31522" xr:uid="{00000000-0005-0000-0000-0000F25C0000}"/>
    <cellStyle name="Normal 5 6 2 2 4 5" xfId="26207" xr:uid="{00000000-0005-0000-0000-0000F35C0000}"/>
    <cellStyle name="Normal 5 6 2 2 5" xfId="15429" xr:uid="{00000000-0005-0000-0000-0000F45C0000}"/>
    <cellStyle name="Normal 5 6 2 2 5 2" xfId="38616" xr:uid="{00000000-0005-0000-0000-0000F55C0000}"/>
    <cellStyle name="Normal 5 6 2 2 6" xfId="10120" xr:uid="{00000000-0005-0000-0000-0000F65C0000}"/>
    <cellStyle name="Normal 5 6 2 2 6 2" xfId="33301" xr:uid="{00000000-0005-0000-0000-0000F75C0000}"/>
    <cellStyle name="Normal 5 6 2 2 7" xfId="20747" xr:uid="{00000000-0005-0000-0000-0000F85C0000}"/>
    <cellStyle name="Normal 5 6 2 2 7 2" xfId="27991" xr:uid="{00000000-0005-0000-0000-0000F95C0000}"/>
    <cellStyle name="Normal 5 6 2 2 8" xfId="22676" xr:uid="{00000000-0005-0000-0000-0000FA5C0000}"/>
    <cellStyle name="Normal 5 6 2 2 9" xfId="43942" xr:uid="{00000000-0005-0000-0000-0000FB5C0000}"/>
    <cellStyle name="Normal 5 6 2 3" xfId="1559" xr:uid="{00000000-0005-0000-0000-0000FC5C0000}"/>
    <cellStyle name="Normal 5 6 2 3 10" xfId="3508" xr:uid="{00000000-0005-0000-0000-0000FD5C0000}"/>
    <cellStyle name="Normal 5 6 2 3 2" xfId="7123" xr:uid="{00000000-0005-0000-0000-0000FE5C0000}"/>
    <cellStyle name="Normal 5 6 2 3 2 2" xfId="17485" xr:uid="{00000000-0005-0000-0000-0000FF5C0000}"/>
    <cellStyle name="Normal 5 6 2 3 2 2 2" xfId="40785" xr:uid="{00000000-0005-0000-0000-0000005D0000}"/>
    <cellStyle name="Normal 5 6 2 3 2 3" xfId="12287" xr:uid="{00000000-0005-0000-0000-0000015D0000}"/>
    <cellStyle name="Normal 5 6 2 3 2 3 2" xfId="35470" xr:uid="{00000000-0005-0000-0000-0000025D0000}"/>
    <cellStyle name="Normal 5 6 2 3 2 4" xfId="30160" xr:uid="{00000000-0005-0000-0000-0000035D0000}"/>
    <cellStyle name="Normal 5 6 2 3 2 5" xfId="24845" xr:uid="{00000000-0005-0000-0000-0000045D0000}"/>
    <cellStyle name="Normal 5 6 2 3 3" xfId="8774" xr:uid="{00000000-0005-0000-0000-0000055D0000}"/>
    <cellStyle name="Normal 5 6 2 3 3 2" xfId="19208" xr:uid="{00000000-0005-0000-0000-0000065D0000}"/>
    <cellStyle name="Normal 5 6 2 3 3 2 2" xfId="42553" xr:uid="{00000000-0005-0000-0000-0000075D0000}"/>
    <cellStyle name="Normal 5 6 2 3 3 3" xfId="14054" xr:uid="{00000000-0005-0000-0000-0000085D0000}"/>
    <cellStyle name="Normal 5 6 2 3 3 3 2" xfId="37238" xr:uid="{00000000-0005-0000-0000-0000095D0000}"/>
    <cellStyle name="Normal 5 6 2 3 3 4" xfId="31928" xr:uid="{00000000-0005-0000-0000-00000A5D0000}"/>
    <cellStyle name="Normal 5 6 2 3 3 5" xfId="26613" xr:uid="{00000000-0005-0000-0000-00000B5D0000}"/>
    <cellStyle name="Normal 5 6 2 3 4" xfId="15835" xr:uid="{00000000-0005-0000-0000-00000C5D0000}"/>
    <cellStyle name="Normal 5 6 2 3 4 2" xfId="39022" xr:uid="{00000000-0005-0000-0000-00000D5D0000}"/>
    <cellStyle name="Normal 5 6 2 3 5" xfId="10526" xr:uid="{00000000-0005-0000-0000-00000E5D0000}"/>
    <cellStyle name="Normal 5 6 2 3 5 2" xfId="33707" xr:uid="{00000000-0005-0000-0000-00000F5D0000}"/>
    <cellStyle name="Normal 5 6 2 3 6" xfId="21153" xr:uid="{00000000-0005-0000-0000-0000105D0000}"/>
    <cellStyle name="Normal 5 6 2 3 6 2" xfId="28397" xr:uid="{00000000-0005-0000-0000-0000115D0000}"/>
    <cellStyle name="Normal 5 6 2 3 7" xfId="23082" xr:uid="{00000000-0005-0000-0000-0000125D0000}"/>
    <cellStyle name="Normal 5 6 2 3 8" xfId="44348" xr:uid="{00000000-0005-0000-0000-0000135D0000}"/>
    <cellStyle name="Normal 5 6 2 3 9" xfId="5066" xr:uid="{00000000-0005-0000-0000-0000145D0000}"/>
    <cellStyle name="Normal 5 6 2 4" xfId="6324" xr:uid="{00000000-0005-0000-0000-0000155D0000}"/>
    <cellStyle name="Normal 5 6 2 4 2" xfId="16757" xr:uid="{00000000-0005-0000-0000-0000165D0000}"/>
    <cellStyle name="Normal 5 6 2 4 2 2" xfId="39973" xr:uid="{00000000-0005-0000-0000-0000175D0000}"/>
    <cellStyle name="Normal 5 6 2 4 3" xfId="11475" xr:uid="{00000000-0005-0000-0000-0000185D0000}"/>
    <cellStyle name="Normal 5 6 2 4 3 2" xfId="34658" xr:uid="{00000000-0005-0000-0000-0000195D0000}"/>
    <cellStyle name="Normal 5 6 2 4 4" xfId="29348" xr:uid="{00000000-0005-0000-0000-00001A5D0000}"/>
    <cellStyle name="Normal 5 6 2 4 5" xfId="24033" xr:uid="{00000000-0005-0000-0000-00001B5D0000}"/>
    <cellStyle name="Normal 5 6 2 5" xfId="8046" xr:uid="{00000000-0005-0000-0000-00001C5D0000}"/>
    <cellStyle name="Normal 5 6 2 5 2" xfId="18397" xr:uid="{00000000-0005-0000-0000-00001D5D0000}"/>
    <cellStyle name="Normal 5 6 2 5 2 2" xfId="41741" xr:uid="{00000000-0005-0000-0000-00001E5D0000}"/>
    <cellStyle name="Normal 5 6 2 5 3" xfId="13242" xr:uid="{00000000-0005-0000-0000-00001F5D0000}"/>
    <cellStyle name="Normal 5 6 2 5 3 2" xfId="36426" xr:uid="{00000000-0005-0000-0000-0000205D0000}"/>
    <cellStyle name="Normal 5 6 2 5 4" xfId="31116" xr:uid="{00000000-0005-0000-0000-0000215D0000}"/>
    <cellStyle name="Normal 5 6 2 5 5" xfId="25801" xr:uid="{00000000-0005-0000-0000-0000225D0000}"/>
    <cellStyle name="Normal 5 6 2 6" xfId="15023" xr:uid="{00000000-0005-0000-0000-0000235D0000}"/>
    <cellStyle name="Normal 5 6 2 6 2" xfId="38210" xr:uid="{00000000-0005-0000-0000-0000245D0000}"/>
    <cellStyle name="Normal 5 6 2 7" xfId="9714" xr:uid="{00000000-0005-0000-0000-0000255D0000}"/>
    <cellStyle name="Normal 5 6 2 7 2" xfId="32895" xr:uid="{00000000-0005-0000-0000-0000265D0000}"/>
    <cellStyle name="Normal 5 6 2 8" xfId="20341" xr:uid="{00000000-0005-0000-0000-0000275D0000}"/>
    <cellStyle name="Normal 5 6 2 8 2" xfId="27585" xr:uid="{00000000-0005-0000-0000-0000285D0000}"/>
    <cellStyle name="Normal 5 6 2 9" xfId="22270" xr:uid="{00000000-0005-0000-0000-0000295D0000}"/>
    <cellStyle name="Normal 5 6 3" xfId="872" xr:uid="{00000000-0005-0000-0000-00002A5D0000}"/>
    <cellStyle name="Normal 5 6 3 10" xfId="43665" xr:uid="{00000000-0005-0000-0000-00002B5D0000}"/>
    <cellStyle name="Normal 5 6 3 11" xfId="5067" xr:uid="{00000000-0005-0000-0000-00002C5D0000}"/>
    <cellStyle name="Normal 5 6 3 12" xfId="2825" xr:uid="{00000000-0005-0000-0000-00002D5D0000}"/>
    <cellStyle name="Normal 5 6 3 2" xfId="1280" xr:uid="{00000000-0005-0000-0000-00002E5D0000}"/>
    <cellStyle name="Normal 5 6 3 2 10" xfId="5068" xr:uid="{00000000-0005-0000-0000-00002F5D0000}"/>
    <cellStyle name="Normal 5 6 3 2 11" xfId="3231" xr:uid="{00000000-0005-0000-0000-0000305D0000}"/>
    <cellStyle name="Normal 5 6 3 2 2" xfId="2095" xr:uid="{00000000-0005-0000-0000-0000315D0000}"/>
    <cellStyle name="Normal 5 6 3 2 2 10" xfId="4043" xr:uid="{00000000-0005-0000-0000-0000325D0000}"/>
    <cellStyle name="Normal 5 6 3 2 2 2" xfId="7650" xr:uid="{00000000-0005-0000-0000-0000335D0000}"/>
    <cellStyle name="Normal 5 6 3 2 2 2 2" xfId="17984" xr:uid="{00000000-0005-0000-0000-0000345D0000}"/>
    <cellStyle name="Normal 5 6 3 2 2 2 2 2" xfId="41320" xr:uid="{00000000-0005-0000-0000-0000355D0000}"/>
    <cellStyle name="Normal 5 6 3 2 2 2 3" xfId="12822" xr:uid="{00000000-0005-0000-0000-0000365D0000}"/>
    <cellStyle name="Normal 5 6 3 2 2 2 3 2" xfId="36005" xr:uid="{00000000-0005-0000-0000-0000375D0000}"/>
    <cellStyle name="Normal 5 6 3 2 2 2 4" xfId="30695" xr:uid="{00000000-0005-0000-0000-0000385D0000}"/>
    <cellStyle name="Normal 5 6 3 2 2 2 5" xfId="25380" xr:uid="{00000000-0005-0000-0000-0000395D0000}"/>
    <cellStyle name="Normal 5 6 3 2 2 3" xfId="9274" xr:uid="{00000000-0005-0000-0000-00003A5D0000}"/>
    <cellStyle name="Normal 5 6 3 2 2 3 2" xfId="19743" xr:uid="{00000000-0005-0000-0000-00003B5D0000}"/>
    <cellStyle name="Normal 5 6 3 2 2 3 2 2" xfId="43088" xr:uid="{00000000-0005-0000-0000-00003C5D0000}"/>
    <cellStyle name="Normal 5 6 3 2 2 3 3" xfId="14589" xr:uid="{00000000-0005-0000-0000-00003D5D0000}"/>
    <cellStyle name="Normal 5 6 3 2 2 3 3 2" xfId="37773" xr:uid="{00000000-0005-0000-0000-00003E5D0000}"/>
    <cellStyle name="Normal 5 6 3 2 2 3 4" xfId="32463" xr:uid="{00000000-0005-0000-0000-00003F5D0000}"/>
    <cellStyle name="Normal 5 6 3 2 2 3 5" xfId="27148" xr:uid="{00000000-0005-0000-0000-0000405D0000}"/>
    <cellStyle name="Normal 5 6 3 2 2 4" xfId="16370" xr:uid="{00000000-0005-0000-0000-0000415D0000}"/>
    <cellStyle name="Normal 5 6 3 2 2 4 2" xfId="39557" xr:uid="{00000000-0005-0000-0000-0000425D0000}"/>
    <cellStyle name="Normal 5 6 3 2 2 5" xfId="11061" xr:uid="{00000000-0005-0000-0000-0000435D0000}"/>
    <cellStyle name="Normal 5 6 3 2 2 5 2" xfId="34242" xr:uid="{00000000-0005-0000-0000-0000445D0000}"/>
    <cellStyle name="Normal 5 6 3 2 2 6" xfId="21688" xr:uid="{00000000-0005-0000-0000-0000455D0000}"/>
    <cellStyle name="Normal 5 6 3 2 2 6 2" xfId="28932" xr:uid="{00000000-0005-0000-0000-0000465D0000}"/>
    <cellStyle name="Normal 5 6 3 2 2 7" xfId="23617" xr:uid="{00000000-0005-0000-0000-0000475D0000}"/>
    <cellStyle name="Normal 5 6 3 2 2 8" xfId="44883" xr:uid="{00000000-0005-0000-0000-0000485D0000}"/>
    <cellStyle name="Normal 5 6 3 2 2 9" xfId="5069" xr:uid="{00000000-0005-0000-0000-0000495D0000}"/>
    <cellStyle name="Normal 5 6 3 2 3" xfId="6850" xr:uid="{00000000-0005-0000-0000-00004A5D0000}"/>
    <cellStyle name="Normal 5 6 3 2 3 2" xfId="17220" xr:uid="{00000000-0005-0000-0000-00004B5D0000}"/>
    <cellStyle name="Normal 5 6 3 2 3 2 2" xfId="40508" xr:uid="{00000000-0005-0000-0000-00004C5D0000}"/>
    <cellStyle name="Normal 5 6 3 2 3 3" xfId="12010" xr:uid="{00000000-0005-0000-0000-00004D5D0000}"/>
    <cellStyle name="Normal 5 6 3 2 3 3 2" xfId="35193" xr:uid="{00000000-0005-0000-0000-00004E5D0000}"/>
    <cellStyle name="Normal 5 6 3 2 3 4" xfId="29883" xr:uid="{00000000-0005-0000-0000-00004F5D0000}"/>
    <cellStyle name="Normal 5 6 3 2 3 5" xfId="24568" xr:uid="{00000000-0005-0000-0000-0000505D0000}"/>
    <cellStyle name="Normal 5 6 3 2 4" xfId="8509" xr:uid="{00000000-0005-0000-0000-0000515D0000}"/>
    <cellStyle name="Normal 5 6 3 2 4 2" xfId="18931" xr:uid="{00000000-0005-0000-0000-0000525D0000}"/>
    <cellStyle name="Normal 5 6 3 2 4 2 2" xfId="42276" xr:uid="{00000000-0005-0000-0000-0000535D0000}"/>
    <cellStyle name="Normal 5 6 3 2 4 3" xfId="13777" xr:uid="{00000000-0005-0000-0000-0000545D0000}"/>
    <cellStyle name="Normal 5 6 3 2 4 3 2" xfId="36961" xr:uid="{00000000-0005-0000-0000-0000555D0000}"/>
    <cellStyle name="Normal 5 6 3 2 4 4" xfId="31651" xr:uid="{00000000-0005-0000-0000-0000565D0000}"/>
    <cellStyle name="Normal 5 6 3 2 4 5" xfId="26336" xr:uid="{00000000-0005-0000-0000-0000575D0000}"/>
    <cellStyle name="Normal 5 6 3 2 5" xfId="15558" xr:uid="{00000000-0005-0000-0000-0000585D0000}"/>
    <cellStyle name="Normal 5 6 3 2 5 2" xfId="38745" xr:uid="{00000000-0005-0000-0000-0000595D0000}"/>
    <cellStyle name="Normal 5 6 3 2 6" xfId="10249" xr:uid="{00000000-0005-0000-0000-00005A5D0000}"/>
    <cellStyle name="Normal 5 6 3 2 6 2" xfId="33430" xr:uid="{00000000-0005-0000-0000-00005B5D0000}"/>
    <cellStyle name="Normal 5 6 3 2 7" xfId="20876" xr:uid="{00000000-0005-0000-0000-00005C5D0000}"/>
    <cellStyle name="Normal 5 6 3 2 7 2" xfId="28120" xr:uid="{00000000-0005-0000-0000-00005D5D0000}"/>
    <cellStyle name="Normal 5 6 3 2 8" xfId="22805" xr:uid="{00000000-0005-0000-0000-00005E5D0000}"/>
    <cellStyle name="Normal 5 6 3 2 9" xfId="44071" xr:uid="{00000000-0005-0000-0000-00005F5D0000}"/>
    <cellStyle name="Normal 5 6 3 3" xfId="1688" xr:uid="{00000000-0005-0000-0000-0000605D0000}"/>
    <cellStyle name="Normal 5 6 3 3 10" xfId="3637" xr:uid="{00000000-0005-0000-0000-0000615D0000}"/>
    <cellStyle name="Normal 5 6 3 3 2" xfId="7250" xr:uid="{00000000-0005-0000-0000-0000625D0000}"/>
    <cellStyle name="Normal 5 6 3 3 2 2" xfId="17602" xr:uid="{00000000-0005-0000-0000-0000635D0000}"/>
    <cellStyle name="Normal 5 6 3 3 2 2 2" xfId="40914" xr:uid="{00000000-0005-0000-0000-0000645D0000}"/>
    <cellStyle name="Normal 5 6 3 3 2 3" xfId="12416" xr:uid="{00000000-0005-0000-0000-0000655D0000}"/>
    <cellStyle name="Normal 5 6 3 3 2 3 2" xfId="35599" xr:uid="{00000000-0005-0000-0000-0000665D0000}"/>
    <cellStyle name="Normal 5 6 3 3 2 4" xfId="30289" xr:uid="{00000000-0005-0000-0000-0000675D0000}"/>
    <cellStyle name="Normal 5 6 3 3 2 5" xfId="24974" xr:uid="{00000000-0005-0000-0000-0000685D0000}"/>
    <cellStyle name="Normal 5 6 3 3 3" xfId="8891" xr:uid="{00000000-0005-0000-0000-0000695D0000}"/>
    <cellStyle name="Normal 5 6 3 3 3 2" xfId="19337" xr:uid="{00000000-0005-0000-0000-00006A5D0000}"/>
    <cellStyle name="Normal 5 6 3 3 3 2 2" xfId="42682" xr:uid="{00000000-0005-0000-0000-00006B5D0000}"/>
    <cellStyle name="Normal 5 6 3 3 3 3" xfId="14183" xr:uid="{00000000-0005-0000-0000-00006C5D0000}"/>
    <cellStyle name="Normal 5 6 3 3 3 3 2" xfId="37367" xr:uid="{00000000-0005-0000-0000-00006D5D0000}"/>
    <cellStyle name="Normal 5 6 3 3 3 4" xfId="32057" xr:uid="{00000000-0005-0000-0000-00006E5D0000}"/>
    <cellStyle name="Normal 5 6 3 3 3 5" xfId="26742" xr:uid="{00000000-0005-0000-0000-00006F5D0000}"/>
    <cellStyle name="Normal 5 6 3 3 4" xfId="15964" xr:uid="{00000000-0005-0000-0000-0000705D0000}"/>
    <cellStyle name="Normal 5 6 3 3 4 2" xfId="39151" xr:uid="{00000000-0005-0000-0000-0000715D0000}"/>
    <cellStyle name="Normal 5 6 3 3 5" xfId="10655" xr:uid="{00000000-0005-0000-0000-0000725D0000}"/>
    <cellStyle name="Normal 5 6 3 3 5 2" xfId="33836" xr:uid="{00000000-0005-0000-0000-0000735D0000}"/>
    <cellStyle name="Normal 5 6 3 3 6" xfId="21282" xr:uid="{00000000-0005-0000-0000-0000745D0000}"/>
    <cellStyle name="Normal 5 6 3 3 6 2" xfId="28526" xr:uid="{00000000-0005-0000-0000-0000755D0000}"/>
    <cellStyle name="Normal 5 6 3 3 7" xfId="23211" xr:uid="{00000000-0005-0000-0000-0000765D0000}"/>
    <cellStyle name="Normal 5 6 3 3 8" xfId="44477" xr:uid="{00000000-0005-0000-0000-0000775D0000}"/>
    <cellStyle name="Normal 5 6 3 3 9" xfId="5070" xr:uid="{00000000-0005-0000-0000-0000785D0000}"/>
    <cellStyle name="Normal 5 6 3 4" xfId="6451" xr:uid="{00000000-0005-0000-0000-0000795D0000}"/>
    <cellStyle name="Normal 5 6 3 4 2" xfId="16862" xr:uid="{00000000-0005-0000-0000-00007A5D0000}"/>
    <cellStyle name="Normal 5 6 3 4 2 2" xfId="40102" xr:uid="{00000000-0005-0000-0000-00007B5D0000}"/>
    <cellStyle name="Normal 5 6 3 4 3" xfId="11604" xr:uid="{00000000-0005-0000-0000-00007C5D0000}"/>
    <cellStyle name="Normal 5 6 3 4 3 2" xfId="34787" xr:uid="{00000000-0005-0000-0000-00007D5D0000}"/>
    <cellStyle name="Normal 5 6 3 4 4" xfId="29477" xr:uid="{00000000-0005-0000-0000-00007E5D0000}"/>
    <cellStyle name="Normal 5 6 3 4 5" xfId="24162" xr:uid="{00000000-0005-0000-0000-00007F5D0000}"/>
    <cellStyle name="Normal 5 6 3 5" xfId="8151" xr:uid="{00000000-0005-0000-0000-0000805D0000}"/>
    <cellStyle name="Normal 5 6 3 5 2" xfId="18526" xr:uid="{00000000-0005-0000-0000-0000815D0000}"/>
    <cellStyle name="Normal 5 6 3 5 2 2" xfId="41870" xr:uid="{00000000-0005-0000-0000-0000825D0000}"/>
    <cellStyle name="Normal 5 6 3 5 3" xfId="13371" xr:uid="{00000000-0005-0000-0000-0000835D0000}"/>
    <cellStyle name="Normal 5 6 3 5 3 2" xfId="36555" xr:uid="{00000000-0005-0000-0000-0000845D0000}"/>
    <cellStyle name="Normal 5 6 3 5 4" xfId="31245" xr:uid="{00000000-0005-0000-0000-0000855D0000}"/>
    <cellStyle name="Normal 5 6 3 5 5" xfId="25930" xr:uid="{00000000-0005-0000-0000-0000865D0000}"/>
    <cellStyle name="Normal 5 6 3 6" xfId="15152" xr:uid="{00000000-0005-0000-0000-0000875D0000}"/>
    <cellStyle name="Normal 5 6 3 6 2" xfId="38339" xr:uid="{00000000-0005-0000-0000-0000885D0000}"/>
    <cellStyle name="Normal 5 6 3 7" xfId="9843" xr:uid="{00000000-0005-0000-0000-0000895D0000}"/>
    <cellStyle name="Normal 5 6 3 7 2" xfId="33024" xr:uid="{00000000-0005-0000-0000-00008A5D0000}"/>
    <cellStyle name="Normal 5 6 3 8" xfId="20470" xr:uid="{00000000-0005-0000-0000-00008B5D0000}"/>
    <cellStyle name="Normal 5 6 3 8 2" xfId="27714" xr:uid="{00000000-0005-0000-0000-00008C5D0000}"/>
    <cellStyle name="Normal 5 6 3 9" xfId="22399" xr:uid="{00000000-0005-0000-0000-00008D5D0000}"/>
    <cellStyle name="Normal 5 6 4" xfId="1016" xr:uid="{00000000-0005-0000-0000-00008E5D0000}"/>
    <cellStyle name="Normal 5 6 4 10" xfId="5071" xr:uid="{00000000-0005-0000-0000-00008F5D0000}"/>
    <cellStyle name="Normal 5 6 4 11" xfId="2967" xr:uid="{00000000-0005-0000-0000-0000905D0000}"/>
    <cellStyle name="Normal 5 6 4 2" xfId="1831" xr:uid="{00000000-0005-0000-0000-0000915D0000}"/>
    <cellStyle name="Normal 5 6 4 2 10" xfId="3779" xr:uid="{00000000-0005-0000-0000-0000925D0000}"/>
    <cellStyle name="Normal 5 6 4 2 2" xfId="7390" xr:uid="{00000000-0005-0000-0000-0000935D0000}"/>
    <cellStyle name="Normal 5 6 4 2 2 2" xfId="17744" xr:uid="{00000000-0005-0000-0000-0000945D0000}"/>
    <cellStyle name="Normal 5 6 4 2 2 2 2" xfId="41056" xr:uid="{00000000-0005-0000-0000-0000955D0000}"/>
    <cellStyle name="Normal 5 6 4 2 2 3" xfId="12558" xr:uid="{00000000-0005-0000-0000-0000965D0000}"/>
    <cellStyle name="Normal 5 6 4 2 2 3 2" xfId="35741" xr:uid="{00000000-0005-0000-0000-0000975D0000}"/>
    <cellStyle name="Normal 5 6 4 2 2 4" xfId="30431" xr:uid="{00000000-0005-0000-0000-0000985D0000}"/>
    <cellStyle name="Normal 5 6 4 2 2 5" xfId="25116" xr:uid="{00000000-0005-0000-0000-0000995D0000}"/>
    <cellStyle name="Normal 5 6 4 2 3" xfId="9034" xr:uid="{00000000-0005-0000-0000-00009A5D0000}"/>
    <cellStyle name="Normal 5 6 4 2 3 2" xfId="19479" xr:uid="{00000000-0005-0000-0000-00009B5D0000}"/>
    <cellStyle name="Normal 5 6 4 2 3 2 2" xfId="42824" xr:uid="{00000000-0005-0000-0000-00009C5D0000}"/>
    <cellStyle name="Normal 5 6 4 2 3 3" xfId="14325" xr:uid="{00000000-0005-0000-0000-00009D5D0000}"/>
    <cellStyle name="Normal 5 6 4 2 3 3 2" xfId="37509" xr:uid="{00000000-0005-0000-0000-00009E5D0000}"/>
    <cellStyle name="Normal 5 6 4 2 3 4" xfId="32199" xr:uid="{00000000-0005-0000-0000-00009F5D0000}"/>
    <cellStyle name="Normal 5 6 4 2 3 5" xfId="26884" xr:uid="{00000000-0005-0000-0000-0000A05D0000}"/>
    <cellStyle name="Normal 5 6 4 2 4" xfId="16106" xr:uid="{00000000-0005-0000-0000-0000A15D0000}"/>
    <cellStyle name="Normal 5 6 4 2 4 2" xfId="39293" xr:uid="{00000000-0005-0000-0000-0000A25D0000}"/>
    <cellStyle name="Normal 5 6 4 2 5" xfId="10797" xr:uid="{00000000-0005-0000-0000-0000A35D0000}"/>
    <cellStyle name="Normal 5 6 4 2 5 2" xfId="33978" xr:uid="{00000000-0005-0000-0000-0000A45D0000}"/>
    <cellStyle name="Normal 5 6 4 2 6" xfId="21424" xr:uid="{00000000-0005-0000-0000-0000A55D0000}"/>
    <cellStyle name="Normal 5 6 4 2 6 2" xfId="28668" xr:uid="{00000000-0005-0000-0000-0000A65D0000}"/>
    <cellStyle name="Normal 5 6 4 2 7" xfId="23353" xr:uid="{00000000-0005-0000-0000-0000A75D0000}"/>
    <cellStyle name="Normal 5 6 4 2 8" xfId="44619" xr:uid="{00000000-0005-0000-0000-0000A85D0000}"/>
    <cellStyle name="Normal 5 6 4 2 9" xfId="5072" xr:uid="{00000000-0005-0000-0000-0000A95D0000}"/>
    <cellStyle name="Normal 5 6 4 3" xfId="6590" xr:uid="{00000000-0005-0000-0000-0000AA5D0000}"/>
    <cellStyle name="Normal 5 6 4 3 2" xfId="16992" xr:uid="{00000000-0005-0000-0000-0000AB5D0000}"/>
    <cellStyle name="Normal 5 6 4 3 2 2" xfId="40244" xr:uid="{00000000-0005-0000-0000-0000AC5D0000}"/>
    <cellStyle name="Normal 5 6 4 3 3" xfId="11746" xr:uid="{00000000-0005-0000-0000-0000AD5D0000}"/>
    <cellStyle name="Normal 5 6 4 3 3 2" xfId="34929" xr:uid="{00000000-0005-0000-0000-0000AE5D0000}"/>
    <cellStyle name="Normal 5 6 4 3 4" xfId="29619" xr:uid="{00000000-0005-0000-0000-0000AF5D0000}"/>
    <cellStyle name="Normal 5 6 4 3 5" xfId="24304" xr:uid="{00000000-0005-0000-0000-0000B05D0000}"/>
    <cellStyle name="Normal 5 6 4 4" xfId="8281" xr:uid="{00000000-0005-0000-0000-0000B15D0000}"/>
    <cellStyle name="Normal 5 6 4 4 2" xfId="18667" xr:uid="{00000000-0005-0000-0000-0000B25D0000}"/>
    <cellStyle name="Normal 5 6 4 4 2 2" xfId="42012" xr:uid="{00000000-0005-0000-0000-0000B35D0000}"/>
    <cellStyle name="Normal 5 6 4 4 3" xfId="13513" xr:uid="{00000000-0005-0000-0000-0000B45D0000}"/>
    <cellStyle name="Normal 5 6 4 4 3 2" xfId="36697" xr:uid="{00000000-0005-0000-0000-0000B55D0000}"/>
    <cellStyle name="Normal 5 6 4 4 4" xfId="31387" xr:uid="{00000000-0005-0000-0000-0000B65D0000}"/>
    <cellStyle name="Normal 5 6 4 4 5" xfId="26072" xr:uid="{00000000-0005-0000-0000-0000B75D0000}"/>
    <cellStyle name="Normal 5 6 4 5" xfId="15294" xr:uid="{00000000-0005-0000-0000-0000B85D0000}"/>
    <cellStyle name="Normal 5 6 4 5 2" xfId="38481" xr:uid="{00000000-0005-0000-0000-0000B95D0000}"/>
    <cellStyle name="Normal 5 6 4 6" xfId="9985" xr:uid="{00000000-0005-0000-0000-0000BA5D0000}"/>
    <cellStyle name="Normal 5 6 4 6 2" xfId="33166" xr:uid="{00000000-0005-0000-0000-0000BB5D0000}"/>
    <cellStyle name="Normal 5 6 4 7" xfId="20612" xr:uid="{00000000-0005-0000-0000-0000BC5D0000}"/>
    <cellStyle name="Normal 5 6 4 7 2" xfId="27856" xr:uid="{00000000-0005-0000-0000-0000BD5D0000}"/>
    <cellStyle name="Normal 5 6 4 8" xfId="22541" xr:uid="{00000000-0005-0000-0000-0000BE5D0000}"/>
    <cellStyle name="Normal 5 6 4 9" xfId="43807" xr:uid="{00000000-0005-0000-0000-0000BF5D0000}"/>
    <cellStyle name="Normal 5 6 5" xfId="597" xr:uid="{00000000-0005-0000-0000-0000C05D0000}"/>
    <cellStyle name="Normal 5 6 5 10" xfId="2561" xr:uid="{00000000-0005-0000-0000-0000C15D0000}"/>
    <cellStyle name="Normal 5 6 5 2" xfId="6191" xr:uid="{00000000-0005-0000-0000-0000C25D0000}"/>
    <cellStyle name="Normal 5 6 5 2 2" xfId="16634" xr:uid="{00000000-0005-0000-0000-0000C35D0000}"/>
    <cellStyle name="Normal 5 6 5 2 2 2" xfId="39838" xr:uid="{00000000-0005-0000-0000-0000C45D0000}"/>
    <cellStyle name="Normal 5 6 5 2 3" xfId="11340" xr:uid="{00000000-0005-0000-0000-0000C55D0000}"/>
    <cellStyle name="Normal 5 6 5 2 3 2" xfId="34523" xr:uid="{00000000-0005-0000-0000-0000C65D0000}"/>
    <cellStyle name="Normal 5 6 5 2 4" xfId="29213" xr:uid="{00000000-0005-0000-0000-0000C75D0000}"/>
    <cellStyle name="Normal 5 6 5 2 5" xfId="23898" xr:uid="{00000000-0005-0000-0000-0000C85D0000}"/>
    <cellStyle name="Normal 5 6 5 3" xfId="7923" xr:uid="{00000000-0005-0000-0000-0000C95D0000}"/>
    <cellStyle name="Normal 5 6 5 3 2" xfId="18262" xr:uid="{00000000-0005-0000-0000-0000CA5D0000}"/>
    <cellStyle name="Normal 5 6 5 3 2 2" xfId="41606" xr:uid="{00000000-0005-0000-0000-0000CB5D0000}"/>
    <cellStyle name="Normal 5 6 5 3 3" xfId="13107" xr:uid="{00000000-0005-0000-0000-0000CC5D0000}"/>
    <cellStyle name="Normal 5 6 5 3 3 2" xfId="36291" xr:uid="{00000000-0005-0000-0000-0000CD5D0000}"/>
    <cellStyle name="Normal 5 6 5 3 4" xfId="30981" xr:uid="{00000000-0005-0000-0000-0000CE5D0000}"/>
    <cellStyle name="Normal 5 6 5 3 5" xfId="25666" xr:uid="{00000000-0005-0000-0000-0000CF5D0000}"/>
    <cellStyle name="Normal 5 6 5 4" xfId="14888" xr:uid="{00000000-0005-0000-0000-0000D05D0000}"/>
    <cellStyle name="Normal 5 6 5 4 2" xfId="38075" xr:uid="{00000000-0005-0000-0000-0000D15D0000}"/>
    <cellStyle name="Normal 5 6 5 5" xfId="9579" xr:uid="{00000000-0005-0000-0000-0000D25D0000}"/>
    <cellStyle name="Normal 5 6 5 5 2" xfId="32760" xr:uid="{00000000-0005-0000-0000-0000D35D0000}"/>
    <cellStyle name="Normal 5 6 5 6" xfId="20206" xr:uid="{00000000-0005-0000-0000-0000D45D0000}"/>
    <cellStyle name="Normal 5 6 5 6 2" xfId="27450" xr:uid="{00000000-0005-0000-0000-0000D55D0000}"/>
    <cellStyle name="Normal 5 6 5 7" xfId="22135" xr:uid="{00000000-0005-0000-0000-0000D65D0000}"/>
    <cellStyle name="Normal 5 6 5 8" xfId="43401" xr:uid="{00000000-0005-0000-0000-0000D75D0000}"/>
    <cellStyle name="Normal 5 6 5 9" xfId="5073" xr:uid="{00000000-0005-0000-0000-0000D85D0000}"/>
    <cellStyle name="Normal 5 6 6" xfId="1424" xr:uid="{00000000-0005-0000-0000-0000D95D0000}"/>
    <cellStyle name="Normal 5 6 6 10" xfId="3373" xr:uid="{00000000-0005-0000-0000-0000DA5D0000}"/>
    <cellStyle name="Normal 5 6 6 2" xfId="6990" xr:uid="{00000000-0005-0000-0000-0000DB5D0000}"/>
    <cellStyle name="Normal 5 6 6 2 2" xfId="17362" xr:uid="{00000000-0005-0000-0000-0000DC5D0000}"/>
    <cellStyle name="Normal 5 6 6 2 2 2" xfId="40650" xr:uid="{00000000-0005-0000-0000-0000DD5D0000}"/>
    <cellStyle name="Normal 5 6 6 2 3" xfId="12152" xr:uid="{00000000-0005-0000-0000-0000DE5D0000}"/>
    <cellStyle name="Normal 5 6 6 2 3 2" xfId="35335" xr:uid="{00000000-0005-0000-0000-0000DF5D0000}"/>
    <cellStyle name="Normal 5 6 6 2 4" xfId="30025" xr:uid="{00000000-0005-0000-0000-0000E05D0000}"/>
    <cellStyle name="Normal 5 6 6 2 5" xfId="24710" xr:uid="{00000000-0005-0000-0000-0000E15D0000}"/>
    <cellStyle name="Normal 5 6 6 3" xfId="8651" xr:uid="{00000000-0005-0000-0000-0000E25D0000}"/>
    <cellStyle name="Normal 5 6 6 3 2" xfId="19073" xr:uid="{00000000-0005-0000-0000-0000E35D0000}"/>
    <cellStyle name="Normal 5 6 6 3 2 2" xfId="42418" xr:uid="{00000000-0005-0000-0000-0000E45D0000}"/>
    <cellStyle name="Normal 5 6 6 3 3" xfId="13919" xr:uid="{00000000-0005-0000-0000-0000E55D0000}"/>
    <cellStyle name="Normal 5 6 6 3 3 2" xfId="37103" xr:uid="{00000000-0005-0000-0000-0000E65D0000}"/>
    <cellStyle name="Normal 5 6 6 3 4" xfId="31793" xr:uid="{00000000-0005-0000-0000-0000E75D0000}"/>
    <cellStyle name="Normal 5 6 6 3 5" xfId="26478" xr:uid="{00000000-0005-0000-0000-0000E85D0000}"/>
    <cellStyle name="Normal 5 6 6 4" xfId="15700" xr:uid="{00000000-0005-0000-0000-0000E95D0000}"/>
    <cellStyle name="Normal 5 6 6 4 2" xfId="38887" xr:uid="{00000000-0005-0000-0000-0000EA5D0000}"/>
    <cellStyle name="Normal 5 6 6 5" xfId="10391" xr:uid="{00000000-0005-0000-0000-0000EB5D0000}"/>
    <cellStyle name="Normal 5 6 6 5 2" xfId="33572" xr:uid="{00000000-0005-0000-0000-0000EC5D0000}"/>
    <cellStyle name="Normal 5 6 6 6" xfId="21018" xr:uid="{00000000-0005-0000-0000-0000ED5D0000}"/>
    <cellStyle name="Normal 5 6 6 6 2" xfId="28262" xr:uid="{00000000-0005-0000-0000-0000EE5D0000}"/>
    <cellStyle name="Normal 5 6 6 7" xfId="22947" xr:uid="{00000000-0005-0000-0000-0000EF5D0000}"/>
    <cellStyle name="Normal 5 6 6 8" xfId="44213" xr:uid="{00000000-0005-0000-0000-0000F05D0000}"/>
    <cellStyle name="Normal 5 6 6 9" xfId="5074" xr:uid="{00000000-0005-0000-0000-0000F15D0000}"/>
    <cellStyle name="Normal 5 6 7" xfId="6058" xr:uid="{00000000-0005-0000-0000-0000F25D0000}"/>
    <cellStyle name="Normal 5 6 7 2" xfId="16513" xr:uid="{00000000-0005-0000-0000-0000F35D0000}"/>
    <cellStyle name="Normal 5 6 7 2 2" xfId="39704" xr:uid="{00000000-0005-0000-0000-0000F45D0000}"/>
    <cellStyle name="Normal 5 6 7 3" xfId="11206" xr:uid="{00000000-0005-0000-0000-0000F55D0000}"/>
    <cellStyle name="Normal 5 6 7 3 2" xfId="34389" xr:uid="{00000000-0005-0000-0000-0000F65D0000}"/>
    <cellStyle name="Normal 5 6 7 4" xfId="29079" xr:uid="{00000000-0005-0000-0000-0000F75D0000}"/>
    <cellStyle name="Normal 5 6 7 5" xfId="23764" xr:uid="{00000000-0005-0000-0000-0000F85D0000}"/>
    <cellStyle name="Normal 5 6 8" xfId="7802" xr:uid="{00000000-0005-0000-0000-0000F95D0000}"/>
    <cellStyle name="Normal 5 6 8 2" xfId="18129" xr:uid="{00000000-0005-0000-0000-0000FA5D0000}"/>
    <cellStyle name="Normal 5 6 8 2 2" xfId="41472" xr:uid="{00000000-0005-0000-0000-0000FB5D0000}"/>
    <cellStyle name="Normal 5 6 8 3" xfId="12973" xr:uid="{00000000-0005-0000-0000-0000FC5D0000}"/>
    <cellStyle name="Normal 5 6 8 3 2" xfId="36157" xr:uid="{00000000-0005-0000-0000-0000FD5D0000}"/>
    <cellStyle name="Normal 5 6 8 4" xfId="30847" xr:uid="{00000000-0005-0000-0000-0000FE5D0000}"/>
    <cellStyle name="Normal 5 6 8 5" xfId="25532" xr:uid="{00000000-0005-0000-0000-0000FF5D0000}"/>
    <cellStyle name="Normal 5 6 9" xfId="14754" xr:uid="{00000000-0005-0000-0000-0000005E0000}"/>
    <cellStyle name="Normal 5 6 9 2" xfId="37941" xr:uid="{00000000-0005-0000-0000-0000015E0000}"/>
    <cellStyle name="Normal 5 7" xfId="429" xr:uid="{00000000-0005-0000-0000-0000025E0000}"/>
    <cellStyle name="Normal 5 7 10" xfId="20040" xr:uid="{00000000-0005-0000-0000-0000035E0000}"/>
    <cellStyle name="Normal 5 7 10 2" xfId="27261" xr:uid="{00000000-0005-0000-0000-0000045E0000}"/>
    <cellStyle name="Normal 5 7 11" xfId="21946" xr:uid="{00000000-0005-0000-0000-0000055E0000}"/>
    <cellStyle name="Normal 5 7 12" xfId="43235" xr:uid="{00000000-0005-0000-0000-0000065E0000}"/>
    <cellStyle name="Normal 5 7 13" xfId="5075" xr:uid="{00000000-0005-0000-0000-0000075E0000}"/>
    <cellStyle name="Normal 5 7 14" xfId="2395" xr:uid="{00000000-0005-0000-0000-0000085E0000}"/>
    <cellStyle name="Normal 5 7 2" xfId="680" xr:uid="{00000000-0005-0000-0000-0000095E0000}"/>
    <cellStyle name="Normal 5 7 2 10" xfId="43481" xr:uid="{00000000-0005-0000-0000-00000A5E0000}"/>
    <cellStyle name="Normal 5 7 2 11" xfId="5076" xr:uid="{00000000-0005-0000-0000-00000B5E0000}"/>
    <cellStyle name="Normal 5 7 2 12" xfId="2641" xr:uid="{00000000-0005-0000-0000-00000C5E0000}"/>
    <cellStyle name="Normal 5 7 2 2" xfId="1096" xr:uid="{00000000-0005-0000-0000-00000D5E0000}"/>
    <cellStyle name="Normal 5 7 2 2 10" xfId="5077" xr:uid="{00000000-0005-0000-0000-00000E5E0000}"/>
    <cellStyle name="Normal 5 7 2 2 11" xfId="3047" xr:uid="{00000000-0005-0000-0000-00000F5E0000}"/>
    <cellStyle name="Normal 5 7 2 2 2" xfId="1911" xr:uid="{00000000-0005-0000-0000-0000105E0000}"/>
    <cellStyle name="Normal 5 7 2 2 2 10" xfId="3859" xr:uid="{00000000-0005-0000-0000-0000115E0000}"/>
    <cellStyle name="Normal 5 7 2 2 2 2" xfId="7469" xr:uid="{00000000-0005-0000-0000-0000125E0000}"/>
    <cellStyle name="Normal 5 7 2 2 2 2 2" xfId="17812" xr:uid="{00000000-0005-0000-0000-0000135E0000}"/>
    <cellStyle name="Normal 5 7 2 2 2 2 2 2" xfId="41136" xr:uid="{00000000-0005-0000-0000-0000145E0000}"/>
    <cellStyle name="Normal 5 7 2 2 2 2 3" xfId="12638" xr:uid="{00000000-0005-0000-0000-0000155E0000}"/>
    <cellStyle name="Normal 5 7 2 2 2 2 3 2" xfId="35821" xr:uid="{00000000-0005-0000-0000-0000165E0000}"/>
    <cellStyle name="Normal 5 7 2 2 2 2 4" xfId="30511" xr:uid="{00000000-0005-0000-0000-0000175E0000}"/>
    <cellStyle name="Normal 5 7 2 2 2 2 5" xfId="25196" xr:uid="{00000000-0005-0000-0000-0000185E0000}"/>
    <cellStyle name="Normal 5 7 2 2 2 3" xfId="9102" xr:uid="{00000000-0005-0000-0000-0000195E0000}"/>
    <cellStyle name="Normal 5 7 2 2 2 3 2" xfId="19559" xr:uid="{00000000-0005-0000-0000-00001A5E0000}"/>
    <cellStyle name="Normal 5 7 2 2 2 3 2 2" xfId="42904" xr:uid="{00000000-0005-0000-0000-00001B5E0000}"/>
    <cellStyle name="Normal 5 7 2 2 2 3 3" xfId="14405" xr:uid="{00000000-0005-0000-0000-00001C5E0000}"/>
    <cellStyle name="Normal 5 7 2 2 2 3 3 2" xfId="37589" xr:uid="{00000000-0005-0000-0000-00001D5E0000}"/>
    <cellStyle name="Normal 5 7 2 2 2 3 4" xfId="32279" xr:uid="{00000000-0005-0000-0000-00001E5E0000}"/>
    <cellStyle name="Normal 5 7 2 2 2 3 5" xfId="26964" xr:uid="{00000000-0005-0000-0000-00001F5E0000}"/>
    <cellStyle name="Normal 5 7 2 2 2 4" xfId="16186" xr:uid="{00000000-0005-0000-0000-0000205E0000}"/>
    <cellStyle name="Normal 5 7 2 2 2 4 2" xfId="39373" xr:uid="{00000000-0005-0000-0000-0000215E0000}"/>
    <cellStyle name="Normal 5 7 2 2 2 5" xfId="10877" xr:uid="{00000000-0005-0000-0000-0000225E0000}"/>
    <cellStyle name="Normal 5 7 2 2 2 5 2" xfId="34058" xr:uid="{00000000-0005-0000-0000-0000235E0000}"/>
    <cellStyle name="Normal 5 7 2 2 2 6" xfId="21504" xr:uid="{00000000-0005-0000-0000-0000245E0000}"/>
    <cellStyle name="Normal 5 7 2 2 2 6 2" xfId="28748" xr:uid="{00000000-0005-0000-0000-0000255E0000}"/>
    <cellStyle name="Normal 5 7 2 2 2 7" xfId="23433" xr:uid="{00000000-0005-0000-0000-0000265E0000}"/>
    <cellStyle name="Normal 5 7 2 2 2 8" xfId="44699" xr:uid="{00000000-0005-0000-0000-0000275E0000}"/>
    <cellStyle name="Normal 5 7 2 2 2 9" xfId="5078" xr:uid="{00000000-0005-0000-0000-0000285E0000}"/>
    <cellStyle name="Normal 5 7 2 2 3" xfId="6669" xr:uid="{00000000-0005-0000-0000-0000295E0000}"/>
    <cellStyle name="Normal 5 7 2 2 3 2" xfId="17060" xr:uid="{00000000-0005-0000-0000-00002A5E0000}"/>
    <cellStyle name="Normal 5 7 2 2 3 2 2" xfId="40324" xr:uid="{00000000-0005-0000-0000-00002B5E0000}"/>
    <cellStyle name="Normal 5 7 2 2 3 3" xfId="11826" xr:uid="{00000000-0005-0000-0000-00002C5E0000}"/>
    <cellStyle name="Normal 5 7 2 2 3 3 2" xfId="35009" xr:uid="{00000000-0005-0000-0000-00002D5E0000}"/>
    <cellStyle name="Normal 5 7 2 2 3 4" xfId="29699" xr:uid="{00000000-0005-0000-0000-00002E5E0000}"/>
    <cellStyle name="Normal 5 7 2 2 3 5" xfId="24384" xr:uid="{00000000-0005-0000-0000-00002F5E0000}"/>
    <cellStyle name="Normal 5 7 2 2 4" xfId="8349" xr:uid="{00000000-0005-0000-0000-0000305E0000}"/>
    <cellStyle name="Normal 5 7 2 2 4 2" xfId="18747" xr:uid="{00000000-0005-0000-0000-0000315E0000}"/>
    <cellStyle name="Normal 5 7 2 2 4 2 2" xfId="42092" xr:uid="{00000000-0005-0000-0000-0000325E0000}"/>
    <cellStyle name="Normal 5 7 2 2 4 3" xfId="13593" xr:uid="{00000000-0005-0000-0000-0000335E0000}"/>
    <cellStyle name="Normal 5 7 2 2 4 3 2" xfId="36777" xr:uid="{00000000-0005-0000-0000-0000345E0000}"/>
    <cellStyle name="Normal 5 7 2 2 4 4" xfId="31467" xr:uid="{00000000-0005-0000-0000-0000355E0000}"/>
    <cellStyle name="Normal 5 7 2 2 4 5" xfId="26152" xr:uid="{00000000-0005-0000-0000-0000365E0000}"/>
    <cellStyle name="Normal 5 7 2 2 5" xfId="15374" xr:uid="{00000000-0005-0000-0000-0000375E0000}"/>
    <cellStyle name="Normal 5 7 2 2 5 2" xfId="38561" xr:uid="{00000000-0005-0000-0000-0000385E0000}"/>
    <cellStyle name="Normal 5 7 2 2 6" xfId="10065" xr:uid="{00000000-0005-0000-0000-0000395E0000}"/>
    <cellStyle name="Normal 5 7 2 2 6 2" xfId="33246" xr:uid="{00000000-0005-0000-0000-00003A5E0000}"/>
    <cellStyle name="Normal 5 7 2 2 7" xfId="20692" xr:uid="{00000000-0005-0000-0000-00003B5E0000}"/>
    <cellStyle name="Normal 5 7 2 2 7 2" xfId="27936" xr:uid="{00000000-0005-0000-0000-00003C5E0000}"/>
    <cellStyle name="Normal 5 7 2 2 8" xfId="22621" xr:uid="{00000000-0005-0000-0000-00003D5E0000}"/>
    <cellStyle name="Normal 5 7 2 2 9" xfId="43887" xr:uid="{00000000-0005-0000-0000-00003E5E0000}"/>
    <cellStyle name="Normal 5 7 2 3" xfId="1504" xr:uid="{00000000-0005-0000-0000-00003F5E0000}"/>
    <cellStyle name="Normal 5 7 2 3 10" xfId="3453" xr:uid="{00000000-0005-0000-0000-0000405E0000}"/>
    <cellStyle name="Normal 5 7 2 3 2" xfId="7069" xr:uid="{00000000-0005-0000-0000-0000415E0000}"/>
    <cellStyle name="Normal 5 7 2 3 2 2" xfId="17430" xr:uid="{00000000-0005-0000-0000-0000425E0000}"/>
    <cellStyle name="Normal 5 7 2 3 2 2 2" xfId="40730" xr:uid="{00000000-0005-0000-0000-0000435E0000}"/>
    <cellStyle name="Normal 5 7 2 3 2 3" xfId="12232" xr:uid="{00000000-0005-0000-0000-0000445E0000}"/>
    <cellStyle name="Normal 5 7 2 3 2 3 2" xfId="35415" xr:uid="{00000000-0005-0000-0000-0000455E0000}"/>
    <cellStyle name="Normal 5 7 2 3 2 4" xfId="30105" xr:uid="{00000000-0005-0000-0000-0000465E0000}"/>
    <cellStyle name="Normal 5 7 2 3 2 5" xfId="24790" xr:uid="{00000000-0005-0000-0000-0000475E0000}"/>
    <cellStyle name="Normal 5 7 2 3 3" xfId="8719" xr:uid="{00000000-0005-0000-0000-0000485E0000}"/>
    <cellStyle name="Normal 5 7 2 3 3 2" xfId="19153" xr:uid="{00000000-0005-0000-0000-0000495E0000}"/>
    <cellStyle name="Normal 5 7 2 3 3 2 2" xfId="42498" xr:uid="{00000000-0005-0000-0000-00004A5E0000}"/>
    <cellStyle name="Normal 5 7 2 3 3 3" xfId="13999" xr:uid="{00000000-0005-0000-0000-00004B5E0000}"/>
    <cellStyle name="Normal 5 7 2 3 3 3 2" xfId="37183" xr:uid="{00000000-0005-0000-0000-00004C5E0000}"/>
    <cellStyle name="Normal 5 7 2 3 3 4" xfId="31873" xr:uid="{00000000-0005-0000-0000-00004D5E0000}"/>
    <cellStyle name="Normal 5 7 2 3 3 5" xfId="26558" xr:uid="{00000000-0005-0000-0000-00004E5E0000}"/>
    <cellStyle name="Normal 5 7 2 3 4" xfId="15780" xr:uid="{00000000-0005-0000-0000-00004F5E0000}"/>
    <cellStyle name="Normal 5 7 2 3 4 2" xfId="38967" xr:uid="{00000000-0005-0000-0000-0000505E0000}"/>
    <cellStyle name="Normal 5 7 2 3 5" xfId="10471" xr:uid="{00000000-0005-0000-0000-0000515E0000}"/>
    <cellStyle name="Normal 5 7 2 3 5 2" xfId="33652" xr:uid="{00000000-0005-0000-0000-0000525E0000}"/>
    <cellStyle name="Normal 5 7 2 3 6" xfId="21098" xr:uid="{00000000-0005-0000-0000-0000535E0000}"/>
    <cellStyle name="Normal 5 7 2 3 6 2" xfId="28342" xr:uid="{00000000-0005-0000-0000-0000545E0000}"/>
    <cellStyle name="Normal 5 7 2 3 7" xfId="23027" xr:uid="{00000000-0005-0000-0000-0000555E0000}"/>
    <cellStyle name="Normal 5 7 2 3 8" xfId="44293" xr:uid="{00000000-0005-0000-0000-0000565E0000}"/>
    <cellStyle name="Normal 5 7 2 3 9" xfId="5079" xr:uid="{00000000-0005-0000-0000-0000575E0000}"/>
    <cellStyle name="Normal 5 7 2 4" xfId="6270" xr:uid="{00000000-0005-0000-0000-0000585E0000}"/>
    <cellStyle name="Normal 5 7 2 4 2" xfId="16702" xr:uid="{00000000-0005-0000-0000-0000595E0000}"/>
    <cellStyle name="Normal 5 7 2 4 2 2" xfId="39918" xr:uid="{00000000-0005-0000-0000-00005A5E0000}"/>
    <cellStyle name="Normal 5 7 2 4 3" xfId="11420" xr:uid="{00000000-0005-0000-0000-00005B5E0000}"/>
    <cellStyle name="Normal 5 7 2 4 3 2" xfId="34603" xr:uid="{00000000-0005-0000-0000-00005C5E0000}"/>
    <cellStyle name="Normal 5 7 2 4 4" xfId="29293" xr:uid="{00000000-0005-0000-0000-00005D5E0000}"/>
    <cellStyle name="Normal 5 7 2 4 5" xfId="23978" xr:uid="{00000000-0005-0000-0000-00005E5E0000}"/>
    <cellStyle name="Normal 5 7 2 5" xfId="7991" xr:uid="{00000000-0005-0000-0000-00005F5E0000}"/>
    <cellStyle name="Normal 5 7 2 5 2" xfId="18342" xr:uid="{00000000-0005-0000-0000-0000605E0000}"/>
    <cellStyle name="Normal 5 7 2 5 2 2" xfId="41686" xr:uid="{00000000-0005-0000-0000-0000615E0000}"/>
    <cellStyle name="Normal 5 7 2 5 3" xfId="13187" xr:uid="{00000000-0005-0000-0000-0000625E0000}"/>
    <cellStyle name="Normal 5 7 2 5 3 2" xfId="36371" xr:uid="{00000000-0005-0000-0000-0000635E0000}"/>
    <cellStyle name="Normal 5 7 2 5 4" xfId="31061" xr:uid="{00000000-0005-0000-0000-0000645E0000}"/>
    <cellStyle name="Normal 5 7 2 5 5" xfId="25746" xr:uid="{00000000-0005-0000-0000-0000655E0000}"/>
    <cellStyle name="Normal 5 7 2 6" xfId="14968" xr:uid="{00000000-0005-0000-0000-0000665E0000}"/>
    <cellStyle name="Normal 5 7 2 6 2" xfId="38155" xr:uid="{00000000-0005-0000-0000-0000675E0000}"/>
    <cellStyle name="Normal 5 7 2 7" xfId="9659" xr:uid="{00000000-0005-0000-0000-0000685E0000}"/>
    <cellStyle name="Normal 5 7 2 7 2" xfId="32840" xr:uid="{00000000-0005-0000-0000-0000695E0000}"/>
    <cellStyle name="Normal 5 7 2 8" xfId="20286" xr:uid="{00000000-0005-0000-0000-00006A5E0000}"/>
    <cellStyle name="Normal 5 7 2 8 2" xfId="27530" xr:uid="{00000000-0005-0000-0000-00006B5E0000}"/>
    <cellStyle name="Normal 5 7 2 9" xfId="22215" xr:uid="{00000000-0005-0000-0000-00006C5E0000}"/>
    <cellStyle name="Normal 5 7 3" xfId="961" xr:uid="{00000000-0005-0000-0000-00006D5E0000}"/>
    <cellStyle name="Normal 5 7 3 10" xfId="5080" xr:uid="{00000000-0005-0000-0000-00006E5E0000}"/>
    <cellStyle name="Normal 5 7 3 11" xfId="2912" xr:uid="{00000000-0005-0000-0000-00006F5E0000}"/>
    <cellStyle name="Normal 5 7 3 2" xfId="1776" xr:uid="{00000000-0005-0000-0000-0000705E0000}"/>
    <cellStyle name="Normal 5 7 3 2 10" xfId="3724" xr:uid="{00000000-0005-0000-0000-0000715E0000}"/>
    <cellStyle name="Normal 5 7 3 2 2" xfId="7336" xr:uid="{00000000-0005-0000-0000-0000725E0000}"/>
    <cellStyle name="Normal 5 7 3 2 2 2" xfId="17689" xr:uid="{00000000-0005-0000-0000-0000735E0000}"/>
    <cellStyle name="Normal 5 7 3 2 2 2 2" xfId="41001" xr:uid="{00000000-0005-0000-0000-0000745E0000}"/>
    <cellStyle name="Normal 5 7 3 2 2 3" xfId="12503" xr:uid="{00000000-0005-0000-0000-0000755E0000}"/>
    <cellStyle name="Normal 5 7 3 2 2 3 2" xfId="35686" xr:uid="{00000000-0005-0000-0000-0000765E0000}"/>
    <cellStyle name="Normal 5 7 3 2 2 4" xfId="30376" xr:uid="{00000000-0005-0000-0000-0000775E0000}"/>
    <cellStyle name="Normal 5 7 3 2 2 5" xfId="25061" xr:uid="{00000000-0005-0000-0000-0000785E0000}"/>
    <cellStyle name="Normal 5 7 3 2 3" xfId="8979" xr:uid="{00000000-0005-0000-0000-0000795E0000}"/>
    <cellStyle name="Normal 5 7 3 2 3 2" xfId="19424" xr:uid="{00000000-0005-0000-0000-00007A5E0000}"/>
    <cellStyle name="Normal 5 7 3 2 3 2 2" xfId="42769" xr:uid="{00000000-0005-0000-0000-00007B5E0000}"/>
    <cellStyle name="Normal 5 7 3 2 3 3" xfId="14270" xr:uid="{00000000-0005-0000-0000-00007C5E0000}"/>
    <cellStyle name="Normal 5 7 3 2 3 3 2" xfId="37454" xr:uid="{00000000-0005-0000-0000-00007D5E0000}"/>
    <cellStyle name="Normal 5 7 3 2 3 4" xfId="32144" xr:uid="{00000000-0005-0000-0000-00007E5E0000}"/>
    <cellStyle name="Normal 5 7 3 2 3 5" xfId="26829" xr:uid="{00000000-0005-0000-0000-00007F5E0000}"/>
    <cellStyle name="Normal 5 7 3 2 4" xfId="16051" xr:uid="{00000000-0005-0000-0000-0000805E0000}"/>
    <cellStyle name="Normal 5 7 3 2 4 2" xfId="39238" xr:uid="{00000000-0005-0000-0000-0000815E0000}"/>
    <cellStyle name="Normal 5 7 3 2 5" xfId="10742" xr:uid="{00000000-0005-0000-0000-0000825E0000}"/>
    <cellStyle name="Normal 5 7 3 2 5 2" xfId="33923" xr:uid="{00000000-0005-0000-0000-0000835E0000}"/>
    <cellStyle name="Normal 5 7 3 2 6" xfId="21369" xr:uid="{00000000-0005-0000-0000-0000845E0000}"/>
    <cellStyle name="Normal 5 7 3 2 6 2" xfId="28613" xr:uid="{00000000-0005-0000-0000-0000855E0000}"/>
    <cellStyle name="Normal 5 7 3 2 7" xfId="23298" xr:uid="{00000000-0005-0000-0000-0000865E0000}"/>
    <cellStyle name="Normal 5 7 3 2 8" xfId="44564" xr:uid="{00000000-0005-0000-0000-0000875E0000}"/>
    <cellStyle name="Normal 5 7 3 2 9" xfId="5081" xr:uid="{00000000-0005-0000-0000-0000885E0000}"/>
    <cellStyle name="Normal 5 7 3 3" xfId="6536" xr:uid="{00000000-0005-0000-0000-0000895E0000}"/>
    <cellStyle name="Normal 5 7 3 3 2" xfId="16937" xr:uid="{00000000-0005-0000-0000-00008A5E0000}"/>
    <cellStyle name="Normal 5 7 3 3 2 2" xfId="40189" xr:uid="{00000000-0005-0000-0000-00008B5E0000}"/>
    <cellStyle name="Normal 5 7 3 3 3" xfId="11691" xr:uid="{00000000-0005-0000-0000-00008C5E0000}"/>
    <cellStyle name="Normal 5 7 3 3 3 2" xfId="34874" xr:uid="{00000000-0005-0000-0000-00008D5E0000}"/>
    <cellStyle name="Normal 5 7 3 3 4" xfId="29564" xr:uid="{00000000-0005-0000-0000-00008E5E0000}"/>
    <cellStyle name="Normal 5 7 3 3 5" xfId="24249" xr:uid="{00000000-0005-0000-0000-00008F5E0000}"/>
    <cellStyle name="Normal 5 7 3 4" xfId="8226" xr:uid="{00000000-0005-0000-0000-0000905E0000}"/>
    <cellStyle name="Normal 5 7 3 4 2" xfId="18612" xr:uid="{00000000-0005-0000-0000-0000915E0000}"/>
    <cellStyle name="Normal 5 7 3 4 2 2" xfId="41957" xr:uid="{00000000-0005-0000-0000-0000925E0000}"/>
    <cellStyle name="Normal 5 7 3 4 3" xfId="13458" xr:uid="{00000000-0005-0000-0000-0000935E0000}"/>
    <cellStyle name="Normal 5 7 3 4 3 2" xfId="36642" xr:uid="{00000000-0005-0000-0000-0000945E0000}"/>
    <cellStyle name="Normal 5 7 3 4 4" xfId="31332" xr:uid="{00000000-0005-0000-0000-0000955E0000}"/>
    <cellStyle name="Normal 5 7 3 4 5" xfId="26017" xr:uid="{00000000-0005-0000-0000-0000965E0000}"/>
    <cellStyle name="Normal 5 7 3 5" xfId="15239" xr:uid="{00000000-0005-0000-0000-0000975E0000}"/>
    <cellStyle name="Normal 5 7 3 5 2" xfId="38426" xr:uid="{00000000-0005-0000-0000-0000985E0000}"/>
    <cellStyle name="Normal 5 7 3 6" xfId="9930" xr:uid="{00000000-0005-0000-0000-0000995E0000}"/>
    <cellStyle name="Normal 5 7 3 6 2" xfId="33111" xr:uid="{00000000-0005-0000-0000-00009A5E0000}"/>
    <cellStyle name="Normal 5 7 3 7" xfId="20557" xr:uid="{00000000-0005-0000-0000-00009B5E0000}"/>
    <cellStyle name="Normal 5 7 3 7 2" xfId="27801" xr:uid="{00000000-0005-0000-0000-00009C5E0000}"/>
    <cellStyle name="Normal 5 7 3 8" xfId="22486" xr:uid="{00000000-0005-0000-0000-00009D5E0000}"/>
    <cellStyle name="Normal 5 7 3 9" xfId="43752" xr:uid="{00000000-0005-0000-0000-00009E5E0000}"/>
    <cellStyle name="Normal 5 7 4" xfId="542" xr:uid="{00000000-0005-0000-0000-00009F5E0000}"/>
    <cellStyle name="Normal 5 7 4 10" xfId="2506" xr:uid="{00000000-0005-0000-0000-0000A05E0000}"/>
    <cellStyle name="Normal 5 7 4 2" xfId="6137" xr:uid="{00000000-0005-0000-0000-0000A15E0000}"/>
    <cellStyle name="Normal 5 7 4 2 2" xfId="16579" xr:uid="{00000000-0005-0000-0000-0000A25E0000}"/>
    <cellStyle name="Normal 5 7 4 2 2 2" xfId="39783" xr:uid="{00000000-0005-0000-0000-0000A35E0000}"/>
    <cellStyle name="Normal 5 7 4 2 3" xfId="11285" xr:uid="{00000000-0005-0000-0000-0000A45E0000}"/>
    <cellStyle name="Normal 5 7 4 2 3 2" xfId="34468" xr:uid="{00000000-0005-0000-0000-0000A55E0000}"/>
    <cellStyle name="Normal 5 7 4 2 4" xfId="29158" xr:uid="{00000000-0005-0000-0000-0000A65E0000}"/>
    <cellStyle name="Normal 5 7 4 2 5" xfId="23843" xr:uid="{00000000-0005-0000-0000-0000A75E0000}"/>
    <cellStyle name="Normal 5 7 4 3" xfId="7868" xr:uid="{00000000-0005-0000-0000-0000A85E0000}"/>
    <cellStyle name="Normal 5 7 4 3 2" xfId="18207" xr:uid="{00000000-0005-0000-0000-0000A95E0000}"/>
    <cellStyle name="Normal 5 7 4 3 2 2" xfId="41551" xr:uid="{00000000-0005-0000-0000-0000AA5E0000}"/>
    <cellStyle name="Normal 5 7 4 3 3" xfId="13052" xr:uid="{00000000-0005-0000-0000-0000AB5E0000}"/>
    <cellStyle name="Normal 5 7 4 3 3 2" xfId="36236" xr:uid="{00000000-0005-0000-0000-0000AC5E0000}"/>
    <cellStyle name="Normal 5 7 4 3 4" xfId="30926" xr:uid="{00000000-0005-0000-0000-0000AD5E0000}"/>
    <cellStyle name="Normal 5 7 4 3 5" xfId="25611" xr:uid="{00000000-0005-0000-0000-0000AE5E0000}"/>
    <cellStyle name="Normal 5 7 4 4" xfId="14833" xr:uid="{00000000-0005-0000-0000-0000AF5E0000}"/>
    <cellStyle name="Normal 5 7 4 4 2" xfId="38020" xr:uid="{00000000-0005-0000-0000-0000B05E0000}"/>
    <cellStyle name="Normal 5 7 4 5" xfId="9524" xr:uid="{00000000-0005-0000-0000-0000B15E0000}"/>
    <cellStyle name="Normal 5 7 4 5 2" xfId="32705" xr:uid="{00000000-0005-0000-0000-0000B25E0000}"/>
    <cellStyle name="Normal 5 7 4 6" xfId="20151" xr:uid="{00000000-0005-0000-0000-0000B35E0000}"/>
    <cellStyle name="Normal 5 7 4 6 2" xfId="27395" xr:uid="{00000000-0005-0000-0000-0000B45E0000}"/>
    <cellStyle name="Normal 5 7 4 7" xfId="22080" xr:uid="{00000000-0005-0000-0000-0000B55E0000}"/>
    <cellStyle name="Normal 5 7 4 8" xfId="43346" xr:uid="{00000000-0005-0000-0000-0000B65E0000}"/>
    <cellStyle name="Normal 5 7 4 9" xfId="5082" xr:uid="{00000000-0005-0000-0000-0000B75E0000}"/>
    <cellStyle name="Normal 5 7 5" xfId="1369" xr:uid="{00000000-0005-0000-0000-0000B85E0000}"/>
    <cellStyle name="Normal 5 7 5 10" xfId="3318" xr:uid="{00000000-0005-0000-0000-0000B95E0000}"/>
    <cellStyle name="Normal 5 7 5 2" xfId="6936" xr:uid="{00000000-0005-0000-0000-0000BA5E0000}"/>
    <cellStyle name="Normal 5 7 5 2 2" xfId="17307" xr:uid="{00000000-0005-0000-0000-0000BB5E0000}"/>
    <cellStyle name="Normal 5 7 5 2 2 2" xfId="40595" xr:uid="{00000000-0005-0000-0000-0000BC5E0000}"/>
    <cellStyle name="Normal 5 7 5 2 3" xfId="12097" xr:uid="{00000000-0005-0000-0000-0000BD5E0000}"/>
    <cellStyle name="Normal 5 7 5 2 3 2" xfId="35280" xr:uid="{00000000-0005-0000-0000-0000BE5E0000}"/>
    <cellStyle name="Normal 5 7 5 2 4" xfId="29970" xr:uid="{00000000-0005-0000-0000-0000BF5E0000}"/>
    <cellStyle name="Normal 5 7 5 2 5" xfId="24655" xr:uid="{00000000-0005-0000-0000-0000C05E0000}"/>
    <cellStyle name="Normal 5 7 5 3" xfId="8596" xr:uid="{00000000-0005-0000-0000-0000C15E0000}"/>
    <cellStyle name="Normal 5 7 5 3 2" xfId="19018" xr:uid="{00000000-0005-0000-0000-0000C25E0000}"/>
    <cellStyle name="Normal 5 7 5 3 2 2" xfId="42363" xr:uid="{00000000-0005-0000-0000-0000C35E0000}"/>
    <cellStyle name="Normal 5 7 5 3 3" xfId="13864" xr:uid="{00000000-0005-0000-0000-0000C45E0000}"/>
    <cellStyle name="Normal 5 7 5 3 3 2" xfId="37048" xr:uid="{00000000-0005-0000-0000-0000C55E0000}"/>
    <cellStyle name="Normal 5 7 5 3 4" xfId="31738" xr:uid="{00000000-0005-0000-0000-0000C65E0000}"/>
    <cellStyle name="Normal 5 7 5 3 5" xfId="26423" xr:uid="{00000000-0005-0000-0000-0000C75E0000}"/>
    <cellStyle name="Normal 5 7 5 4" xfId="15645" xr:uid="{00000000-0005-0000-0000-0000C85E0000}"/>
    <cellStyle name="Normal 5 7 5 4 2" xfId="38832" xr:uid="{00000000-0005-0000-0000-0000C95E0000}"/>
    <cellStyle name="Normal 5 7 5 5" xfId="10336" xr:uid="{00000000-0005-0000-0000-0000CA5E0000}"/>
    <cellStyle name="Normal 5 7 5 5 2" xfId="33517" xr:uid="{00000000-0005-0000-0000-0000CB5E0000}"/>
    <cellStyle name="Normal 5 7 5 6" xfId="20963" xr:uid="{00000000-0005-0000-0000-0000CC5E0000}"/>
    <cellStyle name="Normal 5 7 5 6 2" xfId="28207" xr:uid="{00000000-0005-0000-0000-0000CD5E0000}"/>
    <cellStyle name="Normal 5 7 5 7" xfId="22892" xr:uid="{00000000-0005-0000-0000-0000CE5E0000}"/>
    <cellStyle name="Normal 5 7 5 8" xfId="44158" xr:uid="{00000000-0005-0000-0000-0000CF5E0000}"/>
    <cellStyle name="Normal 5 7 5 9" xfId="5083" xr:uid="{00000000-0005-0000-0000-0000D05E0000}"/>
    <cellStyle name="Normal 5 7 6" xfId="6010" xr:uid="{00000000-0005-0000-0000-0000D15E0000}"/>
    <cellStyle name="Normal 5 7 6 2" xfId="16461" xr:uid="{00000000-0005-0000-0000-0000D25E0000}"/>
    <cellStyle name="Normal 5 7 6 2 2" xfId="39649" xr:uid="{00000000-0005-0000-0000-0000D35E0000}"/>
    <cellStyle name="Normal 5 7 6 3" xfId="11151" xr:uid="{00000000-0005-0000-0000-0000D45E0000}"/>
    <cellStyle name="Normal 5 7 6 3 2" xfId="34334" xr:uid="{00000000-0005-0000-0000-0000D55E0000}"/>
    <cellStyle name="Normal 5 7 6 4" xfId="29024" xr:uid="{00000000-0005-0000-0000-0000D65E0000}"/>
    <cellStyle name="Normal 5 7 6 5" xfId="23709" xr:uid="{00000000-0005-0000-0000-0000D75E0000}"/>
    <cellStyle name="Normal 5 7 7" xfId="7748" xr:uid="{00000000-0005-0000-0000-0000D85E0000}"/>
    <cellStyle name="Normal 5 7 7 2" xfId="18080" xr:uid="{00000000-0005-0000-0000-0000D95E0000}"/>
    <cellStyle name="Normal 5 7 7 2 2" xfId="41417" xr:uid="{00000000-0005-0000-0000-0000DA5E0000}"/>
    <cellStyle name="Normal 5 7 7 3" xfId="12918" xr:uid="{00000000-0005-0000-0000-0000DB5E0000}"/>
    <cellStyle name="Normal 5 7 7 3 2" xfId="36102" xr:uid="{00000000-0005-0000-0000-0000DC5E0000}"/>
    <cellStyle name="Normal 5 7 7 4" xfId="30792" xr:uid="{00000000-0005-0000-0000-0000DD5E0000}"/>
    <cellStyle name="Normal 5 7 7 5" xfId="25477" xr:uid="{00000000-0005-0000-0000-0000DE5E0000}"/>
    <cellStyle name="Normal 5 7 8" xfId="14700" xr:uid="{00000000-0005-0000-0000-0000DF5E0000}"/>
    <cellStyle name="Normal 5 7 8 2" xfId="37886" xr:uid="{00000000-0005-0000-0000-0000E05E0000}"/>
    <cellStyle name="Normal 5 7 9" xfId="9390" xr:uid="{00000000-0005-0000-0000-0000E15E0000}"/>
    <cellStyle name="Normal 5 7 9 2" xfId="32571" xr:uid="{00000000-0005-0000-0000-0000E25E0000}"/>
    <cellStyle name="Normal 5 8" xfId="424" xr:uid="{00000000-0005-0000-0000-0000E35E0000}"/>
    <cellStyle name="Normal 5 8 10" xfId="5084" xr:uid="{00000000-0005-0000-0000-0000E45E0000}"/>
    <cellStyle name="Normal 5 8 11" xfId="2390" xr:uid="{00000000-0005-0000-0000-0000E55E0000}"/>
    <cellStyle name="Normal 5 8 2" xfId="799" xr:uid="{00000000-0005-0000-0000-0000E65E0000}"/>
    <cellStyle name="Normal 5 8 2 2" xfId="5967" xr:uid="{00000000-0005-0000-0000-0000E75E0000}"/>
    <cellStyle name="Normal 5 8 3" xfId="6005" xr:uid="{00000000-0005-0000-0000-0000E85E0000}"/>
    <cellStyle name="Normal 5 8 3 2" xfId="16456" xr:uid="{00000000-0005-0000-0000-0000E95E0000}"/>
    <cellStyle name="Normal 5 8 3 2 2" xfId="39644" xr:uid="{00000000-0005-0000-0000-0000EA5E0000}"/>
    <cellStyle name="Normal 5 8 3 3" xfId="11146" xr:uid="{00000000-0005-0000-0000-0000EB5E0000}"/>
    <cellStyle name="Normal 5 8 3 3 2" xfId="34329" xr:uid="{00000000-0005-0000-0000-0000EC5E0000}"/>
    <cellStyle name="Normal 5 8 3 4" xfId="29019" xr:uid="{00000000-0005-0000-0000-0000ED5E0000}"/>
    <cellStyle name="Normal 5 8 3 5" xfId="23704" xr:uid="{00000000-0005-0000-0000-0000EE5E0000}"/>
    <cellStyle name="Normal 5 8 4" xfId="7743" xr:uid="{00000000-0005-0000-0000-0000EF5E0000}"/>
    <cellStyle name="Normal 5 8 4 2" xfId="18075" xr:uid="{00000000-0005-0000-0000-0000F05E0000}"/>
    <cellStyle name="Normal 5 8 4 2 2" xfId="41412" xr:uid="{00000000-0005-0000-0000-0000F15E0000}"/>
    <cellStyle name="Normal 5 8 4 3" xfId="12913" xr:uid="{00000000-0005-0000-0000-0000F25E0000}"/>
    <cellStyle name="Normal 5 8 4 3 2" xfId="36097" xr:uid="{00000000-0005-0000-0000-0000F35E0000}"/>
    <cellStyle name="Normal 5 8 4 4" xfId="30787" xr:uid="{00000000-0005-0000-0000-0000F45E0000}"/>
    <cellStyle name="Normal 5 8 4 5" xfId="25472" xr:uid="{00000000-0005-0000-0000-0000F55E0000}"/>
    <cellStyle name="Normal 5 8 5" xfId="14695" xr:uid="{00000000-0005-0000-0000-0000F65E0000}"/>
    <cellStyle name="Normal 5 8 5 2" xfId="37881" xr:uid="{00000000-0005-0000-0000-0000F75E0000}"/>
    <cellStyle name="Normal 5 8 6" xfId="9385" xr:uid="{00000000-0005-0000-0000-0000F85E0000}"/>
    <cellStyle name="Normal 5 8 6 2" xfId="32566" xr:uid="{00000000-0005-0000-0000-0000F95E0000}"/>
    <cellStyle name="Normal 5 8 7" xfId="20035" xr:uid="{00000000-0005-0000-0000-0000FA5E0000}"/>
    <cellStyle name="Normal 5 8 7 2" xfId="27256" xr:uid="{00000000-0005-0000-0000-0000FB5E0000}"/>
    <cellStyle name="Normal 5 8 8" xfId="21941" xr:uid="{00000000-0005-0000-0000-0000FC5E0000}"/>
    <cellStyle name="Normal 5 8 9" xfId="43230" xr:uid="{00000000-0005-0000-0000-0000FD5E0000}"/>
    <cellStyle name="Normal 5 9" xfId="676" xr:uid="{00000000-0005-0000-0000-0000FE5E0000}"/>
    <cellStyle name="Normal 5 9 10" xfId="43477" xr:uid="{00000000-0005-0000-0000-0000FF5E0000}"/>
    <cellStyle name="Normal 5 9 11" xfId="5085" xr:uid="{00000000-0005-0000-0000-0000005F0000}"/>
    <cellStyle name="Normal 5 9 12" xfId="2637" xr:uid="{00000000-0005-0000-0000-0000015F0000}"/>
    <cellStyle name="Normal 5 9 2" xfId="1092" xr:uid="{00000000-0005-0000-0000-0000025F0000}"/>
    <cellStyle name="Normal 5 9 2 10" xfId="5086" xr:uid="{00000000-0005-0000-0000-0000035F0000}"/>
    <cellStyle name="Normal 5 9 2 11" xfId="3043" xr:uid="{00000000-0005-0000-0000-0000045F0000}"/>
    <cellStyle name="Normal 5 9 2 2" xfId="1907" xr:uid="{00000000-0005-0000-0000-0000055F0000}"/>
    <cellStyle name="Normal 5 9 2 2 10" xfId="3855" xr:uid="{00000000-0005-0000-0000-0000065F0000}"/>
    <cellStyle name="Normal 5 9 2 2 2" xfId="7465" xr:uid="{00000000-0005-0000-0000-0000075F0000}"/>
    <cellStyle name="Normal 5 9 2 2 2 2" xfId="17808" xr:uid="{00000000-0005-0000-0000-0000085F0000}"/>
    <cellStyle name="Normal 5 9 2 2 2 2 2" xfId="41132" xr:uid="{00000000-0005-0000-0000-0000095F0000}"/>
    <cellStyle name="Normal 5 9 2 2 2 3" xfId="12634" xr:uid="{00000000-0005-0000-0000-00000A5F0000}"/>
    <cellStyle name="Normal 5 9 2 2 2 3 2" xfId="35817" xr:uid="{00000000-0005-0000-0000-00000B5F0000}"/>
    <cellStyle name="Normal 5 9 2 2 2 4" xfId="30507" xr:uid="{00000000-0005-0000-0000-00000C5F0000}"/>
    <cellStyle name="Normal 5 9 2 2 2 5" xfId="25192" xr:uid="{00000000-0005-0000-0000-00000D5F0000}"/>
    <cellStyle name="Normal 5 9 2 2 3" xfId="9098" xr:uid="{00000000-0005-0000-0000-00000E5F0000}"/>
    <cellStyle name="Normal 5 9 2 2 3 2" xfId="19555" xr:uid="{00000000-0005-0000-0000-00000F5F0000}"/>
    <cellStyle name="Normal 5 9 2 2 3 2 2" xfId="42900" xr:uid="{00000000-0005-0000-0000-0000105F0000}"/>
    <cellStyle name="Normal 5 9 2 2 3 3" xfId="14401" xr:uid="{00000000-0005-0000-0000-0000115F0000}"/>
    <cellStyle name="Normal 5 9 2 2 3 3 2" xfId="37585" xr:uid="{00000000-0005-0000-0000-0000125F0000}"/>
    <cellStyle name="Normal 5 9 2 2 3 4" xfId="32275" xr:uid="{00000000-0005-0000-0000-0000135F0000}"/>
    <cellStyle name="Normal 5 9 2 2 3 5" xfId="26960" xr:uid="{00000000-0005-0000-0000-0000145F0000}"/>
    <cellStyle name="Normal 5 9 2 2 4" xfId="16182" xr:uid="{00000000-0005-0000-0000-0000155F0000}"/>
    <cellStyle name="Normal 5 9 2 2 4 2" xfId="39369" xr:uid="{00000000-0005-0000-0000-0000165F0000}"/>
    <cellStyle name="Normal 5 9 2 2 5" xfId="10873" xr:uid="{00000000-0005-0000-0000-0000175F0000}"/>
    <cellStyle name="Normal 5 9 2 2 5 2" xfId="34054" xr:uid="{00000000-0005-0000-0000-0000185F0000}"/>
    <cellStyle name="Normal 5 9 2 2 6" xfId="21500" xr:uid="{00000000-0005-0000-0000-0000195F0000}"/>
    <cellStyle name="Normal 5 9 2 2 6 2" xfId="28744" xr:uid="{00000000-0005-0000-0000-00001A5F0000}"/>
    <cellStyle name="Normal 5 9 2 2 7" xfId="23429" xr:uid="{00000000-0005-0000-0000-00001B5F0000}"/>
    <cellStyle name="Normal 5 9 2 2 8" xfId="44695" xr:uid="{00000000-0005-0000-0000-00001C5F0000}"/>
    <cellStyle name="Normal 5 9 2 2 9" xfId="5087" xr:uid="{00000000-0005-0000-0000-00001D5F0000}"/>
    <cellStyle name="Normal 5 9 2 3" xfId="6665" xr:uid="{00000000-0005-0000-0000-00001E5F0000}"/>
    <cellStyle name="Normal 5 9 2 3 2" xfId="17056" xr:uid="{00000000-0005-0000-0000-00001F5F0000}"/>
    <cellStyle name="Normal 5 9 2 3 2 2" xfId="40320" xr:uid="{00000000-0005-0000-0000-0000205F0000}"/>
    <cellStyle name="Normal 5 9 2 3 3" xfId="11822" xr:uid="{00000000-0005-0000-0000-0000215F0000}"/>
    <cellStyle name="Normal 5 9 2 3 3 2" xfId="35005" xr:uid="{00000000-0005-0000-0000-0000225F0000}"/>
    <cellStyle name="Normal 5 9 2 3 4" xfId="29695" xr:uid="{00000000-0005-0000-0000-0000235F0000}"/>
    <cellStyle name="Normal 5 9 2 3 5" xfId="24380" xr:uid="{00000000-0005-0000-0000-0000245F0000}"/>
    <cellStyle name="Normal 5 9 2 4" xfId="8345" xr:uid="{00000000-0005-0000-0000-0000255F0000}"/>
    <cellStyle name="Normal 5 9 2 4 2" xfId="18743" xr:uid="{00000000-0005-0000-0000-0000265F0000}"/>
    <cellStyle name="Normal 5 9 2 4 2 2" xfId="42088" xr:uid="{00000000-0005-0000-0000-0000275F0000}"/>
    <cellStyle name="Normal 5 9 2 4 3" xfId="13589" xr:uid="{00000000-0005-0000-0000-0000285F0000}"/>
    <cellStyle name="Normal 5 9 2 4 3 2" xfId="36773" xr:uid="{00000000-0005-0000-0000-0000295F0000}"/>
    <cellStyle name="Normal 5 9 2 4 4" xfId="31463" xr:uid="{00000000-0005-0000-0000-00002A5F0000}"/>
    <cellStyle name="Normal 5 9 2 4 5" xfId="26148" xr:uid="{00000000-0005-0000-0000-00002B5F0000}"/>
    <cellStyle name="Normal 5 9 2 5" xfId="15370" xr:uid="{00000000-0005-0000-0000-00002C5F0000}"/>
    <cellStyle name="Normal 5 9 2 5 2" xfId="38557" xr:uid="{00000000-0005-0000-0000-00002D5F0000}"/>
    <cellStyle name="Normal 5 9 2 6" xfId="10061" xr:uid="{00000000-0005-0000-0000-00002E5F0000}"/>
    <cellStyle name="Normal 5 9 2 6 2" xfId="33242" xr:uid="{00000000-0005-0000-0000-00002F5F0000}"/>
    <cellStyle name="Normal 5 9 2 7" xfId="20688" xr:uid="{00000000-0005-0000-0000-0000305F0000}"/>
    <cellStyle name="Normal 5 9 2 7 2" xfId="27932" xr:uid="{00000000-0005-0000-0000-0000315F0000}"/>
    <cellStyle name="Normal 5 9 2 8" xfId="22617" xr:uid="{00000000-0005-0000-0000-0000325F0000}"/>
    <cellStyle name="Normal 5 9 2 9" xfId="43883" xr:uid="{00000000-0005-0000-0000-0000335F0000}"/>
    <cellStyle name="Normal 5 9 3" xfId="1500" xr:uid="{00000000-0005-0000-0000-0000345F0000}"/>
    <cellStyle name="Normal 5 9 3 10" xfId="3449" xr:uid="{00000000-0005-0000-0000-0000355F0000}"/>
    <cellStyle name="Normal 5 9 3 2" xfId="7065" xr:uid="{00000000-0005-0000-0000-0000365F0000}"/>
    <cellStyle name="Normal 5 9 3 2 2" xfId="17426" xr:uid="{00000000-0005-0000-0000-0000375F0000}"/>
    <cellStyle name="Normal 5 9 3 2 2 2" xfId="40726" xr:uid="{00000000-0005-0000-0000-0000385F0000}"/>
    <cellStyle name="Normal 5 9 3 2 3" xfId="12228" xr:uid="{00000000-0005-0000-0000-0000395F0000}"/>
    <cellStyle name="Normal 5 9 3 2 3 2" xfId="35411" xr:uid="{00000000-0005-0000-0000-00003A5F0000}"/>
    <cellStyle name="Normal 5 9 3 2 4" xfId="30101" xr:uid="{00000000-0005-0000-0000-00003B5F0000}"/>
    <cellStyle name="Normal 5 9 3 2 5" xfId="24786" xr:uid="{00000000-0005-0000-0000-00003C5F0000}"/>
    <cellStyle name="Normal 5 9 3 3" xfId="8715" xr:uid="{00000000-0005-0000-0000-00003D5F0000}"/>
    <cellStyle name="Normal 5 9 3 3 2" xfId="19149" xr:uid="{00000000-0005-0000-0000-00003E5F0000}"/>
    <cellStyle name="Normal 5 9 3 3 2 2" xfId="42494" xr:uid="{00000000-0005-0000-0000-00003F5F0000}"/>
    <cellStyle name="Normal 5 9 3 3 3" xfId="13995" xr:uid="{00000000-0005-0000-0000-0000405F0000}"/>
    <cellStyle name="Normal 5 9 3 3 3 2" xfId="37179" xr:uid="{00000000-0005-0000-0000-0000415F0000}"/>
    <cellStyle name="Normal 5 9 3 3 4" xfId="31869" xr:uid="{00000000-0005-0000-0000-0000425F0000}"/>
    <cellStyle name="Normal 5 9 3 3 5" xfId="26554" xr:uid="{00000000-0005-0000-0000-0000435F0000}"/>
    <cellStyle name="Normal 5 9 3 4" xfId="15776" xr:uid="{00000000-0005-0000-0000-0000445F0000}"/>
    <cellStyle name="Normal 5 9 3 4 2" xfId="38963" xr:uid="{00000000-0005-0000-0000-0000455F0000}"/>
    <cellStyle name="Normal 5 9 3 5" xfId="10467" xr:uid="{00000000-0005-0000-0000-0000465F0000}"/>
    <cellStyle name="Normal 5 9 3 5 2" xfId="33648" xr:uid="{00000000-0005-0000-0000-0000475F0000}"/>
    <cellStyle name="Normal 5 9 3 6" xfId="21094" xr:uid="{00000000-0005-0000-0000-0000485F0000}"/>
    <cellStyle name="Normal 5 9 3 6 2" xfId="28338" xr:uid="{00000000-0005-0000-0000-0000495F0000}"/>
    <cellStyle name="Normal 5 9 3 7" xfId="23023" xr:uid="{00000000-0005-0000-0000-00004A5F0000}"/>
    <cellStyle name="Normal 5 9 3 8" xfId="44289" xr:uid="{00000000-0005-0000-0000-00004B5F0000}"/>
    <cellStyle name="Normal 5 9 3 9" xfId="5088" xr:uid="{00000000-0005-0000-0000-00004C5F0000}"/>
    <cellStyle name="Normal 5 9 4" xfId="6266" xr:uid="{00000000-0005-0000-0000-00004D5F0000}"/>
    <cellStyle name="Normal 5 9 4 2" xfId="16698" xr:uid="{00000000-0005-0000-0000-00004E5F0000}"/>
    <cellStyle name="Normal 5 9 4 2 2" xfId="39914" xr:uid="{00000000-0005-0000-0000-00004F5F0000}"/>
    <cellStyle name="Normal 5 9 4 3" xfId="11416" xr:uid="{00000000-0005-0000-0000-0000505F0000}"/>
    <cellStyle name="Normal 5 9 4 3 2" xfId="34599" xr:uid="{00000000-0005-0000-0000-0000515F0000}"/>
    <cellStyle name="Normal 5 9 4 4" xfId="29289" xr:uid="{00000000-0005-0000-0000-0000525F0000}"/>
    <cellStyle name="Normal 5 9 4 5" xfId="23974" xr:uid="{00000000-0005-0000-0000-0000535F0000}"/>
    <cellStyle name="Normal 5 9 5" xfId="7987" xr:uid="{00000000-0005-0000-0000-0000545F0000}"/>
    <cellStyle name="Normal 5 9 5 2" xfId="18338" xr:uid="{00000000-0005-0000-0000-0000555F0000}"/>
    <cellStyle name="Normal 5 9 5 2 2" xfId="41682" xr:uid="{00000000-0005-0000-0000-0000565F0000}"/>
    <cellStyle name="Normal 5 9 5 3" xfId="13183" xr:uid="{00000000-0005-0000-0000-0000575F0000}"/>
    <cellStyle name="Normal 5 9 5 3 2" xfId="36367" xr:uid="{00000000-0005-0000-0000-0000585F0000}"/>
    <cellStyle name="Normal 5 9 5 4" xfId="31057" xr:uid="{00000000-0005-0000-0000-0000595F0000}"/>
    <cellStyle name="Normal 5 9 5 5" xfId="25742" xr:uid="{00000000-0005-0000-0000-00005A5F0000}"/>
    <cellStyle name="Normal 5 9 6" xfId="14964" xr:uid="{00000000-0005-0000-0000-00005B5F0000}"/>
    <cellStyle name="Normal 5 9 6 2" xfId="38151" xr:uid="{00000000-0005-0000-0000-00005C5F0000}"/>
    <cellStyle name="Normal 5 9 7" xfId="9655" xr:uid="{00000000-0005-0000-0000-00005D5F0000}"/>
    <cellStyle name="Normal 5 9 7 2" xfId="32836" xr:uid="{00000000-0005-0000-0000-00005E5F0000}"/>
    <cellStyle name="Normal 5 9 8" xfId="20282" xr:uid="{00000000-0005-0000-0000-00005F5F0000}"/>
    <cellStyle name="Normal 5 9 8 2" xfId="27526" xr:uid="{00000000-0005-0000-0000-0000605F0000}"/>
    <cellStyle name="Normal 5 9 9" xfId="22211" xr:uid="{00000000-0005-0000-0000-0000615F0000}"/>
    <cellStyle name="Normal 5_D" xfId="411" xr:uid="{00000000-0005-0000-0000-0000625F0000}"/>
    <cellStyle name="Normal 6" xfId="7" xr:uid="{00000000-0005-0000-0000-0000635F0000}"/>
    <cellStyle name="Normal 6 10" xfId="935" xr:uid="{00000000-0005-0000-0000-0000645F0000}"/>
    <cellStyle name="Normal 6 10 10" xfId="43728" xr:uid="{00000000-0005-0000-0000-0000655F0000}"/>
    <cellStyle name="Normal 6 10 11" xfId="5089" xr:uid="{00000000-0005-0000-0000-0000665F0000}"/>
    <cellStyle name="Normal 6 10 12" xfId="2888" xr:uid="{00000000-0005-0000-0000-0000675F0000}"/>
    <cellStyle name="Normal 6 10 2" xfId="1343" xr:uid="{00000000-0005-0000-0000-0000685F0000}"/>
    <cellStyle name="Normal 6 10 2 10" xfId="5090" xr:uid="{00000000-0005-0000-0000-0000695F0000}"/>
    <cellStyle name="Normal 6 10 2 11" xfId="3294" xr:uid="{00000000-0005-0000-0000-00006A5F0000}"/>
    <cellStyle name="Normal 6 10 2 2" xfId="2158" xr:uid="{00000000-0005-0000-0000-00006B5F0000}"/>
    <cellStyle name="Normal 6 10 2 2 10" xfId="4106" xr:uid="{00000000-0005-0000-0000-00006C5F0000}"/>
    <cellStyle name="Normal 6 10 2 2 2" xfId="7712" xr:uid="{00000000-0005-0000-0000-00006D5F0000}"/>
    <cellStyle name="Normal 6 10 2 2 2 2" xfId="18047" xr:uid="{00000000-0005-0000-0000-00006E5F0000}"/>
    <cellStyle name="Normal 6 10 2 2 2 2 2" xfId="41383" xr:uid="{00000000-0005-0000-0000-00006F5F0000}"/>
    <cellStyle name="Normal 6 10 2 2 2 3" xfId="12885" xr:uid="{00000000-0005-0000-0000-0000705F0000}"/>
    <cellStyle name="Normal 6 10 2 2 2 3 2" xfId="36068" xr:uid="{00000000-0005-0000-0000-0000715F0000}"/>
    <cellStyle name="Normal 6 10 2 2 2 4" xfId="30758" xr:uid="{00000000-0005-0000-0000-0000725F0000}"/>
    <cellStyle name="Normal 6 10 2 2 2 5" xfId="25443" xr:uid="{00000000-0005-0000-0000-0000735F0000}"/>
    <cellStyle name="Normal 6 10 2 2 3" xfId="9337" xr:uid="{00000000-0005-0000-0000-0000745F0000}"/>
    <cellStyle name="Normal 6 10 2 2 3 2" xfId="19806" xr:uid="{00000000-0005-0000-0000-0000755F0000}"/>
    <cellStyle name="Normal 6 10 2 2 3 2 2" xfId="43151" xr:uid="{00000000-0005-0000-0000-0000765F0000}"/>
    <cellStyle name="Normal 6 10 2 2 3 3" xfId="14652" xr:uid="{00000000-0005-0000-0000-0000775F0000}"/>
    <cellStyle name="Normal 6 10 2 2 3 3 2" xfId="37836" xr:uid="{00000000-0005-0000-0000-0000785F0000}"/>
    <cellStyle name="Normal 6 10 2 2 3 4" xfId="32526" xr:uid="{00000000-0005-0000-0000-0000795F0000}"/>
    <cellStyle name="Normal 6 10 2 2 3 5" xfId="27211" xr:uid="{00000000-0005-0000-0000-00007A5F0000}"/>
    <cellStyle name="Normal 6 10 2 2 4" xfId="16433" xr:uid="{00000000-0005-0000-0000-00007B5F0000}"/>
    <cellStyle name="Normal 6 10 2 2 4 2" xfId="39620" xr:uid="{00000000-0005-0000-0000-00007C5F0000}"/>
    <cellStyle name="Normal 6 10 2 2 5" xfId="11124" xr:uid="{00000000-0005-0000-0000-00007D5F0000}"/>
    <cellStyle name="Normal 6 10 2 2 5 2" xfId="34305" xr:uid="{00000000-0005-0000-0000-00007E5F0000}"/>
    <cellStyle name="Normal 6 10 2 2 6" xfId="21751" xr:uid="{00000000-0005-0000-0000-00007F5F0000}"/>
    <cellStyle name="Normal 6 10 2 2 6 2" xfId="28995" xr:uid="{00000000-0005-0000-0000-0000805F0000}"/>
    <cellStyle name="Normal 6 10 2 2 7" xfId="23680" xr:uid="{00000000-0005-0000-0000-0000815F0000}"/>
    <cellStyle name="Normal 6 10 2 2 8" xfId="44946" xr:uid="{00000000-0005-0000-0000-0000825F0000}"/>
    <cellStyle name="Normal 6 10 2 2 9" xfId="5091" xr:uid="{00000000-0005-0000-0000-0000835F0000}"/>
    <cellStyle name="Normal 6 10 2 3" xfId="6912" xr:uid="{00000000-0005-0000-0000-0000845F0000}"/>
    <cellStyle name="Normal 6 10 2 3 2" xfId="17283" xr:uid="{00000000-0005-0000-0000-0000855F0000}"/>
    <cellStyle name="Normal 6 10 2 3 2 2" xfId="40571" xr:uid="{00000000-0005-0000-0000-0000865F0000}"/>
    <cellStyle name="Normal 6 10 2 3 3" xfId="12073" xr:uid="{00000000-0005-0000-0000-0000875F0000}"/>
    <cellStyle name="Normal 6 10 2 3 3 2" xfId="35256" xr:uid="{00000000-0005-0000-0000-0000885F0000}"/>
    <cellStyle name="Normal 6 10 2 3 4" xfId="29946" xr:uid="{00000000-0005-0000-0000-0000895F0000}"/>
    <cellStyle name="Normal 6 10 2 3 5" xfId="24631" xr:uid="{00000000-0005-0000-0000-00008A5F0000}"/>
    <cellStyle name="Normal 6 10 2 4" xfId="8572" xr:uid="{00000000-0005-0000-0000-00008B5F0000}"/>
    <cellStyle name="Normal 6 10 2 4 2" xfId="18994" xr:uid="{00000000-0005-0000-0000-00008C5F0000}"/>
    <cellStyle name="Normal 6 10 2 4 2 2" xfId="42339" xr:uid="{00000000-0005-0000-0000-00008D5F0000}"/>
    <cellStyle name="Normal 6 10 2 4 3" xfId="13840" xr:uid="{00000000-0005-0000-0000-00008E5F0000}"/>
    <cellStyle name="Normal 6 10 2 4 3 2" xfId="37024" xr:uid="{00000000-0005-0000-0000-00008F5F0000}"/>
    <cellStyle name="Normal 6 10 2 4 4" xfId="31714" xr:uid="{00000000-0005-0000-0000-0000905F0000}"/>
    <cellStyle name="Normal 6 10 2 4 5" xfId="26399" xr:uid="{00000000-0005-0000-0000-0000915F0000}"/>
    <cellStyle name="Normal 6 10 2 5" xfId="15621" xr:uid="{00000000-0005-0000-0000-0000925F0000}"/>
    <cellStyle name="Normal 6 10 2 5 2" xfId="38808" xr:uid="{00000000-0005-0000-0000-0000935F0000}"/>
    <cellStyle name="Normal 6 10 2 6" xfId="10312" xr:uid="{00000000-0005-0000-0000-0000945F0000}"/>
    <cellStyle name="Normal 6 10 2 6 2" xfId="33493" xr:uid="{00000000-0005-0000-0000-0000955F0000}"/>
    <cellStyle name="Normal 6 10 2 7" xfId="20939" xr:uid="{00000000-0005-0000-0000-0000965F0000}"/>
    <cellStyle name="Normal 6 10 2 7 2" xfId="28183" xr:uid="{00000000-0005-0000-0000-0000975F0000}"/>
    <cellStyle name="Normal 6 10 2 8" xfId="22868" xr:uid="{00000000-0005-0000-0000-0000985F0000}"/>
    <cellStyle name="Normal 6 10 2 9" xfId="44134" xr:uid="{00000000-0005-0000-0000-0000995F0000}"/>
    <cellStyle name="Normal 6 10 3" xfId="1751" xr:uid="{00000000-0005-0000-0000-00009A5F0000}"/>
    <cellStyle name="Normal 6 10 3 10" xfId="3700" xr:uid="{00000000-0005-0000-0000-00009B5F0000}"/>
    <cellStyle name="Normal 6 10 3 2" xfId="7312" xr:uid="{00000000-0005-0000-0000-00009C5F0000}"/>
    <cellStyle name="Normal 6 10 3 2 2" xfId="17665" xr:uid="{00000000-0005-0000-0000-00009D5F0000}"/>
    <cellStyle name="Normal 6 10 3 2 2 2" xfId="40977" xr:uid="{00000000-0005-0000-0000-00009E5F0000}"/>
    <cellStyle name="Normal 6 10 3 2 3" xfId="12479" xr:uid="{00000000-0005-0000-0000-00009F5F0000}"/>
    <cellStyle name="Normal 6 10 3 2 3 2" xfId="35662" xr:uid="{00000000-0005-0000-0000-0000A05F0000}"/>
    <cellStyle name="Normal 6 10 3 2 4" xfId="30352" xr:uid="{00000000-0005-0000-0000-0000A15F0000}"/>
    <cellStyle name="Normal 6 10 3 2 5" xfId="25037" xr:uid="{00000000-0005-0000-0000-0000A25F0000}"/>
    <cellStyle name="Normal 6 10 3 3" xfId="8954" xr:uid="{00000000-0005-0000-0000-0000A35F0000}"/>
    <cellStyle name="Normal 6 10 3 3 2" xfId="19400" xr:uid="{00000000-0005-0000-0000-0000A45F0000}"/>
    <cellStyle name="Normal 6 10 3 3 2 2" xfId="42745" xr:uid="{00000000-0005-0000-0000-0000A55F0000}"/>
    <cellStyle name="Normal 6 10 3 3 3" xfId="14246" xr:uid="{00000000-0005-0000-0000-0000A65F0000}"/>
    <cellStyle name="Normal 6 10 3 3 3 2" xfId="37430" xr:uid="{00000000-0005-0000-0000-0000A75F0000}"/>
    <cellStyle name="Normal 6 10 3 3 4" xfId="32120" xr:uid="{00000000-0005-0000-0000-0000A85F0000}"/>
    <cellStyle name="Normal 6 10 3 3 5" xfId="26805" xr:uid="{00000000-0005-0000-0000-0000A95F0000}"/>
    <cellStyle name="Normal 6 10 3 4" xfId="16027" xr:uid="{00000000-0005-0000-0000-0000AA5F0000}"/>
    <cellStyle name="Normal 6 10 3 4 2" xfId="39214" xr:uid="{00000000-0005-0000-0000-0000AB5F0000}"/>
    <cellStyle name="Normal 6 10 3 5" xfId="10718" xr:uid="{00000000-0005-0000-0000-0000AC5F0000}"/>
    <cellStyle name="Normal 6 10 3 5 2" xfId="33899" xr:uid="{00000000-0005-0000-0000-0000AD5F0000}"/>
    <cellStyle name="Normal 6 10 3 6" xfId="21345" xr:uid="{00000000-0005-0000-0000-0000AE5F0000}"/>
    <cellStyle name="Normal 6 10 3 6 2" xfId="28589" xr:uid="{00000000-0005-0000-0000-0000AF5F0000}"/>
    <cellStyle name="Normal 6 10 3 7" xfId="23274" xr:uid="{00000000-0005-0000-0000-0000B05F0000}"/>
    <cellStyle name="Normal 6 10 3 8" xfId="44540" xr:uid="{00000000-0005-0000-0000-0000B15F0000}"/>
    <cellStyle name="Normal 6 10 3 9" xfId="5092" xr:uid="{00000000-0005-0000-0000-0000B25F0000}"/>
    <cellStyle name="Normal 6 10 4" xfId="6513" xr:uid="{00000000-0005-0000-0000-0000B35F0000}"/>
    <cellStyle name="Normal 6 10 4 2" xfId="16913" xr:uid="{00000000-0005-0000-0000-0000B45F0000}"/>
    <cellStyle name="Normal 6 10 4 2 2" xfId="40165" xr:uid="{00000000-0005-0000-0000-0000B55F0000}"/>
    <cellStyle name="Normal 6 10 4 3" xfId="11667" xr:uid="{00000000-0005-0000-0000-0000B65F0000}"/>
    <cellStyle name="Normal 6 10 4 3 2" xfId="34850" xr:uid="{00000000-0005-0000-0000-0000B75F0000}"/>
    <cellStyle name="Normal 6 10 4 4" xfId="29540" xr:uid="{00000000-0005-0000-0000-0000B85F0000}"/>
    <cellStyle name="Normal 6 10 4 5" xfId="24225" xr:uid="{00000000-0005-0000-0000-0000B95F0000}"/>
    <cellStyle name="Normal 6 10 5" xfId="8202" xr:uid="{00000000-0005-0000-0000-0000BA5F0000}"/>
    <cellStyle name="Normal 6 10 5 2" xfId="18589" xr:uid="{00000000-0005-0000-0000-0000BB5F0000}"/>
    <cellStyle name="Normal 6 10 5 2 2" xfId="41933" xr:uid="{00000000-0005-0000-0000-0000BC5F0000}"/>
    <cellStyle name="Normal 6 10 5 3" xfId="13434" xr:uid="{00000000-0005-0000-0000-0000BD5F0000}"/>
    <cellStyle name="Normal 6 10 5 3 2" xfId="36618" xr:uid="{00000000-0005-0000-0000-0000BE5F0000}"/>
    <cellStyle name="Normal 6 10 5 4" xfId="31308" xr:uid="{00000000-0005-0000-0000-0000BF5F0000}"/>
    <cellStyle name="Normal 6 10 5 5" xfId="25993" xr:uid="{00000000-0005-0000-0000-0000C05F0000}"/>
    <cellStyle name="Normal 6 10 6" xfId="15215" xr:uid="{00000000-0005-0000-0000-0000C15F0000}"/>
    <cellStyle name="Normal 6 10 6 2" xfId="38402" xr:uid="{00000000-0005-0000-0000-0000C25F0000}"/>
    <cellStyle name="Normal 6 10 7" xfId="9906" xr:uid="{00000000-0005-0000-0000-0000C35F0000}"/>
    <cellStyle name="Normal 6 10 7 2" xfId="33087" xr:uid="{00000000-0005-0000-0000-0000C45F0000}"/>
    <cellStyle name="Normal 6 10 8" xfId="20533" xr:uid="{00000000-0005-0000-0000-0000C55F0000}"/>
    <cellStyle name="Normal 6 10 8 2" xfId="27777" xr:uid="{00000000-0005-0000-0000-0000C65F0000}"/>
    <cellStyle name="Normal 6 10 9" xfId="22462" xr:uid="{00000000-0005-0000-0000-0000C75F0000}"/>
    <cellStyle name="Normal 6 11" xfId="956" xr:uid="{00000000-0005-0000-0000-0000C85F0000}"/>
    <cellStyle name="Normal 6 11 10" xfId="5093" xr:uid="{00000000-0005-0000-0000-0000C95F0000}"/>
    <cellStyle name="Normal 6 11 11" xfId="2908" xr:uid="{00000000-0005-0000-0000-0000CA5F0000}"/>
    <cellStyle name="Normal 6 11 2" xfId="1772" xr:uid="{00000000-0005-0000-0000-0000CB5F0000}"/>
    <cellStyle name="Normal 6 11 2 10" xfId="3720" xr:uid="{00000000-0005-0000-0000-0000CC5F0000}"/>
    <cellStyle name="Normal 6 11 2 2" xfId="7332" xr:uid="{00000000-0005-0000-0000-0000CD5F0000}"/>
    <cellStyle name="Normal 6 11 2 2 2" xfId="17685" xr:uid="{00000000-0005-0000-0000-0000CE5F0000}"/>
    <cellStyle name="Normal 6 11 2 2 2 2" xfId="40997" xr:uid="{00000000-0005-0000-0000-0000CF5F0000}"/>
    <cellStyle name="Normal 6 11 2 2 3" xfId="12499" xr:uid="{00000000-0005-0000-0000-0000D05F0000}"/>
    <cellStyle name="Normal 6 11 2 2 3 2" xfId="35682" xr:uid="{00000000-0005-0000-0000-0000D15F0000}"/>
    <cellStyle name="Normal 6 11 2 2 4" xfId="30372" xr:uid="{00000000-0005-0000-0000-0000D25F0000}"/>
    <cellStyle name="Normal 6 11 2 2 5" xfId="25057" xr:uid="{00000000-0005-0000-0000-0000D35F0000}"/>
    <cellStyle name="Normal 6 11 2 3" xfId="8975" xr:uid="{00000000-0005-0000-0000-0000D45F0000}"/>
    <cellStyle name="Normal 6 11 2 3 2" xfId="19420" xr:uid="{00000000-0005-0000-0000-0000D55F0000}"/>
    <cellStyle name="Normal 6 11 2 3 2 2" xfId="42765" xr:uid="{00000000-0005-0000-0000-0000D65F0000}"/>
    <cellStyle name="Normal 6 11 2 3 3" xfId="14266" xr:uid="{00000000-0005-0000-0000-0000D75F0000}"/>
    <cellStyle name="Normal 6 11 2 3 3 2" xfId="37450" xr:uid="{00000000-0005-0000-0000-0000D85F0000}"/>
    <cellStyle name="Normal 6 11 2 3 4" xfId="32140" xr:uid="{00000000-0005-0000-0000-0000D95F0000}"/>
    <cellStyle name="Normal 6 11 2 3 5" xfId="26825" xr:uid="{00000000-0005-0000-0000-0000DA5F0000}"/>
    <cellStyle name="Normal 6 11 2 4" xfId="16047" xr:uid="{00000000-0005-0000-0000-0000DB5F0000}"/>
    <cellStyle name="Normal 6 11 2 4 2" xfId="39234" xr:uid="{00000000-0005-0000-0000-0000DC5F0000}"/>
    <cellStyle name="Normal 6 11 2 5" xfId="10738" xr:uid="{00000000-0005-0000-0000-0000DD5F0000}"/>
    <cellStyle name="Normal 6 11 2 5 2" xfId="33919" xr:uid="{00000000-0005-0000-0000-0000DE5F0000}"/>
    <cellStyle name="Normal 6 11 2 6" xfId="21365" xr:uid="{00000000-0005-0000-0000-0000DF5F0000}"/>
    <cellStyle name="Normal 6 11 2 6 2" xfId="28609" xr:uid="{00000000-0005-0000-0000-0000E05F0000}"/>
    <cellStyle name="Normal 6 11 2 7" xfId="23294" xr:uid="{00000000-0005-0000-0000-0000E15F0000}"/>
    <cellStyle name="Normal 6 11 2 8" xfId="44560" xr:uid="{00000000-0005-0000-0000-0000E25F0000}"/>
    <cellStyle name="Normal 6 11 2 9" xfId="5094" xr:uid="{00000000-0005-0000-0000-0000E35F0000}"/>
    <cellStyle name="Normal 6 11 3" xfId="6532" xr:uid="{00000000-0005-0000-0000-0000E45F0000}"/>
    <cellStyle name="Normal 6 11 3 2" xfId="16933" xr:uid="{00000000-0005-0000-0000-0000E55F0000}"/>
    <cellStyle name="Normal 6 11 3 2 2" xfId="40185" xr:uid="{00000000-0005-0000-0000-0000E65F0000}"/>
    <cellStyle name="Normal 6 11 3 3" xfId="11687" xr:uid="{00000000-0005-0000-0000-0000E75F0000}"/>
    <cellStyle name="Normal 6 11 3 3 2" xfId="34870" xr:uid="{00000000-0005-0000-0000-0000E85F0000}"/>
    <cellStyle name="Normal 6 11 3 4" xfId="29560" xr:uid="{00000000-0005-0000-0000-0000E95F0000}"/>
    <cellStyle name="Normal 6 11 3 5" xfId="24245" xr:uid="{00000000-0005-0000-0000-0000EA5F0000}"/>
    <cellStyle name="Normal 6 11 4" xfId="8222" xr:uid="{00000000-0005-0000-0000-0000EB5F0000}"/>
    <cellStyle name="Normal 6 11 4 2" xfId="18608" xr:uid="{00000000-0005-0000-0000-0000EC5F0000}"/>
    <cellStyle name="Normal 6 11 4 2 2" xfId="41953" xr:uid="{00000000-0005-0000-0000-0000ED5F0000}"/>
    <cellStyle name="Normal 6 11 4 3" xfId="13454" xr:uid="{00000000-0005-0000-0000-0000EE5F0000}"/>
    <cellStyle name="Normal 6 11 4 3 2" xfId="36638" xr:uid="{00000000-0005-0000-0000-0000EF5F0000}"/>
    <cellStyle name="Normal 6 11 4 4" xfId="31328" xr:uid="{00000000-0005-0000-0000-0000F05F0000}"/>
    <cellStyle name="Normal 6 11 4 5" xfId="26013" xr:uid="{00000000-0005-0000-0000-0000F15F0000}"/>
    <cellStyle name="Normal 6 11 5" xfId="15235" xr:uid="{00000000-0005-0000-0000-0000F25F0000}"/>
    <cellStyle name="Normal 6 11 5 2" xfId="38422" xr:uid="{00000000-0005-0000-0000-0000F35F0000}"/>
    <cellStyle name="Normal 6 11 6" xfId="9926" xr:uid="{00000000-0005-0000-0000-0000F45F0000}"/>
    <cellStyle name="Normal 6 11 6 2" xfId="33107" xr:uid="{00000000-0005-0000-0000-0000F55F0000}"/>
    <cellStyle name="Normal 6 11 7" xfId="20553" xr:uid="{00000000-0005-0000-0000-0000F65F0000}"/>
    <cellStyle name="Normal 6 11 7 2" xfId="27797" xr:uid="{00000000-0005-0000-0000-0000F75F0000}"/>
    <cellStyle name="Normal 6 11 8" xfId="22482" xr:uid="{00000000-0005-0000-0000-0000F85F0000}"/>
    <cellStyle name="Normal 6 11 9" xfId="43748" xr:uid="{00000000-0005-0000-0000-0000F95F0000}"/>
    <cellStyle name="Normal 6 12" xfId="526" xr:uid="{00000000-0005-0000-0000-0000FA5F0000}"/>
    <cellStyle name="Normal 6 12 10" xfId="2490" xr:uid="{00000000-0005-0000-0000-0000FB5F0000}"/>
    <cellStyle name="Normal 6 12 2" xfId="6121" xr:uid="{00000000-0005-0000-0000-0000FC5F0000}"/>
    <cellStyle name="Normal 6 12 2 2" xfId="16563" xr:uid="{00000000-0005-0000-0000-0000FD5F0000}"/>
    <cellStyle name="Normal 6 12 2 2 2" xfId="39767" xr:uid="{00000000-0005-0000-0000-0000FE5F0000}"/>
    <cellStyle name="Normal 6 12 2 3" xfId="11269" xr:uid="{00000000-0005-0000-0000-0000FF5F0000}"/>
    <cellStyle name="Normal 6 12 2 3 2" xfId="34452" xr:uid="{00000000-0005-0000-0000-000000600000}"/>
    <cellStyle name="Normal 6 12 2 4" xfId="29142" xr:uid="{00000000-0005-0000-0000-000001600000}"/>
    <cellStyle name="Normal 6 12 2 5" xfId="23827" xr:uid="{00000000-0005-0000-0000-000002600000}"/>
    <cellStyle name="Normal 6 12 3" xfId="7852" xr:uid="{00000000-0005-0000-0000-000003600000}"/>
    <cellStyle name="Normal 6 12 3 2" xfId="18191" xr:uid="{00000000-0005-0000-0000-000004600000}"/>
    <cellStyle name="Normal 6 12 3 2 2" xfId="41535" xr:uid="{00000000-0005-0000-0000-000005600000}"/>
    <cellStyle name="Normal 6 12 3 3" xfId="13036" xr:uid="{00000000-0005-0000-0000-000006600000}"/>
    <cellStyle name="Normal 6 12 3 3 2" xfId="36220" xr:uid="{00000000-0005-0000-0000-000007600000}"/>
    <cellStyle name="Normal 6 12 3 4" xfId="30910" xr:uid="{00000000-0005-0000-0000-000008600000}"/>
    <cellStyle name="Normal 6 12 3 5" xfId="25595" xr:uid="{00000000-0005-0000-0000-000009600000}"/>
    <cellStyle name="Normal 6 12 4" xfId="14817" xr:uid="{00000000-0005-0000-0000-00000A600000}"/>
    <cellStyle name="Normal 6 12 4 2" xfId="38004" xr:uid="{00000000-0005-0000-0000-00000B600000}"/>
    <cellStyle name="Normal 6 12 5" xfId="9508" xr:uid="{00000000-0005-0000-0000-00000C600000}"/>
    <cellStyle name="Normal 6 12 5 2" xfId="32689" xr:uid="{00000000-0005-0000-0000-00000D600000}"/>
    <cellStyle name="Normal 6 12 6" xfId="20135" xr:uid="{00000000-0005-0000-0000-00000E600000}"/>
    <cellStyle name="Normal 6 12 6 2" xfId="27379" xr:uid="{00000000-0005-0000-0000-00000F600000}"/>
    <cellStyle name="Normal 6 12 7" xfId="22064" xr:uid="{00000000-0005-0000-0000-000010600000}"/>
    <cellStyle name="Normal 6 12 8" xfId="43330" xr:uid="{00000000-0005-0000-0000-000011600000}"/>
    <cellStyle name="Normal 6 12 9" xfId="5095" xr:uid="{00000000-0005-0000-0000-000012600000}"/>
    <cellStyle name="Normal 6 13" xfId="1353" xr:uid="{00000000-0005-0000-0000-000013600000}"/>
    <cellStyle name="Normal 6 13 10" xfId="3302" xr:uid="{00000000-0005-0000-0000-000014600000}"/>
    <cellStyle name="Normal 6 13 2" xfId="6920" xr:uid="{00000000-0005-0000-0000-000015600000}"/>
    <cellStyle name="Normal 6 13 2 2" xfId="17291" xr:uid="{00000000-0005-0000-0000-000016600000}"/>
    <cellStyle name="Normal 6 13 2 2 2" xfId="40579" xr:uid="{00000000-0005-0000-0000-000017600000}"/>
    <cellStyle name="Normal 6 13 2 3" xfId="12081" xr:uid="{00000000-0005-0000-0000-000018600000}"/>
    <cellStyle name="Normal 6 13 2 3 2" xfId="35264" xr:uid="{00000000-0005-0000-0000-000019600000}"/>
    <cellStyle name="Normal 6 13 2 4" xfId="29954" xr:uid="{00000000-0005-0000-0000-00001A600000}"/>
    <cellStyle name="Normal 6 13 2 5" xfId="24639" xr:uid="{00000000-0005-0000-0000-00001B600000}"/>
    <cellStyle name="Normal 6 13 3" xfId="8580" xr:uid="{00000000-0005-0000-0000-00001C600000}"/>
    <cellStyle name="Normal 6 13 3 2" xfId="19002" xr:uid="{00000000-0005-0000-0000-00001D600000}"/>
    <cellStyle name="Normal 6 13 3 2 2" xfId="42347" xr:uid="{00000000-0005-0000-0000-00001E600000}"/>
    <cellStyle name="Normal 6 13 3 3" xfId="13848" xr:uid="{00000000-0005-0000-0000-00001F600000}"/>
    <cellStyle name="Normal 6 13 3 3 2" xfId="37032" xr:uid="{00000000-0005-0000-0000-000020600000}"/>
    <cellStyle name="Normal 6 13 3 4" xfId="31722" xr:uid="{00000000-0005-0000-0000-000021600000}"/>
    <cellStyle name="Normal 6 13 3 5" xfId="26407" xr:uid="{00000000-0005-0000-0000-000022600000}"/>
    <cellStyle name="Normal 6 13 4" xfId="15629" xr:uid="{00000000-0005-0000-0000-000023600000}"/>
    <cellStyle name="Normal 6 13 4 2" xfId="38816" xr:uid="{00000000-0005-0000-0000-000024600000}"/>
    <cellStyle name="Normal 6 13 5" xfId="10320" xr:uid="{00000000-0005-0000-0000-000025600000}"/>
    <cellStyle name="Normal 6 13 5 2" xfId="33501" xr:uid="{00000000-0005-0000-0000-000026600000}"/>
    <cellStyle name="Normal 6 13 6" xfId="20947" xr:uid="{00000000-0005-0000-0000-000027600000}"/>
    <cellStyle name="Normal 6 13 6 2" xfId="28191" xr:uid="{00000000-0005-0000-0000-000028600000}"/>
    <cellStyle name="Normal 6 13 7" xfId="22876" xr:uid="{00000000-0005-0000-0000-000029600000}"/>
    <cellStyle name="Normal 6 13 8" xfId="44142" xr:uid="{00000000-0005-0000-0000-00002A600000}"/>
    <cellStyle name="Normal 6 13 9" xfId="5096" xr:uid="{00000000-0005-0000-0000-00002B600000}"/>
    <cellStyle name="Normal 6 14" xfId="376" xr:uid="{00000000-0005-0000-0000-00002C600000}"/>
    <cellStyle name="Normal 6 14 2" xfId="7739" xr:uid="{00000000-0005-0000-0000-00002D600000}"/>
    <cellStyle name="Normal 6 14 2 2" xfId="18071" xr:uid="{00000000-0005-0000-0000-00002E600000}"/>
    <cellStyle name="Normal 6 14 2 2 2" xfId="41408" xr:uid="{00000000-0005-0000-0000-00002F600000}"/>
    <cellStyle name="Normal 6 14 2 3" xfId="12909" xr:uid="{00000000-0005-0000-0000-000030600000}"/>
    <cellStyle name="Normal 6 14 2 3 2" xfId="36093" xr:uid="{00000000-0005-0000-0000-000031600000}"/>
    <cellStyle name="Normal 6 14 2 4" xfId="30783" xr:uid="{00000000-0005-0000-0000-000032600000}"/>
    <cellStyle name="Normal 6 14 2 5" xfId="25468" xr:uid="{00000000-0005-0000-0000-000033600000}"/>
    <cellStyle name="Normal 6 14 3" xfId="14691" xr:uid="{00000000-0005-0000-0000-000034600000}"/>
    <cellStyle name="Normal 6 14 3 2" xfId="37877" xr:uid="{00000000-0005-0000-0000-000035600000}"/>
    <cellStyle name="Normal 6 14 4" xfId="9381" xr:uid="{00000000-0005-0000-0000-000036600000}"/>
    <cellStyle name="Normal 6 14 4 2" xfId="32562" xr:uid="{00000000-0005-0000-0000-000037600000}"/>
    <cellStyle name="Normal 6 14 5" xfId="20017" xr:uid="{00000000-0005-0000-0000-000038600000}"/>
    <cellStyle name="Normal 6 14 5 2" xfId="27252" xr:uid="{00000000-0005-0000-0000-000039600000}"/>
    <cellStyle name="Normal 6 14 6" xfId="21937" xr:uid="{00000000-0005-0000-0000-00003A600000}"/>
    <cellStyle name="Normal 6 14 7" xfId="43213" xr:uid="{00000000-0005-0000-0000-00003B600000}"/>
    <cellStyle name="Normal 6 14 8" xfId="5097" xr:uid="{00000000-0005-0000-0000-00003C600000}"/>
    <cellStyle name="Normal 6 14 9" xfId="2373" xr:uid="{00000000-0005-0000-0000-00003D600000}"/>
    <cellStyle name="Normal 6 15" xfId="60" xr:uid="{00000000-0005-0000-0000-00003E600000}"/>
    <cellStyle name="Normal 6 15 2" xfId="5989" xr:uid="{00000000-0005-0000-0000-00003F600000}"/>
    <cellStyle name="Normal 6 15 2 2" xfId="39628" xr:uid="{00000000-0005-0000-0000-000040600000}"/>
    <cellStyle name="Normal 6 15 3" xfId="11131" xr:uid="{00000000-0005-0000-0000-000041600000}"/>
    <cellStyle name="Normal 6 15 3 2" xfId="34313" xr:uid="{00000000-0005-0000-0000-000042600000}"/>
    <cellStyle name="Normal 6 15 4" xfId="21908" xr:uid="{00000000-0005-0000-0000-000043600000}"/>
    <cellStyle name="Normal 6 15 4 2" xfId="29003" xr:uid="{00000000-0005-0000-0000-000044600000}"/>
    <cellStyle name="Normal 6 15 5" xfId="23688" xr:uid="{00000000-0005-0000-0000-000045600000}"/>
    <cellStyle name="Normal 6 16" xfId="7720" xr:uid="{00000000-0005-0000-0000-000046600000}"/>
    <cellStyle name="Normal 6 16 2" xfId="18055" xr:uid="{00000000-0005-0000-0000-000047600000}"/>
    <cellStyle name="Normal 6 16 2 2" xfId="41391" xr:uid="{00000000-0005-0000-0000-000048600000}"/>
    <cellStyle name="Normal 6 16 3" xfId="12892" xr:uid="{00000000-0005-0000-0000-000049600000}"/>
    <cellStyle name="Normal 6 16 3 2" xfId="36076" xr:uid="{00000000-0005-0000-0000-00004A600000}"/>
    <cellStyle name="Normal 6 16 4" xfId="30766" xr:uid="{00000000-0005-0000-0000-00004B600000}"/>
    <cellStyle name="Normal 6 16 5" xfId="25451" xr:uid="{00000000-0005-0000-0000-00004C600000}"/>
    <cellStyle name="Normal 6 17" xfId="9345" xr:uid="{00000000-0005-0000-0000-00004D600000}"/>
    <cellStyle name="Normal 6 17 2" xfId="19814" xr:uid="{00000000-0005-0000-0000-00004E600000}"/>
    <cellStyle name="Normal 6 17 2 2" xfId="43159" xr:uid="{00000000-0005-0000-0000-00004F600000}"/>
    <cellStyle name="Normal 6 17 3" xfId="14660" xr:uid="{00000000-0005-0000-0000-000050600000}"/>
    <cellStyle name="Normal 6 17 3 2" xfId="37844" xr:uid="{00000000-0005-0000-0000-000051600000}"/>
    <cellStyle name="Normal 6 17 4" xfId="32534" xr:uid="{00000000-0005-0000-0000-000052600000}"/>
    <cellStyle name="Normal 6 17 5" xfId="27219" xr:uid="{00000000-0005-0000-0000-000053600000}"/>
    <cellStyle name="Normal 6 18" xfId="9359" xr:uid="{00000000-0005-0000-0000-000054600000}"/>
    <cellStyle name="Normal 6 18 2" xfId="19820" xr:uid="{00000000-0005-0000-0000-000055600000}"/>
    <cellStyle name="Normal 6 18 2 2" xfId="43165" xr:uid="{00000000-0005-0000-0000-000056600000}"/>
    <cellStyle name="Normal 6 18 3" xfId="14665" xr:uid="{00000000-0005-0000-0000-000057600000}"/>
    <cellStyle name="Normal 6 18 3 2" xfId="37850" xr:uid="{00000000-0005-0000-0000-000058600000}"/>
    <cellStyle name="Normal 6 18 4" xfId="32540" xr:uid="{00000000-0005-0000-0000-000059600000}"/>
    <cellStyle name="Normal 6 18 5" xfId="27225" xr:uid="{00000000-0005-0000-0000-00005A600000}"/>
    <cellStyle name="Normal 6 19" xfId="9355" xr:uid="{00000000-0005-0000-0000-00005B600000}"/>
    <cellStyle name="Normal 6 19 2" xfId="14687" xr:uid="{00000000-0005-0000-0000-00005C600000}"/>
    <cellStyle name="Normal 6 19 2 2" xfId="37872" xr:uid="{00000000-0005-0000-0000-00005D600000}"/>
    <cellStyle name="Normal 6 19 3" xfId="27247" xr:uid="{00000000-0005-0000-0000-00005E600000}"/>
    <cellStyle name="Normal 6 2" xfId="377" xr:uid="{00000000-0005-0000-0000-00005F600000}"/>
    <cellStyle name="Normal 6 2 10" xfId="6023" xr:uid="{00000000-0005-0000-0000-000060600000}"/>
    <cellStyle name="Normal 6 2 10 2" xfId="16477" xr:uid="{00000000-0005-0000-0000-000061600000}"/>
    <cellStyle name="Normal 6 2 10 2 2" xfId="39666" xr:uid="{00000000-0005-0000-0000-000062600000}"/>
    <cellStyle name="Normal 6 2 10 3" xfId="11168" xr:uid="{00000000-0005-0000-0000-000063600000}"/>
    <cellStyle name="Normal 6 2 10 3 2" xfId="34351" xr:uid="{00000000-0005-0000-0000-000064600000}"/>
    <cellStyle name="Normal 6 2 10 4" xfId="29041" xr:uid="{00000000-0005-0000-0000-000065600000}"/>
    <cellStyle name="Normal 6 2 10 5" xfId="23726" xr:uid="{00000000-0005-0000-0000-000066600000}"/>
    <cellStyle name="Normal 6 2 11" xfId="7764" xr:uid="{00000000-0005-0000-0000-000067600000}"/>
    <cellStyle name="Normal 6 2 11 2" xfId="18094" xr:uid="{00000000-0005-0000-0000-000068600000}"/>
    <cellStyle name="Normal 6 2 11 2 2" xfId="41434" xr:uid="{00000000-0005-0000-0000-000069600000}"/>
    <cellStyle name="Normal 6 2 11 3" xfId="12935" xr:uid="{00000000-0005-0000-0000-00006A600000}"/>
    <cellStyle name="Normal 6 2 11 3 2" xfId="36119" xr:uid="{00000000-0005-0000-0000-00006B600000}"/>
    <cellStyle name="Normal 6 2 11 4" xfId="30809" xr:uid="{00000000-0005-0000-0000-00006C600000}"/>
    <cellStyle name="Normal 6 2 11 5" xfId="25494" xr:uid="{00000000-0005-0000-0000-00006D600000}"/>
    <cellStyle name="Normal 6 2 12" xfId="14717" xr:uid="{00000000-0005-0000-0000-00006E600000}"/>
    <cellStyle name="Normal 6 2 12 2" xfId="37903" xr:uid="{00000000-0005-0000-0000-00006F600000}"/>
    <cellStyle name="Normal 6 2 13" xfId="9407" xr:uid="{00000000-0005-0000-0000-000070600000}"/>
    <cellStyle name="Normal 6 2 13 2" xfId="32588" xr:uid="{00000000-0005-0000-0000-000071600000}"/>
    <cellStyle name="Normal 6 2 14" xfId="20018" xr:uid="{00000000-0005-0000-0000-000072600000}"/>
    <cellStyle name="Normal 6 2 14 2" xfId="27278" xr:uid="{00000000-0005-0000-0000-000073600000}"/>
    <cellStyle name="Normal 6 2 15" xfId="21963" xr:uid="{00000000-0005-0000-0000-000074600000}"/>
    <cellStyle name="Normal 6 2 16" xfId="43214" xr:uid="{00000000-0005-0000-0000-000075600000}"/>
    <cellStyle name="Normal 6 2 17" xfId="5098" xr:uid="{00000000-0005-0000-0000-000076600000}"/>
    <cellStyle name="Normal 6 2 18" xfId="2374" xr:uid="{00000000-0005-0000-0000-000077600000}"/>
    <cellStyle name="Normal 6 2 2" xfId="413" xr:uid="{00000000-0005-0000-0000-000078600000}"/>
    <cellStyle name="Normal 6 2 2 10" xfId="7765" xr:uid="{00000000-0005-0000-0000-000079600000}"/>
    <cellStyle name="Normal 6 2 2 10 2" xfId="18095" xr:uid="{00000000-0005-0000-0000-00007A600000}"/>
    <cellStyle name="Normal 6 2 2 10 2 2" xfId="41435" xr:uid="{00000000-0005-0000-0000-00007B600000}"/>
    <cellStyle name="Normal 6 2 2 10 3" xfId="12936" xr:uid="{00000000-0005-0000-0000-00007C600000}"/>
    <cellStyle name="Normal 6 2 2 10 3 2" xfId="36120" xr:uid="{00000000-0005-0000-0000-00007D600000}"/>
    <cellStyle name="Normal 6 2 2 10 4" xfId="30810" xr:uid="{00000000-0005-0000-0000-00007E600000}"/>
    <cellStyle name="Normal 6 2 2 10 5" xfId="25495" xr:uid="{00000000-0005-0000-0000-00007F600000}"/>
    <cellStyle name="Normal 6 2 2 11" xfId="14718" xr:uid="{00000000-0005-0000-0000-000080600000}"/>
    <cellStyle name="Normal 6 2 2 11 2" xfId="37904" xr:uid="{00000000-0005-0000-0000-000081600000}"/>
    <cellStyle name="Normal 6 2 2 12" xfId="9408" xr:uid="{00000000-0005-0000-0000-000082600000}"/>
    <cellStyle name="Normal 6 2 2 12 2" xfId="32589" xr:uid="{00000000-0005-0000-0000-000083600000}"/>
    <cellStyle name="Normal 6 2 2 13" xfId="20029" xr:uid="{00000000-0005-0000-0000-000084600000}"/>
    <cellStyle name="Normal 6 2 2 13 2" xfId="27279" xr:uid="{00000000-0005-0000-0000-000085600000}"/>
    <cellStyle name="Normal 6 2 2 14" xfId="21964" xr:uid="{00000000-0005-0000-0000-000086600000}"/>
    <cellStyle name="Normal 6 2 2 15" xfId="43224" xr:uid="{00000000-0005-0000-0000-000087600000}"/>
    <cellStyle name="Normal 6 2 2 16" xfId="5099" xr:uid="{00000000-0005-0000-0000-000088600000}"/>
    <cellStyle name="Normal 6 2 2 17" xfId="2384" xr:uid="{00000000-0005-0000-0000-000089600000}"/>
    <cellStyle name="Normal 6 2 2 2" xfId="459" xr:uid="{00000000-0005-0000-0000-00008A600000}"/>
    <cellStyle name="Normal 6 2 2 2 10" xfId="14748" xr:uid="{00000000-0005-0000-0000-00008B600000}"/>
    <cellStyle name="Normal 6 2 2 2 10 2" xfId="37935" xr:uid="{00000000-0005-0000-0000-00008C600000}"/>
    <cellStyle name="Normal 6 2 2 2 11" xfId="9439" xr:uid="{00000000-0005-0000-0000-00008D600000}"/>
    <cellStyle name="Normal 6 2 2 2 11 2" xfId="32620" xr:uid="{00000000-0005-0000-0000-00008E600000}"/>
    <cellStyle name="Normal 6 2 2 2 12" xfId="20068" xr:uid="{00000000-0005-0000-0000-00008F600000}"/>
    <cellStyle name="Normal 6 2 2 2 12 2" xfId="27310" xr:uid="{00000000-0005-0000-0000-000090600000}"/>
    <cellStyle name="Normal 6 2 2 2 13" xfId="21995" xr:uid="{00000000-0005-0000-0000-000091600000}"/>
    <cellStyle name="Normal 6 2 2 2 14" xfId="43263" xr:uid="{00000000-0005-0000-0000-000092600000}"/>
    <cellStyle name="Normal 6 2 2 2 15" xfId="5100" xr:uid="{00000000-0005-0000-0000-000093600000}"/>
    <cellStyle name="Normal 6 2 2 2 16" xfId="2423" xr:uid="{00000000-0005-0000-0000-000094600000}"/>
    <cellStyle name="Normal 6 2 2 2 2" xfId="519" xr:uid="{00000000-0005-0000-0000-000095600000}"/>
    <cellStyle name="Normal 6 2 2 2 2 10" xfId="9501" xr:uid="{00000000-0005-0000-0000-000096600000}"/>
    <cellStyle name="Normal 6 2 2 2 2 10 2" xfId="32682" xr:uid="{00000000-0005-0000-0000-000097600000}"/>
    <cellStyle name="Normal 6 2 2 2 2 11" xfId="20128" xr:uid="{00000000-0005-0000-0000-000098600000}"/>
    <cellStyle name="Normal 6 2 2 2 2 11 2" xfId="27372" xr:uid="{00000000-0005-0000-0000-000099600000}"/>
    <cellStyle name="Normal 6 2 2 2 2 12" xfId="22057" xr:uid="{00000000-0005-0000-0000-00009A600000}"/>
    <cellStyle name="Normal 6 2 2 2 2 13" xfId="43323" xr:uid="{00000000-0005-0000-0000-00009B600000}"/>
    <cellStyle name="Normal 6 2 2 2 2 14" xfId="5101" xr:uid="{00000000-0005-0000-0000-00009C600000}"/>
    <cellStyle name="Normal 6 2 2 2 2 15" xfId="2483" xr:uid="{00000000-0005-0000-0000-00009D600000}"/>
    <cellStyle name="Normal 6 2 2 2 2 2" xfId="791" xr:uid="{00000000-0005-0000-0000-00009E600000}"/>
    <cellStyle name="Normal 6 2 2 2 2 2 10" xfId="43592" xr:uid="{00000000-0005-0000-0000-00009F600000}"/>
    <cellStyle name="Normal 6 2 2 2 2 2 11" xfId="5102" xr:uid="{00000000-0005-0000-0000-0000A0600000}"/>
    <cellStyle name="Normal 6 2 2 2 2 2 12" xfId="2752" xr:uid="{00000000-0005-0000-0000-0000A1600000}"/>
    <cellStyle name="Normal 6 2 2 2 2 2 2" xfId="1207" xr:uid="{00000000-0005-0000-0000-0000A2600000}"/>
    <cellStyle name="Normal 6 2 2 2 2 2 2 10" xfId="5103" xr:uid="{00000000-0005-0000-0000-0000A3600000}"/>
    <cellStyle name="Normal 6 2 2 2 2 2 2 11" xfId="3158" xr:uid="{00000000-0005-0000-0000-0000A4600000}"/>
    <cellStyle name="Normal 6 2 2 2 2 2 2 2" xfId="2022" xr:uid="{00000000-0005-0000-0000-0000A5600000}"/>
    <cellStyle name="Normal 6 2 2 2 2 2 2 2 10" xfId="3970" xr:uid="{00000000-0005-0000-0000-0000A6600000}"/>
    <cellStyle name="Normal 6 2 2 2 2 2 2 2 2" xfId="7578" xr:uid="{00000000-0005-0000-0000-0000A7600000}"/>
    <cellStyle name="Normal 6 2 2 2 2 2 2 2 2 2" xfId="17923" xr:uid="{00000000-0005-0000-0000-0000A8600000}"/>
    <cellStyle name="Normal 6 2 2 2 2 2 2 2 2 2 2" xfId="41247" xr:uid="{00000000-0005-0000-0000-0000A9600000}"/>
    <cellStyle name="Normal 6 2 2 2 2 2 2 2 2 3" xfId="12749" xr:uid="{00000000-0005-0000-0000-0000AA600000}"/>
    <cellStyle name="Normal 6 2 2 2 2 2 2 2 2 3 2" xfId="35932" xr:uid="{00000000-0005-0000-0000-0000AB600000}"/>
    <cellStyle name="Normal 6 2 2 2 2 2 2 2 2 4" xfId="30622" xr:uid="{00000000-0005-0000-0000-0000AC600000}"/>
    <cellStyle name="Normal 6 2 2 2 2 2 2 2 2 5" xfId="25307" xr:uid="{00000000-0005-0000-0000-0000AD600000}"/>
    <cellStyle name="Normal 6 2 2 2 2 2 2 2 3" xfId="9213" xr:uid="{00000000-0005-0000-0000-0000AE600000}"/>
    <cellStyle name="Normal 6 2 2 2 2 2 2 2 3 2" xfId="19670" xr:uid="{00000000-0005-0000-0000-0000AF600000}"/>
    <cellStyle name="Normal 6 2 2 2 2 2 2 2 3 2 2" xfId="43015" xr:uid="{00000000-0005-0000-0000-0000B0600000}"/>
    <cellStyle name="Normal 6 2 2 2 2 2 2 2 3 3" xfId="14516" xr:uid="{00000000-0005-0000-0000-0000B1600000}"/>
    <cellStyle name="Normal 6 2 2 2 2 2 2 2 3 3 2" xfId="37700" xr:uid="{00000000-0005-0000-0000-0000B2600000}"/>
    <cellStyle name="Normal 6 2 2 2 2 2 2 2 3 4" xfId="32390" xr:uid="{00000000-0005-0000-0000-0000B3600000}"/>
    <cellStyle name="Normal 6 2 2 2 2 2 2 2 3 5" xfId="27075" xr:uid="{00000000-0005-0000-0000-0000B4600000}"/>
    <cellStyle name="Normal 6 2 2 2 2 2 2 2 4" xfId="16297" xr:uid="{00000000-0005-0000-0000-0000B5600000}"/>
    <cellStyle name="Normal 6 2 2 2 2 2 2 2 4 2" xfId="39484" xr:uid="{00000000-0005-0000-0000-0000B6600000}"/>
    <cellStyle name="Normal 6 2 2 2 2 2 2 2 5" xfId="10988" xr:uid="{00000000-0005-0000-0000-0000B7600000}"/>
    <cellStyle name="Normal 6 2 2 2 2 2 2 2 5 2" xfId="34169" xr:uid="{00000000-0005-0000-0000-0000B8600000}"/>
    <cellStyle name="Normal 6 2 2 2 2 2 2 2 6" xfId="21615" xr:uid="{00000000-0005-0000-0000-0000B9600000}"/>
    <cellStyle name="Normal 6 2 2 2 2 2 2 2 6 2" xfId="28859" xr:uid="{00000000-0005-0000-0000-0000BA600000}"/>
    <cellStyle name="Normal 6 2 2 2 2 2 2 2 7" xfId="23544" xr:uid="{00000000-0005-0000-0000-0000BB600000}"/>
    <cellStyle name="Normal 6 2 2 2 2 2 2 2 8" xfId="44810" xr:uid="{00000000-0005-0000-0000-0000BC600000}"/>
    <cellStyle name="Normal 6 2 2 2 2 2 2 2 9" xfId="5104" xr:uid="{00000000-0005-0000-0000-0000BD600000}"/>
    <cellStyle name="Normal 6 2 2 2 2 2 2 3" xfId="6778" xr:uid="{00000000-0005-0000-0000-0000BE600000}"/>
    <cellStyle name="Normal 6 2 2 2 2 2 2 3 2" xfId="17159" xr:uid="{00000000-0005-0000-0000-0000BF600000}"/>
    <cellStyle name="Normal 6 2 2 2 2 2 2 3 2 2" xfId="40435" xr:uid="{00000000-0005-0000-0000-0000C0600000}"/>
    <cellStyle name="Normal 6 2 2 2 2 2 2 3 3" xfId="11937" xr:uid="{00000000-0005-0000-0000-0000C1600000}"/>
    <cellStyle name="Normal 6 2 2 2 2 2 2 3 3 2" xfId="35120" xr:uid="{00000000-0005-0000-0000-0000C2600000}"/>
    <cellStyle name="Normal 6 2 2 2 2 2 2 3 4" xfId="29810" xr:uid="{00000000-0005-0000-0000-0000C3600000}"/>
    <cellStyle name="Normal 6 2 2 2 2 2 2 3 5" xfId="24495" xr:uid="{00000000-0005-0000-0000-0000C4600000}"/>
    <cellStyle name="Normal 6 2 2 2 2 2 2 4" xfId="8448" xr:uid="{00000000-0005-0000-0000-0000C5600000}"/>
    <cellStyle name="Normal 6 2 2 2 2 2 2 4 2" xfId="18858" xr:uid="{00000000-0005-0000-0000-0000C6600000}"/>
    <cellStyle name="Normal 6 2 2 2 2 2 2 4 2 2" xfId="42203" xr:uid="{00000000-0005-0000-0000-0000C7600000}"/>
    <cellStyle name="Normal 6 2 2 2 2 2 2 4 3" xfId="13704" xr:uid="{00000000-0005-0000-0000-0000C8600000}"/>
    <cellStyle name="Normal 6 2 2 2 2 2 2 4 3 2" xfId="36888" xr:uid="{00000000-0005-0000-0000-0000C9600000}"/>
    <cellStyle name="Normal 6 2 2 2 2 2 2 4 4" xfId="31578" xr:uid="{00000000-0005-0000-0000-0000CA600000}"/>
    <cellStyle name="Normal 6 2 2 2 2 2 2 4 5" xfId="26263" xr:uid="{00000000-0005-0000-0000-0000CB600000}"/>
    <cellStyle name="Normal 6 2 2 2 2 2 2 5" xfId="15485" xr:uid="{00000000-0005-0000-0000-0000CC600000}"/>
    <cellStyle name="Normal 6 2 2 2 2 2 2 5 2" xfId="38672" xr:uid="{00000000-0005-0000-0000-0000CD600000}"/>
    <cellStyle name="Normal 6 2 2 2 2 2 2 6" xfId="10176" xr:uid="{00000000-0005-0000-0000-0000CE600000}"/>
    <cellStyle name="Normal 6 2 2 2 2 2 2 6 2" xfId="33357" xr:uid="{00000000-0005-0000-0000-0000CF600000}"/>
    <cellStyle name="Normal 6 2 2 2 2 2 2 7" xfId="20803" xr:uid="{00000000-0005-0000-0000-0000D0600000}"/>
    <cellStyle name="Normal 6 2 2 2 2 2 2 7 2" xfId="28047" xr:uid="{00000000-0005-0000-0000-0000D1600000}"/>
    <cellStyle name="Normal 6 2 2 2 2 2 2 8" xfId="22732" xr:uid="{00000000-0005-0000-0000-0000D2600000}"/>
    <cellStyle name="Normal 6 2 2 2 2 2 2 9" xfId="43998" xr:uid="{00000000-0005-0000-0000-0000D3600000}"/>
    <cellStyle name="Normal 6 2 2 2 2 2 3" xfId="1615" xr:uid="{00000000-0005-0000-0000-0000D4600000}"/>
    <cellStyle name="Normal 6 2 2 2 2 2 3 10" xfId="3564" xr:uid="{00000000-0005-0000-0000-0000D5600000}"/>
    <cellStyle name="Normal 6 2 2 2 2 2 3 2" xfId="7178" xr:uid="{00000000-0005-0000-0000-0000D6600000}"/>
    <cellStyle name="Normal 6 2 2 2 2 2 3 2 2" xfId="17541" xr:uid="{00000000-0005-0000-0000-0000D7600000}"/>
    <cellStyle name="Normal 6 2 2 2 2 2 3 2 2 2" xfId="40841" xr:uid="{00000000-0005-0000-0000-0000D8600000}"/>
    <cellStyle name="Normal 6 2 2 2 2 2 3 2 3" xfId="12343" xr:uid="{00000000-0005-0000-0000-0000D9600000}"/>
    <cellStyle name="Normal 6 2 2 2 2 2 3 2 3 2" xfId="35526" xr:uid="{00000000-0005-0000-0000-0000DA600000}"/>
    <cellStyle name="Normal 6 2 2 2 2 2 3 2 4" xfId="30216" xr:uid="{00000000-0005-0000-0000-0000DB600000}"/>
    <cellStyle name="Normal 6 2 2 2 2 2 3 2 5" xfId="24901" xr:uid="{00000000-0005-0000-0000-0000DC600000}"/>
    <cellStyle name="Normal 6 2 2 2 2 2 3 3" xfId="8830" xr:uid="{00000000-0005-0000-0000-0000DD600000}"/>
    <cellStyle name="Normal 6 2 2 2 2 2 3 3 2" xfId="19264" xr:uid="{00000000-0005-0000-0000-0000DE600000}"/>
    <cellStyle name="Normal 6 2 2 2 2 2 3 3 2 2" xfId="42609" xr:uid="{00000000-0005-0000-0000-0000DF600000}"/>
    <cellStyle name="Normal 6 2 2 2 2 2 3 3 3" xfId="14110" xr:uid="{00000000-0005-0000-0000-0000E0600000}"/>
    <cellStyle name="Normal 6 2 2 2 2 2 3 3 3 2" xfId="37294" xr:uid="{00000000-0005-0000-0000-0000E1600000}"/>
    <cellStyle name="Normal 6 2 2 2 2 2 3 3 4" xfId="31984" xr:uid="{00000000-0005-0000-0000-0000E2600000}"/>
    <cellStyle name="Normal 6 2 2 2 2 2 3 3 5" xfId="26669" xr:uid="{00000000-0005-0000-0000-0000E3600000}"/>
    <cellStyle name="Normal 6 2 2 2 2 2 3 4" xfId="15891" xr:uid="{00000000-0005-0000-0000-0000E4600000}"/>
    <cellStyle name="Normal 6 2 2 2 2 2 3 4 2" xfId="39078" xr:uid="{00000000-0005-0000-0000-0000E5600000}"/>
    <cellStyle name="Normal 6 2 2 2 2 2 3 5" xfId="10582" xr:uid="{00000000-0005-0000-0000-0000E6600000}"/>
    <cellStyle name="Normal 6 2 2 2 2 2 3 5 2" xfId="33763" xr:uid="{00000000-0005-0000-0000-0000E7600000}"/>
    <cellStyle name="Normal 6 2 2 2 2 2 3 6" xfId="21209" xr:uid="{00000000-0005-0000-0000-0000E8600000}"/>
    <cellStyle name="Normal 6 2 2 2 2 2 3 6 2" xfId="28453" xr:uid="{00000000-0005-0000-0000-0000E9600000}"/>
    <cellStyle name="Normal 6 2 2 2 2 2 3 7" xfId="23138" xr:uid="{00000000-0005-0000-0000-0000EA600000}"/>
    <cellStyle name="Normal 6 2 2 2 2 2 3 8" xfId="44404" xr:uid="{00000000-0005-0000-0000-0000EB600000}"/>
    <cellStyle name="Normal 6 2 2 2 2 2 3 9" xfId="5105" xr:uid="{00000000-0005-0000-0000-0000EC600000}"/>
    <cellStyle name="Normal 6 2 2 2 2 2 4" xfId="6379" xr:uid="{00000000-0005-0000-0000-0000ED600000}"/>
    <cellStyle name="Normal 6 2 2 2 2 2 4 2" xfId="16801" xr:uid="{00000000-0005-0000-0000-0000EE600000}"/>
    <cellStyle name="Normal 6 2 2 2 2 2 4 2 2" xfId="40029" xr:uid="{00000000-0005-0000-0000-0000EF600000}"/>
    <cellStyle name="Normal 6 2 2 2 2 2 4 3" xfId="11531" xr:uid="{00000000-0005-0000-0000-0000F0600000}"/>
    <cellStyle name="Normal 6 2 2 2 2 2 4 3 2" xfId="34714" xr:uid="{00000000-0005-0000-0000-0000F1600000}"/>
    <cellStyle name="Normal 6 2 2 2 2 2 4 4" xfId="29404" xr:uid="{00000000-0005-0000-0000-0000F2600000}"/>
    <cellStyle name="Normal 6 2 2 2 2 2 4 5" xfId="24089" xr:uid="{00000000-0005-0000-0000-0000F3600000}"/>
    <cellStyle name="Normal 6 2 2 2 2 2 5" xfId="8090" xr:uid="{00000000-0005-0000-0000-0000F4600000}"/>
    <cellStyle name="Normal 6 2 2 2 2 2 5 2" xfId="18453" xr:uid="{00000000-0005-0000-0000-0000F5600000}"/>
    <cellStyle name="Normal 6 2 2 2 2 2 5 2 2" xfId="41797" xr:uid="{00000000-0005-0000-0000-0000F6600000}"/>
    <cellStyle name="Normal 6 2 2 2 2 2 5 3" xfId="13298" xr:uid="{00000000-0005-0000-0000-0000F7600000}"/>
    <cellStyle name="Normal 6 2 2 2 2 2 5 3 2" xfId="36482" xr:uid="{00000000-0005-0000-0000-0000F8600000}"/>
    <cellStyle name="Normal 6 2 2 2 2 2 5 4" xfId="31172" xr:uid="{00000000-0005-0000-0000-0000F9600000}"/>
    <cellStyle name="Normal 6 2 2 2 2 2 5 5" xfId="25857" xr:uid="{00000000-0005-0000-0000-0000FA600000}"/>
    <cellStyle name="Normal 6 2 2 2 2 2 6" xfId="15079" xr:uid="{00000000-0005-0000-0000-0000FB600000}"/>
    <cellStyle name="Normal 6 2 2 2 2 2 6 2" xfId="38266" xr:uid="{00000000-0005-0000-0000-0000FC600000}"/>
    <cellStyle name="Normal 6 2 2 2 2 2 7" xfId="9770" xr:uid="{00000000-0005-0000-0000-0000FD600000}"/>
    <cellStyle name="Normal 6 2 2 2 2 2 7 2" xfId="32951" xr:uid="{00000000-0005-0000-0000-0000FE600000}"/>
    <cellStyle name="Normal 6 2 2 2 2 2 8" xfId="20397" xr:uid="{00000000-0005-0000-0000-0000FF600000}"/>
    <cellStyle name="Normal 6 2 2 2 2 2 8 2" xfId="27641" xr:uid="{00000000-0005-0000-0000-000000610000}"/>
    <cellStyle name="Normal 6 2 2 2 2 2 9" xfId="22326" xr:uid="{00000000-0005-0000-0000-000001610000}"/>
    <cellStyle name="Normal 6 2 2 2 2 3" xfId="928" xr:uid="{00000000-0005-0000-0000-000002610000}"/>
    <cellStyle name="Normal 6 2 2 2 2 3 10" xfId="43721" xr:uid="{00000000-0005-0000-0000-000003610000}"/>
    <cellStyle name="Normal 6 2 2 2 2 3 11" xfId="5106" xr:uid="{00000000-0005-0000-0000-000004610000}"/>
    <cellStyle name="Normal 6 2 2 2 2 3 12" xfId="2881" xr:uid="{00000000-0005-0000-0000-000005610000}"/>
    <cellStyle name="Normal 6 2 2 2 2 3 2" xfId="1336" xr:uid="{00000000-0005-0000-0000-000006610000}"/>
    <cellStyle name="Normal 6 2 2 2 2 3 2 10" xfId="5107" xr:uid="{00000000-0005-0000-0000-000007610000}"/>
    <cellStyle name="Normal 6 2 2 2 2 3 2 11" xfId="3287" xr:uid="{00000000-0005-0000-0000-000008610000}"/>
    <cellStyle name="Normal 6 2 2 2 2 3 2 2" xfId="2151" xr:uid="{00000000-0005-0000-0000-000009610000}"/>
    <cellStyle name="Normal 6 2 2 2 2 3 2 2 10" xfId="4099" xr:uid="{00000000-0005-0000-0000-00000A610000}"/>
    <cellStyle name="Normal 6 2 2 2 2 3 2 2 2" xfId="7705" xr:uid="{00000000-0005-0000-0000-00000B610000}"/>
    <cellStyle name="Normal 6 2 2 2 2 3 2 2 2 2" xfId="18040" xr:uid="{00000000-0005-0000-0000-00000C610000}"/>
    <cellStyle name="Normal 6 2 2 2 2 3 2 2 2 2 2" xfId="41376" xr:uid="{00000000-0005-0000-0000-00000D610000}"/>
    <cellStyle name="Normal 6 2 2 2 2 3 2 2 2 3" xfId="12878" xr:uid="{00000000-0005-0000-0000-00000E610000}"/>
    <cellStyle name="Normal 6 2 2 2 2 3 2 2 2 3 2" xfId="36061" xr:uid="{00000000-0005-0000-0000-00000F610000}"/>
    <cellStyle name="Normal 6 2 2 2 2 3 2 2 2 4" xfId="30751" xr:uid="{00000000-0005-0000-0000-000010610000}"/>
    <cellStyle name="Normal 6 2 2 2 2 3 2 2 2 5" xfId="25436" xr:uid="{00000000-0005-0000-0000-000011610000}"/>
    <cellStyle name="Normal 6 2 2 2 2 3 2 2 3" xfId="9330" xr:uid="{00000000-0005-0000-0000-000012610000}"/>
    <cellStyle name="Normal 6 2 2 2 2 3 2 2 3 2" xfId="19799" xr:uid="{00000000-0005-0000-0000-000013610000}"/>
    <cellStyle name="Normal 6 2 2 2 2 3 2 2 3 2 2" xfId="43144" xr:uid="{00000000-0005-0000-0000-000014610000}"/>
    <cellStyle name="Normal 6 2 2 2 2 3 2 2 3 3" xfId="14645" xr:uid="{00000000-0005-0000-0000-000015610000}"/>
    <cellStyle name="Normal 6 2 2 2 2 3 2 2 3 3 2" xfId="37829" xr:uid="{00000000-0005-0000-0000-000016610000}"/>
    <cellStyle name="Normal 6 2 2 2 2 3 2 2 3 4" xfId="32519" xr:uid="{00000000-0005-0000-0000-000017610000}"/>
    <cellStyle name="Normal 6 2 2 2 2 3 2 2 3 5" xfId="27204" xr:uid="{00000000-0005-0000-0000-000018610000}"/>
    <cellStyle name="Normal 6 2 2 2 2 3 2 2 4" xfId="16426" xr:uid="{00000000-0005-0000-0000-000019610000}"/>
    <cellStyle name="Normal 6 2 2 2 2 3 2 2 4 2" xfId="39613" xr:uid="{00000000-0005-0000-0000-00001A610000}"/>
    <cellStyle name="Normal 6 2 2 2 2 3 2 2 5" xfId="11117" xr:uid="{00000000-0005-0000-0000-00001B610000}"/>
    <cellStyle name="Normal 6 2 2 2 2 3 2 2 5 2" xfId="34298" xr:uid="{00000000-0005-0000-0000-00001C610000}"/>
    <cellStyle name="Normal 6 2 2 2 2 3 2 2 6" xfId="21744" xr:uid="{00000000-0005-0000-0000-00001D610000}"/>
    <cellStyle name="Normal 6 2 2 2 2 3 2 2 6 2" xfId="28988" xr:uid="{00000000-0005-0000-0000-00001E610000}"/>
    <cellStyle name="Normal 6 2 2 2 2 3 2 2 7" xfId="23673" xr:uid="{00000000-0005-0000-0000-00001F610000}"/>
    <cellStyle name="Normal 6 2 2 2 2 3 2 2 8" xfId="44939" xr:uid="{00000000-0005-0000-0000-000020610000}"/>
    <cellStyle name="Normal 6 2 2 2 2 3 2 2 9" xfId="5108" xr:uid="{00000000-0005-0000-0000-000021610000}"/>
    <cellStyle name="Normal 6 2 2 2 2 3 2 3" xfId="6905" xr:uid="{00000000-0005-0000-0000-000022610000}"/>
    <cellStyle name="Normal 6 2 2 2 2 3 2 3 2" xfId="17276" xr:uid="{00000000-0005-0000-0000-000023610000}"/>
    <cellStyle name="Normal 6 2 2 2 2 3 2 3 2 2" xfId="40564" xr:uid="{00000000-0005-0000-0000-000024610000}"/>
    <cellStyle name="Normal 6 2 2 2 2 3 2 3 3" xfId="12066" xr:uid="{00000000-0005-0000-0000-000025610000}"/>
    <cellStyle name="Normal 6 2 2 2 2 3 2 3 3 2" xfId="35249" xr:uid="{00000000-0005-0000-0000-000026610000}"/>
    <cellStyle name="Normal 6 2 2 2 2 3 2 3 4" xfId="29939" xr:uid="{00000000-0005-0000-0000-000027610000}"/>
    <cellStyle name="Normal 6 2 2 2 2 3 2 3 5" xfId="24624" xr:uid="{00000000-0005-0000-0000-000028610000}"/>
    <cellStyle name="Normal 6 2 2 2 2 3 2 4" xfId="8565" xr:uid="{00000000-0005-0000-0000-000029610000}"/>
    <cellStyle name="Normal 6 2 2 2 2 3 2 4 2" xfId="18987" xr:uid="{00000000-0005-0000-0000-00002A610000}"/>
    <cellStyle name="Normal 6 2 2 2 2 3 2 4 2 2" xfId="42332" xr:uid="{00000000-0005-0000-0000-00002B610000}"/>
    <cellStyle name="Normal 6 2 2 2 2 3 2 4 3" xfId="13833" xr:uid="{00000000-0005-0000-0000-00002C610000}"/>
    <cellStyle name="Normal 6 2 2 2 2 3 2 4 3 2" xfId="37017" xr:uid="{00000000-0005-0000-0000-00002D610000}"/>
    <cellStyle name="Normal 6 2 2 2 2 3 2 4 4" xfId="31707" xr:uid="{00000000-0005-0000-0000-00002E610000}"/>
    <cellStyle name="Normal 6 2 2 2 2 3 2 4 5" xfId="26392" xr:uid="{00000000-0005-0000-0000-00002F610000}"/>
    <cellStyle name="Normal 6 2 2 2 2 3 2 5" xfId="15614" xr:uid="{00000000-0005-0000-0000-000030610000}"/>
    <cellStyle name="Normal 6 2 2 2 2 3 2 5 2" xfId="38801" xr:uid="{00000000-0005-0000-0000-000031610000}"/>
    <cellStyle name="Normal 6 2 2 2 2 3 2 6" xfId="10305" xr:uid="{00000000-0005-0000-0000-000032610000}"/>
    <cellStyle name="Normal 6 2 2 2 2 3 2 6 2" xfId="33486" xr:uid="{00000000-0005-0000-0000-000033610000}"/>
    <cellStyle name="Normal 6 2 2 2 2 3 2 7" xfId="20932" xr:uid="{00000000-0005-0000-0000-000034610000}"/>
    <cellStyle name="Normal 6 2 2 2 2 3 2 7 2" xfId="28176" xr:uid="{00000000-0005-0000-0000-000035610000}"/>
    <cellStyle name="Normal 6 2 2 2 2 3 2 8" xfId="22861" xr:uid="{00000000-0005-0000-0000-000036610000}"/>
    <cellStyle name="Normal 6 2 2 2 2 3 2 9" xfId="44127" xr:uid="{00000000-0005-0000-0000-000037610000}"/>
    <cellStyle name="Normal 6 2 2 2 2 3 3" xfId="1744" xr:uid="{00000000-0005-0000-0000-000038610000}"/>
    <cellStyle name="Normal 6 2 2 2 2 3 3 10" xfId="3693" xr:uid="{00000000-0005-0000-0000-000039610000}"/>
    <cellStyle name="Normal 6 2 2 2 2 3 3 2" xfId="7305" xr:uid="{00000000-0005-0000-0000-00003A610000}"/>
    <cellStyle name="Normal 6 2 2 2 2 3 3 2 2" xfId="17658" xr:uid="{00000000-0005-0000-0000-00003B610000}"/>
    <cellStyle name="Normal 6 2 2 2 2 3 3 2 2 2" xfId="40970" xr:uid="{00000000-0005-0000-0000-00003C610000}"/>
    <cellStyle name="Normal 6 2 2 2 2 3 3 2 3" xfId="12472" xr:uid="{00000000-0005-0000-0000-00003D610000}"/>
    <cellStyle name="Normal 6 2 2 2 2 3 3 2 3 2" xfId="35655" xr:uid="{00000000-0005-0000-0000-00003E610000}"/>
    <cellStyle name="Normal 6 2 2 2 2 3 3 2 4" xfId="30345" xr:uid="{00000000-0005-0000-0000-00003F610000}"/>
    <cellStyle name="Normal 6 2 2 2 2 3 3 2 5" xfId="25030" xr:uid="{00000000-0005-0000-0000-000040610000}"/>
    <cellStyle name="Normal 6 2 2 2 2 3 3 3" xfId="8947" xr:uid="{00000000-0005-0000-0000-000041610000}"/>
    <cellStyle name="Normal 6 2 2 2 2 3 3 3 2" xfId="19393" xr:uid="{00000000-0005-0000-0000-000042610000}"/>
    <cellStyle name="Normal 6 2 2 2 2 3 3 3 2 2" xfId="42738" xr:uid="{00000000-0005-0000-0000-000043610000}"/>
    <cellStyle name="Normal 6 2 2 2 2 3 3 3 3" xfId="14239" xr:uid="{00000000-0005-0000-0000-000044610000}"/>
    <cellStyle name="Normal 6 2 2 2 2 3 3 3 3 2" xfId="37423" xr:uid="{00000000-0005-0000-0000-000045610000}"/>
    <cellStyle name="Normal 6 2 2 2 2 3 3 3 4" xfId="32113" xr:uid="{00000000-0005-0000-0000-000046610000}"/>
    <cellStyle name="Normal 6 2 2 2 2 3 3 3 5" xfId="26798" xr:uid="{00000000-0005-0000-0000-000047610000}"/>
    <cellStyle name="Normal 6 2 2 2 2 3 3 4" xfId="16020" xr:uid="{00000000-0005-0000-0000-000048610000}"/>
    <cellStyle name="Normal 6 2 2 2 2 3 3 4 2" xfId="39207" xr:uid="{00000000-0005-0000-0000-000049610000}"/>
    <cellStyle name="Normal 6 2 2 2 2 3 3 5" xfId="10711" xr:uid="{00000000-0005-0000-0000-00004A610000}"/>
    <cellStyle name="Normal 6 2 2 2 2 3 3 5 2" xfId="33892" xr:uid="{00000000-0005-0000-0000-00004B610000}"/>
    <cellStyle name="Normal 6 2 2 2 2 3 3 6" xfId="21338" xr:uid="{00000000-0005-0000-0000-00004C610000}"/>
    <cellStyle name="Normal 6 2 2 2 2 3 3 6 2" xfId="28582" xr:uid="{00000000-0005-0000-0000-00004D610000}"/>
    <cellStyle name="Normal 6 2 2 2 2 3 3 7" xfId="23267" xr:uid="{00000000-0005-0000-0000-00004E610000}"/>
    <cellStyle name="Normal 6 2 2 2 2 3 3 8" xfId="44533" xr:uid="{00000000-0005-0000-0000-00004F610000}"/>
    <cellStyle name="Normal 6 2 2 2 2 3 3 9" xfId="5109" xr:uid="{00000000-0005-0000-0000-000050610000}"/>
    <cellStyle name="Normal 6 2 2 2 2 3 4" xfId="6506" xr:uid="{00000000-0005-0000-0000-000051610000}"/>
    <cellStyle name="Normal 6 2 2 2 2 3 4 2" xfId="16906" xr:uid="{00000000-0005-0000-0000-000052610000}"/>
    <cellStyle name="Normal 6 2 2 2 2 3 4 2 2" xfId="40158" xr:uid="{00000000-0005-0000-0000-000053610000}"/>
    <cellStyle name="Normal 6 2 2 2 2 3 4 3" xfId="11660" xr:uid="{00000000-0005-0000-0000-000054610000}"/>
    <cellStyle name="Normal 6 2 2 2 2 3 4 3 2" xfId="34843" xr:uid="{00000000-0005-0000-0000-000055610000}"/>
    <cellStyle name="Normal 6 2 2 2 2 3 4 4" xfId="29533" xr:uid="{00000000-0005-0000-0000-000056610000}"/>
    <cellStyle name="Normal 6 2 2 2 2 3 4 5" xfId="24218" xr:uid="{00000000-0005-0000-0000-000057610000}"/>
    <cellStyle name="Normal 6 2 2 2 2 3 5" xfId="8195" xr:uid="{00000000-0005-0000-0000-000058610000}"/>
    <cellStyle name="Normal 6 2 2 2 2 3 5 2" xfId="18582" xr:uid="{00000000-0005-0000-0000-000059610000}"/>
    <cellStyle name="Normal 6 2 2 2 2 3 5 2 2" xfId="41926" xr:uid="{00000000-0005-0000-0000-00005A610000}"/>
    <cellStyle name="Normal 6 2 2 2 2 3 5 3" xfId="13427" xr:uid="{00000000-0005-0000-0000-00005B610000}"/>
    <cellStyle name="Normal 6 2 2 2 2 3 5 3 2" xfId="36611" xr:uid="{00000000-0005-0000-0000-00005C610000}"/>
    <cellStyle name="Normal 6 2 2 2 2 3 5 4" xfId="31301" xr:uid="{00000000-0005-0000-0000-00005D610000}"/>
    <cellStyle name="Normal 6 2 2 2 2 3 5 5" xfId="25986" xr:uid="{00000000-0005-0000-0000-00005E610000}"/>
    <cellStyle name="Normal 6 2 2 2 2 3 6" xfId="15208" xr:uid="{00000000-0005-0000-0000-00005F610000}"/>
    <cellStyle name="Normal 6 2 2 2 2 3 6 2" xfId="38395" xr:uid="{00000000-0005-0000-0000-000060610000}"/>
    <cellStyle name="Normal 6 2 2 2 2 3 7" xfId="9899" xr:uid="{00000000-0005-0000-0000-000061610000}"/>
    <cellStyle name="Normal 6 2 2 2 2 3 7 2" xfId="33080" xr:uid="{00000000-0005-0000-0000-000062610000}"/>
    <cellStyle name="Normal 6 2 2 2 2 3 8" xfId="20526" xr:uid="{00000000-0005-0000-0000-000063610000}"/>
    <cellStyle name="Normal 6 2 2 2 2 3 8 2" xfId="27770" xr:uid="{00000000-0005-0000-0000-000064610000}"/>
    <cellStyle name="Normal 6 2 2 2 2 3 9" xfId="22455" xr:uid="{00000000-0005-0000-0000-000065610000}"/>
    <cellStyle name="Normal 6 2 2 2 2 4" xfId="1072" xr:uid="{00000000-0005-0000-0000-000066610000}"/>
    <cellStyle name="Normal 6 2 2 2 2 4 10" xfId="5110" xr:uid="{00000000-0005-0000-0000-000067610000}"/>
    <cellStyle name="Normal 6 2 2 2 2 4 11" xfId="3023" xr:uid="{00000000-0005-0000-0000-000068610000}"/>
    <cellStyle name="Normal 6 2 2 2 2 4 2" xfId="1887" xr:uid="{00000000-0005-0000-0000-000069610000}"/>
    <cellStyle name="Normal 6 2 2 2 2 4 2 10" xfId="3835" xr:uid="{00000000-0005-0000-0000-00006A610000}"/>
    <cellStyle name="Normal 6 2 2 2 2 4 2 2" xfId="7445" xr:uid="{00000000-0005-0000-0000-00006B610000}"/>
    <cellStyle name="Normal 6 2 2 2 2 4 2 2 2" xfId="17800" xr:uid="{00000000-0005-0000-0000-00006C610000}"/>
    <cellStyle name="Normal 6 2 2 2 2 4 2 2 2 2" xfId="41112" xr:uid="{00000000-0005-0000-0000-00006D610000}"/>
    <cellStyle name="Normal 6 2 2 2 2 4 2 2 3" xfId="12614" xr:uid="{00000000-0005-0000-0000-00006E610000}"/>
    <cellStyle name="Normal 6 2 2 2 2 4 2 2 3 2" xfId="35797" xr:uid="{00000000-0005-0000-0000-00006F610000}"/>
    <cellStyle name="Normal 6 2 2 2 2 4 2 2 4" xfId="30487" xr:uid="{00000000-0005-0000-0000-000070610000}"/>
    <cellStyle name="Normal 6 2 2 2 2 4 2 2 5" xfId="25172" xr:uid="{00000000-0005-0000-0000-000071610000}"/>
    <cellStyle name="Normal 6 2 2 2 2 4 2 3" xfId="9090" xr:uid="{00000000-0005-0000-0000-000072610000}"/>
    <cellStyle name="Normal 6 2 2 2 2 4 2 3 2" xfId="19535" xr:uid="{00000000-0005-0000-0000-000073610000}"/>
    <cellStyle name="Normal 6 2 2 2 2 4 2 3 2 2" xfId="42880" xr:uid="{00000000-0005-0000-0000-000074610000}"/>
    <cellStyle name="Normal 6 2 2 2 2 4 2 3 3" xfId="14381" xr:uid="{00000000-0005-0000-0000-000075610000}"/>
    <cellStyle name="Normal 6 2 2 2 2 4 2 3 3 2" xfId="37565" xr:uid="{00000000-0005-0000-0000-000076610000}"/>
    <cellStyle name="Normal 6 2 2 2 2 4 2 3 4" xfId="32255" xr:uid="{00000000-0005-0000-0000-000077610000}"/>
    <cellStyle name="Normal 6 2 2 2 2 4 2 3 5" xfId="26940" xr:uid="{00000000-0005-0000-0000-000078610000}"/>
    <cellStyle name="Normal 6 2 2 2 2 4 2 4" xfId="16162" xr:uid="{00000000-0005-0000-0000-000079610000}"/>
    <cellStyle name="Normal 6 2 2 2 2 4 2 4 2" xfId="39349" xr:uid="{00000000-0005-0000-0000-00007A610000}"/>
    <cellStyle name="Normal 6 2 2 2 2 4 2 5" xfId="10853" xr:uid="{00000000-0005-0000-0000-00007B610000}"/>
    <cellStyle name="Normal 6 2 2 2 2 4 2 5 2" xfId="34034" xr:uid="{00000000-0005-0000-0000-00007C610000}"/>
    <cellStyle name="Normal 6 2 2 2 2 4 2 6" xfId="21480" xr:uid="{00000000-0005-0000-0000-00007D610000}"/>
    <cellStyle name="Normal 6 2 2 2 2 4 2 6 2" xfId="28724" xr:uid="{00000000-0005-0000-0000-00007E610000}"/>
    <cellStyle name="Normal 6 2 2 2 2 4 2 7" xfId="23409" xr:uid="{00000000-0005-0000-0000-00007F610000}"/>
    <cellStyle name="Normal 6 2 2 2 2 4 2 8" xfId="44675" xr:uid="{00000000-0005-0000-0000-000080610000}"/>
    <cellStyle name="Normal 6 2 2 2 2 4 2 9" xfId="5111" xr:uid="{00000000-0005-0000-0000-000081610000}"/>
    <cellStyle name="Normal 6 2 2 2 2 4 3" xfId="6645" xr:uid="{00000000-0005-0000-0000-000082610000}"/>
    <cellStyle name="Normal 6 2 2 2 2 4 3 2" xfId="17048" xr:uid="{00000000-0005-0000-0000-000083610000}"/>
    <cellStyle name="Normal 6 2 2 2 2 4 3 2 2" xfId="40300" xr:uid="{00000000-0005-0000-0000-000084610000}"/>
    <cellStyle name="Normal 6 2 2 2 2 4 3 3" xfId="11802" xr:uid="{00000000-0005-0000-0000-000085610000}"/>
    <cellStyle name="Normal 6 2 2 2 2 4 3 3 2" xfId="34985" xr:uid="{00000000-0005-0000-0000-000086610000}"/>
    <cellStyle name="Normal 6 2 2 2 2 4 3 4" xfId="29675" xr:uid="{00000000-0005-0000-0000-000087610000}"/>
    <cellStyle name="Normal 6 2 2 2 2 4 3 5" xfId="24360" xr:uid="{00000000-0005-0000-0000-000088610000}"/>
    <cellStyle name="Normal 6 2 2 2 2 4 4" xfId="8337" xr:uid="{00000000-0005-0000-0000-000089610000}"/>
    <cellStyle name="Normal 6 2 2 2 2 4 4 2" xfId="18723" xr:uid="{00000000-0005-0000-0000-00008A610000}"/>
    <cellStyle name="Normal 6 2 2 2 2 4 4 2 2" xfId="42068" xr:uid="{00000000-0005-0000-0000-00008B610000}"/>
    <cellStyle name="Normal 6 2 2 2 2 4 4 3" xfId="13569" xr:uid="{00000000-0005-0000-0000-00008C610000}"/>
    <cellStyle name="Normal 6 2 2 2 2 4 4 3 2" xfId="36753" xr:uid="{00000000-0005-0000-0000-00008D610000}"/>
    <cellStyle name="Normal 6 2 2 2 2 4 4 4" xfId="31443" xr:uid="{00000000-0005-0000-0000-00008E610000}"/>
    <cellStyle name="Normal 6 2 2 2 2 4 4 5" xfId="26128" xr:uid="{00000000-0005-0000-0000-00008F610000}"/>
    <cellStyle name="Normal 6 2 2 2 2 4 5" xfId="15350" xr:uid="{00000000-0005-0000-0000-000090610000}"/>
    <cellStyle name="Normal 6 2 2 2 2 4 5 2" xfId="38537" xr:uid="{00000000-0005-0000-0000-000091610000}"/>
    <cellStyle name="Normal 6 2 2 2 2 4 6" xfId="10041" xr:uid="{00000000-0005-0000-0000-000092610000}"/>
    <cellStyle name="Normal 6 2 2 2 2 4 6 2" xfId="33222" xr:uid="{00000000-0005-0000-0000-000093610000}"/>
    <cellStyle name="Normal 6 2 2 2 2 4 7" xfId="20668" xr:uid="{00000000-0005-0000-0000-000094610000}"/>
    <cellStyle name="Normal 6 2 2 2 2 4 7 2" xfId="27912" xr:uid="{00000000-0005-0000-0000-000095610000}"/>
    <cellStyle name="Normal 6 2 2 2 2 4 8" xfId="22597" xr:uid="{00000000-0005-0000-0000-000096610000}"/>
    <cellStyle name="Normal 6 2 2 2 2 4 9" xfId="43863" xr:uid="{00000000-0005-0000-0000-000097610000}"/>
    <cellStyle name="Normal 6 2 2 2 2 5" xfId="653" xr:uid="{00000000-0005-0000-0000-000098610000}"/>
    <cellStyle name="Normal 6 2 2 2 2 5 10" xfId="2617" xr:uid="{00000000-0005-0000-0000-000099610000}"/>
    <cellStyle name="Normal 6 2 2 2 2 5 2" xfId="6246" xr:uid="{00000000-0005-0000-0000-00009A610000}"/>
    <cellStyle name="Normal 6 2 2 2 2 5 2 2" xfId="16690" xr:uid="{00000000-0005-0000-0000-00009B610000}"/>
    <cellStyle name="Normal 6 2 2 2 2 5 2 2 2" xfId="39894" xr:uid="{00000000-0005-0000-0000-00009C610000}"/>
    <cellStyle name="Normal 6 2 2 2 2 5 2 3" xfId="11396" xr:uid="{00000000-0005-0000-0000-00009D610000}"/>
    <cellStyle name="Normal 6 2 2 2 2 5 2 3 2" xfId="34579" xr:uid="{00000000-0005-0000-0000-00009E610000}"/>
    <cellStyle name="Normal 6 2 2 2 2 5 2 4" xfId="29269" xr:uid="{00000000-0005-0000-0000-00009F610000}"/>
    <cellStyle name="Normal 6 2 2 2 2 5 2 5" xfId="23954" xr:uid="{00000000-0005-0000-0000-0000A0610000}"/>
    <cellStyle name="Normal 6 2 2 2 2 5 3" xfId="7979" xr:uid="{00000000-0005-0000-0000-0000A1610000}"/>
    <cellStyle name="Normal 6 2 2 2 2 5 3 2" xfId="18318" xr:uid="{00000000-0005-0000-0000-0000A2610000}"/>
    <cellStyle name="Normal 6 2 2 2 2 5 3 2 2" xfId="41662" xr:uid="{00000000-0005-0000-0000-0000A3610000}"/>
    <cellStyle name="Normal 6 2 2 2 2 5 3 3" xfId="13163" xr:uid="{00000000-0005-0000-0000-0000A4610000}"/>
    <cellStyle name="Normal 6 2 2 2 2 5 3 3 2" xfId="36347" xr:uid="{00000000-0005-0000-0000-0000A5610000}"/>
    <cellStyle name="Normal 6 2 2 2 2 5 3 4" xfId="31037" xr:uid="{00000000-0005-0000-0000-0000A6610000}"/>
    <cellStyle name="Normal 6 2 2 2 2 5 3 5" xfId="25722" xr:uid="{00000000-0005-0000-0000-0000A7610000}"/>
    <cellStyle name="Normal 6 2 2 2 2 5 4" xfId="14944" xr:uid="{00000000-0005-0000-0000-0000A8610000}"/>
    <cellStyle name="Normal 6 2 2 2 2 5 4 2" xfId="38131" xr:uid="{00000000-0005-0000-0000-0000A9610000}"/>
    <cellStyle name="Normal 6 2 2 2 2 5 5" xfId="9635" xr:uid="{00000000-0005-0000-0000-0000AA610000}"/>
    <cellStyle name="Normal 6 2 2 2 2 5 5 2" xfId="32816" xr:uid="{00000000-0005-0000-0000-0000AB610000}"/>
    <cellStyle name="Normal 6 2 2 2 2 5 6" xfId="20262" xr:uid="{00000000-0005-0000-0000-0000AC610000}"/>
    <cellStyle name="Normal 6 2 2 2 2 5 6 2" xfId="27506" xr:uid="{00000000-0005-0000-0000-0000AD610000}"/>
    <cellStyle name="Normal 6 2 2 2 2 5 7" xfId="22191" xr:uid="{00000000-0005-0000-0000-0000AE610000}"/>
    <cellStyle name="Normal 6 2 2 2 2 5 8" xfId="43457" xr:uid="{00000000-0005-0000-0000-0000AF610000}"/>
    <cellStyle name="Normal 6 2 2 2 2 5 9" xfId="5112" xr:uid="{00000000-0005-0000-0000-0000B0610000}"/>
    <cellStyle name="Normal 6 2 2 2 2 6" xfId="1480" xr:uid="{00000000-0005-0000-0000-0000B1610000}"/>
    <cellStyle name="Normal 6 2 2 2 2 6 10" xfId="3429" xr:uid="{00000000-0005-0000-0000-0000B2610000}"/>
    <cellStyle name="Normal 6 2 2 2 2 6 2" xfId="7045" xr:uid="{00000000-0005-0000-0000-0000B3610000}"/>
    <cellStyle name="Normal 6 2 2 2 2 6 2 2" xfId="17418" xr:uid="{00000000-0005-0000-0000-0000B4610000}"/>
    <cellStyle name="Normal 6 2 2 2 2 6 2 2 2" xfId="40706" xr:uid="{00000000-0005-0000-0000-0000B5610000}"/>
    <cellStyle name="Normal 6 2 2 2 2 6 2 3" xfId="12208" xr:uid="{00000000-0005-0000-0000-0000B6610000}"/>
    <cellStyle name="Normal 6 2 2 2 2 6 2 3 2" xfId="35391" xr:uid="{00000000-0005-0000-0000-0000B7610000}"/>
    <cellStyle name="Normal 6 2 2 2 2 6 2 4" xfId="30081" xr:uid="{00000000-0005-0000-0000-0000B8610000}"/>
    <cellStyle name="Normal 6 2 2 2 2 6 2 5" xfId="24766" xr:uid="{00000000-0005-0000-0000-0000B9610000}"/>
    <cellStyle name="Normal 6 2 2 2 2 6 3" xfId="8707" xr:uid="{00000000-0005-0000-0000-0000BA610000}"/>
    <cellStyle name="Normal 6 2 2 2 2 6 3 2" xfId="19129" xr:uid="{00000000-0005-0000-0000-0000BB610000}"/>
    <cellStyle name="Normal 6 2 2 2 2 6 3 2 2" xfId="42474" xr:uid="{00000000-0005-0000-0000-0000BC610000}"/>
    <cellStyle name="Normal 6 2 2 2 2 6 3 3" xfId="13975" xr:uid="{00000000-0005-0000-0000-0000BD610000}"/>
    <cellStyle name="Normal 6 2 2 2 2 6 3 3 2" xfId="37159" xr:uid="{00000000-0005-0000-0000-0000BE610000}"/>
    <cellStyle name="Normal 6 2 2 2 2 6 3 4" xfId="31849" xr:uid="{00000000-0005-0000-0000-0000BF610000}"/>
    <cellStyle name="Normal 6 2 2 2 2 6 3 5" xfId="26534" xr:uid="{00000000-0005-0000-0000-0000C0610000}"/>
    <cellStyle name="Normal 6 2 2 2 2 6 4" xfId="15756" xr:uid="{00000000-0005-0000-0000-0000C1610000}"/>
    <cellStyle name="Normal 6 2 2 2 2 6 4 2" xfId="38943" xr:uid="{00000000-0005-0000-0000-0000C2610000}"/>
    <cellStyle name="Normal 6 2 2 2 2 6 5" xfId="10447" xr:uid="{00000000-0005-0000-0000-0000C3610000}"/>
    <cellStyle name="Normal 6 2 2 2 2 6 5 2" xfId="33628" xr:uid="{00000000-0005-0000-0000-0000C4610000}"/>
    <cellStyle name="Normal 6 2 2 2 2 6 6" xfId="21074" xr:uid="{00000000-0005-0000-0000-0000C5610000}"/>
    <cellStyle name="Normal 6 2 2 2 2 6 6 2" xfId="28318" xr:uid="{00000000-0005-0000-0000-0000C6610000}"/>
    <cellStyle name="Normal 6 2 2 2 2 6 7" xfId="23003" xr:uid="{00000000-0005-0000-0000-0000C7610000}"/>
    <cellStyle name="Normal 6 2 2 2 2 6 8" xfId="44269" xr:uid="{00000000-0005-0000-0000-0000C8610000}"/>
    <cellStyle name="Normal 6 2 2 2 2 6 9" xfId="5113" xr:uid="{00000000-0005-0000-0000-0000C9610000}"/>
    <cellStyle name="Normal 6 2 2 2 2 7" xfId="6114" xr:uid="{00000000-0005-0000-0000-0000CA610000}"/>
    <cellStyle name="Normal 6 2 2 2 2 7 2" xfId="16556" xr:uid="{00000000-0005-0000-0000-0000CB610000}"/>
    <cellStyle name="Normal 6 2 2 2 2 7 2 2" xfId="39760" xr:uid="{00000000-0005-0000-0000-0000CC610000}"/>
    <cellStyle name="Normal 6 2 2 2 2 7 3" xfId="11262" xr:uid="{00000000-0005-0000-0000-0000CD610000}"/>
    <cellStyle name="Normal 6 2 2 2 2 7 3 2" xfId="34445" xr:uid="{00000000-0005-0000-0000-0000CE610000}"/>
    <cellStyle name="Normal 6 2 2 2 2 7 4" xfId="29135" xr:uid="{00000000-0005-0000-0000-0000CF610000}"/>
    <cellStyle name="Normal 6 2 2 2 2 7 5" xfId="23820" xr:uid="{00000000-0005-0000-0000-0000D0610000}"/>
    <cellStyle name="Normal 6 2 2 2 2 8" xfId="7845" xr:uid="{00000000-0005-0000-0000-0000D1610000}"/>
    <cellStyle name="Normal 6 2 2 2 2 8 2" xfId="18184" xr:uid="{00000000-0005-0000-0000-0000D2610000}"/>
    <cellStyle name="Normal 6 2 2 2 2 8 2 2" xfId="41528" xr:uid="{00000000-0005-0000-0000-0000D3610000}"/>
    <cellStyle name="Normal 6 2 2 2 2 8 3" xfId="13029" xr:uid="{00000000-0005-0000-0000-0000D4610000}"/>
    <cellStyle name="Normal 6 2 2 2 2 8 3 2" xfId="36213" xr:uid="{00000000-0005-0000-0000-0000D5610000}"/>
    <cellStyle name="Normal 6 2 2 2 2 8 4" xfId="30903" xr:uid="{00000000-0005-0000-0000-0000D6610000}"/>
    <cellStyle name="Normal 6 2 2 2 2 8 5" xfId="25588" xr:uid="{00000000-0005-0000-0000-0000D7610000}"/>
    <cellStyle name="Normal 6 2 2 2 2 9" xfId="14810" xr:uid="{00000000-0005-0000-0000-0000D8610000}"/>
    <cellStyle name="Normal 6 2 2 2 2 9 2" xfId="37997" xr:uid="{00000000-0005-0000-0000-0000D9610000}"/>
    <cellStyle name="Normal 6 2 2 2 3" xfId="729" xr:uid="{00000000-0005-0000-0000-0000DA610000}"/>
    <cellStyle name="Normal 6 2 2 2 3 10" xfId="43530" xr:uid="{00000000-0005-0000-0000-0000DB610000}"/>
    <cellStyle name="Normal 6 2 2 2 3 11" xfId="5114" xr:uid="{00000000-0005-0000-0000-0000DC610000}"/>
    <cellStyle name="Normal 6 2 2 2 3 12" xfId="2690" xr:uid="{00000000-0005-0000-0000-0000DD610000}"/>
    <cellStyle name="Normal 6 2 2 2 3 2" xfId="1145" xr:uid="{00000000-0005-0000-0000-0000DE610000}"/>
    <cellStyle name="Normal 6 2 2 2 3 2 10" xfId="5115" xr:uid="{00000000-0005-0000-0000-0000DF610000}"/>
    <cellStyle name="Normal 6 2 2 2 3 2 11" xfId="3096" xr:uid="{00000000-0005-0000-0000-0000E0610000}"/>
    <cellStyle name="Normal 6 2 2 2 3 2 2" xfId="1960" xr:uid="{00000000-0005-0000-0000-0000E1610000}"/>
    <cellStyle name="Normal 6 2 2 2 3 2 2 10" xfId="3908" xr:uid="{00000000-0005-0000-0000-0000E2610000}"/>
    <cellStyle name="Normal 6 2 2 2 3 2 2 2" xfId="7517" xr:uid="{00000000-0005-0000-0000-0000E3610000}"/>
    <cellStyle name="Normal 6 2 2 2 3 2 2 2 2" xfId="17861" xr:uid="{00000000-0005-0000-0000-0000E4610000}"/>
    <cellStyle name="Normal 6 2 2 2 3 2 2 2 2 2" xfId="41185" xr:uid="{00000000-0005-0000-0000-0000E5610000}"/>
    <cellStyle name="Normal 6 2 2 2 3 2 2 2 3" xfId="12687" xr:uid="{00000000-0005-0000-0000-0000E6610000}"/>
    <cellStyle name="Normal 6 2 2 2 3 2 2 2 3 2" xfId="35870" xr:uid="{00000000-0005-0000-0000-0000E7610000}"/>
    <cellStyle name="Normal 6 2 2 2 3 2 2 2 4" xfId="30560" xr:uid="{00000000-0005-0000-0000-0000E8610000}"/>
    <cellStyle name="Normal 6 2 2 2 3 2 2 2 5" xfId="25245" xr:uid="{00000000-0005-0000-0000-0000E9610000}"/>
    <cellStyle name="Normal 6 2 2 2 3 2 2 3" xfId="9151" xr:uid="{00000000-0005-0000-0000-0000EA610000}"/>
    <cellStyle name="Normal 6 2 2 2 3 2 2 3 2" xfId="19608" xr:uid="{00000000-0005-0000-0000-0000EB610000}"/>
    <cellStyle name="Normal 6 2 2 2 3 2 2 3 2 2" xfId="42953" xr:uid="{00000000-0005-0000-0000-0000EC610000}"/>
    <cellStyle name="Normal 6 2 2 2 3 2 2 3 3" xfId="14454" xr:uid="{00000000-0005-0000-0000-0000ED610000}"/>
    <cellStyle name="Normal 6 2 2 2 3 2 2 3 3 2" xfId="37638" xr:uid="{00000000-0005-0000-0000-0000EE610000}"/>
    <cellStyle name="Normal 6 2 2 2 3 2 2 3 4" xfId="32328" xr:uid="{00000000-0005-0000-0000-0000EF610000}"/>
    <cellStyle name="Normal 6 2 2 2 3 2 2 3 5" xfId="27013" xr:uid="{00000000-0005-0000-0000-0000F0610000}"/>
    <cellStyle name="Normal 6 2 2 2 3 2 2 4" xfId="16235" xr:uid="{00000000-0005-0000-0000-0000F1610000}"/>
    <cellStyle name="Normal 6 2 2 2 3 2 2 4 2" xfId="39422" xr:uid="{00000000-0005-0000-0000-0000F2610000}"/>
    <cellStyle name="Normal 6 2 2 2 3 2 2 5" xfId="10926" xr:uid="{00000000-0005-0000-0000-0000F3610000}"/>
    <cellStyle name="Normal 6 2 2 2 3 2 2 5 2" xfId="34107" xr:uid="{00000000-0005-0000-0000-0000F4610000}"/>
    <cellStyle name="Normal 6 2 2 2 3 2 2 6" xfId="21553" xr:uid="{00000000-0005-0000-0000-0000F5610000}"/>
    <cellStyle name="Normal 6 2 2 2 3 2 2 6 2" xfId="28797" xr:uid="{00000000-0005-0000-0000-0000F6610000}"/>
    <cellStyle name="Normal 6 2 2 2 3 2 2 7" xfId="23482" xr:uid="{00000000-0005-0000-0000-0000F7610000}"/>
    <cellStyle name="Normal 6 2 2 2 3 2 2 8" xfId="44748" xr:uid="{00000000-0005-0000-0000-0000F8610000}"/>
    <cellStyle name="Normal 6 2 2 2 3 2 2 9" xfId="5116" xr:uid="{00000000-0005-0000-0000-0000F9610000}"/>
    <cellStyle name="Normal 6 2 2 2 3 2 3" xfId="6717" xr:uid="{00000000-0005-0000-0000-0000FA610000}"/>
    <cellStyle name="Normal 6 2 2 2 3 2 3 2" xfId="17109" xr:uid="{00000000-0005-0000-0000-0000FB610000}"/>
    <cellStyle name="Normal 6 2 2 2 3 2 3 2 2" xfId="40373" xr:uid="{00000000-0005-0000-0000-0000FC610000}"/>
    <cellStyle name="Normal 6 2 2 2 3 2 3 3" xfId="11875" xr:uid="{00000000-0005-0000-0000-0000FD610000}"/>
    <cellStyle name="Normal 6 2 2 2 3 2 3 3 2" xfId="35058" xr:uid="{00000000-0005-0000-0000-0000FE610000}"/>
    <cellStyle name="Normal 6 2 2 2 3 2 3 4" xfId="29748" xr:uid="{00000000-0005-0000-0000-0000FF610000}"/>
    <cellStyle name="Normal 6 2 2 2 3 2 3 5" xfId="24433" xr:uid="{00000000-0005-0000-0000-000000620000}"/>
    <cellStyle name="Normal 6 2 2 2 3 2 4" xfId="8398" xr:uid="{00000000-0005-0000-0000-000001620000}"/>
    <cellStyle name="Normal 6 2 2 2 3 2 4 2" xfId="18796" xr:uid="{00000000-0005-0000-0000-000002620000}"/>
    <cellStyle name="Normal 6 2 2 2 3 2 4 2 2" xfId="42141" xr:uid="{00000000-0005-0000-0000-000003620000}"/>
    <cellStyle name="Normal 6 2 2 2 3 2 4 3" xfId="13642" xr:uid="{00000000-0005-0000-0000-000004620000}"/>
    <cellStyle name="Normal 6 2 2 2 3 2 4 3 2" xfId="36826" xr:uid="{00000000-0005-0000-0000-000005620000}"/>
    <cellStyle name="Normal 6 2 2 2 3 2 4 4" xfId="31516" xr:uid="{00000000-0005-0000-0000-000006620000}"/>
    <cellStyle name="Normal 6 2 2 2 3 2 4 5" xfId="26201" xr:uid="{00000000-0005-0000-0000-000007620000}"/>
    <cellStyle name="Normal 6 2 2 2 3 2 5" xfId="15423" xr:uid="{00000000-0005-0000-0000-000008620000}"/>
    <cellStyle name="Normal 6 2 2 2 3 2 5 2" xfId="38610" xr:uid="{00000000-0005-0000-0000-000009620000}"/>
    <cellStyle name="Normal 6 2 2 2 3 2 6" xfId="10114" xr:uid="{00000000-0005-0000-0000-00000A620000}"/>
    <cellStyle name="Normal 6 2 2 2 3 2 6 2" xfId="33295" xr:uid="{00000000-0005-0000-0000-00000B620000}"/>
    <cellStyle name="Normal 6 2 2 2 3 2 7" xfId="20741" xr:uid="{00000000-0005-0000-0000-00000C620000}"/>
    <cellStyle name="Normal 6 2 2 2 3 2 7 2" xfId="27985" xr:uid="{00000000-0005-0000-0000-00000D620000}"/>
    <cellStyle name="Normal 6 2 2 2 3 2 8" xfId="22670" xr:uid="{00000000-0005-0000-0000-00000E620000}"/>
    <cellStyle name="Normal 6 2 2 2 3 2 9" xfId="43936" xr:uid="{00000000-0005-0000-0000-00000F620000}"/>
    <cellStyle name="Normal 6 2 2 2 3 3" xfId="1553" xr:uid="{00000000-0005-0000-0000-000010620000}"/>
    <cellStyle name="Normal 6 2 2 2 3 3 10" xfId="3502" xr:uid="{00000000-0005-0000-0000-000011620000}"/>
    <cellStyle name="Normal 6 2 2 2 3 3 2" xfId="7117" xr:uid="{00000000-0005-0000-0000-000012620000}"/>
    <cellStyle name="Normal 6 2 2 2 3 3 2 2" xfId="17479" xr:uid="{00000000-0005-0000-0000-000013620000}"/>
    <cellStyle name="Normal 6 2 2 2 3 3 2 2 2" xfId="40779" xr:uid="{00000000-0005-0000-0000-000014620000}"/>
    <cellStyle name="Normal 6 2 2 2 3 3 2 3" xfId="12281" xr:uid="{00000000-0005-0000-0000-000015620000}"/>
    <cellStyle name="Normal 6 2 2 2 3 3 2 3 2" xfId="35464" xr:uid="{00000000-0005-0000-0000-000016620000}"/>
    <cellStyle name="Normal 6 2 2 2 3 3 2 4" xfId="30154" xr:uid="{00000000-0005-0000-0000-000017620000}"/>
    <cellStyle name="Normal 6 2 2 2 3 3 2 5" xfId="24839" xr:uid="{00000000-0005-0000-0000-000018620000}"/>
    <cellStyle name="Normal 6 2 2 2 3 3 3" xfId="8768" xr:uid="{00000000-0005-0000-0000-000019620000}"/>
    <cellStyle name="Normal 6 2 2 2 3 3 3 2" xfId="19202" xr:uid="{00000000-0005-0000-0000-00001A620000}"/>
    <cellStyle name="Normal 6 2 2 2 3 3 3 2 2" xfId="42547" xr:uid="{00000000-0005-0000-0000-00001B620000}"/>
    <cellStyle name="Normal 6 2 2 2 3 3 3 3" xfId="14048" xr:uid="{00000000-0005-0000-0000-00001C620000}"/>
    <cellStyle name="Normal 6 2 2 2 3 3 3 3 2" xfId="37232" xr:uid="{00000000-0005-0000-0000-00001D620000}"/>
    <cellStyle name="Normal 6 2 2 2 3 3 3 4" xfId="31922" xr:uid="{00000000-0005-0000-0000-00001E620000}"/>
    <cellStyle name="Normal 6 2 2 2 3 3 3 5" xfId="26607" xr:uid="{00000000-0005-0000-0000-00001F620000}"/>
    <cellStyle name="Normal 6 2 2 2 3 3 4" xfId="15829" xr:uid="{00000000-0005-0000-0000-000020620000}"/>
    <cellStyle name="Normal 6 2 2 2 3 3 4 2" xfId="39016" xr:uid="{00000000-0005-0000-0000-000021620000}"/>
    <cellStyle name="Normal 6 2 2 2 3 3 5" xfId="10520" xr:uid="{00000000-0005-0000-0000-000022620000}"/>
    <cellStyle name="Normal 6 2 2 2 3 3 5 2" xfId="33701" xr:uid="{00000000-0005-0000-0000-000023620000}"/>
    <cellStyle name="Normal 6 2 2 2 3 3 6" xfId="21147" xr:uid="{00000000-0005-0000-0000-000024620000}"/>
    <cellStyle name="Normal 6 2 2 2 3 3 6 2" xfId="28391" xr:uid="{00000000-0005-0000-0000-000025620000}"/>
    <cellStyle name="Normal 6 2 2 2 3 3 7" xfId="23076" xr:uid="{00000000-0005-0000-0000-000026620000}"/>
    <cellStyle name="Normal 6 2 2 2 3 3 8" xfId="44342" xr:uid="{00000000-0005-0000-0000-000027620000}"/>
    <cellStyle name="Normal 6 2 2 2 3 3 9" xfId="5117" xr:uid="{00000000-0005-0000-0000-000028620000}"/>
    <cellStyle name="Normal 6 2 2 2 3 4" xfId="6318" xr:uid="{00000000-0005-0000-0000-000029620000}"/>
    <cellStyle name="Normal 6 2 2 2 3 4 2" xfId="16751" xr:uid="{00000000-0005-0000-0000-00002A620000}"/>
    <cellStyle name="Normal 6 2 2 2 3 4 2 2" xfId="39967" xr:uid="{00000000-0005-0000-0000-00002B620000}"/>
    <cellStyle name="Normal 6 2 2 2 3 4 3" xfId="11469" xr:uid="{00000000-0005-0000-0000-00002C620000}"/>
    <cellStyle name="Normal 6 2 2 2 3 4 3 2" xfId="34652" xr:uid="{00000000-0005-0000-0000-00002D620000}"/>
    <cellStyle name="Normal 6 2 2 2 3 4 4" xfId="29342" xr:uid="{00000000-0005-0000-0000-00002E620000}"/>
    <cellStyle name="Normal 6 2 2 2 3 4 5" xfId="24027" xr:uid="{00000000-0005-0000-0000-00002F620000}"/>
    <cellStyle name="Normal 6 2 2 2 3 5" xfId="8040" xr:uid="{00000000-0005-0000-0000-000030620000}"/>
    <cellStyle name="Normal 6 2 2 2 3 5 2" xfId="18391" xr:uid="{00000000-0005-0000-0000-000031620000}"/>
    <cellStyle name="Normal 6 2 2 2 3 5 2 2" xfId="41735" xr:uid="{00000000-0005-0000-0000-000032620000}"/>
    <cellStyle name="Normal 6 2 2 2 3 5 3" xfId="13236" xr:uid="{00000000-0005-0000-0000-000033620000}"/>
    <cellStyle name="Normal 6 2 2 2 3 5 3 2" xfId="36420" xr:uid="{00000000-0005-0000-0000-000034620000}"/>
    <cellStyle name="Normal 6 2 2 2 3 5 4" xfId="31110" xr:uid="{00000000-0005-0000-0000-000035620000}"/>
    <cellStyle name="Normal 6 2 2 2 3 5 5" xfId="25795" xr:uid="{00000000-0005-0000-0000-000036620000}"/>
    <cellStyle name="Normal 6 2 2 2 3 6" xfId="15017" xr:uid="{00000000-0005-0000-0000-000037620000}"/>
    <cellStyle name="Normal 6 2 2 2 3 6 2" xfId="38204" xr:uid="{00000000-0005-0000-0000-000038620000}"/>
    <cellStyle name="Normal 6 2 2 2 3 7" xfId="9708" xr:uid="{00000000-0005-0000-0000-000039620000}"/>
    <cellStyle name="Normal 6 2 2 2 3 7 2" xfId="32889" xr:uid="{00000000-0005-0000-0000-00003A620000}"/>
    <cellStyle name="Normal 6 2 2 2 3 8" xfId="20335" xr:uid="{00000000-0005-0000-0000-00003B620000}"/>
    <cellStyle name="Normal 6 2 2 2 3 8 2" xfId="27579" xr:uid="{00000000-0005-0000-0000-00003C620000}"/>
    <cellStyle name="Normal 6 2 2 2 3 9" xfId="22264" xr:uid="{00000000-0005-0000-0000-00003D620000}"/>
    <cellStyle name="Normal 6 2 2 2 4" xfId="866" xr:uid="{00000000-0005-0000-0000-00003E620000}"/>
    <cellStyle name="Normal 6 2 2 2 4 10" xfId="43659" xr:uid="{00000000-0005-0000-0000-00003F620000}"/>
    <cellStyle name="Normal 6 2 2 2 4 11" xfId="5118" xr:uid="{00000000-0005-0000-0000-000040620000}"/>
    <cellStyle name="Normal 6 2 2 2 4 12" xfId="2819" xr:uid="{00000000-0005-0000-0000-000041620000}"/>
    <cellStyle name="Normal 6 2 2 2 4 2" xfId="1274" xr:uid="{00000000-0005-0000-0000-000042620000}"/>
    <cellStyle name="Normal 6 2 2 2 4 2 10" xfId="5119" xr:uid="{00000000-0005-0000-0000-000043620000}"/>
    <cellStyle name="Normal 6 2 2 2 4 2 11" xfId="3225" xr:uid="{00000000-0005-0000-0000-000044620000}"/>
    <cellStyle name="Normal 6 2 2 2 4 2 2" xfId="2089" xr:uid="{00000000-0005-0000-0000-000045620000}"/>
    <cellStyle name="Normal 6 2 2 2 4 2 2 10" xfId="4037" xr:uid="{00000000-0005-0000-0000-000046620000}"/>
    <cellStyle name="Normal 6 2 2 2 4 2 2 2" xfId="7644" xr:uid="{00000000-0005-0000-0000-000047620000}"/>
    <cellStyle name="Normal 6 2 2 2 4 2 2 2 2" xfId="17978" xr:uid="{00000000-0005-0000-0000-000048620000}"/>
    <cellStyle name="Normal 6 2 2 2 4 2 2 2 2 2" xfId="41314" xr:uid="{00000000-0005-0000-0000-000049620000}"/>
    <cellStyle name="Normal 6 2 2 2 4 2 2 2 3" xfId="12816" xr:uid="{00000000-0005-0000-0000-00004A620000}"/>
    <cellStyle name="Normal 6 2 2 2 4 2 2 2 3 2" xfId="35999" xr:uid="{00000000-0005-0000-0000-00004B620000}"/>
    <cellStyle name="Normal 6 2 2 2 4 2 2 2 4" xfId="30689" xr:uid="{00000000-0005-0000-0000-00004C620000}"/>
    <cellStyle name="Normal 6 2 2 2 4 2 2 2 5" xfId="25374" xr:uid="{00000000-0005-0000-0000-00004D620000}"/>
    <cellStyle name="Normal 6 2 2 2 4 2 2 3" xfId="9268" xr:uid="{00000000-0005-0000-0000-00004E620000}"/>
    <cellStyle name="Normal 6 2 2 2 4 2 2 3 2" xfId="19737" xr:uid="{00000000-0005-0000-0000-00004F620000}"/>
    <cellStyle name="Normal 6 2 2 2 4 2 2 3 2 2" xfId="43082" xr:uid="{00000000-0005-0000-0000-000050620000}"/>
    <cellStyle name="Normal 6 2 2 2 4 2 2 3 3" xfId="14583" xr:uid="{00000000-0005-0000-0000-000051620000}"/>
    <cellStyle name="Normal 6 2 2 2 4 2 2 3 3 2" xfId="37767" xr:uid="{00000000-0005-0000-0000-000052620000}"/>
    <cellStyle name="Normal 6 2 2 2 4 2 2 3 4" xfId="32457" xr:uid="{00000000-0005-0000-0000-000053620000}"/>
    <cellStyle name="Normal 6 2 2 2 4 2 2 3 5" xfId="27142" xr:uid="{00000000-0005-0000-0000-000054620000}"/>
    <cellStyle name="Normal 6 2 2 2 4 2 2 4" xfId="16364" xr:uid="{00000000-0005-0000-0000-000055620000}"/>
    <cellStyle name="Normal 6 2 2 2 4 2 2 4 2" xfId="39551" xr:uid="{00000000-0005-0000-0000-000056620000}"/>
    <cellStyle name="Normal 6 2 2 2 4 2 2 5" xfId="11055" xr:uid="{00000000-0005-0000-0000-000057620000}"/>
    <cellStyle name="Normal 6 2 2 2 4 2 2 5 2" xfId="34236" xr:uid="{00000000-0005-0000-0000-000058620000}"/>
    <cellStyle name="Normal 6 2 2 2 4 2 2 6" xfId="21682" xr:uid="{00000000-0005-0000-0000-000059620000}"/>
    <cellStyle name="Normal 6 2 2 2 4 2 2 6 2" xfId="28926" xr:uid="{00000000-0005-0000-0000-00005A620000}"/>
    <cellStyle name="Normal 6 2 2 2 4 2 2 7" xfId="23611" xr:uid="{00000000-0005-0000-0000-00005B620000}"/>
    <cellStyle name="Normal 6 2 2 2 4 2 2 8" xfId="44877" xr:uid="{00000000-0005-0000-0000-00005C620000}"/>
    <cellStyle name="Normal 6 2 2 2 4 2 2 9" xfId="5120" xr:uid="{00000000-0005-0000-0000-00005D620000}"/>
    <cellStyle name="Normal 6 2 2 2 4 2 3" xfId="6844" xr:uid="{00000000-0005-0000-0000-00005E620000}"/>
    <cellStyle name="Normal 6 2 2 2 4 2 3 2" xfId="17214" xr:uid="{00000000-0005-0000-0000-00005F620000}"/>
    <cellStyle name="Normal 6 2 2 2 4 2 3 2 2" xfId="40502" xr:uid="{00000000-0005-0000-0000-000060620000}"/>
    <cellStyle name="Normal 6 2 2 2 4 2 3 3" xfId="12004" xr:uid="{00000000-0005-0000-0000-000061620000}"/>
    <cellStyle name="Normal 6 2 2 2 4 2 3 3 2" xfId="35187" xr:uid="{00000000-0005-0000-0000-000062620000}"/>
    <cellStyle name="Normal 6 2 2 2 4 2 3 4" xfId="29877" xr:uid="{00000000-0005-0000-0000-000063620000}"/>
    <cellStyle name="Normal 6 2 2 2 4 2 3 5" xfId="24562" xr:uid="{00000000-0005-0000-0000-000064620000}"/>
    <cellStyle name="Normal 6 2 2 2 4 2 4" xfId="8503" xr:uid="{00000000-0005-0000-0000-000065620000}"/>
    <cellStyle name="Normal 6 2 2 2 4 2 4 2" xfId="18925" xr:uid="{00000000-0005-0000-0000-000066620000}"/>
    <cellStyle name="Normal 6 2 2 2 4 2 4 2 2" xfId="42270" xr:uid="{00000000-0005-0000-0000-000067620000}"/>
    <cellStyle name="Normal 6 2 2 2 4 2 4 3" xfId="13771" xr:uid="{00000000-0005-0000-0000-000068620000}"/>
    <cellStyle name="Normal 6 2 2 2 4 2 4 3 2" xfId="36955" xr:uid="{00000000-0005-0000-0000-000069620000}"/>
    <cellStyle name="Normal 6 2 2 2 4 2 4 4" xfId="31645" xr:uid="{00000000-0005-0000-0000-00006A620000}"/>
    <cellStyle name="Normal 6 2 2 2 4 2 4 5" xfId="26330" xr:uid="{00000000-0005-0000-0000-00006B620000}"/>
    <cellStyle name="Normal 6 2 2 2 4 2 5" xfId="15552" xr:uid="{00000000-0005-0000-0000-00006C620000}"/>
    <cellStyle name="Normal 6 2 2 2 4 2 5 2" xfId="38739" xr:uid="{00000000-0005-0000-0000-00006D620000}"/>
    <cellStyle name="Normal 6 2 2 2 4 2 6" xfId="10243" xr:uid="{00000000-0005-0000-0000-00006E620000}"/>
    <cellStyle name="Normal 6 2 2 2 4 2 6 2" xfId="33424" xr:uid="{00000000-0005-0000-0000-00006F620000}"/>
    <cellStyle name="Normal 6 2 2 2 4 2 7" xfId="20870" xr:uid="{00000000-0005-0000-0000-000070620000}"/>
    <cellStyle name="Normal 6 2 2 2 4 2 7 2" xfId="28114" xr:uid="{00000000-0005-0000-0000-000071620000}"/>
    <cellStyle name="Normal 6 2 2 2 4 2 8" xfId="22799" xr:uid="{00000000-0005-0000-0000-000072620000}"/>
    <cellStyle name="Normal 6 2 2 2 4 2 9" xfId="44065" xr:uid="{00000000-0005-0000-0000-000073620000}"/>
    <cellStyle name="Normal 6 2 2 2 4 3" xfId="1682" xr:uid="{00000000-0005-0000-0000-000074620000}"/>
    <cellStyle name="Normal 6 2 2 2 4 3 10" xfId="3631" xr:uid="{00000000-0005-0000-0000-000075620000}"/>
    <cellStyle name="Normal 6 2 2 2 4 3 2" xfId="7244" xr:uid="{00000000-0005-0000-0000-000076620000}"/>
    <cellStyle name="Normal 6 2 2 2 4 3 2 2" xfId="17596" xr:uid="{00000000-0005-0000-0000-000077620000}"/>
    <cellStyle name="Normal 6 2 2 2 4 3 2 2 2" xfId="40908" xr:uid="{00000000-0005-0000-0000-000078620000}"/>
    <cellStyle name="Normal 6 2 2 2 4 3 2 3" xfId="12410" xr:uid="{00000000-0005-0000-0000-000079620000}"/>
    <cellStyle name="Normal 6 2 2 2 4 3 2 3 2" xfId="35593" xr:uid="{00000000-0005-0000-0000-00007A620000}"/>
    <cellStyle name="Normal 6 2 2 2 4 3 2 4" xfId="30283" xr:uid="{00000000-0005-0000-0000-00007B620000}"/>
    <cellStyle name="Normal 6 2 2 2 4 3 2 5" xfId="24968" xr:uid="{00000000-0005-0000-0000-00007C620000}"/>
    <cellStyle name="Normal 6 2 2 2 4 3 3" xfId="8885" xr:uid="{00000000-0005-0000-0000-00007D620000}"/>
    <cellStyle name="Normal 6 2 2 2 4 3 3 2" xfId="19331" xr:uid="{00000000-0005-0000-0000-00007E620000}"/>
    <cellStyle name="Normal 6 2 2 2 4 3 3 2 2" xfId="42676" xr:uid="{00000000-0005-0000-0000-00007F620000}"/>
    <cellStyle name="Normal 6 2 2 2 4 3 3 3" xfId="14177" xr:uid="{00000000-0005-0000-0000-000080620000}"/>
    <cellStyle name="Normal 6 2 2 2 4 3 3 3 2" xfId="37361" xr:uid="{00000000-0005-0000-0000-000081620000}"/>
    <cellStyle name="Normal 6 2 2 2 4 3 3 4" xfId="32051" xr:uid="{00000000-0005-0000-0000-000082620000}"/>
    <cellStyle name="Normal 6 2 2 2 4 3 3 5" xfId="26736" xr:uid="{00000000-0005-0000-0000-000083620000}"/>
    <cellStyle name="Normal 6 2 2 2 4 3 4" xfId="15958" xr:uid="{00000000-0005-0000-0000-000084620000}"/>
    <cellStyle name="Normal 6 2 2 2 4 3 4 2" xfId="39145" xr:uid="{00000000-0005-0000-0000-000085620000}"/>
    <cellStyle name="Normal 6 2 2 2 4 3 5" xfId="10649" xr:uid="{00000000-0005-0000-0000-000086620000}"/>
    <cellStyle name="Normal 6 2 2 2 4 3 5 2" xfId="33830" xr:uid="{00000000-0005-0000-0000-000087620000}"/>
    <cellStyle name="Normal 6 2 2 2 4 3 6" xfId="21276" xr:uid="{00000000-0005-0000-0000-000088620000}"/>
    <cellStyle name="Normal 6 2 2 2 4 3 6 2" xfId="28520" xr:uid="{00000000-0005-0000-0000-000089620000}"/>
    <cellStyle name="Normal 6 2 2 2 4 3 7" xfId="23205" xr:uid="{00000000-0005-0000-0000-00008A620000}"/>
    <cellStyle name="Normal 6 2 2 2 4 3 8" xfId="44471" xr:uid="{00000000-0005-0000-0000-00008B620000}"/>
    <cellStyle name="Normal 6 2 2 2 4 3 9" xfId="5121" xr:uid="{00000000-0005-0000-0000-00008C620000}"/>
    <cellStyle name="Normal 6 2 2 2 4 4" xfId="6445" xr:uid="{00000000-0005-0000-0000-00008D620000}"/>
    <cellStyle name="Normal 6 2 2 2 4 4 2" xfId="16856" xr:uid="{00000000-0005-0000-0000-00008E620000}"/>
    <cellStyle name="Normal 6 2 2 2 4 4 2 2" xfId="40096" xr:uid="{00000000-0005-0000-0000-00008F620000}"/>
    <cellStyle name="Normal 6 2 2 2 4 4 3" xfId="11598" xr:uid="{00000000-0005-0000-0000-000090620000}"/>
    <cellStyle name="Normal 6 2 2 2 4 4 3 2" xfId="34781" xr:uid="{00000000-0005-0000-0000-000091620000}"/>
    <cellStyle name="Normal 6 2 2 2 4 4 4" xfId="29471" xr:uid="{00000000-0005-0000-0000-000092620000}"/>
    <cellStyle name="Normal 6 2 2 2 4 4 5" xfId="24156" xr:uid="{00000000-0005-0000-0000-000093620000}"/>
    <cellStyle name="Normal 6 2 2 2 4 5" xfId="8145" xr:uid="{00000000-0005-0000-0000-000094620000}"/>
    <cellStyle name="Normal 6 2 2 2 4 5 2" xfId="18520" xr:uid="{00000000-0005-0000-0000-000095620000}"/>
    <cellStyle name="Normal 6 2 2 2 4 5 2 2" xfId="41864" xr:uid="{00000000-0005-0000-0000-000096620000}"/>
    <cellStyle name="Normal 6 2 2 2 4 5 3" xfId="13365" xr:uid="{00000000-0005-0000-0000-000097620000}"/>
    <cellStyle name="Normal 6 2 2 2 4 5 3 2" xfId="36549" xr:uid="{00000000-0005-0000-0000-000098620000}"/>
    <cellStyle name="Normal 6 2 2 2 4 5 4" xfId="31239" xr:uid="{00000000-0005-0000-0000-000099620000}"/>
    <cellStyle name="Normal 6 2 2 2 4 5 5" xfId="25924" xr:uid="{00000000-0005-0000-0000-00009A620000}"/>
    <cellStyle name="Normal 6 2 2 2 4 6" xfId="15146" xr:uid="{00000000-0005-0000-0000-00009B620000}"/>
    <cellStyle name="Normal 6 2 2 2 4 6 2" xfId="38333" xr:uid="{00000000-0005-0000-0000-00009C620000}"/>
    <cellStyle name="Normal 6 2 2 2 4 7" xfId="9837" xr:uid="{00000000-0005-0000-0000-00009D620000}"/>
    <cellStyle name="Normal 6 2 2 2 4 7 2" xfId="33018" xr:uid="{00000000-0005-0000-0000-00009E620000}"/>
    <cellStyle name="Normal 6 2 2 2 4 8" xfId="20464" xr:uid="{00000000-0005-0000-0000-00009F620000}"/>
    <cellStyle name="Normal 6 2 2 2 4 8 2" xfId="27708" xr:uid="{00000000-0005-0000-0000-0000A0620000}"/>
    <cellStyle name="Normal 6 2 2 2 4 9" xfId="22393" xr:uid="{00000000-0005-0000-0000-0000A1620000}"/>
    <cellStyle name="Normal 6 2 2 2 5" xfId="1010" xr:uid="{00000000-0005-0000-0000-0000A2620000}"/>
    <cellStyle name="Normal 6 2 2 2 5 10" xfId="5122" xr:uid="{00000000-0005-0000-0000-0000A3620000}"/>
    <cellStyle name="Normal 6 2 2 2 5 11" xfId="2961" xr:uid="{00000000-0005-0000-0000-0000A4620000}"/>
    <cellStyle name="Normal 6 2 2 2 5 2" xfId="1825" xr:uid="{00000000-0005-0000-0000-0000A5620000}"/>
    <cellStyle name="Normal 6 2 2 2 5 2 10" xfId="3773" xr:uid="{00000000-0005-0000-0000-0000A6620000}"/>
    <cellStyle name="Normal 6 2 2 2 5 2 2" xfId="7384" xr:uid="{00000000-0005-0000-0000-0000A7620000}"/>
    <cellStyle name="Normal 6 2 2 2 5 2 2 2" xfId="17738" xr:uid="{00000000-0005-0000-0000-0000A8620000}"/>
    <cellStyle name="Normal 6 2 2 2 5 2 2 2 2" xfId="41050" xr:uid="{00000000-0005-0000-0000-0000A9620000}"/>
    <cellStyle name="Normal 6 2 2 2 5 2 2 3" xfId="12552" xr:uid="{00000000-0005-0000-0000-0000AA620000}"/>
    <cellStyle name="Normal 6 2 2 2 5 2 2 3 2" xfId="35735" xr:uid="{00000000-0005-0000-0000-0000AB620000}"/>
    <cellStyle name="Normal 6 2 2 2 5 2 2 4" xfId="30425" xr:uid="{00000000-0005-0000-0000-0000AC620000}"/>
    <cellStyle name="Normal 6 2 2 2 5 2 2 5" xfId="25110" xr:uid="{00000000-0005-0000-0000-0000AD620000}"/>
    <cellStyle name="Normal 6 2 2 2 5 2 3" xfId="9028" xr:uid="{00000000-0005-0000-0000-0000AE620000}"/>
    <cellStyle name="Normal 6 2 2 2 5 2 3 2" xfId="19473" xr:uid="{00000000-0005-0000-0000-0000AF620000}"/>
    <cellStyle name="Normal 6 2 2 2 5 2 3 2 2" xfId="42818" xr:uid="{00000000-0005-0000-0000-0000B0620000}"/>
    <cellStyle name="Normal 6 2 2 2 5 2 3 3" xfId="14319" xr:uid="{00000000-0005-0000-0000-0000B1620000}"/>
    <cellStyle name="Normal 6 2 2 2 5 2 3 3 2" xfId="37503" xr:uid="{00000000-0005-0000-0000-0000B2620000}"/>
    <cellStyle name="Normal 6 2 2 2 5 2 3 4" xfId="32193" xr:uid="{00000000-0005-0000-0000-0000B3620000}"/>
    <cellStyle name="Normal 6 2 2 2 5 2 3 5" xfId="26878" xr:uid="{00000000-0005-0000-0000-0000B4620000}"/>
    <cellStyle name="Normal 6 2 2 2 5 2 4" xfId="16100" xr:uid="{00000000-0005-0000-0000-0000B5620000}"/>
    <cellStyle name="Normal 6 2 2 2 5 2 4 2" xfId="39287" xr:uid="{00000000-0005-0000-0000-0000B6620000}"/>
    <cellStyle name="Normal 6 2 2 2 5 2 5" xfId="10791" xr:uid="{00000000-0005-0000-0000-0000B7620000}"/>
    <cellStyle name="Normal 6 2 2 2 5 2 5 2" xfId="33972" xr:uid="{00000000-0005-0000-0000-0000B8620000}"/>
    <cellStyle name="Normal 6 2 2 2 5 2 6" xfId="21418" xr:uid="{00000000-0005-0000-0000-0000B9620000}"/>
    <cellStyle name="Normal 6 2 2 2 5 2 6 2" xfId="28662" xr:uid="{00000000-0005-0000-0000-0000BA620000}"/>
    <cellStyle name="Normal 6 2 2 2 5 2 7" xfId="23347" xr:uid="{00000000-0005-0000-0000-0000BB620000}"/>
    <cellStyle name="Normal 6 2 2 2 5 2 8" xfId="44613" xr:uid="{00000000-0005-0000-0000-0000BC620000}"/>
    <cellStyle name="Normal 6 2 2 2 5 2 9" xfId="5123" xr:uid="{00000000-0005-0000-0000-0000BD620000}"/>
    <cellStyle name="Normal 6 2 2 2 5 3" xfId="6584" xr:uid="{00000000-0005-0000-0000-0000BE620000}"/>
    <cellStyle name="Normal 6 2 2 2 5 3 2" xfId="16986" xr:uid="{00000000-0005-0000-0000-0000BF620000}"/>
    <cellStyle name="Normal 6 2 2 2 5 3 2 2" xfId="40238" xr:uid="{00000000-0005-0000-0000-0000C0620000}"/>
    <cellStyle name="Normal 6 2 2 2 5 3 3" xfId="11740" xr:uid="{00000000-0005-0000-0000-0000C1620000}"/>
    <cellStyle name="Normal 6 2 2 2 5 3 3 2" xfId="34923" xr:uid="{00000000-0005-0000-0000-0000C2620000}"/>
    <cellStyle name="Normal 6 2 2 2 5 3 4" xfId="29613" xr:uid="{00000000-0005-0000-0000-0000C3620000}"/>
    <cellStyle name="Normal 6 2 2 2 5 3 5" xfId="24298" xr:uid="{00000000-0005-0000-0000-0000C4620000}"/>
    <cellStyle name="Normal 6 2 2 2 5 4" xfId="8275" xr:uid="{00000000-0005-0000-0000-0000C5620000}"/>
    <cellStyle name="Normal 6 2 2 2 5 4 2" xfId="18661" xr:uid="{00000000-0005-0000-0000-0000C6620000}"/>
    <cellStyle name="Normal 6 2 2 2 5 4 2 2" xfId="42006" xr:uid="{00000000-0005-0000-0000-0000C7620000}"/>
    <cellStyle name="Normal 6 2 2 2 5 4 3" xfId="13507" xr:uid="{00000000-0005-0000-0000-0000C8620000}"/>
    <cellStyle name="Normal 6 2 2 2 5 4 3 2" xfId="36691" xr:uid="{00000000-0005-0000-0000-0000C9620000}"/>
    <cellStyle name="Normal 6 2 2 2 5 4 4" xfId="31381" xr:uid="{00000000-0005-0000-0000-0000CA620000}"/>
    <cellStyle name="Normal 6 2 2 2 5 4 5" xfId="26066" xr:uid="{00000000-0005-0000-0000-0000CB620000}"/>
    <cellStyle name="Normal 6 2 2 2 5 5" xfId="15288" xr:uid="{00000000-0005-0000-0000-0000CC620000}"/>
    <cellStyle name="Normal 6 2 2 2 5 5 2" xfId="38475" xr:uid="{00000000-0005-0000-0000-0000CD620000}"/>
    <cellStyle name="Normal 6 2 2 2 5 6" xfId="9979" xr:uid="{00000000-0005-0000-0000-0000CE620000}"/>
    <cellStyle name="Normal 6 2 2 2 5 6 2" xfId="33160" xr:uid="{00000000-0005-0000-0000-0000CF620000}"/>
    <cellStyle name="Normal 6 2 2 2 5 7" xfId="20606" xr:uid="{00000000-0005-0000-0000-0000D0620000}"/>
    <cellStyle name="Normal 6 2 2 2 5 7 2" xfId="27850" xr:uid="{00000000-0005-0000-0000-0000D1620000}"/>
    <cellStyle name="Normal 6 2 2 2 5 8" xfId="22535" xr:uid="{00000000-0005-0000-0000-0000D2620000}"/>
    <cellStyle name="Normal 6 2 2 2 5 9" xfId="43801" xr:uid="{00000000-0005-0000-0000-0000D3620000}"/>
    <cellStyle name="Normal 6 2 2 2 6" xfId="591" xr:uid="{00000000-0005-0000-0000-0000D4620000}"/>
    <cellStyle name="Normal 6 2 2 2 6 10" xfId="2555" xr:uid="{00000000-0005-0000-0000-0000D5620000}"/>
    <cellStyle name="Normal 6 2 2 2 6 2" xfId="6185" xr:uid="{00000000-0005-0000-0000-0000D6620000}"/>
    <cellStyle name="Normal 6 2 2 2 6 2 2" xfId="16628" xr:uid="{00000000-0005-0000-0000-0000D7620000}"/>
    <cellStyle name="Normal 6 2 2 2 6 2 2 2" xfId="39832" xr:uid="{00000000-0005-0000-0000-0000D8620000}"/>
    <cellStyle name="Normal 6 2 2 2 6 2 3" xfId="11334" xr:uid="{00000000-0005-0000-0000-0000D9620000}"/>
    <cellStyle name="Normal 6 2 2 2 6 2 3 2" xfId="34517" xr:uid="{00000000-0005-0000-0000-0000DA620000}"/>
    <cellStyle name="Normal 6 2 2 2 6 2 4" xfId="29207" xr:uid="{00000000-0005-0000-0000-0000DB620000}"/>
    <cellStyle name="Normal 6 2 2 2 6 2 5" xfId="23892" xr:uid="{00000000-0005-0000-0000-0000DC620000}"/>
    <cellStyle name="Normal 6 2 2 2 6 3" xfId="7917" xr:uid="{00000000-0005-0000-0000-0000DD620000}"/>
    <cellStyle name="Normal 6 2 2 2 6 3 2" xfId="18256" xr:uid="{00000000-0005-0000-0000-0000DE620000}"/>
    <cellStyle name="Normal 6 2 2 2 6 3 2 2" xfId="41600" xr:uid="{00000000-0005-0000-0000-0000DF620000}"/>
    <cellStyle name="Normal 6 2 2 2 6 3 3" xfId="13101" xr:uid="{00000000-0005-0000-0000-0000E0620000}"/>
    <cellStyle name="Normal 6 2 2 2 6 3 3 2" xfId="36285" xr:uid="{00000000-0005-0000-0000-0000E1620000}"/>
    <cellStyle name="Normal 6 2 2 2 6 3 4" xfId="30975" xr:uid="{00000000-0005-0000-0000-0000E2620000}"/>
    <cellStyle name="Normal 6 2 2 2 6 3 5" xfId="25660" xr:uid="{00000000-0005-0000-0000-0000E3620000}"/>
    <cellStyle name="Normal 6 2 2 2 6 4" xfId="14882" xr:uid="{00000000-0005-0000-0000-0000E4620000}"/>
    <cellStyle name="Normal 6 2 2 2 6 4 2" xfId="38069" xr:uid="{00000000-0005-0000-0000-0000E5620000}"/>
    <cellStyle name="Normal 6 2 2 2 6 5" xfId="9573" xr:uid="{00000000-0005-0000-0000-0000E6620000}"/>
    <cellStyle name="Normal 6 2 2 2 6 5 2" xfId="32754" xr:uid="{00000000-0005-0000-0000-0000E7620000}"/>
    <cellStyle name="Normal 6 2 2 2 6 6" xfId="20200" xr:uid="{00000000-0005-0000-0000-0000E8620000}"/>
    <cellStyle name="Normal 6 2 2 2 6 6 2" xfId="27444" xr:uid="{00000000-0005-0000-0000-0000E9620000}"/>
    <cellStyle name="Normal 6 2 2 2 6 7" xfId="22129" xr:uid="{00000000-0005-0000-0000-0000EA620000}"/>
    <cellStyle name="Normal 6 2 2 2 6 8" xfId="43395" xr:uid="{00000000-0005-0000-0000-0000EB620000}"/>
    <cellStyle name="Normal 6 2 2 2 6 9" xfId="5124" xr:uid="{00000000-0005-0000-0000-0000EC620000}"/>
    <cellStyle name="Normal 6 2 2 2 7" xfId="1418" xr:uid="{00000000-0005-0000-0000-0000ED620000}"/>
    <cellStyle name="Normal 6 2 2 2 7 10" xfId="3367" xr:uid="{00000000-0005-0000-0000-0000EE620000}"/>
    <cellStyle name="Normal 6 2 2 2 7 2" xfId="6984" xr:uid="{00000000-0005-0000-0000-0000EF620000}"/>
    <cellStyle name="Normal 6 2 2 2 7 2 2" xfId="17356" xr:uid="{00000000-0005-0000-0000-0000F0620000}"/>
    <cellStyle name="Normal 6 2 2 2 7 2 2 2" xfId="40644" xr:uid="{00000000-0005-0000-0000-0000F1620000}"/>
    <cellStyle name="Normal 6 2 2 2 7 2 3" xfId="12146" xr:uid="{00000000-0005-0000-0000-0000F2620000}"/>
    <cellStyle name="Normal 6 2 2 2 7 2 3 2" xfId="35329" xr:uid="{00000000-0005-0000-0000-0000F3620000}"/>
    <cellStyle name="Normal 6 2 2 2 7 2 4" xfId="30019" xr:uid="{00000000-0005-0000-0000-0000F4620000}"/>
    <cellStyle name="Normal 6 2 2 2 7 2 5" xfId="24704" xr:uid="{00000000-0005-0000-0000-0000F5620000}"/>
    <cellStyle name="Normal 6 2 2 2 7 3" xfId="8645" xr:uid="{00000000-0005-0000-0000-0000F6620000}"/>
    <cellStyle name="Normal 6 2 2 2 7 3 2" xfId="19067" xr:uid="{00000000-0005-0000-0000-0000F7620000}"/>
    <cellStyle name="Normal 6 2 2 2 7 3 2 2" xfId="42412" xr:uid="{00000000-0005-0000-0000-0000F8620000}"/>
    <cellStyle name="Normal 6 2 2 2 7 3 3" xfId="13913" xr:uid="{00000000-0005-0000-0000-0000F9620000}"/>
    <cellStyle name="Normal 6 2 2 2 7 3 3 2" xfId="37097" xr:uid="{00000000-0005-0000-0000-0000FA620000}"/>
    <cellStyle name="Normal 6 2 2 2 7 3 4" xfId="31787" xr:uid="{00000000-0005-0000-0000-0000FB620000}"/>
    <cellStyle name="Normal 6 2 2 2 7 3 5" xfId="26472" xr:uid="{00000000-0005-0000-0000-0000FC620000}"/>
    <cellStyle name="Normal 6 2 2 2 7 4" xfId="15694" xr:uid="{00000000-0005-0000-0000-0000FD620000}"/>
    <cellStyle name="Normal 6 2 2 2 7 4 2" xfId="38881" xr:uid="{00000000-0005-0000-0000-0000FE620000}"/>
    <cellStyle name="Normal 6 2 2 2 7 5" xfId="10385" xr:uid="{00000000-0005-0000-0000-0000FF620000}"/>
    <cellStyle name="Normal 6 2 2 2 7 5 2" xfId="33566" xr:uid="{00000000-0005-0000-0000-000000630000}"/>
    <cellStyle name="Normal 6 2 2 2 7 6" xfId="21012" xr:uid="{00000000-0005-0000-0000-000001630000}"/>
    <cellStyle name="Normal 6 2 2 2 7 6 2" xfId="28256" xr:uid="{00000000-0005-0000-0000-000002630000}"/>
    <cellStyle name="Normal 6 2 2 2 7 7" xfId="22941" xr:uid="{00000000-0005-0000-0000-000003630000}"/>
    <cellStyle name="Normal 6 2 2 2 7 8" xfId="44207" xr:uid="{00000000-0005-0000-0000-000004630000}"/>
    <cellStyle name="Normal 6 2 2 2 7 9" xfId="5125" xr:uid="{00000000-0005-0000-0000-000005630000}"/>
    <cellStyle name="Normal 6 2 2 2 8" xfId="6052" xr:uid="{00000000-0005-0000-0000-000006630000}"/>
    <cellStyle name="Normal 6 2 2 2 8 2" xfId="16507" xr:uid="{00000000-0005-0000-0000-000007630000}"/>
    <cellStyle name="Normal 6 2 2 2 8 2 2" xfId="39698" xr:uid="{00000000-0005-0000-0000-000008630000}"/>
    <cellStyle name="Normal 6 2 2 2 8 3" xfId="11200" xr:uid="{00000000-0005-0000-0000-000009630000}"/>
    <cellStyle name="Normal 6 2 2 2 8 3 2" xfId="34383" xr:uid="{00000000-0005-0000-0000-00000A630000}"/>
    <cellStyle name="Normal 6 2 2 2 8 4" xfId="29073" xr:uid="{00000000-0005-0000-0000-00000B630000}"/>
    <cellStyle name="Normal 6 2 2 2 8 5" xfId="23758" xr:uid="{00000000-0005-0000-0000-00000C630000}"/>
    <cellStyle name="Normal 6 2 2 2 9" xfId="7796" xr:uid="{00000000-0005-0000-0000-00000D630000}"/>
    <cellStyle name="Normal 6 2 2 2 9 2" xfId="18123" xr:uid="{00000000-0005-0000-0000-00000E630000}"/>
    <cellStyle name="Normal 6 2 2 2 9 2 2" xfId="41466" xr:uid="{00000000-0005-0000-0000-00000F630000}"/>
    <cellStyle name="Normal 6 2 2 2 9 3" xfId="12967" xr:uid="{00000000-0005-0000-0000-000010630000}"/>
    <cellStyle name="Normal 6 2 2 2 9 3 2" xfId="36151" xr:uid="{00000000-0005-0000-0000-000011630000}"/>
    <cellStyle name="Normal 6 2 2 2 9 4" xfId="30841" xr:uid="{00000000-0005-0000-0000-000012630000}"/>
    <cellStyle name="Normal 6 2 2 2 9 5" xfId="25526" xr:uid="{00000000-0005-0000-0000-000013630000}"/>
    <cellStyle name="Normal 6 2 2 3" xfId="476" xr:uid="{00000000-0005-0000-0000-000014630000}"/>
    <cellStyle name="Normal 6 2 2 3 10" xfId="9458" xr:uid="{00000000-0005-0000-0000-000015630000}"/>
    <cellStyle name="Normal 6 2 2 3 10 2" xfId="32639" xr:uid="{00000000-0005-0000-0000-000016630000}"/>
    <cellStyle name="Normal 6 2 2 3 11" xfId="20085" xr:uid="{00000000-0005-0000-0000-000017630000}"/>
    <cellStyle name="Normal 6 2 2 3 11 2" xfId="27329" xr:uid="{00000000-0005-0000-0000-000018630000}"/>
    <cellStyle name="Normal 6 2 2 3 12" xfId="22014" xr:uid="{00000000-0005-0000-0000-000019630000}"/>
    <cellStyle name="Normal 6 2 2 3 13" xfId="43280" xr:uid="{00000000-0005-0000-0000-00001A630000}"/>
    <cellStyle name="Normal 6 2 2 3 14" xfId="5126" xr:uid="{00000000-0005-0000-0000-00001B630000}"/>
    <cellStyle name="Normal 6 2 2 3 15" xfId="2440" xr:uid="{00000000-0005-0000-0000-00001C630000}"/>
    <cellStyle name="Normal 6 2 2 3 2" xfId="748" xr:uid="{00000000-0005-0000-0000-00001D630000}"/>
    <cellStyle name="Normal 6 2 2 3 2 10" xfId="43549" xr:uid="{00000000-0005-0000-0000-00001E630000}"/>
    <cellStyle name="Normal 6 2 2 3 2 11" xfId="5127" xr:uid="{00000000-0005-0000-0000-00001F630000}"/>
    <cellStyle name="Normal 6 2 2 3 2 12" xfId="2709" xr:uid="{00000000-0005-0000-0000-000020630000}"/>
    <cellStyle name="Normal 6 2 2 3 2 2" xfId="1164" xr:uid="{00000000-0005-0000-0000-000021630000}"/>
    <cellStyle name="Normal 6 2 2 3 2 2 10" xfId="5128" xr:uid="{00000000-0005-0000-0000-000022630000}"/>
    <cellStyle name="Normal 6 2 2 3 2 2 11" xfId="3115" xr:uid="{00000000-0005-0000-0000-000023630000}"/>
    <cellStyle name="Normal 6 2 2 3 2 2 2" xfId="1979" xr:uid="{00000000-0005-0000-0000-000024630000}"/>
    <cellStyle name="Normal 6 2 2 3 2 2 2 10" xfId="3927" xr:uid="{00000000-0005-0000-0000-000025630000}"/>
    <cellStyle name="Normal 6 2 2 3 2 2 2 2" xfId="7536" xr:uid="{00000000-0005-0000-0000-000026630000}"/>
    <cellStyle name="Normal 6 2 2 3 2 2 2 2 2" xfId="17880" xr:uid="{00000000-0005-0000-0000-000027630000}"/>
    <cellStyle name="Normal 6 2 2 3 2 2 2 2 2 2" xfId="41204" xr:uid="{00000000-0005-0000-0000-000028630000}"/>
    <cellStyle name="Normal 6 2 2 3 2 2 2 2 3" xfId="12706" xr:uid="{00000000-0005-0000-0000-000029630000}"/>
    <cellStyle name="Normal 6 2 2 3 2 2 2 2 3 2" xfId="35889" xr:uid="{00000000-0005-0000-0000-00002A630000}"/>
    <cellStyle name="Normal 6 2 2 3 2 2 2 2 4" xfId="30579" xr:uid="{00000000-0005-0000-0000-00002B630000}"/>
    <cellStyle name="Normal 6 2 2 3 2 2 2 2 5" xfId="25264" xr:uid="{00000000-0005-0000-0000-00002C630000}"/>
    <cellStyle name="Normal 6 2 2 3 2 2 2 3" xfId="9170" xr:uid="{00000000-0005-0000-0000-00002D630000}"/>
    <cellStyle name="Normal 6 2 2 3 2 2 2 3 2" xfId="19627" xr:uid="{00000000-0005-0000-0000-00002E630000}"/>
    <cellStyle name="Normal 6 2 2 3 2 2 2 3 2 2" xfId="42972" xr:uid="{00000000-0005-0000-0000-00002F630000}"/>
    <cellStyle name="Normal 6 2 2 3 2 2 2 3 3" xfId="14473" xr:uid="{00000000-0005-0000-0000-000030630000}"/>
    <cellStyle name="Normal 6 2 2 3 2 2 2 3 3 2" xfId="37657" xr:uid="{00000000-0005-0000-0000-000031630000}"/>
    <cellStyle name="Normal 6 2 2 3 2 2 2 3 4" xfId="32347" xr:uid="{00000000-0005-0000-0000-000032630000}"/>
    <cellStyle name="Normal 6 2 2 3 2 2 2 3 5" xfId="27032" xr:uid="{00000000-0005-0000-0000-000033630000}"/>
    <cellStyle name="Normal 6 2 2 3 2 2 2 4" xfId="16254" xr:uid="{00000000-0005-0000-0000-000034630000}"/>
    <cellStyle name="Normal 6 2 2 3 2 2 2 4 2" xfId="39441" xr:uid="{00000000-0005-0000-0000-000035630000}"/>
    <cellStyle name="Normal 6 2 2 3 2 2 2 5" xfId="10945" xr:uid="{00000000-0005-0000-0000-000036630000}"/>
    <cellStyle name="Normal 6 2 2 3 2 2 2 5 2" xfId="34126" xr:uid="{00000000-0005-0000-0000-000037630000}"/>
    <cellStyle name="Normal 6 2 2 3 2 2 2 6" xfId="21572" xr:uid="{00000000-0005-0000-0000-000038630000}"/>
    <cellStyle name="Normal 6 2 2 3 2 2 2 6 2" xfId="28816" xr:uid="{00000000-0005-0000-0000-000039630000}"/>
    <cellStyle name="Normal 6 2 2 3 2 2 2 7" xfId="23501" xr:uid="{00000000-0005-0000-0000-00003A630000}"/>
    <cellStyle name="Normal 6 2 2 3 2 2 2 8" xfId="44767" xr:uid="{00000000-0005-0000-0000-00003B630000}"/>
    <cellStyle name="Normal 6 2 2 3 2 2 2 9" xfId="5129" xr:uid="{00000000-0005-0000-0000-00003C630000}"/>
    <cellStyle name="Normal 6 2 2 3 2 2 3" xfId="6736" xr:uid="{00000000-0005-0000-0000-00003D630000}"/>
    <cellStyle name="Normal 6 2 2 3 2 2 3 2" xfId="17128" xr:uid="{00000000-0005-0000-0000-00003E630000}"/>
    <cellStyle name="Normal 6 2 2 3 2 2 3 2 2" xfId="40392" xr:uid="{00000000-0005-0000-0000-00003F630000}"/>
    <cellStyle name="Normal 6 2 2 3 2 2 3 3" xfId="11894" xr:uid="{00000000-0005-0000-0000-000040630000}"/>
    <cellStyle name="Normal 6 2 2 3 2 2 3 3 2" xfId="35077" xr:uid="{00000000-0005-0000-0000-000041630000}"/>
    <cellStyle name="Normal 6 2 2 3 2 2 3 4" xfId="29767" xr:uid="{00000000-0005-0000-0000-000042630000}"/>
    <cellStyle name="Normal 6 2 2 3 2 2 3 5" xfId="24452" xr:uid="{00000000-0005-0000-0000-000043630000}"/>
    <cellStyle name="Normal 6 2 2 3 2 2 4" xfId="8417" xr:uid="{00000000-0005-0000-0000-000044630000}"/>
    <cellStyle name="Normal 6 2 2 3 2 2 4 2" xfId="18815" xr:uid="{00000000-0005-0000-0000-000045630000}"/>
    <cellStyle name="Normal 6 2 2 3 2 2 4 2 2" xfId="42160" xr:uid="{00000000-0005-0000-0000-000046630000}"/>
    <cellStyle name="Normal 6 2 2 3 2 2 4 3" xfId="13661" xr:uid="{00000000-0005-0000-0000-000047630000}"/>
    <cellStyle name="Normal 6 2 2 3 2 2 4 3 2" xfId="36845" xr:uid="{00000000-0005-0000-0000-000048630000}"/>
    <cellStyle name="Normal 6 2 2 3 2 2 4 4" xfId="31535" xr:uid="{00000000-0005-0000-0000-000049630000}"/>
    <cellStyle name="Normal 6 2 2 3 2 2 4 5" xfId="26220" xr:uid="{00000000-0005-0000-0000-00004A630000}"/>
    <cellStyle name="Normal 6 2 2 3 2 2 5" xfId="15442" xr:uid="{00000000-0005-0000-0000-00004B630000}"/>
    <cellStyle name="Normal 6 2 2 3 2 2 5 2" xfId="38629" xr:uid="{00000000-0005-0000-0000-00004C630000}"/>
    <cellStyle name="Normal 6 2 2 3 2 2 6" xfId="10133" xr:uid="{00000000-0005-0000-0000-00004D630000}"/>
    <cellStyle name="Normal 6 2 2 3 2 2 6 2" xfId="33314" xr:uid="{00000000-0005-0000-0000-00004E630000}"/>
    <cellStyle name="Normal 6 2 2 3 2 2 7" xfId="20760" xr:uid="{00000000-0005-0000-0000-00004F630000}"/>
    <cellStyle name="Normal 6 2 2 3 2 2 7 2" xfId="28004" xr:uid="{00000000-0005-0000-0000-000050630000}"/>
    <cellStyle name="Normal 6 2 2 3 2 2 8" xfId="22689" xr:uid="{00000000-0005-0000-0000-000051630000}"/>
    <cellStyle name="Normal 6 2 2 3 2 2 9" xfId="43955" xr:uid="{00000000-0005-0000-0000-000052630000}"/>
    <cellStyle name="Normal 6 2 2 3 2 3" xfId="1572" xr:uid="{00000000-0005-0000-0000-000053630000}"/>
    <cellStyle name="Normal 6 2 2 3 2 3 10" xfId="3521" xr:uid="{00000000-0005-0000-0000-000054630000}"/>
    <cellStyle name="Normal 6 2 2 3 2 3 2" xfId="7136" xr:uid="{00000000-0005-0000-0000-000055630000}"/>
    <cellStyle name="Normal 6 2 2 3 2 3 2 2" xfId="17498" xr:uid="{00000000-0005-0000-0000-000056630000}"/>
    <cellStyle name="Normal 6 2 2 3 2 3 2 2 2" xfId="40798" xr:uid="{00000000-0005-0000-0000-000057630000}"/>
    <cellStyle name="Normal 6 2 2 3 2 3 2 3" xfId="12300" xr:uid="{00000000-0005-0000-0000-000058630000}"/>
    <cellStyle name="Normal 6 2 2 3 2 3 2 3 2" xfId="35483" xr:uid="{00000000-0005-0000-0000-000059630000}"/>
    <cellStyle name="Normal 6 2 2 3 2 3 2 4" xfId="30173" xr:uid="{00000000-0005-0000-0000-00005A630000}"/>
    <cellStyle name="Normal 6 2 2 3 2 3 2 5" xfId="24858" xr:uid="{00000000-0005-0000-0000-00005B630000}"/>
    <cellStyle name="Normal 6 2 2 3 2 3 3" xfId="8787" xr:uid="{00000000-0005-0000-0000-00005C630000}"/>
    <cellStyle name="Normal 6 2 2 3 2 3 3 2" xfId="19221" xr:uid="{00000000-0005-0000-0000-00005D630000}"/>
    <cellStyle name="Normal 6 2 2 3 2 3 3 2 2" xfId="42566" xr:uid="{00000000-0005-0000-0000-00005E630000}"/>
    <cellStyle name="Normal 6 2 2 3 2 3 3 3" xfId="14067" xr:uid="{00000000-0005-0000-0000-00005F630000}"/>
    <cellStyle name="Normal 6 2 2 3 2 3 3 3 2" xfId="37251" xr:uid="{00000000-0005-0000-0000-000060630000}"/>
    <cellStyle name="Normal 6 2 2 3 2 3 3 4" xfId="31941" xr:uid="{00000000-0005-0000-0000-000061630000}"/>
    <cellStyle name="Normal 6 2 2 3 2 3 3 5" xfId="26626" xr:uid="{00000000-0005-0000-0000-000062630000}"/>
    <cellStyle name="Normal 6 2 2 3 2 3 4" xfId="15848" xr:uid="{00000000-0005-0000-0000-000063630000}"/>
    <cellStyle name="Normal 6 2 2 3 2 3 4 2" xfId="39035" xr:uid="{00000000-0005-0000-0000-000064630000}"/>
    <cellStyle name="Normal 6 2 2 3 2 3 5" xfId="10539" xr:uid="{00000000-0005-0000-0000-000065630000}"/>
    <cellStyle name="Normal 6 2 2 3 2 3 5 2" xfId="33720" xr:uid="{00000000-0005-0000-0000-000066630000}"/>
    <cellStyle name="Normal 6 2 2 3 2 3 6" xfId="21166" xr:uid="{00000000-0005-0000-0000-000067630000}"/>
    <cellStyle name="Normal 6 2 2 3 2 3 6 2" xfId="28410" xr:uid="{00000000-0005-0000-0000-000068630000}"/>
    <cellStyle name="Normal 6 2 2 3 2 3 7" xfId="23095" xr:uid="{00000000-0005-0000-0000-000069630000}"/>
    <cellStyle name="Normal 6 2 2 3 2 3 8" xfId="44361" xr:uid="{00000000-0005-0000-0000-00006A630000}"/>
    <cellStyle name="Normal 6 2 2 3 2 3 9" xfId="5130" xr:uid="{00000000-0005-0000-0000-00006B630000}"/>
    <cellStyle name="Normal 6 2 2 3 2 4" xfId="6337" xr:uid="{00000000-0005-0000-0000-00006C630000}"/>
    <cellStyle name="Normal 6 2 2 3 2 4 2" xfId="16770" xr:uid="{00000000-0005-0000-0000-00006D630000}"/>
    <cellStyle name="Normal 6 2 2 3 2 4 2 2" xfId="39986" xr:uid="{00000000-0005-0000-0000-00006E630000}"/>
    <cellStyle name="Normal 6 2 2 3 2 4 3" xfId="11488" xr:uid="{00000000-0005-0000-0000-00006F630000}"/>
    <cellStyle name="Normal 6 2 2 3 2 4 3 2" xfId="34671" xr:uid="{00000000-0005-0000-0000-000070630000}"/>
    <cellStyle name="Normal 6 2 2 3 2 4 4" xfId="29361" xr:uid="{00000000-0005-0000-0000-000071630000}"/>
    <cellStyle name="Normal 6 2 2 3 2 4 5" xfId="24046" xr:uid="{00000000-0005-0000-0000-000072630000}"/>
    <cellStyle name="Normal 6 2 2 3 2 5" xfId="8059" xr:uid="{00000000-0005-0000-0000-000073630000}"/>
    <cellStyle name="Normal 6 2 2 3 2 5 2" xfId="18410" xr:uid="{00000000-0005-0000-0000-000074630000}"/>
    <cellStyle name="Normal 6 2 2 3 2 5 2 2" xfId="41754" xr:uid="{00000000-0005-0000-0000-000075630000}"/>
    <cellStyle name="Normal 6 2 2 3 2 5 3" xfId="13255" xr:uid="{00000000-0005-0000-0000-000076630000}"/>
    <cellStyle name="Normal 6 2 2 3 2 5 3 2" xfId="36439" xr:uid="{00000000-0005-0000-0000-000077630000}"/>
    <cellStyle name="Normal 6 2 2 3 2 5 4" xfId="31129" xr:uid="{00000000-0005-0000-0000-000078630000}"/>
    <cellStyle name="Normal 6 2 2 3 2 5 5" xfId="25814" xr:uid="{00000000-0005-0000-0000-000079630000}"/>
    <cellStyle name="Normal 6 2 2 3 2 6" xfId="15036" xr:uid="{00000000-0005-0000-0000-00007A630000}"/>
    <cellStyle name="Normal 6 2 2 3 2 6 2" xfId="38223" xr:uid="{00000000-0005-0000-0000-00007B630000}"/>
    <cellStyle name="Normal 6 2 2 3 2 7" xfId="9727" xr:uid="{00000000-0005-0000-0000-00007C630000}"/>
    <cellStyle name="Normal 6 2 2 3 2 7 2" xfId="32908" xr:uid="{00000000-0005-0000-0000-00007D630000}"/>
    <cellStyle name="Normal 6 2 2 3 2 8" xfId="20354" xr:uid="{00000000-0005-0000-0000-00007E630000}"/>
    <cellStyle name="Normal 6 2 2 3 2 8 2" xfId="27598" xr:uid="{00000000-0005-0000-0000-00007F630000}"/>
    <cellStyle name="Normal 6 2 2 3 2 9" xfId="22283" xr:uid="{00000000-0005-0000-0000-000080630000}"/>
    <cellStyle name="Normal 6 2 2 3 3" xfId="885" xr:uid="{00000000-0005-0000-0000-000081630000}"/>
    <cellStyle name="Normal 6 2 2 3 3 10" xfId="43678" xr:uid="{00000000-0005-0000-0000-000082630000}"/>
    <cellStyle name="Normal 6 2 2 3 3 11" xfId="5131" xr:uid="{00000000-0005-0000-0000-000083630000}"/>
    <cellStyle name="Normal 6 2 2 3 3 12" xfId="2838" xr:uid="{00000000-0005-0000-0000-000084630000}"/>
    <cellStyle name="Normal 6 2 2 3 3 2" xfId="1293" xr:uid="{00000000-0005-0000-0000-000085630000}"/>
    <cellStyle name="Normal 6 2 2 3 3 2 10" xfId="5132" xr:uid="{00000000-0005-0000-0000-000086630000}"/>
    <cellStyle name="Normal 6 2 2 3 3 2 11" xfId="3244" xr:uid="{00000000-0005-0000-0000-000087630000}"/>
    <cellStyle name="Normal 6 2 2 3 3 2 2" xfId="2108" xr:uid="{00000000-0005-0000-0000-000088630000}"/>
    <cellStyle name="Normal 6 2 2 3 3 2 2 10" xfId="4056" xr:uid="{00000000-0005-0000-0000-000089630000}"/>
    <cellStyle name="Normal 6 2 2 3 3 2 2 2" xfId="7663" xr:uid="{00000000-0005-0000-0000-00008A630000}"/>
    <cellStyle name="Normal 6 2 2 3 3 2 2 2 2" xfId="17997" xr:uid="{00000000-0005-0000-0000-00008B630000}"/>
    <cellStyle name="Normal 6 2 2 3 3 2 2 2 2 2" xfId="41333" xr:uid="{00000000-0005-0000-0000-00008C630000}"/>
    <cellStyle name="Normal 6 2 2 3 3 2 2 2 3" xfId="12835" xr:uid="{00000000-0005-0000-0000-00008D630000}"/>
    <cellStyle name="Normal 6 2 2 3 3 2 2 2 3 2" xfId="36018" xr:uid="{00000000-0005-0000-0000-00008E630000}"/>
    <cellStyle name="Normal 6 2 2 3 3 2 2 2 4" xfId="30708" xr:uid="{00000000-0005-0000-0000-00008F630000}"/>
    <cellStyle name="Normal 6 2 2 3 3 2 2 2 5" xfId="25393" xr:uid="{00000000-0005-0000-0000-000090630000}"/>
    <cellStyle name="Normal 6 2 2 3 3 2 2 3" xfId="9287" xr:uid="{00000000-0005-0000-0000-000091630000}"/>
    <cellStyle name="Normal 6 2 2 3 3 2 2 3 2" xfId="19756" xr:uid="{00000000-0005-0000-0000-000092630000}"/>
    <cellStyle name="Normal 6 2 2 3 3 2 2 3 2 2" xfId="43101" xr:uid="{00000000-0005-0000-0000-000093630000}"/>
    <cellStyle name="Normal 6 2 2 3 3 2 2 3 3" xfId="14602" xr:uid="{00000000-0005-0000-0000-000094630000}"/>
    <cellStyle name="Normal 6 2 2 3 3 2 2 3 3 2" xfId="37786" xr:uid="{00000000-0005-0000-0000-000095630000}"/>
    <cellStyle name="Normal 6 2 2 3 3 2 2 3 4" xfId="32476" xr:uid="{00000000-0005-0000-0000-000096630000}"/>
    <cellStyle name="Normal 6 2 2 3 3 2 2 3 5" xfId="27161" xr:uid="{00000000-0005-0000-0000-000097630000}"/>
    <cellStyle name="Normal 6 2 2 3 3 2 2 4" xfId="16383" xr:uid="{00000000-0005-0000-0000-000098630000}"/>
    <cellStyle name="Normal 6 2 2 3 3 2 2 4 2" xfId="39570" xr:uid="{00000000-0005-0000-0000-000099630000}"/>
    <cellStyle name="Normal 6 2 2 3 3 2 2 5" xfId="11074" xr:uid="{00000000-0005-0000-0000-00009A630000}"/>
    <cellStyle name="Normal 6 2 2 3 3 2 2 5 2" xfId="34255" xr:uid="{00000000-0005-0000-0000-00009B630000}"/>
    <cellStyle name="Normal 6 2 2 3 3 2 2 6" xfId="21701" xr:uid="{00000000-0005-0000-0000-00009C630000}"/>
    <cellStyle name="Normal 6 2 2 3 3 2 2 6 2" xfId="28945" xr:uid="{00000000-0005-0000-0000-00009D630000}"/>
    <cellStyle name="Normal 6 2 2 3 3 2 2 7" xfId="23630" xr:uid="{00000000-0005-0000-0000-00009E630000}"/>
    <cellStyle name="Normal 6 2 2 3 3 2 2 8" xfId="44896" xr:uid="{00000000-0005-0000-0000-00009F630000}"/>
    <cellStyle name="Normal 6 2 2 3 3 2 2 9" xfId="5133" xr:uid="{00000000-0005-0000-0000-0000A0630000}"/>
    <cellStyle name="Normal 6 2 2 3 3 2 3" xfId="6863" xr:uid="{00000000-0005-0000-0000-0000A1630000}"/>
    <cellStyle name="Normal 6 2 2 3 3 2 3 2" xfId="17233" xr:uid="{00000000-0005-0000-0000-0000A2630000}"/>
    <cellStyle name="Normal 6 2 2 3 3 2 3 2 2" xfId="40521" xr:uid="{00000000-0005-0000-0000-0000A3630000}"/>
    <cellStyle name="Normal 6 2 2 3 3 2 3 3" xfId="12023" xr:uid="{00000000-0005-0000-0000-0000A4630000}"/>
    <cellStyle name="Normal 6 2 2 3 3 2 3 3 2" xfId="35206" xr:uid="{00000000-0005-0000-0000-0000A5630000}"/>
    <cellStyle name="Normal 6 2 2 3 3 2 3 4" xfId="29896" xr:uid="{00000000-0005-0000-0000-0000A6630000}"/>
    <cellStyle name="Normal 6 2 2 3 3 2 3 5" xfId="24581" xr:uid="{00000000-0005-0000-0000-0000A7630000}"/>
    <cellStyle name="Normal 6 2 2 3 3 2 4" xfId="8522" xr:uid="{00000000-0005-0000-0000-0000A8630000}"/>
    <cellStyle name="Normal 6 2 2 3 3 2 4 2" xfId="18944" xr:uid="{00000000-0005-0000-0000-0000A9630000}"/>
    <cellStyle name="Normal 6 2 2 3 3 2 4 2 2" xfId="42289" xr:uid="{00000000-0005-0000-0000-0000AA630000}"/>
    <cellStyle name="Normal 6 2 2 3 3 2 4 3" xfId="13790" xr:uid="{00000000-0005-0000-0000-0000AB630000}"/>
    <cellStyle name="Normal 6 2 2 3 3 2 4 3 2" xfId="36974" xr:uid="{00000000-0005-0000-0000-0000AC630000}"/>
    <cellStyle name="Normal 6 2 2 3 3 2 4 4" xfId="31664" xr:uid="{00000000-0005-0000-0000-0000AD630000}"/>
    <cellStyle name="Normal 6 2 2 3 3 2 4 5" xfId="26349" xr:uid="{00000000-0005-0000-0000-0000AE630000}"/>
    <cellStyle name="Normal 6 2 2 3 3 2 5" xfId="15571" xr:uid="{00000000-0005-0000-0000-0000AF630000}"/>
    <cellStyle name="Normal 6 2 2 3 3 2 5 2" xfId="38758" xr:uid="{00000000-0005-0000-0000-0000B0630000}"/>
    <cellStyle name="Normal 6 2 2 3 3 2 6" xfId="10262" xr:uid="{00000000-0005-0000-0000-0000B1630000}"/>
    <cellStyle name="Normal 6 2 2 3 3 2 6 2" xfId="33443" xr:uid="{00000000-0005-0000-0000-0000B2630000}"/>
    <cellStyle name="Normal 6 2 2 3 3 2 7" xfId="20889" xr:uid="{00000000-0005-0000-0000-0000B3630000}"/>
    <cellStyle name="Normal 6 2 2 3 3 2 7 2" xfId="28133" xr:uid="{00000000-0005-0000-0000-0000B4630000}"/>
    <cellStyle name="Normal 6 2 2 3 3 2 8" xfId="22818" xr:uid="{00000000-0005-0000-0000-0000B5630000}"/>
    <cellStyle name="Normal 6 2 2 3 3 2 9" xfId="44084" xr:uid="{00000000-0005-0000-0000-0000B6630000}"/>
    <cellStyle name="Normal 6 2 2 3 3 3" xfId="1701" xr:uid="{00000000-0005-0000-0000-0000B7630000}"/>
    <cellStyle name="Normal 6 2 2 3 3 3 10" xfId="3650" xr:uid="{00000000-0005-0000-0000-0000B8630000}"/>
    <cellStyle name="Normal 6 2 2 3 3 3 2" xfId="7263" xr:uid="{00000000-0005-0000-0000-0000B9630000}"/>
    <cellStyle name="Normal 6 2 2 3 3 3 2 2" xfId="17615" xr:uid="{00000000-0005-0000-0000-0000BA630000}"/>
    <cellStyle name="Normal 6 2 2 3 3 3 2 2 2" xfId="40927" xr:uid="{00000000-0005-0000-0000-0000BB630000}"/>
    <cellStyle name="Normal 6 2 2 3 3 3 2 3" xfId="12429" xr:uid="{00000000-0005-0000-0000-0000BC630000}"/>
    <cellStyle name="Normal 6 2 2 3 3 3 2 3 2" xfId="35612" xr:uid="{00000000-0005-0000-0000-0000BD630000}"/>
    <cellStyle name="Normal 6 2 2 3 3 3 2 4" xfId="30302" xr:uid="{00000000-0005-0000-0000-0000BE630000}"/>
    <cellStyle name="Normal 6 2 2 3 3 3 2 5" xfId="24987" xr:uid="{00000000-0005-0000-0000-0000BF630000}"/>
    <cellStyle name="Normal 6 2 2 3 3 3 3" xfId="8904" xr:uid="{00000000-0005-0000-0000-0000C0630000}"/>
    <cellStyle name="Normal 6 2 2 3 3 3 3 2" xfId="19350" xr:uid="{00000000-0005-0000-0000-0000C1630000}"/>
    <cellStyle name="Normal 6 2 2 3 3 3 3 2 2" xfId="42695" xr:uid="{00000000-0005-0000-0000-0000C2630000}"/>
    <cellStyle name="Normal 6 2 2 3 3 3 3 3" xfId="14196" xr:uid="{00000000-0005-0000-0000-0000C3630000}"/>
    <cellStyle name="Normal 6 2 2 3 3 3 3 3 2" xfId="37380" xr:uid="{00000000-0005-0000-0000-0000C4630000}"/>
    <cellStyle name="Normal 6 2 2 3 3 3 3 4" xfId="32070" xr:uid="{00000000-0005-0000-0000-0000C5630000}"/>
    <cellStyle name="Normal 6 2 2 3 3 3 3 5" xfId="26755" xr:uid="{00000000-0005-0000-0000-0000C6630000}"/>
    <cellStyle name="Normal 6 2 2 3 3 3 4" xfId="15977" xr:uid="{00000000-0005-0000-0000-0000C7630000}"/>
    <cellStyle name="Normal 6 2 2 3 3 3 4 2" xfId="39164" xr:uid="{00000000-0005-0000-0000-0000C8630000}"/>
    <cellStyle name="Normal 6 2 2 3 3 3 5" xfId="10668" xr:uid="{00000000-0005-0000-0000-0000C9630000}"/>
    <cellStyle name="Normal 6 2 2 3 3 3 5 2" xfId="33849" xr:uid="{00000000-0005-0000-0000-0000CA630000}"/>
    <cellStyle name="Normal 6 2 2 3 3 3 6" xfId="21295" xr:uid="{00000000-0005-0000-0000-0000CB630000}"/>
    <cellStyle name="Normal 6 2 2 3 3 3 6 2" xfId="28539" xr:uid="{00000000-0005-0000-0000-0000CC630000}"/>
    <cellStyle name="Normal 6 2 2 3 3 3 7" xfId="23224" xr:uid="{00000000-0005-0000-0000-0000CD630000}"/>
    <cellStyle name="Normal 6 2 2 3 3 3 8" xfId="44490" xr:uid="{00000000-0005-0000-0000-0000CE630000}"/>
    <cellStyle name="Normal 6 2 2 3 3 3 9" xfId="5134" xr:uid="{00000000-0005-0000-0000-0000CF630000}"/>
    <cellStyle name="Normal 6 2 2 3 3 4" xfId="6464" xr:uid="{00000000-0005-0000-0000-0000D0630000}"/>
    <cellStyle name="Normal 6 2 2 3 3 4 2" xfId="16875" xr:uid="{00000000-0005-0000-0000-0000D1630000}"/>
    <cellStyle name="Normal 6 2 2 3 3 4 2 2" xfId="40115" xr:uid="{00000000-0005-0000-0000-0000D2630000}"/>
    <cellStyle name="Normal 6 2 2 3 3 4 3" xfId="11617" xr:uid="{00000000-0005-0000-0000-0000D3630000}"/>
    <cellStyle name="Normal 6 2 2 3 3 4 3 2" xfId="34800" xr:uid="{00000000-0005-0000-0000-0000D4630000}"/>
    <cellStyle name="Normal 6 2 2 3 3 4 4" xfId="29490" xr:uid="{00000000-0005-0000-0000-0000D5630000}"/>
    <cellStyle name="Normal 6 2 2 3 3 4 5" xfId="24175" xr:uid="{00000000-0005-0000-0000-0000D6630000}"/>
    <cellStyle name="Normal 6 2 2 3 3 5" xfId="8164" xr:uid="{00000000-0005-0000-0000-0000D7630000}"/>
    <cellStyle name="Normal 6 2 2 3 3 5 2" xfId="18539" xr:uid="{00000000-0005-0000-0000-0000D8630000}"/>
    <cellStyle name="Normal 6 2 2 3 3 5 2 2" xfId="41883" xr:uid="{00000000-0005-0000-0000-0000D9630000}"/>
    <cellStyle name="Normal 6 2 2 3 3 5 3" xfId="13384" xr:uid="{00000000-0005-0000-0000-0000DA630000}"/>
    <cellStyle name="Normal 6 2 2 3 3 5 3 2" xfId="36568" xr:uid="{00000000-0005-0000-0000-0000DB630000}"/>
    <cellStyle name="Normal 6 2 2 3 3 5 4" xfId="31258" xr:uid="{00000000-0005-0000-0000-0000DC630000}"/>
    <cellStyle name="Normal 6 2 2 3 3 5 5" xfId="25943" xr:uid="{00000000-0005-0000-0000-0000DD630000}"/>
    <cellStyle name="Normal 6 2 2 3 3 6" xfId="15165" xr:uid="{00000000-0005-0000-0000-0000DE630000}"/>
    <cellStyle name="Normal 6 2 2 3 3 6 2" xfId="38352" xr:uid="{00000000-0005-0000-0000-0000DF630000}"/>
    <cellStyle name="Normal 6 2 2 3 3 7" xfId="9856" xr:uid="{00000000-0005-0000-0000-0000E0630000}"/>
    <cellStyle name="Normal 6 2 2 3 3 7 2" xfId="33037" xr:uid="{00000000-0005-0000-0000-0000E1630000}"/>
    <cellStyle name="Normal 6 2 2 3 3 8" xfId="20483" xr:uid="{00000000-0005-0000-0000-0000E2630000}"/>
    <cellStyle name="Normal 6 2 2 3 3 8 2" xfId="27727" xr:uid="{00000000-0005-0000-0000-0000E3630000}"/>
    <cellStyle name="Normal 6 2 2 3 3 9" xfId="22412" xr:uid="{00000000-0005-0000-0000-0000E4630000}"/>
    <cellStyle name="Normal 6 2 2 3 4" xfId="1029" xr:uid="{00000000-0005-0000-0000-0000E5630000}"/>
    <cellStyle name="Normal 6 2 2 3 4 10" xfId="5135" xr:uid="{00000000-0005-0000-0000-0000E6630000}"/>
    <cellStyle name="Normal 6 2 2 3 4 11" xfId="2980" xr:uid="{00000000-0005-0000-0000-0000E7630000}"/>
    <cellStyle name="Normal 6 2 2 3 4 2" xfId="1844" xr:uid="{00000000-0005-0000-0000-0000E8630000}"/>
    <cellStyle name="Normal 6 2 2 3 4 2 10" xfId="3792" xr:uid="{00000000-0005-0000-0000-0000E9630000}"/>
    <cellStyle name="Normal 6 2 2 3 4 2 2" xfId="7403" xr:uid="{00000000-0005-0000-0000-0000EA630000}"/>
    <cellStyle name="Normal 6 2 2 3 4 2 2 2" xfId="17757" xr:uid="{00000000-0005-0000-0000-0000EB630000}"/>
    <cellStyle name="Normal 6 2 2 3 4 2 2 2 2" xfId="41069" xr:uid="{00000000-0005-0000-0000-0000EC630000}"/>
    <cellStyle name="Normal 6 2 2 3 4 2 2 3" xfId="12571" xr:uid="{00000000-0005-0000-0000-0000ED630000}"/>
    <cellStyle name="Normal 6 2 2 3 4 2 2 3 2" xfId="35754" xr:uid="{00000000-0005-0000-0000-0000EE630000}"/>
    <cellStyle name="Normal 6 2 2 3 4 2 2 4" xfId="30444" xr:uid="{00000000-0005-0000-0000-0000EF630000}"/>
    <cellStyle name="Normal 6 2 2 3 4 2 2 5" xfId="25129" xr:uid="{00000000-0005-0000-0000-0000F0630000}"/>
    <cellStyle name="Normal 6 2 2 3 4 2 3" xfId="9047" xr:uid="{00000000-0005-0000-0000-0000F1630000}"/>
    <cellStyle name="Normal 6 2 2 3 4 2 3 2" xfId="19492" xr:uid="{00000000-0005-0000-0000-0000F2630000}"/>
    <cellStyle name="Normal 6 2 2 3 4 2 3 2 2" xfId="42837" xr:uid="{00000000-0005-0000-0000-0000F3630000}"/>
    <cellStyle name="Normal 6 2 2 3 4 2 3 3" xfId="14338" xr:uid="{00000000-0005-0000-0000-0000F4630000}"/>
    <cellStyle name="Normal 6 2 2 3 4 2 3 3 2" xfId="37522" xr:uid="{00000000-0005-0000-0000-0000F5630000}"/>
    <cellStyle name="Normal 6 2 2 3 4 2 3 4" xfId="32212" xr:uid="{00000000-0005-0000-0000-0000F6630000}"/>
    <cellStyle name="Normal 6 2 2 3 4 2 3 5" xfId="26897" xr:uid="{00000000-0005-0000-0000-0000F7630000}"/>
    <cellStyle name="Normal 6 2 2 3 4 2 4" xfId="16119" xr:uid="{00000000-0005-0000-0000-0000F8630000}"/>
    <cellStyle name="Normal 6 2 2 3 4 2 4 2" xfId="39306" xr:uid="{00000000-0005-0000-0000-0000F9630000}"/>
    <cellStyle name="Normal 6 2 2 3 4 2 5" xfId="10810" xr:uid="{00000000-0005-0000-0000-0000FA630000}"/>
    <cellStyle name="Normal 6 2 2 3 4 2 5 2" xfId="33991" xr:uid="{00000000-0005-0000-0000-0000FB630000}"/>
    <cellStyle name="Normal 6 2 2 3 4 2 6" xfId="21437" xr:uid="{00000000-0005-0000-0000-0000FC630000}"/>
    <cellStyle name="Normal 6 2 2 3 4 2 6 2" xfId="28681" xr:uid="{00000000-0005-0000-0000-0000FD630000}"/>
    <cellStyle name="Normal 6 2 2 3 4 2 7" xfId="23366" xr:uid="{00000000-0005-0000-0000-0000FE630000}"/>
    <cellStyle name="Normal 6 2 2 3 4 2 8" xfId="44632" xr:uid="{00000000-0005-0000-0000-0000FF630000}"/>
    <cellStyle name="Normal 6 2 2 3 4 2 9" xfId="5136" xr:uid="{00000000-0005-0000-0000-000000640000}"/>
    <cellStyle name="Normal 6 2 2 3 4 3" xfId="6603" xr:uid="{00000000-0005-0000-0000-000001640000}"/>
    <cellStyle name="Normal 6 2 2 3 4 3 2" xfId="17005" xr:uid="{00000000-0005-0000-0000-000002640000}"/>
    <cellStyle name="Normal 6 2 2 3 4 3 2 2" xfId="40257" xr:uid="{00000000-0005-0000-0000-000003640000}"/>
    <cellStyle name="Normal 6 2 2 3 4 3 3" xfId="11759" xr:uid="{00000000-0005-0000-0000-000004640000}"/>
    <cellStyle name="Normal 6 2 2 3 4 3 3 2" xfId="34942" xr:uid="{00000000-0005-0000-0000-000005640000}"/>
    <cellStyle name="Normal 6 2 2 3 4 3 4" xfId="29632" xr:uid="{00000000-0005-0000-0000-000006640000}"/>
    <cellStyle name="Normal 6 2 2 3 4 3 5" xfId="24317" xr:uid="{00000000-0005-0000-0000-000007640000}"/>
    <cellStyle name="Normal 6 2 2 3 4 4" xfId="8294" xr:uid="{00000000-0005-0000-0000-000008640000}"/>
    <cellStyle name="Normal 6 2 2 3 4 4 2" xfId="18680" xr:uid="{00000000-0005-0000-0000-000009640000}"/>
    <cellStyle name="Normal 6 2 2 3 4 4 2 2" xfId="42025" xr:uid="{00000000-0005-0000-0000-00000A640000}"/>
    <cellStyle name="Normal 6 2 2 3 4 4 3" xfId="13526" xr:uid="{00000000-0005-0000-0000-00000B640000}"/>
    <cellStyle name="Normal 6 2 2 3 4 4 3 2" xfId="36710" xr:uid="{00000000-0005-0000-0000-00000C640000}"/>
    <cellStyle name="Normal 6 2 2 3 4 4 4" xfId="31400" xr:uid="{00000000-0005-0000-0000-00000D640000}"/>
    <cellStyle name="Normal 6 2 2 3 4 4 5" xfId="26085" xr:uid="{00000000-0005-0000-0000-00000E640000}"/>
    <cellStyle name="Normal 6 2 2 3 4 5" xfId="15307" xr:uid="{00000000-0005-0000-0000-00000F640000}"/>
    <cellStyle name="Normal 6 2 2 3 4 5 2" xfId="38494" xr:uid="{00000000-0005-0000-0000-000010640000}"/>
    <cellStyle name="Normal 6 2 2 3 4 6" xfId="9998" xr:uid="{00000000-0005-0000-0000-000011640000}"/>
    <cellStyle name="Normal 6 2 2 3 4 6 2" xfId="33179" xr:uid="{00000000-0005-0000-0000-000012640000}"/>
    <cellStyle name="Normal 6 2 2 3 4 7" xfId="20625" xr:uid="{00000000-0005-0000-0000-000013640000}"/>
    <cellStyle name="Normal 6 2 2 3 4 7 2" xfId="27869" xr:uid="{00000000-0005-0000-0000-000014640000}"/>
    <cellStyle name="Normal 6 2 2 3 4 8" xfId="22554" xr:uid="{00000000-0005-0000-0000-000015640000}"/>
    <cellStyle name="Normal 6 2 2 3 4 9" xfId="43820" xr:uid="{00000000-0005-0000-0000-000016640000}"/>
    <cellStyle name="Normal 6 2 2 3 5" xfId="610" xr:uid="{00000000-0005-0000-0000-000017640000}"/>
    <cellStyle name="Normal 6 2 2 3 5 10" xfId="2574" xr:uid="{00000000-0005-0000-0000-000018640000}"/>
    <cellStyle name="Normal 6 2 2 3 5 2" xfId="6204" xr:uid="{00000000-0005-0000-0000-000019640000}"/>
    <cellStyle name="Normal 6 2 2 3 5 2 2" xfId="16647" xr:uid="{00000000-0005-0000-0000-00001A640000}"/>
    <cellStyle name="Normal 6 2 2 3 5 2 2 2" xfId="39851" xr:uid="{00000000-0005-0000-0000-00001B640000}"/>
    <cellStyle name="Normal 6 2 2 3 5 2 3" xfId="11353" xr:uid="{00000000-0005-0000-0000-00001C640000}"/>
    <cellStyle name="Normal 6 2 2 3 5 2 3 2" xfId="34536" xr:uid="{00000000-0005-0000-0000-00001D640000}"/>
    <cellStyle name="Normal 6 2 2 3 5 2 4" xfId="29226" xr:uid="{00000000-0005-0000-0000-00001E640000}"/>
    <cellStyle name="Normal 6 2 2 3 5 2 5" xfId="23911" xr:uid="{00000000-0005-0000-0000-00001F640000}"/>
    <cellStyle name="Normal 6 2 2 3 5 3" xfId="7936" xr:uid="{00000000-0005-0000-0000-000020640000}"/>
    <cellStyle name="Normal 6 2 2 3 5 3 2" xfId="18275" xr:uid="{00000000-0005-0000-0000-000021640000}"/>
    <cellStyle name="Normal 6 2 2 3 5 3 2 2" xfId="41619" xr:uid="{00000000-0005-0000-0000-000022640000}"/>
    <cellStyle name="Normal 6 2 2 3 5 3 3" xfId="13120" xr:uid="{00000000-0005-0000-0000-000023640000}"/>
    <cellStyle name="Normal 6 2 2 3 5 3 3 2" xfId="36304" xr:uid="{00000000-0005-0000-0000-000024640000}"/>
    <cellStyle name="Normal 6 2 2 3 5 3 4" xfId="30994" xr:uid="{00000000-0005-0000-0000-000025640000}"/>
    <cellStyle name="Normal 6 2 2 3 5 3 5" xfId="25679" xr:uid="{00000000-0005-0000-0000-000026640000}"/>
    <cellStyle name="Normal 6 2 2 3 5 4" xfId="14901" xr:uid="{00000000-0005-0000-0000-000027640000}"/>
    <cellStyle name="Normal 6 2 2 3 5 4 2" xfId="38088" xr:uid="{00000000-0005-0000-0000-000028640000}"/>
    <cellStyle name="Normal 6 2 2 3 5 5" xfId="9592" xr:uid="{00000000-0005-0000-0000-000029640000}"/>
    <cellStyle name="Normal 6 2 2 3 5 5 2" xfId="32773" xr:uid="{00000000-0005-0000-0000-00002A640000}"/>
    <cellStyle name="Normal 6 2 2 3 5 6" xfId="20219" xr:uid="{00000000-0005-0000-0000-00002B640000}"/>
    <cellStyle name="Normal 6 2 2 3 5 6 2" xfId="27463" xr:uid="{00000000-0005-0000-0000-00002C640000}"/>
    <cellStyle name="Normal 6 2 2 3 5 7" xfId="22148" xr:uid="{00000000-0005-0000-0000-00002D640000}"/>
    <cellStyle name="Normal 6 2 2 3 5 8" xfId="43414" xr:uid="{00000000-0005-0000-0000-00002E640000}"/>
    <cellStyle name="Normal 6 2 2 3 5 9" xfId="5137" xr:uid="{00000000-0005-0000-0000-00002F640000}"/>
    <cellStyle name="Normal 6 2 2 3 6" xfId="1437" xr:uid="{00000000-0005-0000-0000-000030640000}"/>
    <cellStyle name="Normal 6 2 2 3 6 10" xfId="3386" xr:uid="{00000000-0005-0000-0000-000031640000}"/>
    <cellStyle name="Normal 6 2 2 3 6 2" xfId="7003" xr:uid="{00000000-0005-0000-0000-000032640000}"/>
    <cellStyle name="Normal 6 2 2 3 6 2 2" xfId="17375" xr:uid="{00000000-0005-0000-0000-000033640000}"/>
    <cellStyle name="Normal 6 2 2 3 6 2 2 2" xfId="40663" xr:uid="{00000000-0005-0000-0000-000034640000}"/>
    <cellStyle name="Normal 6 2 2 3 6 2 3" xfId="12165" xr:uid="{00000000-0005-0000-0000-000035640000}"/>
    <cellStyle name="Normal 6 2 2 3 6 2 3 2" xfId="35348" xr:uid="{00000000-0005-0000-0000-000036640000}"/>
    <cellStyle name="Normal 6 2 2 3 6 2 4" xfId="30038" xr:uid="{00000000-0005-0000-0000-000037640000}"/>
    <cellStyle name="Normal 6 2 2 3 6 2 5" xfId="24723" xr:uid="{00000000-0005-0000-0000-000038640000}"/>
    <cellStyle name="Normal 6 2 2 3 6 3" xfId="8664" xr:uid="{00000000-0005-0000-0000-000039640000}"/>
    <cellStyle name="Normal 6 2 2 3 6 3 2" xfId="19086" xr:uid="{00000000-0005-0000-0000-00003A640000}"/>
    <cellStyle name="Normal 6 2 2 3 6 3 2 2" xfId="42431" xr:uid="{00000000-0005-0000-0000-00003B640000}"/>
    <cellStyle name="Normal 6 2 2 3 6 3 3" xfId="13932" xr:uid="{00000000-0005-0000-0000-00003C640000}"/>
    <cellStyle name="Normal 6 2 2 3 6 3 3 2" xfId="37116" xr:uid="{00000000-0005-0000-0000-00003D640000}"/>
    <cellStyle name="Normal 6 2 2 3 6 3 4" xfId="31806" xr:uid="{00000000-0005-0000-0000-00003E640000}"/>
    <cellStyle name="Normal 6 2 2 3 6 3 5" xfId="26491" xr:uid="{00000000-0005-0000-0000-00003F640000}"/>
    <cellStyle name="Normal 6 2 2 3 6 4" xfId="15713" xr:uid="{00000000-0005-0000-0000-000040640000}"/>
    <cellStyle name="Normal 6 2 2 3 6 4 2" xfId="38900" xr:uid="{00000000-0005-0000-0000-000041640000}"/>
    <cellStyle name="Normal 6 2 2 3 6 5" xfId="10404" xr:uid="{00000000-0005-0000-0000-000042640000}"/>
    <cellStyle name="Normal 6 2 2 3 6 5 2" xfId="33585" xr:uid="{00000000-0005-0000-0000-000043640000}"/>
    <cellStyle name="Normal 6 2 2 3 6 6" xfId="21031" xr:uid="{00000000-0005-0000-0000-000044640000}"/>
    <cellStyle name="Normal 6 2 2 3 6 6 2" xfId="28275" xr:uid="{00000000-0005-0000-0000-000045640000}"/>
    <cellStyle name="Normal 6 2 2 3 6 7" xfId="22960" xr:uid="{00000000-0005-0000-0000-000046640000}"/>
    <cellStyle name="Normal 6 2 2 3 6 8" xfId="44226" xr:uid="{00000000-0005-0000-0000-000047640000}"/>
    <cellStyle name="Normal 6 2 2 3 6 9" xfId="5138" xr:uid="{00000000-0005-0000-0000-000048640000}"/>
    <cellStyle name="Normal 6 2 2 3 7" xfId="6071" xr:uid="{00000000-0005-0000-0000-000049640000}"/>
    <cellStyle name="Normal 6 2 2 3 7 2" xfId="16526" xr:uid="{00000000-0005-0000-0000-00004A640000}"/>
    <cellStyle name="Normal 6 2 2 3 7 2 2" xfId="39717" xr:uid="{00000000-0005-0000-0000-00004B640000}"/>
    <cellStyle name="Normal 6 2 2 3 7 3" xfId="11219" xr:uid="{00000000-0005-0000-0000-00004C640000}"/>
    <cellStyle name="Normal 6 2 2 3 7 3 2" xfId="34402" xr:uid="{00000000-0005-0000-0000-00004D640000}"/>
    <cellStyle name="Normal 6 2 2 3 7 4" xfId="29092" xr:uid="{00000000-0005-0000-0000-00004E640000}"/>
    <cellStyle name="Normal 6 2 2 3 7 5" xfId="23777" xr:uid="{00000000-0005-0000-0000-00004F640000}"/>
    <cellStyle name="Normal 6 2 2 3 8" xfId="7815" xr:uid="{00000000-0005-0000-0000-000050640000}"/>
    <cellStyle name="Normal 6 2 2 3 8 2" xfId="18142" xr:uid="{00000000-0005-0000-0000-000051640000}"/>
    <cellStyle name="Normal 6 2 2 3 8 2 2" xfId="41485" xr:uid="{00000000-0005-0000-0000-000052640000}"/>
    <cellStyle name="Normal 6 2 2 3 8 3" xfId="12986" xr:uid="{00000000-0005-0000-0000-000053640000}"/>
    <cellStyle name="Normal 6 2 2 3 8 3 2" xfId="36170" xr:uid="{00000000-0005-0000-0000-000054640000}"/>
    <cellStyle name="Normal 6 2 2 3 8 4" xfId="30860" xr:uid="{00000000-0005-0000-0000-000055640000}"/>
    <cellStyle name="Normal 6 2 2 3 8 5" xfId="25545" xr:uid="{00000000-0005-0000-0000-000056640000}"/>
    <cellStyle name="Normal 6 2 2 3 9" xfId="14767" xr:uid="{00000000-0005-0000-0000-000057640000}"/>
    <cellStyle name="Normal 6 2 2 3 9 2" xfId="37954" xr:uid="{00000000-0005-0000-0000-000058640000}"/>
    <cellStyle name="Normal 6 2 2 4" xfId="698" xr:uid="{00000000-0005-0000-0000-000059640000}"/>
    <cellStyle name="Normal 6 2 2 4 10" xfId="43499" xr:uid="{00000000-0005-0000-0000-00005A640000}"/>
    <cellStyle name="Normal 6 2 2 4 11" xfId="5139" xr:uid="{00000000-0005-0000-0000-00005B640000}"/>
    <cellStyle name="Normal 6 2 2 4 12" xfId="2659" xr:uid="{00000000-0005-0000-0000-00005C640000}"/>
    <cellStyle name="Normal 6 2 2 4 2" xfId="1114" xr:uid="{00000000-0005-0000-0000-00005D640000}"/>
    <cellStyle name="Normal 6 2 2 4 2 10" xfId="5140" xr:uid="{00000000-0005-0000-0000-00005E640000}"/>
    <cellStyle name="Normal 6 2 2 4 2 11" xfId="3065" xr:uid="{00000000-0005-0000-0000-00005F640000}"/>
    <cellStyle name="Normal 6 2 2 4 2 2" xfId="1929" xr:uid="{00000000-0005-0000-0000-000060640000}"/>
    <cellStyle name="Normal 6 2 2 4 2 2 10" xfId="3877" xr:uid="{00000000-0005-0000-0000-000061640000}"/>
    <cellStyle name="Normal 6 2 2 4 2 2 2" xfId="7487" xr:uid="{00000000-0005-0000-0000-000062640000}"/>
    <cellStyle name="Normal 6 2 2 4 2 2 2 2" xfId="17830" xr:uid="{00000000-0005-0000-0000-000063640000}"/>
    <cellStyle name="Normal 6 2 2 4 2 2 2 2 2" xfId="41154" xr:uid="{00000000-0005-0000-0000-000064640000}"/>
    <cellStyle name="Normal 6 2 2 4 2 2 2 3" xfId="12656" xr:uid="{00000000-0005-0000-0000-000065640000}"/>
    <cellStyle name="Normal 6 2 2 4 2 2 2 3 2" xfId="35839" xr:uid="{00000000-0005-0000-0000-000066640000}"/>
    <cellStyle name="Normal 6 2 2 4 2 2 2 4" xfId="30529" xr:uid="{00000000-0005-0000-0000-000067640000}"/>
    <cellStyle name="Normal 6 2 2 4 2 2 2 5" xfId="25214" xr:uid="{00000000-0005-0000-0000-000068640000}"/>
    <cellStyle name="Normal 6 2 2 4 2 2 3" xfId="9120" xr:uid="{00000000-0005-0000-0000-000069640000}"/>
    <cellStyle name="Normal 6 2 2 4 2 2 3 2" xfId="19577" xr:uid="{00000000-0005-0000-0000-00006A640000}"/>
    <cellStyle name="Normal 6 2 2 4 2 2 3 2 2" xfId="42922" xr:uid="{00000000-0005-0000-0000-00006B640000}"/>
    <cellStyle name="Normal 6 2 2 4 2 2 3 3" xfId="14423" xr:uid="{00000000-0005-0000-0000-00006C640000}"/>
    <cellStyle name="Normal 6 2 2 4 2 2 3 3 2" xfId="37607" xr:uid="{00000000-0005-0000-0000-00006D640000}"/>
    <cellStyle name="Normal 6 2 2 4 2 2 3 4" xfId="32297" xr:uid="{00000000-0005-0000-0000-00006E640000}"/>
    <cellStyle name="Normal 6 2 2 4 2 2 3 5" xfId="26982" xr:uid="{00000000-0005-0000-0000-00006F640000}"/>
    <cellStyle name="Normal 6 2 2 4 2 2 4" xfId="16204" xr:uid="{00000000-0005-0000-0000-000070640000}"/>
    <cellStyle name="Normal 6 2 2 4 2 2 4 2" xfId="39391" xr:uid="{00000000-0005-0000-0000-000071640000}"/>
    <cellStyle name="Normal 6 2 2 4 2 2 5" xfId="10895" xr:uid="{00000000-0005-0000-0000-000072640000}"/>
    <cellStyle name="Normal 6 2 2 4 2 2 5 2" xfId="34076" xr:uid="{00000000-0005-0000-0000-000073640000}"/>
    <cellStyle name="Normal 6 2 2 4 2 2 6" xfId="21522" xr:uid="{00000000-0005-0000-0000-000074640000}"/>
    <cellStyle name="Normal 6 2 2 4 2 2 6 2" xfId="28766" xr:uid="{00000000-0005-0000-0000-000075640000}"/>
    <cellStyle name="Normal 6 2 2 4 2 2 7" xfId="23451" xr:uid="{00000000-0005-0000-0000-000076640000}"/>
    <cellStyle name="Normal 6 2 2 4 2 2 8" xfId="44717" xr:uid="{00000000-0005-0000-0000-000077640000}"/>
    <cellStyle name="Normal 6 2 2 4 2 2 9" xfId="5141" xr:uid="{00000000-0005-0000-0000-000078640000}"/>
    <cellStyle name="Normal 6 2 2 4 2 3" xfId="6687" xr:uid="{00000000-0005-0000-0000-000079640000}"/>
    <cellStyle name="Normal 6 2 2 4 2 3 2" xfId="17078" xr:uid="{00000000-0005-0000-0000-00007A640000}"/>
    <cellStyle name="Normal 6 2 2 4 2 3 2 2" xfId="40342" xr:uid="{00000000-0005-0000-0000-00007B640000}"/>
    <cellStyle name="Normal 6 2 2 4 2 3 3" xfId="11844" xr:uid="{00000000-0005-0000-0000-00007C640000}"/>
    <cellStyle name="Normal 6 2 2 4 2 3 3 2" xfId="35027" xr:uid="{00000000-0005-0000-0000-00007D640000}"/>
    <cellStyle name="Normal 6 2 2 4 2 3 4" xfId="29717" xr:uid="{00000000-0005-0000-0000-00007E640000}"/>
    <cellStyle name="Normal 6 2 2 4 2 3 5" xfId="24402" xr:uid="{00000000-0005-0000-0000-00007F640000}"/>
    <cellStyle name="Normal 6 2 2 4 2 4" xfId="8367" xr:uid="{00000000-0005-0000-0000-000080640000}"/>
    <cellStyle name="Normal 6 2 2 4 2 4 2" xfId="18765" xr:uid="{00000000-0005-0000-0000-000081640000}"/>
    <cellStyle name="Normal 6 2 2 4 2 4 2 2" xfId="42110" xr:uid="{00000000-0005-0000-0000-000082640000}"/>
    <cellStyle name="Normal 6 2 2 4 2 4 3" xfId="13611" xr:uid="{00000000-0005-0000-0000-000083640000}"/>
    <cellStyle name="Normal 6 2 2 4 2 4 3 2" xfId="36795" xr:uid="{00000000-0005-0000-0000-000084640000}"/>
    <cellStyle name="Normal 6 2 2 4 2 4 4" xfId="31485" xr:uid="{00000000-0005-0000-0000-000085640000}"/>
    <cellStyle name="Normal 6 2 2 4 2 4 5" xfId="26170" xr:uid="{00000000-0005-0000-0000-000086640000}"/>
    <cellStyle name="Normal 6 2 2 4 2 5" xfId="15392" xr:uid="{00000000-0005-0000-0000-000087640000}"/>
    <cellStyle name="Normal 6 2 2 4 2 5 2" xfId="38579" xr:uid="{00000000-0005-0000-0000-000088640000}"/>
    <cellStyle name="Normal 6 2 2 4 2 6" xfId="10083" xr:uid="{00000000-0005-0000-0000-000089640000}"/>
    <cellStyle name="Normal 6 2 2 4 2 6 2" xfId="33264" xr:uid="{00000000-0005-0000-0000-00008A640000}"/>
    <cellStyle name="Normal 6 2 2 4 2 7" xfId="20710" xr:uid="{00000000-0005-0000-0000-00008B640000}"/>
    <cellStyle name="Normal 6 2 2 4 2 7 2" xfId="27954" xr:uid="{00000000-0005-0000-0000-00008C640000}"/>
    <cellStyle name="Normal 6 2 2 4 2 8" xfId="22639" xr:uid="{00000000-0005-0000-0000-00008D640000}"/>
    <cellStyle name="Normal 6 2 2 4 2 9" xfId="43905" xr:uid="{00000000-0005-0000-0000-00008E640000}"/>
    <cellStyle name="Normal 6 2 2 4 3" xfId="1522" xr:uid="{00000000-0005-0000-0000-00008F640000}"/>
    <cellStyle name="Normal 6 2 2 4 3 10" xfId="3471" xr:uid="{00000000-0005-0000-0000-000090640000}"/>
    <cellStyle name="Normal 6 2 2 4 3 2" xfId="7087" xr:uid="{00000000-0005-0000-0000-000091640000}"/>
    <cellStyle name="Normal 6 2 2 4 3 2 2" xfId="17448" xr:uid="{00000000-0005-0000-0000-000092640000}"/>
    <cellStyle name="Normal 6 2 2 4 3 2 2 2" xfId="40748" xr:uid="{00000000-0005-0000-0000-000093640000}"/>
    <cellStyle name="Normal 6 2 2 4 3 2 3" xfId="12250" xr:uid="{00000000-0005-0000-0000-000094640000}"/>
    <cellStyle name="Normal 6 2 2 4 3 2 3 2" xfId="35433" xr:uid="{00000000-0005-0000-0000-000095640000}"/>
    <cellStyle name="Normal 6 2 2 4 3 2 4" xfId="30123" xr:uid="{00000000-0005-0000-0000-000096640000}"/>
    <cellStyle name="Normal 6 2 2 4 3 2 5" xfId="24808" xr:uid="{00000000-0005-0000-0000-000097640000}"/>
    <cellStyle name="Normal 6 2 2 4 3 3" xfId="8737" xr:uid="{00000000-0005-0000-0000-000098640000}"/>
    <cellStyle name="Normal 6 2 2 4 3 3 2" xfId="19171" xr:uid="{00000000-0005-0000-0000-000099640000}"/>
    <cellStyle name="Normal 6 2 2 4 3 3 2 2" xfId="42516" xr:uid="{00000000-0005-0000-0000-00009A640000}"/>
    <cellStyle name="Normal 6 2 2 4 3 3 3" xfId="14017" xr:uid="{00000000-0005-0000-0000-00009B640000}"/>
    <cellStyle name="Normal 6 2 2 4 3 3 3 2" xfId="37201" xr:uid="{00000000-0005-0000-0000-00009C640000}"/>
    <cellStyle name="Normal 6 2 2 4 3 3 4" xfId="31891" xr:uid="{00000000-0005-0000-0000-00009D640000}"/>
    <cellStyle name="Normal 6 2 2 4 3 3 5" xfId="26576" xr:uid="{00000000-0005-0000-0000-00009E640000}"/>
    <cellStyle name="Normal 6 2 2 4 3 4" xfId="15798" xr:uid="{00000000-0005-0000-0000-00009F640000}"/>
    <cellStyle name="Normal 6 2 2 4 3 4 2" xfId="38985" xr:uid="{00000000-0005-0000-0000-0000A0640000}"/>
    <cellStyle name="Normal 6 2 2 4 3 5" xfId="10489" xr:uid="{00000000-0005-0000-0000-0000A1640000}"/>
    <cellStyle name="Normal 6 2 2 4 3 5 2" xfId="33670" xr:uid="{00000000-0005-0000-0000-0000A2640000}"/>
    <cellStyle name="Normal 6 2 2 4 3 6" xfId="21116" xr:uid="{00000000-0005-0000-0000-0000A3640000}"/>
    <cellStyle name="Normal 6 2 2 4 3 6 2" xfId="28360" xr:uid="{00000000-0005-0000-0000-0000A4640000}"/>
    <cellStyle name="Normal 6 2 2 4 3 7" xfId="23045" xr:uid="{00000000-0005-0000-0000-0000A5640000}"/>
    <cellStyle name="Normal 6 2 2 4 3 8" xfId="44311" xr:uid="{00000000-0005-0000-0000-0000A6640000}"/>
    <cellStyle name="Normal 6 2 2 4 3 9" xfId="5142" xr:uid="{00000000-0005-0000-0000-0000A7640000}"/>
    <cellStyle name="Normal 6 2 2 4 4" xfId="6288" xr:uid="{00000000-0005-0000-0000-0000A8640000}"/>
    <cellStyle name="Normal 6 2 2 4 4 2" xfId="16720" xr:uid="{00000000-0005-0000-0000-0000A9640000}"/>
    <cellStyle name="Normal 6 2 2 4 4 2 2" xfId="39936" xr:uid="{00000000-0005-0000-0000-0000AA640000}"/>
    <cellStyle name="Normal 6 2 2 4 4 3" xfId="11438" xr:uid="{00000000-0005-0000-0000-0000AB640000}"/>
    <cellStyle name="Normal 6 2 2 4 4 3 2" xfId="34621" xr:uid="{00000000-0005-0000-0000-0000AC640000}"/>
    <cellStyle name="Normal 6 2 2 4 4 4" xfId="29311" xr:uid="{00000000-0005-0000-0000-0000AD640000}"/>
    <cellStyle name="Normal 6 2 2 4 4 5" xfId="23996" xr:uid="{00000000-0005-0000-0000-0000AE640000}"/>
    <cellStyle name="Normal 6 2 2 4 5" xfId="8009" xr:uid="{00000000-0005-0000-0000-0000AF640000}"/>
    <cellStyle name="Normal 6 2 2 4 5 2" xfId="18360" xr:uid="{00000000-0005-0000-0000-0000B0640000}"/>
    <cellStyle name="Normal 6 2 2 4 5 2 2" xfId="41704" xr:uid="{00000000-0005-0000-0000-0000B1640000}"/>
    <cellStyle name="Normal 6 2 2 4 5 3" xfId="13205" xr:uid="{00000000-0005-0000-0000-0000B2640000}"/>
    <cellStyle name="Normal 6 2 2 4 5 3 2" xfId="36389" xr:uid="{00000000-0005-0000-0000-0000B3640000}"/>
    <cellStyle name="Normal 6 2 2 4 5 4" xfId="31079" xr:uid="{00000000-0005-0000-0000-0000B4640000}"/>
    <cellStyle name="Normal 6 2 2 4 5 5" xfId="25764" xr:uid="{00000000-0005-0000-0000-0000B5640000}"/>
    <cellStyle name="Normal 6 2 2 4 6" xfId="14986" xr:uid="{00000000-0005-0000-0000-0000B6640000}"/>
    <cellStyle name="Normal 6 2 2 4 6 2" xfId="38173" xr:uid="{00000000-0005-0000-0000-0000B7640000}"/>
    <cellStyle name="Normal 6 2 2 4 7" xfId="9677" xr:uid="{00000000-0005-0000-0000-0000B8640000}"/>
    <cellStyle name="Normal 6 2 2 4 7 2" xfId="32858" xr:uid="{00000000-0005-0000-0000-0000B9640000}"/>
    <cellStyle name="Normal 6 2 2 4 8" xfId="20304" xr:uid="{00000000-0005-0000-0000-0000BA640000}"/>
    <cellStyle name="Normal 6 2 2 4 8 2" xfId="27548" xr:uid="{00000000-0005-0000-0000-0000BB640000}"/>
    <cellStyle name="Normal 6 2 2 4 9" xfId="22233" xr:uid="{00000000-0005-0000-0000-0000BC640000}"/>
    <cellStyle name="Normal 6 2 2 5" xfId="835" xr:uid="{00000000-0005-0000-0000-0000BD640000}"/>
    <cellStyle name="Normal 6 2 2 5 10" xfId="43628" xr:uid="{00000000-0005-0000-0000-0000BE640000}"/>
    <cellStyle name="Normal 6 2 2 5 11" xfId="5143" xr:uid="{00000000-0005-0000-0000-0000BF640000}"/>
    <cellStyle name="Normal 6 2 2 5 12" xfId="2788" xr:uid="{00000000-0005-0000-0000-0000C0640000}"/>
    <cellStyle name="Normal 6 2 2 5 2" xfId="1243" xr:uid="{00000000-0005-0000-0000-0000C1640000}"/>
    <cellStyle name="Normal 6 2 2 5 2 10" xfId="5144" xr:uid="{00000000-0005-0000-0000-0000C2640000}"/>
    <cellStyle name="Normal 6 2 2 5 2 11" xfId="3194" xr:uid="{00000000-0005-0000-0000-0000C3640000}"/>
    <cellStyle name="Normal 6 2 2 5 2 2" xfId="2058" xr:uid="{00000000-0005-0000-0000-0000C4640000}"/>
    <cellStyle name="Normal 6 2 2 5 2 2 10" xfId="4006" xr:uid="{00000000-0005-0000-0000-0000C5640000}"/>
    <cellStyle name="Normal 6 2 2 5 2 2 2" xfId="7614" xr:uid="{00000000-0005-0000-0000-0000C6640000}"/>
    <cellStyle name="Normal 6 2 2 5 2 2 2 2" xfId="17947" xr:uid="{00000000-0005-0000-0000-0000C7640000}"/>
    <cellStyle name="Normal 6 2 2 5 2 2 2 2 2" xfId="41283" xr:uid="{00000000-0005-0000-0000-0000C8640000}"/>
    <cellStyle name="Normal 6 2 2 5 2 2 2 3" xfId="12785" xr:uid="{00000000-0005-0000-0000-0000C9640000}"/>
    <cellStyle name="Normal 6 2 2 5 2 2 2 3 2" xfId="35968" xr:uid="{00000000-0005-0000-0000-0000CA640000}"/>
    <cellStyle name="Normal 6 2 2 5 2 2 2 4" xfId="30658" xr:uid="{00000000-0005-0000-0000-0000CB640000}"/>
    <cellStyle name="Normal 6 2 2 5 2 2 2 5" xfId="25343" xr:uid="{00000000-0005-0000-0000-0000CC640000}"/>
    <cellStyle name="Normal 6 2 2 5 2 2 3" xfId="9237" xr:uid="{00000000-0005-0000-0000-0000CD640000}"/>
    <cellStyle name="Normal 6 2 2 5 2 2 3 2" xfId="19706" xr:uid="{00000000-0005-0000-0000-0000CE640000}"/>
    <cellStyle name="Normal 6 2 2 5 2 2 3 2 2" xfId="43051" xr:uid="{00000000-0005-0000-0000-0000CF640000}"/>
    <cellStyle name="Normal 6 2 2 5 2 2 3 3" xfId="14552" xr:uid="{00000000-0005-0000-0000-0000D0640000}"/>
    <cellStyle name="Normal 6 2 2 5 2 2 3 3 2" xfId="37736" xr:uid="{00000000-0005-0000-0000-0000D1640000}"/>
    <cellStyle name="Normal 6 2 2 5 2 2 3 4" xfId="32426" xr:uid="{00000000-0005-0000-0000-0000D2640000}"/>
    <cellStyle name="Normal 6 2 2 5 2 2 3 5" xfId="27111" xr:uid="{00000000-0005-0000-0000-0000D3640000}"/>
    <cellStyle name="Normal 6 2 2 5 2 2 4" xfId="16333" xr:uid="{00000000-0005-0000-0000-0000D4640000}"/>
    <cellStyle name="Normal 6 2 2 5 2 2 4 2" xfId="39520" xr:uid="{00000000-0005-0000-0000-0000D5640000}"/>
    <cellStyle name="Normal 6 2 2 5 2 2 5" xfId="11024" xr:uid="{00000000-0005-0000-0000-0000D6640000}"/>
    <cellStyle name="Normal 6 2 2 5 2 2 5 2" xfId="34205" xr:uid="{00000000-0005-0000-0000-0000D7640000}"/>
    <cellStyle name="Normal 6 2 2 5 2 2 6" xfId="21651" xr:uid="{00000000-0005-0000-0000-0000D8640000}"/>
    <cellStyle name="Normal 6 2 2 5 2 2 6 2" xfId="28895" xr:uid="{00000000-0005-0000-0000-0000D9640000}"/>
    <cellStyle name="Normal 6 2 2 5 2 2 7" xfId="23580" xr:uid="{00000000-0005-0000-0000-0000DA640000}"/>
    <cellStyle name="Normal 6 2 2 5 2 2 8" xfId="44846" xr:uid="{00000000-0005-0000-0000-0000DB640000}"/>
    <cellStyle name="Normal 6 2 2 5 2 2 9" xfId="5145" xr:uid="{00000000-0005-0000-0000-0000DC640000}"/>
    <cellStyle name="Normal 6 2 2 5 2 3" xfId="6814" xr:uid="{00000000-0005-0000-0000-0000DD640000}"/>
    <cellStyle name="Normal 6 2 2 5 2 3 2" xfId="17183" xr:uid="{00000000-0005-0000-0000-0000DE640000}"/>
    <cellStyle name="Normal 6 2 2 5 2 3 2 2" xfId="40471" xr:uid="{00000000-0005-0000-0000-0000DF640000}"/>
    <cellStyle name="Normal 6 2 2 5 2 3 3" xfId="11973" xr:uid="{00000000-0005-0000-0000-0000E0640000}"/>
    <cellStyle name="Normal 6 2 2 5 2 3 3 2" xfId="35156" xr:uid="{00000000-0005-0000-0000-0000E1640000}"/>
    <cellStyle name="Normal 6 2 2 5 2 3 4" xfId="29846" xr:uid="{00000000-0005-0000-0000-0000E2640000}"/>
    <cellStyle name="Normal 6 2 2 5 2 3 5" xfId="24531" xr:uid="{00000000-0005-0000-0000-0000E3640000}"/>
    <cellStyle name="Normal 6 2 2 5 2 4" xfId="8472" xr:uid="{00000000-0005-0000-0000-0000E4640000}"/>
    <cellStyle name="Normal 6 2 2 5 2 4 2" xfId="18894" xr:uid="{00000000-0005-0000-0000-0000E5640000}"/>
    <cellStyle name="Normal 6 2 2 5 2 4 2 2" xfId="42239" xr:uid="{00000000-0005-0000-0000-0000E6640000}"/>
    <cellStyle name="Normal 6 2 2 5 2 4 3" xfId="13740" xr:uid="{00000000-0005-0000-0000-0000E7640000}"/>
    <cellStyle name="Normal 6 2 2 5 2 4 3 2" xfId="36924" xr:uid="{00000000-0005-0000-0000-0000E8640000}"/>
    <cellStyle name="Normal 6 2 2 5 2 4 4" xfId="31614" xr:uid="{00000000-0005-0000-0000-0000E9640000}"/>
    <cellStyle name="Normal 6 2 2 5 2 4 5" xfId="26299" xr:uid="{00000000-0005-0000-0000-0000EA640000}"/>
    <cellStyle name="Normal 6 2 2 5 2 5" xfId="15521" xr:uid="{00000000-0005-0000-0000-0000EB640000}"/>
    <cellStyle name="Normal 6 2 2 5 2 5 2" xfId="38708" xr:uid="{00000000-0005-0000-0000-0000EC640000}"/>
    <cellStyle name="Normal 6 2 2 5 2 6" xfId="10212" xr:uid="{00000000-0005-0000-0000-0000ED640000}"/>
    <cellStyle name="Normal 6 2 2 5 2 6 2" xfId="33393" xr:uid="{00000000-0005-0000-0000-0000EE640000}"/>
    <cellStyle name="Normal 6 2 2 5 2 7" xfId="20839" xr:uid="{00000000-0005-0000-0000-0000EF640000}"/>
    <cellStyle name="Normal 6 2 2 5 2 7 2" xfId="28083" xr:uid="{00000000-0005-0000-0000-0000F0640000}"/>
    <cellStyle name="Normal 6 2 2 5 2 8" xfId="22768" xr:uid="{00000000-0005-0000-0000-0000F1640000}"/>
    <cellStyle name="Normal 6 2 2 5 2 9" xfId="44034" xr:uid="{00000000-0005-0000-0000-0000F2640000}"/>
    <cellStyle name="Normal 6 2 2 5 3" xfId="1651" xr:uid="{00000000-0005-0000-0000-0000F3640000}"/>
    <cellStyle name="Normal 6 2 2 5 3 10" xfId="3600" xr:uid="{00000000-0005-0000-0000-0000F4640000}"/>
    <cellStyle name="Normal 6 2 2 5 3 2" xfId="7214" xr:uid="{00000000-0005-0000-0000-0000F5640000}"/>
    <cellStyle name="Normal 6 2 2 5 3 2 2" xfId="17565" xr:uid="{00000000-0005-0000-0000-0000F6640000}"/>
    <cellStyle name="Normal 6 2 2 5 3 2 2 2" xfId="40877" xr:uid="{00000000-0005-0000-0000-0000F7640000}"/>
    <cellStyle name="Normal 6 2 2 5 3 2 3" xfId="12379" xr:uid="{00000000-0005-0000-0000-0000F8640000}"/>
    <cellStyle name="Normal 6 2 2 5 3 2 3 2" xfId="35562" xr:uid="{00000000-0005-0000-0000-0000F9640000}"/>
    <cellStyle name="Normal 6 2 2 5 3 2 4" xfId="30252" xr:uid="{00000000-0005-0000-0000-0000FA640000}"/>
    <cellStyle name="Normal 6 2 2 5 3 2 5" xfId="24937" xr:uid="{00000000-0005-0000-0000-0000FB640000}"/>
    <cellStyle name="Normal 6 2 2 5 3 3" xfId="8854" xr:uid="{00000000-0005-0000-0000-0000FC640000}"/>
    <cellStyle name="Normal 6 2 2 5 3 3 2" xfId="19300" xr:uid="{00000000-0005-0000-0000-0000FD640000}"/>
    <cellStyle name="Normal 6 2 2 5 3 3 2 2" xfId="42645" xr:uid="{00000000-0005-0000-0000-0000FE640000}"/>
    <cellStyle name="Normal 6 2 2 5 3 3 3" xfId="14146" xr:uid="{00000000-0005-0000-0000-0000FF640000}"/>
    <cellStyle name="Normal 6 2 2 5 3 3 3 2" xfId="37330" xr:uid="{00000000-0005-0000-0000-000000650000}"/>
    <cellStyle name="Normal 6 2 2 5 3 3 4" xfId="32020" xr:uid="{00000000-0005-0000-0000-000001650000}"/>
    <cellStyle name="Normal 6 2 2 5 3 3 5" xfId="26705" xr:uid="{00000000-0005-0000-0000-000002650000}"/>
    <cellStyle name="Normal 6 2 2 5 3 4" xfId="15927" xr:uid="{00000000-0005-0000-0000-000003650000}"/>
    <cellStyle name="Normal 6 2 2 5 3 4 2" xfId="39114" xr:uid="{00000000-0005-0000-0000-000004650000}"/>
    <cellStyle name="Normal 6 2 2 5 3 5" xfId="10618" xr:uid="{00000000-0005-0000-0000-000005650000}"/>
    <cellStyle name="Normal 6 2 2 5 3 5 2" xfId="33799" xr:uid="{00000000-0005-0000-0000-000006650000}"/>
    <cellStyle name="Normal 6 2 2 5 3 6" xfId="21245" xr:uid="{00000000-0005-0000-0000-000007650000}"/>
    <cellStyle name="Normal 6 2 2 5 3 6 2" xfId="28489" xr:uid="{00000000-0005-0000-0000-000008650000}"/>
    <cellStyle name="Normal 6 2 2 5 3 7" xfId="23174" xr:uid="{00000000-0005-0000-0000-000009650000}"/>
    <cellStyle name="Normal 6 2 2 5 3 8" xfId="44440" xr:uid="{00000000-0005-0000-0000-00000A650000}"/>
    <cellStyle name="Normal 6 2 2 5 3 9" xfId="5146" xr:uid="{00000000-0005-0000-0000-00000B650000}"/>
    <cellStyle name="Normal 6 2 2 5 4" xfId="6415" xr:uid="{00000000-0005-0000-0000-00000C650000}"/>
    <cellStyle name="Normal 6 2 2 5 4 2" xfId="16825" xr:uid="{00000000-0005-0000-0000-00000D650000}"/>
    <cellStyle name="Normal 6 2 2 5 4 2 2" xfId="40065" xr:uid="{00000000-0005-0000-0000-00000E650000}"/>
    <cellStyle name="Normal 6 2 2 5 4 3" xfId="11567" xr:uid="{00000000-0005-0000-0000-00000F650000}"/>
    <cellStyle name="Normal 6 2 2 5 4 3 2" xfId="34750" xr:uid="{00000000-0005-0000-0000-000010650000}"/>
    <cellStyle name="Normal 6 2 2 5 4 4" xfId="29440" xr:uid="{00000000-0005-0000-0000-000011650000}"/>
    <cellStyle name="Normal 6 2 2 5 4 5" xfId="24125" xr:uid="{00000000-0005-0000-0000-000012650000}"/>
    <cellStyle name="Normal 6 2 2 5 5" xfId="8114" xr:uid="{00000000-0005-0000-0000-000013650000}"/>
    <cellStyle name="Normal 6 2 2 5 5 2" xfId="18489" xr:uid="{00000000-0005-0000-0000-000014650000}"/>
    <cellStyle name="Normal 6 2 2 5 5 2 2" xfId="41833" xr:uid="{00000000-0005-0000-0000-000015650000}"/>
    <cellStyle name="Normal 6 2 2 5 5 3" xfId="13334" xr:uid="{00000000-0005-0000-0000-000016650000}"/>
    <cellStyle name="Normal 6 2 2 5 5 3 2" xfId="36518" xr:uid="{00000000-0005-0000-0000-000017650000}"/>
    <cellStyle name="Normal 6 2 2 5 5 4" xfId="31208" xr:uid="{00000000-0005-0000-0000-000018650000}"/>
    <cellStyle name="Normal 6 2 2 5 5 5" xfId="25893" xr:uid="{00000000-0005-0000-0000-000019650000}"/>
    <cellStyle name="Normal 6 2 2 5 6" xfId="15115" xr:uid="{00000000-0005-0000-0000-00001A650000}"/>
    <cellStyle name="Normal 6 2 2 5 6 2" xfId="38302" xr:uid="{00000000-0005-0000-0000-00001B650000}"/>
    <cellStyle name="Normal 6 2 2 5 7" xfId="9806" xr:uid="{00000000-0005-0000-0000-00001C650000}"/>
    <cellStyle name="Normal 6 2 2 5 7 2" xfId="32987" xr:uid="{00000000-0005-0000-0000-00001D650000}"/>
    <cellStyle name="Normal 6 2 2 5 8" xfId="20433" xr:uid="{00000000-0005-0000-0000-00001E650000}"/>
    <cellStyle name="Normal 6 2 2 5 8 2" xfId="27677" xr:uid="{00000000-0005-0000-0000-00001F650000}"/>
    <cellStyle name="Normal 6 2 2 5 9" xfId="22362" xr:uid="{00000000-0005-0000-0000-000020650000}"/>
    <cellStyle name="Normal 6 2 2 6" xfId="979" xr:uid="{00000000-0005-0000-0000-000021650000}"/>
    <cellStyle name="Normal 6 2 2 6 10" xfId="5147" xr:uid="{00000000-0005-0000-0000-000022650000}"/>
    <cellStyle name="Normal 6 2 2 6 11" xfId="2930" xr:uid="{00000000-0005-0000-0000-000023650000}"/>
    <cellStyle name="Normal 6 2 2 6 2" xfId="1794" xr:uid="{00000000-0005-0000-0000-000024650000}"/>
    <cellStyle name="Normal 6 2 2 6 2 10" xfId="3742" xr:uid="{00000000-0005-0000-0000-000025650000}"/>
    <cellStyle name="Normal 6 2 2 6 2 2" xfId="7354" xr:uid="{00000000-0005-0000-0000-000026650000}"/>
    <cellStyle name="Normal 6 2 2 6 2 2 2" xfId="17707" xr:uid="{00000000-0005-0000-0000-000027650000}"/>
    <cellStyle name="Normal 6 2 2 6 2 2 2 2" xfId="41019" xr:uid="{00000000-0005-0000-0000-000028650000}"/>
    <cellStyle name="Normal 6 2 2 6 2 2 3" xfId="12521" xr:uid="{00000000-0005-0000-0000-000029650000}"/>
    <cellStyle name="Normal 6 2 2 6 2 2 3 2" xfId="35704" xr:uid="{00000000-0005-0000-0000-00002A650000}"/>
    <cellStyle name="Normal 6 2 2 6 2 2 4" xfId="30394" xr:uid="{00000000-0005-0000-0000-00002B650000}"/>
    <cellStyle name="Normal 6 2 2 6 2 2 5" xfId="25079" xr:uid="{00000000-0005-0000-0000-00002C650000}"/>
    <cellStyle name="Normal 6 2 2 6 2 3" xfId="8997" xr:uid="{00000000-0005-0000-0000-00002D650000}"/>
    <cellStyle name="Normal 6 2 2 6 2 3 2" xfId="19442" xr:uid="{00000000-0005-0000-0000-00002E650000}"/>
    <cellStyle name="Normal 6 2 2 6 2 3 2 2" xfId="42787" xr:uid="{00000000-0005-0000-0000-00002F650000}"/>
    <cellStyle name="Normal 6 2 2 6 2 3 3" xfId="14288" xr:uid="{00000000-0005-0000-0000-000030650000}"/>
    <cellStyle name="Normal 6 2 2 6 2 3 3 2" xfId="37472" xr:uid="{00000000-0005-0000-0000-000031650000}"/>
    <cellStyle name="Normal 6 2 2 6 2 3 4" xfId="32162" xr:uid="{00000000-0005-0000-0000-000032650000}"/>
    <cellStyle name="Normal 6 2 2 6 2 3 5" xfId="26847" xr:uid="{00000000-0005-0000-0000-000033650000}"/>
    <cellStyle name="Normal 6 2 2 6 2 4" xfId="16069" xr:uid="{00000000-0005-0000-0000-000034650000}"/>
    <cellStyle name="Normal 6 2 2 6 2 4 2" xfId="39256" xr:uid="{00000000-0005-0000-0000-000035650000}"/>
    <cellStyle name="Normal 6 2 2 6 2 5" xfId="10760" xr:uid="{00000000-0005-0000-0000-000036650000}"/>
    <cellStyle name="Normal 6 2 2 6 2 5 2" xfId="33941" xr:uid="{00000000-0005-0000-0000-000037650000}"/>
    <cellStyle name="Normal 6 2 2 6 2 6" xfId="21387" xr:uid="{00000000-0005-0000-0000-000038650000}"/>
    <cellStyle name="Normal 6 2 2 6 2 6 2" xfId="28631" xr:uid="{00000000-0005-0000-0000-000039650000}"/>
    <cellStyle name="Normal 6 2 2 6 2 7" xfId="23316" xr:uid="{00000000-0005-0000-0000-00003A650000}"/>
    <cellStyle name="Normal 6 2 2 6 2 8" xfId="44582" xr:uid="{00000000-0005-0000-0000-00003B650000}"/>
    <cellStyle name="Normal 6 2 2 6 2 9" xfId="5148" xr:uid="{00000000-0005-0000-0000-00003C650000}"/>
    <cellStyle name="Normal 6 2 2 6 3" xfId="6554" xr:uid="{00000000-0005-0000-0000-00003D650000}"/>
    <cellStyle name="Normal 6 2 2 6 3 2" xfId="16955" xr:uid="{00000000-0005-0000-0000-00003E650000}"/>
    <cellStyle name="Normal 6 2 2 6 3 2 2" xfId="40207" xr:uid="{00000000-0005-0000-0000-00003F650000}"/>
    <cellStyle name="Normal 6 2 2 6 3 3" xfId="11709" xr:uid="{00000000-0005-0000-0000-000040650000}"/>
    <cellStyle name="Normal 6 2 2 6 3 3 2" xfId="34892" xr:uid="{00000000-0005-0000-0000-000041650000}"/>
    <cellStyle name="Normal 6 2 2 6 3 4" xfId="29582" xr:uid="{00000000-0005-0000-0000-000042650000}"/>
    <cellStyle name="Normal 6 2 2 6 3 5" xfId="24267" xr:uid="{00000000-0005-0000-0000-000043650000}"/>
    <cellStyle name="Normal 6 2 2 6 4" xfId="8244" xr:uid="{00000000-0005-0000-0000-000044650000}"/>
    <cellStyle name="Normal 6 2 2 6 4 2" xfId="18630" xr:uid="{00000000-0005-0000-0000-000045650000}"/>
    <cellStyle name="Normal 6 2 2 6 4 2 2" xfId="41975" xr:uid="{00000000-0005-0000-0000-000046650000}"/>
    <cellStyle name="Normal 6 2 2 6 4 3" xfId="13476" xr:uid="{00000000-0005-0000-0000-000047650000}"/>
    <cellStyle name="Normal 6 2 2 6 4 3 2" xfId="36660" xr:uid="{00000000-0005-0000-0000-000048650000}"/>
    <cellStyle name="Normal 6 2 2 6 4 4" xfId="31350" xr:uid="{00000000-0005-0000-0000-000049650000}"/>
    <cellStyle name="Normal 6 2 2 6 4 5" xfId="26035" xr:uid="{00000000-0005-0000-0000-00004A650000}"/>
    <cellStyle name="Normal 6 2 2 6 5" xfId="15257" xr:uid="{00000000-0005-0000-0000-00004B650000}"/>
    <cellStyle name="Normal 6 2 2 6 5 2" xfId="38444" xr:uid="{00000000-0005-0000-0000-00004C650000}"/>
    <cellStyle name="Normal 6 2 2 6 6" xfId="9948" xr:uid="{00000000-0005-0000-0000-00004D650000}"/>
    <cellStyle name="Normal 6 2 2 6 6 2" xfId="33129" xr:uid="{00000000-0005-0000-0000-00004E650000}"/>
    <cellStyle name="Normal 6 2 2 6 7" xfId="20575" xr:uid="{00000000-0005-0000-0000-00004F650000}"/>
    <cellStyle name="Normal 6 2 2 6 7 2" xfId="27819" xr:uid="{00000000-0005-0000-0000-000050650000}"/>
    <cellStyle name="Normal 6 2 2 6 8" xfId="22504" xr:uid="{00000000-0005-0000-0000-000051650000}"/>
    <cellStyle name="Normal 6 2 2 6 9" xfId="43770" xr:uid="{00000000-0005-0000-0000-000052650000}"/>
    <cellStyle name="Normal 6 2 2 7" xfId="560" xr:uid="{00000000-0005-0000-0000-000053650000}"/>
    <cellStyle name="Normal 6 2 2 7 10" xfId="2524" xr:uid="{00000000-0005-0000-0000-000054650000}"/>
    <cellStyle name="Normal 6 2 2 7 2" xfId="6155" xr:uid="{00000000-0005-0000-0000-000055650000}"/>
    <cellStyle name="Normal 6 2 2 7 2 2" xfId="16597" xr:uid="{00000000-0005-0000-0000-000056650000}"/>
    <cellStyle name="Normal 6 2 2 7 2 2 2" xfId="39801" xr:uid="{00000000-0005-0000-0000-000057650000}"/>
    <cellStyle name="Normal 6 2 2 7 2 3" xfId="11303" xr:uid="{00000000-0005-0000-0000-000058650000}"/>
    <cellStyle name="Normal 6 2 2 7 2 3 2" xfId="34486" xr:uid="{00000000-0005-0000-0000-000059650000}"/>
    <cellStyle name="Normal 6 2 2 7 2 4" xfId="29176" xr:uid="{00000000-0005-0000-0000-00005A650000}"/>
    <cellStyle name="Normal 6 2 2 7 2 5" xfId="23861" xr:uid="{00000000-0005-0000-0000-00005B650000}"/>
    <cellStyle name="Normal 6 2 2 7 3" xfId="7886" xr:uid="{00000000-0005-0000-0000-00005C650000}"/>
    <cellStyle name="Normal 6 2 2 7 3 2" xfId="18225" xr:uid="{00000000-0005-0000-0000-00005D650000}"/>
    <cellStyle name="Normal 6 2 2 7 3 2 2" xfId="41569" xr:uid="{00000000-0005-0000-0000-00005E650000}"/>
    <cellStyle name="Normal 6 2 2 7 3 3" xfId="13070" xr:uid="{00000000-0005-0000-0000-00005F650000}"/>
    <cellStyle name="Normal 6 2 2 7 3 3 2" xfId="36254" xr:uid="{00000000-0005-0000-0000-000060650000}"/>
    <cellStyle name="Normal 6 2 2 7 3 4" xfId="30944" xr:uid="{00000000-0005-0000-0000-000061650000}"/>
    <cellStyle name="Normal 6 2 2 7 3 5" xfId="25629" xr:uid="{00000000-0005-0000-0000-000062650000}"/>
    <cellStyle name="Normal 6 2 2 7 4" xfId="14851" xr:uid="{00000000-0005-0000-0000-000063650000}"/>
    <cellStyle name="Normal 6 2 2 7 4 2" xfId="38038" xr:uid="{00000000-0005-0000-0000-000064650000}"/>
    <cellStyle name="Normal 6 2 2 7 5" xfId="9542" xr:uid="{00000000-0005-0000-0000-000065650000}"/>
    <cellStyle name="Normal 6 2 2 7 5 2" xfId="32723" xr:uid="{00000000-0005-0000-0000-000066650000}"/>
    <cellStyle name="Normal 6 2 2 7 6" xfId="20169" xr:uid="{00000000-0005-0000-0000-000067650000}"/>
    <cellStyle name="Normal 6 2 2 7 6 2" xfId="27413" xr:uid="{00000000-0005-0000-0000-000068650000}"/>
    <cellStyle name="Normal 6 2 2 7 7" xfId="22098" xr:uid="{00000000-0005-0000-0000-000069650000}"/>
    <cellStyle name="Normal 6 2 2 7 8" xfId="43364" xr:uid="{00000000-0005-0000-0000-00006A650000}"/>
    <cellStyle name="Normal 6 2 2 7 9" xfId="5149" xr:uid="{00000000-0005-0000-0000-00006B650000}"/>
    <cellStyle name="Normal 6 2 2 8" xfId="1387" xr:uid="{00000000-0005-0000-0000-00006C650000}"/>
    <cellStyle name="Normal 6 2 2 8 10" xfId="3336" xr:uid="{00000000-0005-0000-0000-00006D650000}"/>
    <cellStyle name="Normal 6 2 2 8 2" xfId="6954" xr:uid="{00000000-0005-0000-0000-00006E650000}"/>
    <cellStyle name="Normal 6 2 2 8 2 2" xfId="17325" xr:uid="{00000000-0005-0000-0000-00006F650000}"/>
    <cellStyle name="Normal 6 2 2 8 2 2 2" xfId="40613" xr:uid="{00000000-0005-0000-0000-000070650000}"/>
    <cellStyle name="Normal 6 2 2 8 2 3" xfId="12115" xr:uid="{00000000-0005-0000-0000-000071650000}"/>
    <cellStyle name="Normal 6 2 2 8 2 3 2" xfId="35298" xr:uid="{00000000-0005-0000-0000-000072650000}"/>
    <cellStyle name="Normal 6 2 2 8 2 4" xfId="29988" xr:uid="{00000000-0005-0000-0000-000073650000}"/>
    <cellStyle name="Normal 6 2 2 8 2 5" xfId="24673" xr:uid="{00000000-0005-0000-0000-000074650000}"/>
    <cellStyle name="Normal 6 2 2 8 3" xfId="8614" xr:uid="{00000000-0005-0000-0000-000075650000}"/>
    <cellStyle name="Normal 6 2 2 8 3 2" xfId="19036" xr:uid="{00000000-0005-0000-0000-000076650000}"/>
    <cellStyle name="Normal 6 2 2 8 3 2 2" xfId="42381" xr:uid="{00000000-0005-0000-0000-000077650000}"/>
    <cellStyle name="Normal 6 2 2 8 3 3" xfId="13882" xr:uid="{00000000-0005-0000-0000-000078650000}"/>
    <cellStyle name="Normal 6 2 2 8 3 3 2" xfId="37066" xr:uid="{00000000-0005-0000-0000-000079650000}"/>
    <cellStyle name="Normal 6 2 2 8 3 4" xfId="31756" xr:uid="{00000000-0005-0000-0000-00007A650000}"/>
    <cellStyle name="Normal 6 2 2 8 3 5" xfId="26441" xr:uid="{00000000-0005-0000-0000-00007B650000}"/>
    <cellStyle name="Normal 6 2 2 8 4" xfId="15663" xr:uid="{00000000-0005-0000-0000-00007C650000}"/>
    <cellStyle name="Normal 6 2 2 8 4 2" xfId="38850" xr:uid="{00000000-0005-0000-0000-00007D650000}"/>
    <cellStyle name="Normal 6 2 2 8 5" xfId="10354" xr:uid="{00000000-0005-0000-0000-00007E650000}"/>
    <cellStyle name="Normal 6 2 2 8 5 2" xfId="33535" xr:uid="{00000000-0005-0000-0000-00007F650000}"/>
    <cellStyle name="Normal 6 2 2 8 6" xfId="20981" xr:uid="{00000000-0005-0000-0000-000080650000}"/>
    <cellStyle name="Normal 6 2 2 8 6 2" xfId="28225" xr:uid="{00000000-0005-0000-0000-000081650000}"/>
    <cellStyle name="Normal 6 2 2 8 7" xfId="22910" xr:uid="{00000000-0005-0000-0000-000082650000}"/>
    <cellStyle name="Normal 6 2 2 8 8" xfId="44176" xr:uid="{00000000-0005-0000-0000-000083650000}"/>
    <cellStyle name="Normal 6 2 2 8 9" xfId="5150" xr:uid="{00000000-0005-0000-0000-000084650000}"/>
    <cellStyle name="Normal 6 2 2 9" xfId="6024" xr:uid="{00000000-0005-0000-0000-000085650000}"/>
    <cellStyle name="Normal 6 2 2 9 2" xfId="16478" xr:uid="{00000000-0005-0000-0000-000086650000}"/>
    <cellStyle name="Normal 6 2 2 9 2 2" xfId="39667" xr:uid="{00000000-0005-0000-0000-000087650000}"/>
    <cellStyle name="Normal 6 2 2 9 3" xfId="11169" xr:uid="{00000000-0005-0000-0000-000088650000}"/>
    <cellStyle name="Normal 6 2 2 9 3 2" xfId="34352" xr:uid="{00000000-0005-0000-0000-000089650000}"/>
    <cellStyle name="Normal 6 2 2 9 4" xfId="29042" xr:uid="{00000000-0005-0000-0000-00008A650000}"/>
    <cellStyle name="Normal 6 2 2 9 5" xfId="23727" xr:uid="{00000000-0005-0000-0000-00008B650000}"/>
    <cellStyle name="Normal 6 2 3" xfId="446" xr:uid="{00000000-0005-0000-0000-00008C650000}"/>
    <cellStyle name="Normal 6 2 3 10" xfId="14735" xr:uid="{00000000-0005-0000-0000-00008D650000}"/>
    <cellStyle name="Normal 6 2 3 10 2" xfId="37922" xr:uid="{00000000-0005-0000-0000-00008E650000}"/>
    <cellStyle name="Normal 6 2 3 11" xfId="9426" xr:uid="{00000000-0005-0000-0000-00008F650000}"/>
    <cellStyle name="Normal 6 2 3 11 2" xfId="32607" xr:uid="{00000000-0005-0000-0000-000090650000}"/>
    <cellStyle name="Normal 6 2 3 12" xfId="20056" xr:uid="{00000000-0005-0000-0000-000091650000}"/>
    <cellStyle name="Normal 6 2 3 12 2" xfId="27297" xr:uid="{00000000-0005-0000-0000-000092650000}"/>
    <cellStyle name="Normal 6 2 3 13" xfId="21982" xr:uid="{00000000-0005-0000-0000-000093650000}"/>
    <cellStyle name="Normal 6 2 3 14" xfId="43251" xr:uid="{00000000-0005-0000-0000-000094650000}"/>
    <cellStyle name="Normal 6 2 3 15" xfId="5151" xr:uid="{00000000-0005-0000-0000-000095650000}"/>
    <cellStyle name="Normal 6 2 3 16" xfId="2411" xr:uid="{00000000-0005-0000-0000-000096650000}"/>
    <cellStyle name="Normal 6 2 3 2" xfId="506" xr:uid="{00000000-0005-0000-0000-000097650000}"/>
    <cellStyle name="Normal 6 2 3 2 10" xfId="9488" xr:uid="{00000000-0005-0000-0000-000098650000}"/>
    <cellStyle name="Normal 6 2 3 2 10 2" xfId="32669" xr:uid="{00000000-0005-0000-0000-000099650000}"/>
    <cellStyle name="Normal 6 2 3 2 11" xfId="20115" xr:uid="{00000000-0005-0000-0000-00009A650000}"/>
    <cellStyle name="Normal 6 2 3 2 11 2" xfId="27359" xr:uid="{00000000-0005-0000-0000-00009B650000}"/>
    <cellStyle name="Normal 6 2 3 2 12" xfId="22044" xr:uid="{00000000-0005-0000-0000-00009C650000}"/>
    <cellStyle name="Normal 6 2 3 2 13" xfId="43310" xr:uid="{00000000-0005-0000-0000-00009D650000}"/>
    <cellStyle name="Normal 6 2 3 2 14" xfId="5152" xr:uid="{00000000-0005-0000-0000-00009E650000}"/>
    <cellStyle name="Normal 6 2 3 2 15" xfId="2470" xr:uid="{00000000-0005-0000-0000-00009F650000}"/>
    <cellStyle name="Normal 6 2 3 2 2" xfId="778" xr:uid="{00000000-0005-0000-0000-0000A0650000}"/>
    <cellStyle name="Normal 6 2 3 2 2 10" xfId="43579" xr:uid="{00000000-0005-0000-0000-0000A1650000}"/>
    <cellStyle name="Normal 6 2 3 2 2 11" xfId="5153" xr:uid="{00000000-0005-0000-0000-0000A2650000}"/>
    <cellStyle name="Normal 6 2 3 2 2 12" xfId="2739" xr:uid="{00000000-0005-0000-0000-0000A3650000}"/>
    <cellStyle name="Normal 6 2 3 2 2 2" xfId="1194" xr:uid="{00000000-0005-0000-0000-0000A4650000}"/>
    <cellStyle name="Normal 6 2 3 2 2 2 10" xfId="5154" xr:uid="{00000000-0005-0000-0000-0000A5650000}"/>
    <cellStyle name="Normal 6 2 3 2 2 2 11" xfId="3145" xr:uid="{00000000-0005-0000-0000-0000A6650000}"/>
    <cellStyle name="Normal 6 2 3 2 2 2 2" xfId="2009" xr:uid="{00000000-0005-0000-0000-0000A7650000}"/>
    <cellStyle name="Normal 6 2 3 2 2 2 2 10" xfId="3957" xr:uid="{00000000-0005-0000-0000-0000A8650000}"/>
    <cellStyle name="Normal 6 2 3 2 2 2 2 2" xfId="7566" xr:uid="{00000000-0005-0000-0000-0000A9650000}"/>
    <cellStyle name="Normal 6 2 3 2 2 2 2 2 2" xfId="17910" xr:uid="{00000000-0005-0000-0000-0000AA650000}"/>
    <cellStyle name="Normal 6 2 3 2 2 2 2 2 2 2" xfId="41234" xr:uid="{00000000-0005-0000-0000-0000AB650000}"/>
    <cellStyle name="Normal 6 2 3 2 2 2 2 2 3" xfId="12736" xr:uid="{00000000-0005-0000-0000-0000AC650000}"/>
    <cellStyle name="Normal 6 2 3 2 2 2 2 2 3 2" xfId="35919" xr:uid="{00000000-0005-0000-0000-0000AD650000}"/>
    <cellStyle name="Normal 6 2 3 2 2 2 2 2 4" xfId="30609" xr:uid="{00000000-0005-0000-0000-0000AE650000}"/>
    <cellStyle name="Normal 6 2 3 2 2 2 2 2 5" xfId="25294" xr:uid="{00000000-0005-0000-0000-0000AF650000}"/>
    <cellStyle name="Normal 6 2 3 2 2 2 2 3" xfId="9200" xr:uid="{00000000-0005-0000-0000-0000B0650000}"/>
    <cellStyle name="Normal 6 2 3 2 2 2 2 3 2" xfId="19657" xr:uid="{00000000-0005-0000-0000-0000B1650000}"/>
    <cellStyle name="Normal 6 2 3 2 2 2 2 3 2 2" xfId="43002" xr:uid="{00000000-0005-0000-0000-0000B2650000}"/>
    <cellStyle name="Normal 6 2 3 2 2 2 2 3 3" xfId="14503" xr:uid="{00000000-0005-0000-0000-0000B3650000}"/>
    <cellStyle name="Normal 6 2 3 2 2 2 2 3 3 2" xfId="37687" xr:uid="{00000000-0005-0000-0000-0000B4650000}"/>
    <cellStyle name="Normal 6 2 3 2 2 2 2 3 4" xfId="32377" xr:uid="{00000000-0005-0000-0000-0000B5650000}"/>
    <cellStyle name="Normal 6 2 3 2 2 2 2 3 5" xfId="27062" xr:uid="{00000000-0005-0000-0000-0000B6650000}"/>
    <cellStyle name="Normal 6 2 3 2 2 2 2 4" xfId="16284" xr:uid="{00000000-0005-0000-0000-0000B7650000}"/>
    <cellStyle name="Normal 6 2 3 2 2 2 2 4 2" xfId="39471" xr:uid="{00000000-0005-0000-0000-0000B8650000}"/>
    <cellStyle name="Normal 6 2 3 2 2 2 2 5" xfId="10975" xr:uid="{00000000-0005-0000-0000-0000B9650000}"/>
    <cellStyle name="Normal 6 2 3 2 2 2 2 5 2" xfId="34156" xr:uid="{00000000-0005-0000-0000-0000BA650000}"/>
    <cellStyle name="Normal 6 2 3 2 2 2 2 6" xfId="21602" xr:uid="{00000000-0005-0000-0000-0000BB650000}"/>
    <cellStyle name="Normal 6 2 3 2 2 2 2 6 2" xfId="28846" xr:uid="{00000000-0005-0000-0000-0000BC650000}"/>
    <cellStyle name="Normal 6 2 3 2 2 2 2 7" xfId="23531" xr:uid="{00000000-0005-0000-0000-0000BD650000}"/>
    <cellStyle name="Normal 6 2 3 2 2 2 2 8" xfId="44797" xr:uid="{00000000-0005-0000-0000-0000BE650000}"/>
    <cellStyle name="Normal 6 2 3 2 2 2 2 9" xfId="5155" xr:uid="{00000000-0005-0000-0000-0000BF650000}"/>
    <cellStyle name="Normal 6 2 3 2 2 2 3" xfId="6766" xr:uid="{00000000-0005-0000-0000-0000C0650000}"/>
    <cellStyle name="Normal 6 2 3 2 2 2 3 2" xfId="17146" xr:uid="{00000000-0005-0000-0000-0000C1650000}"/>
    <cellStyle name="Normal 6 2 3 2 2 2 3 2 2" xfId="40422" xr:uid="{00000000-0005-0000-0000-0000C2650000}"/>
    <cellStyle name="Normal 6 2 3 2 2 2 3 3" xfId="11924" xr:uid="{00000000-0005-0000-0000-0000C3650000}"/>
    <cellStyle name="Normal 6 2 3 2 2 2 3 3 2" xfId="35107" xr:uid="{00000000-0005-0000-0000-0000C4650000}"/>
    <cellStyle name="Normal 6 2 3 2 2 2 3 4" xfId="29797" xr:uid="{00000000-0005-0000-0000-0000C5650000}"/>
    <cellStyle name="Normal 6 2 3 2 2 2 3 5" xfId="24482" xr:uid="{00000000-0005-0000-0000-0000C6650000}"/>
    <cellStyle name="Normal 6 2 3 2 2 2 4" xfId="8435" xr:uid="{00000000-0005-0000-0000-0000C7650000}"/>
    <cellStyle name="Normal 6 2 3 2 2 2 4 2" xfId="18845" xr:uid="{00000000-0005-0000-0000-0000C8650000}"/>
    <cellStyle name="Normal 6 2 3 2 2 2 4 2 2" xfId="42190" xr:uid="{00000000-0005-0000-0000-0000C9650000}"/>
    <cellStyle name="Normal 6 2 3 2 2 2 4 3" xfId="13691" xr:uid="{00000000-0005-0000-0000-0000CA650000}"/>
    <cellStyle name="Normal 6 2 3 2 2 2 4 3 2" xfId="36875" xr:uid="{00000000-0005-0000-0000-0000CB650000}"/>
    <cellStyle name="Normal 6 2 3 2 2 2 4 4" xfId="31565" xr:uid="{00000000-0005-0000-0000-0000CC650000}"/>
    <cellStyle name="Normal 6 2 3 2 2 2 4 5" xfId="26250" xr:uid="{00000000-0005-0000-0000-0000CD650000}"/>
    <cellStyle name="Normal 6 2 3 2 2 2 5" xfId="15472" xr:uid="{00000000-0005-0000-0000-0000CE650000}"/>
    <cellStyle name="Normal 6 2 3 2 2 2 5 2" xfId="38659" xr:uid="{00000000-0005-0000-0000-0000CF650000}"/>
    <cellStyle name="Normal 6 2 3 2 2 2 6" xfId="10163" xr:uid="{00000000-0005-0000-0000-0000D0650000}"/>
    <cellStyle name="Normal 6 2 3 2 2 2 6 2" xfId="33344" xr:uid="{00000000-0005-0000-0000-0000D1650000}"/>
    <cellStyle name="Normal 6 2 3 2 2 2 7" xfId="20790" xr:uid="{00000000-0005-0000-0000-0000D2650000}"/>
    <cellStyle name="Normal 6 2 3 2 2 2 7 2" xfId="28034" xr:uid="{00000000-0005-0000-0000-0000D3650000}"/>
    <cellStyle name="Normal 6 2 3 2 2 2 8" xfId="22719" xr:uid="{00000000-0005-0000-0000-0000D4650000}"/>
    <cellStyle name="Normal 6 2 3 2 2 2 9" xfId="43985" xr:uid="{00000000-0005-0000-0000-0000D5650000}"/>
    <cellStyle name="Normal 6 2 3 2 2 3" xfId="1602" xr:uid="{00000000-0005-0000-0000-0000D6650000}"/>
    <cellStyle name="Normal 6 2 3 2 2 3 10" xfId="3551" xr:uid="{00000000-0005-0000-0000-0000D7650000}"/>
    <cellStyle name="Normal 6 2 3 2 2 3 2" xfId="7166" xr:uid="{00000000-0005-0000-0000-0000D8650000}"/>
    <cellStyle name="Normal 6 2 3 2 2 3 2 2" xfId="17528" xr:uid="{00000000-0005-0000-0000-0000D9650000}"/>
    <cellStyle name="Normal 6 2 3 2 2 3 2 2 2" xfId="40828" xr:uid="{00000000-0005-0000-0000-0000DA650000}"/>
    <cellStyle name="Normal 6 2 3 2 2 3 2 3" xfId="12330" xr:uid="{00000000-0005-0000-0000-0000DB650000}"/>
    <cellStyle name="Normal 6 2 3 2 2 3 2 3 2" xfId="35513" xr:uid="{00000000-0005-0000-0000-0000DC650000}"/>
    <cellStyle name="Normal 6 2 3 2 2 3 2 4" xfId="30203" xr:uid="{00000000-0005-0000-0000-0000DD650000}"/>
    <cellStyle name="Normal 6 2 3 2 2 3 2 5" xfId="24888" xr:uid="{00000000-0005-0000-0000-0000DE650000}"/>
    <cellStyle name="Normal 6 2 3 2 2 3 3" xfId="8817" xr:uid="{00000000-0005-0000-0000-0000DF650000}"/>
    <cellStyle name="Normal 6 2 3 2 2 3 3 2" xfId="19251" xr:uid="{00000000-0005-0000-0000-0000E0650000}"/>
    <cellStyle name="Normal 6 2 3 2 2 3 3 2 2" xfId="42596" xr:uid="{00000000-0005-0000-0000-0000E1650000}"/>
    <cellStyle name="Normal 6 2 3 2 2 3 3 3" xfId="14097" xr:uid="{00000000-0005-0000-0000-0000E2650000}"/>
    <cellStyle name="Normal 6 2 3 2 2 3 3 3 2" xfId="37281" xr:uid="{00000000-0005-0000-0000-0000E3650000}"/>
    <cellStyle name="Normal 6 2 3 2 2 3 3 4" xfId="31971" xr:uid="{00000000-0005-0000-0000-0000E4650000}"/>
    <cellStyle name="Normal 6 2 3 2 2 3 3 5" xfId="26656" xr:uid="{00000000-0005-0000-0000-0000E5650000}"/>
    <cellStyle name="Normal 6 2 3 2 2 3 4" xfId="15878" xr:uid="{00000000-0005-0000-0000-0000E6650000}"/>
    <cellStyle name="Normal 6 2 3 2 2 3 4 2" xfId="39065" xr:uid="{00000000-0005-0000-0000-0000E7650000}"/>
    <cellStyle name="Normal 6 2 3 2 2 3 5" xfId="10569" xr:uid="{00000000-0005-0000-0000-0000E8650000}"/>
    <cellStyle name="Normal 6 2 3 2 2 3 5 2" xfId="33750" xr:uid="{00000000-0005-0000-0000-0000E9650000}"/>
    <cellStyle name="Normal 6 2 3 2 2 3 6" xfId="21196" xr:uid="{00000000-0005-0000-0000-0000EA650000}"/>
    <cellStyle name="Normal 6 2 3 2 2 3 6 2" xfId="28440" xr:uid="{00000000-0005-0000-0000-0000EB650000}"/>
    <cellStyle name="Normal 6 2 3 2 2 3 7" xfId="23125" xr:uid="{00000000-0005-0000-0000-0000EC650000}"/>
    <cellStyle name="Normal 6 2 3 2 2 3 8" xfId="44391" xr:uid="{00000000-0005-0000-0000-0000ED650000}"/>
    <cellStyle name="Normal 6 2 3 2 2 3 9" xfId="5156" xr:uid="{00000000-0005-0000-0000-0000EE650000}"/>
    <cellStyle name="Normal 6 2 3 2 2 4" xfId="6367" xr:uid="{00000000-0005-0000-0000-0000EF650000}"/>
    <cellStyle name="Normal 6 2 3 2 2 4 2" xfId="16788" xr:uid="{00000000-0005-0000-0000-0000F0650000}"/>
    <cellStyle name="Normal 6 2 3 2 2 4 2 2" xfId="40016" xr:uid="{00000000-0005-0000-0000-0000F1650000}"/>
    <cellStyle name="Normal 6 2 3 2 2 4 3" xfId="11518" xr:uid="{00000000-0005-0000-0000-0000F2650000}"/>
    <cellStyle name="Normal 6 2 3 2 2 4 3 2" xfId="34701" xr:uid="{00000000-0005-0000-0000-0000F3650000}"/>
    <cellStyle name="Normal 6 2 3 2 2 4 4" xfId="29391" xr:uid="{00000000-0005-0000-0000-0000F4650000}"/>
    <cellStyle name="Normal 6 2 3 2 2 4 5" xfId="24076" xr:uid="{00000000-0005-0000-0000-0000F5650000}"/>
    <cellStyle name="Normal 6 2 3 2 2 5" xfId="8077" xr:uid="{00000000-0005-0000-0000-0000F6650000}"/>
    <cellStyle name="Normal 6 2 3 2 2 5 2" xfId="18440" xr:uid="{00000000-0005-0000-0000-0000F7650000}"/>
    <cellStyle name="Normal 6 2 3 2 2 5 2 2" xfId="41784" xr:uid="{00000000-0005-0000-0000-0000F8650000}"/>
    <cellStyle name="Normal 6 2 3 2 2 5 3" xfId="13285" xr:uid="{00000000-0005-0000-0000-0000F9650000}"/>
    <cellStyle name="Normal 6 2 3 2 2 5 3 2" xfId="36469" xr:uid="{00000000-0005-0000-0000-0000FA650000}"/>
    <cellStyle name="Normal 6 2 3 2 2 5 4" xfId="31159" xr:uid="{00000000-0005-0000-0000-0000FB650000}"/>
    <cellStyle name="Normal 6 2 3 2 2 5 5" xfId="25844" xr:uid="{00000000-0005-0000-0000-0000FC650000}"/>
    <cellStyle name="Normal 6 2 3 2 2 6" xfId="15066" xr:uid="{00000000-0005-0000-0000-0000FD650000}"/>
    <cellStyle name="Normal 6 2 3 2 2 6 2" xfId="38253" xr:uid="{00000000-0005-0000-0000-0000FE650000}"/>
    <cellStyle name="Normal 6 2 3 2 2 7" xfId="9757" xr:uid="{00000000-0005-0000-0000-0000FF650000}"/>
    <cellStyle name="Normal 6 2 3 2 2 7 2" xfId="32938" xr:uid="{00000000-0005-0000-0000-000000660000}"/>
    <cellStyle name="Normal 6 2 3 2 2 8" xfId="20384" xr:uid="{00000000-0005-0000-0000-000001660000}"/>
    <cellStyle name="Normal 6 2 3 2 2 8 2" xfId="27628" xr:uid="{00000000-0005-0000-0000-000002660000}"/>
    <cellStyle name="Normal 6 2 3 2 2 9" xfId="22313" xr:uid="{00000000-0005-0000-0000-000003660000}"/>
    <cellStyle name="Normal 6 2 3 2 3" xfId="915" xr:uid="{00000000-0005-0000-0000-000004660000}"/>
    <cellStyle name="Normal 6 2 3 2 3 10" xfId="43708" xr:uid="{00000000-0005-0000-0000-000005660000}"/>
    <cellStyle name="Normal 6 2 3 2 3 11" xfId="5157" xr:uid="{00000000-0005-0000-0000-000006660000}"/>
    <cellStyle name="Normal 6 2 3 2 3 12" xfId="2868" xr:uid="{00000000-0005-0000-0000-000007660000}"/>
    <cellStyle name="Normal 6 2 3 2 3 2" xfId="1323" xr:uid="{00000000-0005-0000-0000-000008660000}"/>
    <cellStyle name="Normal 6 2 3 2 3 2 10" xfId="5158" xr:uid="{00000000-0005-0000-0000-000009660000}"/>
    <cellStyle name="Normal 6 2 3 2 3 2 11" xfId="3274" xr:uid="{00000000-0005-0000-0000-00000A660000}"/>
    <cellStyle name="Normal 6 2 3 2 3 2 2" xfId="2138" xr:uid="{00000000-0005-0000-0000-00000B660000}"/>
    <cellStyle name="Normal 6 2 3 2 3 2 2 10" xfId="4086" xr:uid="{00000000-0005-0000-0000-00000C660000}"/>
    <cellStyle name="Normal 6 2 3 2 3 2 2 2" xfId="7693" xr:uid="{00000000-0005-0000-0000-00000D660000}"/>
    <cellStyle name="Normal 6 2 3 2 3 2 2 2 2" xfId="18027" xr:uid="{00000000-0005-0000-0000-00000E660000}"/>
    <cellStyle name="Normal 6 2 3 2 3 2 2 2 2 2" xfId="41363" xr:uid="{00000000-0005-0000-0000-00000F660000}"/>
    <cellStyle name="Normal 6 2 3 2 3 2 2 2 3" xfId="12865" xr:uid="{00000000-0005-0000-0000-000010660000}"/>
    <cellStyle name="Normal 6 2 3 2 3 2 2 2 3 2" xfId="36048" xr:uid="{00000000-0005-0000-0000-000011660000}"/>
    <cellStyle name="Normal 6 2 3 2 3 2 2 2 4" xfId="30738" xr:uid="{00000000-0005-0000-0000-000012660000}"/>
    <cellStyle name="Normal 6 2 3 2 3 2 2 2 5" xfId="25423" xr:uid="{00000000-0005-0000-0000-000013660000}"/>
    <cellStyle name="Normal 6 2 3 2 3 2 2 3" xfId="9317" xr:uid="{00000000-0005-0000-0000-000014660000}"/>
    <cellStyle name="Normal 6 2 3 2 3 2 2 3 2" xfId="19786" xr:uid="{00000000-0005-0000-0000-000015660000}"/>
    <cellStyle name="Normal 6 2 3 2 3 2 2 3 2 2" xfId="43131" xr:uid="{00000000-0005-0000-0000-000016660000}"/>
    <cellStyle name="Normal 6 2 3 2 3 2 2 3 3" xfId="14632" xr:uid="{00000000-0005-0000-0000-000017660000}"/>
    <cellStyle name="Normal 6 2 3 2 3 2 2 3 3 2" xfId="37816" xr:uid="{00000000-0005-0000-0000-000018660000}"/>
    <cellStyle name="Normal 6 2 3 2 3 2 2 3 4" xfId="32506" xr:uid="{00000000-0005-0000-0000-000019660000}"/>
    <cellStyle name="Normal 6 2 3 2 3 2 2 3 5" xfId="27191" xr:uid="{00000000-0005-0000-0000-00001A660000}"/>
    <cellStyle name="Normal 6 2 3 2 3 2 2 4" xfId="16413" xr:uid="{00000000-0005-0000-0000-00001B660000}"/>
    <cellStyle name="Normal 6 2 3 2 3 2 2 4 2" xfId="39600" xr:uid="{00000000-0005-0000-0000-00001C660000}"/>
    <cellStyle name="Normal 6 2 3 2 3 2 2 5" xfId="11104" xr:uid="{00000000-0005-0000-0000-00001D660000}"/>
    <cellStyle name="Normal 6 2 3 2 3 2 2 5 2" xfId="34285" xr:uid="{00000000-0005-0000-0000-00001E660000}"/>
    <cellStyle name="Normal 6 2 3 2 3 2 2 6" xfId="21731" xr:uid="{00000000-0005-0000-0000-00001F660000}"/>
    <cellStyle name="Normal 6 2 3 2 3 2 2 6 2" xfId="28975" xr:uid="{00000000-0005-0000-0000-000020660000}"/>
    <cellStyle name="Normal 6 2 3 2 3 2 2 7" xfId="23660" xr:uid="{00000000-0005-0000-0000-000021660000}"/>
    <cellStyle name="Normal 6 2 3 2 3 2 2 8" xfId="44926" xr:uid="{00000000-0005-0000-0000-000022660000}"/>
    <cellStyle name="Normal 6 2 3 2 3 2 2 9" xfId="5159" xr:uid="{00000000-0005-0000-0000-000023660000}"/>
    <cellStyle name="Normal 6 2 3 2 3 2 3" xfId="6893" xr:uid="{00000000-0005-0000-0000-000024660000}"/>
    <cellStyle name="Normal 6 2 3 2 3 2 3 2" xfId="17263" xr:uid="{00000000-0005-0000-0000-000025660000}"/>
    <cellStyle name="Normal 6 2 3 2 3 2 3 2 2" xfId="40551" xr:uid="{00000000-0005-0000-0000-000026660000}"/>
    <cellStyle name="Normal 6 2 3 2 3 2 3 3" xfId="12053" xr:uid="{00000000-0005-0000-0000-000027660000}"/>
    <cellStyle name="Normal 6 2 3 2 3 2 3 3 2" xfId="35236" xr:uid="{00000000-0005-0000-0000-000028660000}"/>
    <cellStyle name="Normal 6 2 3 2 3 2 3 4" xfId="29926" xr:uid="{00000000-0005-0000-0000-000029660000}"/>
    <cellStyle name="Normal 6 2 3 2 3 2 3 5" xfId="24611" xr:uid="{00000000-0005-0000-0000-00002A660000}"/>
    <cellStyle name="Normal 6 2 3 2 3 2 4" xfId="8552" xr:uid="{00000000-0005-0000-0000-00002B660000}"/>
    <cellStyle name="Normal 6 2 3 2 3 2 4 2" xfId="18974" xr:uid="{00000000-0005-0000-0000-00002C660000}"/>
    <cellStyle name="Normal 6 2 3 2 3 2 4 2 2" xfId="42319" xr:uid="{00000000-0005-0000-0000-00002D660000}"/>
    <cellStyle name="Normal 6 2 3 2 3 2 4 3" xfId="13820" xr:uid="{00000000-0005-0000-0000-00002E660000}"/>
    <cellStyle name="Normal 6 2 3 2 3 2 4 3 2" xfId="37004" xr:uid="{00000000-0005-0000-0000-00002F660000}"/>
    <cellStyle name="Normal 6 2 3 2 3 2 4 4" xfId="31694" xr:uid="{00000000-0005-0000-0000-000030660000}"/>
    <cellStyle name="Normal 6 2 3 2 3 2 4 5" xfId="26379" xr:uid="{00000000-0005-0000-0000-000031660000}"/>
    <cellStyle name="Normal 6 2 3 2 3 2 5" xfId="15601" xr:uid="{00000000-0005-0000-0000-000032660000}"/>
    <cellStyle name="Normal 6 2 3 2 3 2 5 2" xfId="38788" xr:uid="{00000000-0005-0000-0000-000033660000}"/>
    <cellStyle name="Normal 6 2 3 2 3 2 6" xfId="10292" xr:uid="{00000000-0005-0000-0000-000034660000}"/>
    <cellStyle name="Normal 6 2 3 2 3 2 6 2" xfId="33473" xr:uid="{00000000-0005-0000-0000-000035660000}"/>
    <cellStyle name="Normal 6 2 3 2 3 2 7" xfId="20919" xr:uid="{00000000-0005-0000-0000-000036660000}"/>
    <cellStyle name="Normal 6 2 3 2 3 2 7 2" xfId="28163" xr:uid="{00000000-0005-0000-0000-000037660000}"/>
    <cellStyle name="Normal 6 2 3 2 3 2 8" xfId="22848" xr:uid="{00000000-0005-0000-0000-000038660000}"/>
    <cellStyle name="Normal 6 2 3 2 3 2 9" xfId="44114" xr:uid="{00000000-0005-0000-0000-000039660000}"/>
    <cellStyle name="Normal 6 2 3 2 3 3" xfId="1731" xr:uid="{00000000-0005-0000-0000-00003A660000}"/>
    <cellStyle name="Normal 6 2 3 2 3 3 10" xfId="3680" xr:uid="{00000000-0005-0000-0000-00003B660000}"/>
    <cellStyle name="Normal 6 2 3 2 3 3 2" xfId="7293" xr:uid="{00000000-0005-0000-0000-00003C660000}"/>
    <cellStyle name="Normal 6 2 3 2 3 3 2 2" xfId="17645" xr:uid="{00000000-0005-0000-0000-00003D660000}"/>
    <cellStyle name="Normal 6 2 3 2 3 3 2 2 2" xfId="40957" xr:uid="{00000000-0005-0000-0000-00003E660000}"/>
    <cellStyle name="Normal 6 2 3 2 3 3 2 3" xfId="12459" xr:uid="{00000000-0005-0000-0000-00003F660000}"/>
    <cellStyle name="Normal 6 2 3 2 3 3 2 3 2" xfId="35642" xr:uid="{00000000-0005-0000-0000-000040660000}"/>
    <cellStyle name="Normal 6 2 3 2 3 3 2 4" xfId="30332" xr:uid="{00000000-0005-0000-0000-000041660000}"/>
    <cellStyle name="Normal 6 2 3 2 3 3 2 5" xfId="25017" xr:uid="{00000000-0005-0000-0000-000042660000}"/>
    <cellStyle name="Normal 6 2 3 2 3 3 3" xfId="8934" xr:uid="{00000000-0005-0000-0000-000043660000}"/>
    <cellStyle name="Normal 6 2 3 2 3 3 3 2" xfId="19380" xr:uid="{00000000-0005-0000-0000-000044660000}"/>
    <cellStyle name="Normal 6 2 3 2 3 3 3 2 2" xfId="42725" xr:uid="{00000000-0005-0000-0000-000045660000}"/>
    <cellStyle name="Normal 6 2 3 2 3 3 3 3" xfId="14226" xr:uid="{00000000-0005-0000-0000-000046660000}"/>
    <cellStyle name="Normal 6 2 3 2 3 3 3 3 2" xfId="37410" xr:uid="{00000000-0005-0000-0000-000047660000}"/>
    <cellStyle name="Normal 6 2 3 2 3 3 3 4" xfId="32100" xr:uid="{00000000-0005-0000-0000-000048660000}"/>
    <cellStyle name="Normal 6 2 3 2 3 3 3 5" xfId="26785" xr:uid="{00000000-0005-0000-0000-000049660000}"/>
    <cellStyle name="Normal 6 2 3 2 3 3 4" xfId="16007" xr:uid="{00000000-0005-0000-0000-00004A660000}"/>
    <cellStyle name="Normal 6 2 3 2 3 3 4 2" xfId="39194" xr:uid="{00000000-0005-0000-0000-00004B660000}"/>
    <cellStyle name="Normal 6 2 3 2 3 3 5" xfId="10698" xr:uid="{00000000-0005-0000-0000-00004C660000}"/>
    <cellStyle name="Normal 6 2 3 2 3 3 5 2" xfId="33879" xr:uid="{00000000-0005-0000-0000-00004D660000}"/>
    <cellStyle name="Normal 6 2 3 2 3 3 6" xfId="21325" xr:uid="{00000000-0005-0000-0000-00004E660000}"/>
    <cellStyle name="Normal 6 2 3 2 3 3 6 2" xfId="28569" xr:uid="{00000000-0005-0000-0000-00004F660000}"/>
    <cellStyle name="Normal 6 2 3 2 3 3 7" xfId="23254" xr:uid="{00000000-0005-0000-0000-000050660000}"/>
    <cellStyle name="Normal 6 2 3 2 3 3 8" xfId="44520" xr:uid="{00000000-0005-0000-0000-000051660000}"/>
    <cellStyle name="Normal 6 2 3 2 3 3 9" xfId="5160" xr:uid="{00000000-0005-0000-0000-000052660000}"/>
    <cellStyle name="Normal 6 2 3 2 3 4" xfId="6494" xr:uid="{00000000-0005-0000-0000-000053660000}"/>
    <cellStyle name="Normal 6 2 3 2 3 4 2" xfId="16893" xr:uid="{00000000-0005-0000-0000-000054660000}"/>
    <cellStyle name="Normal 6 2 3 2 3 4 2 2" xfId="40145" xr:uid="{00000000-0005-0000-0000-000055660000}"/>
    <cellStyle name="Normal 6 2 3 2 3 4 3" xfId="11647" xr:uid="{00000000-0005-0000-0000-000056660000}"/>
    <cellStyle name="Normal 6 2 3 2 3 4 3 2" xfId="34830" xr:uid="{00000000-0005-0000-0000-000057660000}"/>
    <cellStyle name="Normal 6 2 3 2 3 4 4" xfId="29520" xr:uid="{00000000-0005-0000-0000-000058660000}"/>
    <cellStyle name="Normal 6 2 3 2 3 4 5" xfId="24205" xr:uid="{00000000-0005-0000-0000-000059660000}"/>
    <cellStyle name="Normal 6 2 3 2 3 5" xfId="8182" xr:uid="{00000000-0005-0000-0000-00005A660000}"/>
    <cellStyle name="Normal 6 2 3 2 3 5 2" xfId="18569" xr:uid="{00000000-0005-0000-0000-00005B660000}"/>
    <cellStyle name="Normal 6 2 3 2 3 5 2 2" xfId="41913" xr:uid="{00000000-0005-0000-0000-00005C660000}"/>
    <cellStyle name="Normal 6 2 3 2 3 5 3" xfId="13414" xr:uid="{00000000-0005-0000-0000-00005D660000}"/>
    <cellStyle name="Normal 6 2 3 2 3 5 3 2" xfId="36598" xr:uid="{00000000-0005-0000-0000-00005E660000}"/>
    <cellStyle name="Normal 6 2 3 2 3 5 4" xfId="31288" xr:uid="{00000000-0005-0000-0000-00005F660000}"/>
    <cellStyle name="Normal 6 2 3 2 3 5 5" xfId="25973" xr:uid="{00000000-0005-0000-0000-000060660000}"/>
    <cellStyle name="Normal 6 2 3 2 3 6" xfId="15195" xr:uid="{00000000-0005-0000-0000-000061660000}"/>
    <cellStyle name="Normal 6 2 3 2 3 6 2" xfId="38382" xr:uid="{00000000-0005-0000-0000-000062660000}"/>
    <cellStyle name="Normal 6 2 3 2 3 7" xfId="9886" xr:uid="{00000000-0005-0000-0000-000063660000}"/>
    <cellStyle name="Normal 6 2 3 2 3 7 2" xfId="33067" xr:uid="{00000000-0005-0000-0000-000064660000}"/>
    <cellStyle name="Normal 6 2 3 2 3 8" xfId="20513" xr:uid="{00000000-0005-0000-0000-000065660000}"/>
    <cellStyle name="Normal 6 2 3 2 3 8 2" xfId="27757" xr:uid="{00000000-0005-0000-0000-000066660000}"/>
    <cellStyle name="Normal 6 2 3 2 3 9" xfId="22442" xr:uid="{00000000-0005-0000-0000-000067660000}"/>
    <cellStyle name="Normal 6 2 3 2 4" xfId="1059" xr:uid="{00000000-0005-0000-0000-000068660000}"/>
    <cellStyle name="Normal 6 2 3 2 4 10" xfId="5161" xr:uid="{00000000-0005-0000-0000-000069660000}"/>
    <cellStyle name="Normal 6 2 3 2 4 11" xfId="3010" xr:uid="{00000000-0005-0000-0000-00006A660000}"/>
    <cellStyle name="Normal 6 2 3 2 4 2" xfId="1874" xr:uid="{00000000-0005-0000-0000-00006B660000}"/>
    <cellStyle name="Normal 6 2 3 2 4 2 10" xfId="3822" xr:uid="{00000000-0005-0000-0000-00006C660000}"/>
    <cellStyle name="Normal 6 2 3 2 4 2 2" xfId="7433" xr:uid="{00000000-0005-0000-0000-00006D660000}"/>
    <cellStyle name="Normal 6 2 3 2 4 2 2 2" xfId="17787" xr:uid="{00000000-0005-0000-0000-00006E660000}"/>
    <cellStyle name="Normal 6 2 3 2 4 2 2 2 2" xfId="41099" xr:uid="{00000000-0005-0000-0000-00006F660000}"/>
    <cellStyle name="Normal 6 2 3 2 4 2 2 3" xfId="12601" xr:uid="{00000000-0005-0000-0000-000070660000}"/>
    <cellStyle name="Normal 6 2 3 2 4 2 2 3 2" xfId="35784" xr:uid="{00000000-0005-0000-0000-000071660000}"/>
    <cellStyle name="Normal 6 2 3 2 4 2 2 4" xfId="30474" xr:uid="{00000000-0005-0000-0000-000072660000}"/>
    <cellStyle name="Normal 6 2 3 2 4 2 2 5" xfId="25159" xr:uid="{00000000-0005-0000-0000-000073660000}"/>
    <cellStyle name="Normal 6 2 3 2 4 2 3" xfId="9077" xr:uid="{00000000-0005-0000-0000-000074660000}"/>
    <cellStyle name="Normal 6 2 3 2 4 2 3 2" xfId="19522" xr:uid="{00000000-0005-0000-0000-000075660000}"/>
    <cellStyle name="Normal 6 2 3 2 4 2 3 2 2" xfId="42867" xr:uid="{00000000-0005-0000-0000-000076660000}"/>
    <cellStyle name="Normal 6 2 3 2 4 2 3 3" xfId="14368" xr:uid="{00000000-0005-0000-0000-000077660000}"/>
    <cellStyle name="Normal 6 2 3 2 4 2 3 3 2" xfId="37552" xr:uid="{00000000-0005-0000-0000-000078660000}"/>
    <cellStyle name="Normal 6 2 3 2 4 2 3 4" xfId="32242" xr:uid="{00000000-0005-0000-0000-000079660000}"/>
    <cellStyle name="Normal 6 2 3 2 4 2 3 5" xfId="26927" xr:uid="{00000000-0005-0000-0000-00007A660000}"/>
    <cellStyle name="Normal 6 2 3 2 4 2 4" xfId="16149" xr:uid="{00000000-0005-0000-0000-00007B660000}"/>
    <cellStyle name="Normal 6 2 3 2 4 2 4 2" xfId="39336" xr:uid="{00000000-0005-0000-0000-00007C660000}"/>
    <cellStyle name="Normal 6 2 3 2 4 2 5" xfId="10840" xr:uid="{00000000-0005-0000-0000-00007D660000}"/>
    <cellStyle name="Normal 6 2 3 2 4 2 5 2" xfId="34021" xr:uid="{00000000-0005-0000-0000-00007E660000}"/>
    <cellStyle name="Normal 6 2 3 2 4 2 6" xfId="21467" xr:uid="{00000000-0005-0000-0000-00007F660000}"/>
    <cellStyle name="Normal 6 2 3 2 4 2 6 2" xfId="28711" xr:uid="{00000000-0005-0000-0000-000080660000}"/>
    <cellStyle name="Normal 6 2 3 2 4 2 7" xfId="23396" xr:uid="{00000000-0005-0000-0000-000081660000}"/>
    <cellStyle name="Normal 6 2 3 2 4 2 8" xfId="44662" xr:uid="{00000000-0005-0000-0000-000082660000}"/>
    <cellStyle name="Normal 6 2 3 2 4 2 9" xfId="5162" xr:uid="{00000000-0005-0000-0000-000083660000}"/>
    <cellStyle name="Normal 6 2 3 2 4 3" xfId="6633" xr:uid="{00000000-0005-0000-0000-000084660000}"/>
    <cellStyle name="Normal 6 2 3 2 4 3 2" xfId="17035" xr:uid="{00000000-0005-0000-0000-000085660000}"/>
    <cellStyle name="Normal 6 2 3 2 4 3 2 2" xfId="40287" xr:uid="{00000000-0005-0000-0000-000086660000}"/>
    <cellStyle name="Normal 6 2 3 2 4 3 3" xfId="11789" xr:uid="{00000000-0005-0000-0000-000087660000}"/>
    <cellStyle name="Normal 6 2 3 2 4 3 3 2" xfId="34972" xr:uid="{00000000-0005-0000-0000-000088660000}"/>
    <cellStyle name="Normal 6 2 3 2 4 3 4" xfId="29662" xr:uid="{00000000-0005-0000-0000-000089660000}"/>
    <cellStyle name="Normal 6 2 3 2 4 3 5" xfId="24347" xr:uid="{00000000-0005-0000-0000-00008A660000}"/>
    <cellStyle name="Normal 6 2 3 2 4 4" xfId="8324" xr:uid="{00000000-0005-0000-0000-00008B660000}"/>
    <cellStyle name="Normal 6 2 3 2 4 4 2" xfId="18710" xr:uid="{00000000-0005-0000-0000-00008C660000}"/>
    <cellStyle name="Normal 6 2 3 2 4 4 2 2" xfId="42055" xr:uid="{00000000-0005-0000-0000-00008D660000}"/>
    <cellStyle name="Normal 6 2 3 2 4 4 3" xfId="13556" xr:uid="{00000000-0005-0000-0000-00008E660000}"/>
    <cellStyle name="Normal 6 2 3 2 4 4 3 2" xfId="36740" xr:uid="{00000000-0005-0000-0000-00008F660000}"/>
    <cellStyle name="Normal 6 2 3 2 4 4 4" xfId="31430" xr:uid="{00000000-0005-0000-0000-000090660000}"/>
    <cellStyle name="Normal 6 2 3 2 4 4 5" xfId="26115" xr:uid="{00000000-0005-0000-0000-000091660000}"/>
    <cellStyle name="Normal 6 2 3 2 4 5" xfId="15337" xr:uid="{00000000-0005-0000-0000-000092660000}"/>
    <cellStyle name="Normal 6 2 3 2 4 5 2" xfId="38524" xr:uid="{00000000-0005-0000-0000-000093660000}"/>
    <cellStyle name="Normal 6 2 3 2 4 6" xfId="10028" xr:uid="{00000000-0005-0000-0000-000094660000}"/>
    <cellStyle name="Normal 6 2 3 2 4 6 2" xfId="33209" xr:uid="{00000000-0005-0000-0000-000095660000}"/>
    <cellStyle name="Normal 6 2 3 2 4 7" xfId="20655" xr:uid="{00000000-0005-0000-0000-000096660000}"/>
    <cellStyle name="Normal 6 2 3 2 4 7 2" xfId="27899" xr:uid="{00000000-0005-0000-0000-000097660000}"/>
    <cellStyle name="Normal 6 2 3 2 4 8" xfId="22584" xr:uid="{00000000-0005-0000-0000-000098660000}"/>
    <cellStyle name="Normal 6 2 3 2 4 9" xfId="43850" xr:uid="{00000000-0005-0000-0000-000099660000}"/>
    <cellStyle name="Normal 6 2 3 2 5" xfId="640" xr:uid="{00000000-0005-0000-0000-00009A660000}"/>
    <cellStyle name="Normal 6 2 3 2 5 10" xfId="2604" xr:uid="{00000000-0005-0000-0000-00009B660000}"/>
    <cellStyle name="Normal 6 2 3 2 5 2" xfId="6234" xr:uid="{00000000-0005-0000-0000-00009C660000}"/>
    <cellStyle name="Normal 6 2 3 2 5 2 2" xfId="16677" xr:uid="{00000000-0005-0000-0000-00009D660000}"/>
    <cellStyle name="Normal 6 2 3 2 5 2 2 2" xfId="39881" xr:uid="{00000000-0005-0000-0000-00009E660000}"/>
    <cellStyle name="Normal 6 2 3 2 5 2 3" xfId="11383" xr:uid="{00000000-0005-0000-0000-00009F660000}"/>
    <cellStyle name="Normal 6 2 3 2 5 2 3 2" xfId="34566" xr:uid="{00000000-0005-0000-0000-0000A0660000}"/>
    <cellStyle name="Normal 6 2 3 2 5 2 4" xfId="29256" xr:uid="{00000000-0005-0000-0000-0000A1660000}"/>
    <cellStyle name="Normal 6 2 3 2 5 2 5" xfId="23941" xr:uid="{00000000-0005-0000-0000-0000A2660000}"/>
    <cellStyle name="Normal 6 2 3 2 5 3" xfId="7966" xr:uid="{00000000-0005-0000-0000-0000A3660000}"/>
    <cellStyle name="Normal 6 2 3 2 5 3 2" xfId="18305" xr:uid="{00000000-0005-0000-0000-0000A4660000}"/>
    <cellStyle name="Normal 6 2 3 2 5 3 2 2" xfId="41649" xr:uid="{00000000-0005-0000-0000-0000A5660000}"/>
    <cellStyle name="Normal 6 2 3 2 5 3 3" xfId="13150" xr:uid="{00000000-0005-0000-0000-0000A6660000}"/>
    <cellStyle name="Normal 6 2 3 2 5 3 3 2" xfId="36334" xr:uid="{00000000-0005-0000-0000-0000A7660000}"/>
    <cellStyle name="Normal 6 2 3 2 5 3 4" xfId="31024" xr:uid="{00000000-0005-0000-0000-0000A8660000}"/>
    <cellStyle name="Normal 6 2 3 2 5 3 5" xfId="25709" xr:uid="{00000000-0005-0000-0000-0000A9660000}"/>
    <cellStyle name="Normal 6 2 3 2 5 4" xfId="14931" xr:uid="{00000000-0005-0000-0000-0000AA660000}"/>
    <cellStyle name="Normal 6 2 3 2 5 4 2" xfId="38118" xr:uid="{00000000-0005-0000-0000-0000AB660000}"/>
    <cellStyle name="Normal 6 2 3 2 5 5" xfId="9622" xr:uid="{00000000-0005-0000-0000-0000AC660000}"/>
    <cellStyle name="Normal 6 2 3 2 5 5 2" xfId="32803" xr:uid="{00000000-0005-0000-0000-0000AD660000}"/>
    <cellStyle name="Normal 6 2 3 2 5 6" xfId="20249" xr:uid="{00000000-0005-0000-0000-0000AE660000}"/>
    <cellStyle name="Normal 6 2 3 2 5 6 2" xfId="27493" xr:uid="{00000000-0005-0000-0000-0000AF660000}"/>
    <cellStyle name="Normal 6 2 3 2 5 7" xfId="22178" xr:uid="{00000000-0005-0000-0000-0000B0660000}"/>
    <cellStyle name="Normal 6 2 3 2 5 8" xfId="43444" xr:uid="{00000000-0005-0000-0000-0000B1660000}"/>
    <cellStyle name="Normal 6 2 3 2 5 9" xfId="5163" xr:uid="{00000000-0005-0000-0000-0000B2660000}"/>
    <cellStyle name="Normal 6 2 3 2 6" xfId="1467" xr:uid="{00000000-0005-0000-0000-0000B3660000}"/>
    <cellStyle name="Normal 6 2 3 2 6 10" xfId="3416" xr:uid="{00000000-0005-0000-0000-0000B4660000}"/>
    <cellStyle name="Normal 6 2 3 2 6 2" xfId="7033" xr:uid="{00000000-0005-0000-0000-0000B5660000}"/>
    <cellStyle name="Normal 6 2 3 2 6 2 2" xfId="17405" xr:uid="{00000000-0005-0000-0000-0000B6660000}"/>
    <cellStyle name="Normal 6 2 3 2 6 2 2 2" xfId="40693" xr:uid="{00000000-0005-0000-0000-0000B7660000}"/>
    <cellStyle name="Normal 6 2 3 2 6 2 3" xfId="12195" xr:uid="{00000000-0005-0000-0000-0000B8660000}"/>
    <cellStyle name="Normal 6 2 3 2 6 2 3 2" xfId="35378" xr:uid="{00000000-0005-0000-0000-0000B9660000}"/>
    <cellStyle name="Normal 6 2 3 2 6 2 4" xfId="30068" xr:uid="{00000000-0005-0000-0000-0000BA660000}"/>
    <cellStyle name="Normal 6 2 3 2 6 2 5" xfId="24753" xr:uid="{00000000-0005-0000-0000-0000BB660000}"/>
    <cellStyle name="Normal 6 2 3 2 6 3" xfId="8694" xr:uid="{00000000-0005-0000-0000-0000BC660000}"/>
    <cellStyle name="Normal 6 2 3 2 6 3 2" xfId="19116" xr:uid="{00000000-0005-0000-0000-0000BD660000}"/>
    <cellStyle name="Normal 6 2 3 2 6 3 2 2" xfId="42461" xr:uid="{00000000-0005-0000-0000-0000BE660000}"/>
    <cellStyle name="Normal 6 2 3 2 6 3 3" xfId="13962" xr:uid="{00000000-0005-0000-0000-0000BF660000}"/>
    <cellStyle name="Normal 6 2 3 2 6 3 3 2" xfId="37146" xr:uid="{00000000-0005-0000-0000-0000C0660000}"/>
    <cellStyle name="Normal 6 2 3 2 6 3 4" xfId="31836" xr:uid="{00000000-0005-0000-0000-0000C1660000}"/>
    <cellStyle name="Normal 6 2 3 2 6 3 5" xfId="26521" xr:uid="{00000000-0005-0000-0000-0000C2660000}"/>
    <cellStyle name="Normal 6 2 3 2 6 4" xfId="15743" xr:uid="{00000000-0005-0000-0000-0000C3660000}"/>
    <cellStyle name="Normal 6 2 3 2 6 4 2" xfId="38930" xr:uid="{00000000-0005-0000-0000-0000C4660000}"/>
    <cellStyle name="Normal 6 2 3 2 6 5" xfId="10434" xr:uid="{00000000-0005-0000-0000-0000C5660000}"/>
    <cellStyle name="Normal 6 2 3 2 6 5 2" xfId="33615" xr:uid="{00000000-0005-0000-0000-0000C6660000}"/>
    <cellStyle name="Normal 6 2 3 2 6 6" xfId="21061" xr:uid="{00000000-0005-0000-0000-0000C7660000}"/>
    <cellStyle name="Normal 6 2 3 2 6 6 2" xfId="28305" xr:uid="{00000000-0005-0000-0000-0000C8660000}"/>
    <cellStyle name="Normal 6 2 3 2 6 7" xfId="22990" xr:uid="{00000000-0005-0000-0000-0000C9660000}"/>
    <cellStyle name="Normal 6 2 3 2 6 8" xfId="44256" xr:uid="{00000000-0005-0000-0000-0000CA660000}"/>
    <cellStyle name="Normal 6 2 3 2 6 9" xfId="5164" xr:uid="{00000000-0005-0000-0000-0000CB660000}"/>
    <cellStyle name="Normal 6 2 3 2 7" xfId="6101" xr:uid="{00000000-0005-0000-0000-0000CC660000}"/>
    <cellStyle name="Normal 6 2 3 2 7 2" xfId="16544" xr:uid="{00000000-0005-0000-0000-0000CD660000}"/>
    <cellStyle name="Normal 6 2 3 2 7 2 2" xfId="39747" xr:uid="{00000000-0005-0000-0000-0000CE660000}"/>
    <cellStyle name="Normal 6 2 3 2 7 3" xfId="11249" xr:uid="{00000000-0005-0000-0000-0000CF660000}"/>
    <cellStyle name="Normal 6 2 3 2 7 3 2" xfId="34432" xr:uid="{00000000-0005-0000-0000-0000D0660000}"/>
    <cellStyle name="Normal 6 2 3 2 7 4" xfId="29122" xr:uid="{00000000-0005-0000-0000-0000D1660000}"/>
    <cellStyle name="Normal 6 2 3 2 7 5" xfId="23807" xr:uid="{00000000-0005-0000-0000-0000D2660000}"/>
    <cellStyle name="Normal 6 2 3 2 8" xfId="7833" xr:uid="{00000000-0005-0000-0000-0000D3660000}"/>
    <cellStyle name="Normal 6 2 3 2 8 2" xfId="18172" xr:uid="{00000000-0005-0000-0000-0000D4660000}"/>
    <cellStyle name="Normal 6 2 3 2 8 2 2" xfId="41515" xr:uid="{00000000-0005-0000-0000-0000D5660000}"/>
    <cellStyle name="Normal 6 2 3 2 8 3" xfId="13016" xr:uid="{00000000-0005-0000-0000-0000D6660000}"/>
    <cellStyle name="Normal 6 2 3 2 8 3 2" xfId="36200" xr:uid="{00000000-0005-0000-0000-0000D7660000}"/>
    <cellStyle name="Normal 6 2 3 2 8 4" xfId="30890" xr:uid="{00000000-0005-0000-0000-0000D8660000}"/>
    <cellStyle name="Normal 6 2 3 2 8 5" xfId="25575" xr:uid="{00000000-0005-0000-0000-0000D9660000}"/>
    <cellStyle name="Normal 6 2 3 2 9" xfId="14797" xr:uid="{00000000-0005-0000-0000-0000DA660000}"/>
    <cellStyle name="Normal 6 2 3 2 9 2" xfId="37984" xr:uid="{00000000-0005-0000-0000-0000DB660000}"/>
    <cellStyle name="Normal 6 2 3 3" xfId="716" xr:uid="{00000000-0005-0000-0000-0000DC660000}"/>
    <cellStyle name="Normal 6 2 3 3 10" xfId="43517" xr:uid="{00000000-0005-0000-0000-0000DD660000}"/>
    <cellStyle name="Normal 6 2 3 3 11" xfId="5165" xr:uid="{00000000-0005-0000-0000-0000DE660000}"/>
    <cellStyle name="Normal 6 2 3 3 12" xfId="2677" xr:uid="{00000000-0005-0000-0000-0000DF660000}"/>
    <cellStyle name="Normal 6 2 3 3 2" xfId="1132" xr:uid="{00000000-0005-0000-0000-0000E0660000}"/>
    <cellStyle name="Normal 6 2 3 3 2 10" xfId="5166" xr:uid="{00000000-0005-0000-0000-0000E1660000}"/>
    <cellStyle name="Normal 6 2 3 3 2 11" xfId="3083" xr:uid="{00000000-0005-0000-0000-0000E2660000}"/>
    <cellStyle name="Normal 6 2 3 3 2 2" xfId="1947" xr:uid="{00000000-0005-0000-0000-0000E3660000}"/>
    <cellStyle name="Normal 6 2 3 3 2 2 10" xfId="3895" xr:uid="{00000000-0005-0000-0000-0000E4660000}"/>
    <cellStyle name="Normal 6 2 3 3 2 2 2" xfId="7505" xr:uid="{00000000-0005-0000-0000-0000E5660000}"/>
    <cellStyle name="Normal 6 2 3 3 2 2 2 2" xfId="17848" xr:uid="{00000000-0005-0000-0000-0000E6660000}"/>
    <cellStyle name="Normal 6 2 3 3 2 2 2 2 2" xfId="41172" xr:uid="{00000000-0005-0000-0000-0000E7660000}"/>
    <cellStyle name="Normal 6 2 3 3 2 2 2 3" xfId="12674" xr:uid="{00000000-0005-0000-0000-0000E8660000}"/>
    <cellStyle name="Normal 6 2 3 3 2 2 2 3 2" xfId="35857" xr:uid="{00000000-0005-0000-0000-0000E9660000}"/>
    <cellStyle name="Normal 6 2 3 3 2 2 2 4" xfId="30547" xr:uid="{00000000-0005-0000-0000-0000EA660000}"/>
    <cellStyle name="Normal 6 2 3 3 2 2 2 5" xfId="25232" xr:uid="{00000000-0005-0000-0000-0000EB660000}"/>
    <cellStyle name="Normal 6 2 3 3 2 2 3" xfId="9138" xr:uid="{00000000-0005-0000-0000-0000EC660000}"/>
    <cellStyle name="Normal 6 2 3 3 2 2 3 2" xfId="19595" xr:uid="{00000000-0005-0000-0000-0000ED660000}"/>
    <cellStyle name="Normal 6 2 3 3 2 2 3 2 2" xfId="42940" xr:uid="{00000000-0005-0000-0000-0000EE660000}"/>
    <cellStyle name="Normal 6 2 3 3 2 2 3 3" xfId="14441" xr:uid="{00000000-0005-0000-0000-0000EF660000}"/>
    <cellStyle name="Normal 6 2 3 3 2 2 3 3 2" xfId="37625" xr:uid="{00000000-0005-0000-0000-0000F0660000}"/>
    <cellStyle name="Normal 6 2 3 3 2 2 3 4" xfId="32315" xr:uid="{00000000-0005-0000-0000-0000F1660000}"/>
    <cellStyle name="Normal 6 2 3 3 2 2 3 5" xfId="27000" xr:uid="{00000000-0005-0000-0000-0000F2660000}"/>
    <cellStyle name="Normal 6 2 3 3 2 2 4" xfId="16222" xr:uid="{00000000-0005-0000-0000-0000F3660000}"/>
    <cellStyle name="Normal 6 2 3 3 2 2 4 2" xfId="39409" xr:uid="{00000000-0005-0000-0000-0000F4660000}"/>
    <cellStyle name="Normal 6 2 3 3 2 2 5" xfId="10913" xr:uid="{00000000-0005-0000-0000-0000F5660000}"/>
    <cellStyle name="Normal 6 2 3 3 2 2 5 2" xfId="34094" xr:uid="{00000000-0005-0000-0000-0000F6660000}"/>
    <cellStyle name="Normal 6 2 3 3 2 2 6" xfId="21540" xr:uid="{00000000-0005-0000-0000-0000F7660000}"/>
    <cellStyle name="Normal 6 2 3 3 2 2 6 2" xfId="28784" xr:uid="{00000000-0005-0000-0000-0000F8660000}"/>
    <cellStyle name="Normal 6 2 3 3 2 2 7" xfId="23469" xr:uid="{00000000-0005-0000-0000-0000F9660000}"/>
    <cellStyle name="Normal 6 2 3 3 2 2 8" xfId="44735" xr:uid="{00000000-0005-0000-0000-0000FA660000}"/>
    <cellStyle name="Normal 6 2 3 3 2 2 9" xfId="5167" xr:uid="{00000000-0005-0000-0000-0000FB660000}"/>
    <cellStyle name="Normal 6 2 3 3 2 3" xfId="6705" xr:uid="{00000000-0005-0000-0000-0000FC660000}"/>
    <cellStyle name="Normal 6 2 3 3 2 3 2" xfId="17096" xr:uid="{00000000-0005-0000-0000-0000FD660000}"/>
    <cellStyle name="Normal 6 2 3 3 2 3 2 2" xfId="40360" xr:uid="{00000000-0005-0000-0000-0000FE660000}"/>
    <cellStyle name="Normal 6 2 3 3 2 3 3" xfId="11862" xr:uid="{00000000-0005-0000-0000-0000FF660000}"/>
    <cellStyle name="Normal 6 2 3 3 2 3 3 2" xfId="35045" xr:uid="{00000000-0005-0000-0000-000000670000}"/>
    <cellStyle name="Normal 6 2 3 3 2 3 4" xfId="29735" xr:uid="{00000000-0005-0000-0000-000001670000}"/>
    <cellStyle name="Normal 6 2 3 3 2 3 5" xfId="24420" xr:uid="{00000000-0005-0000-0000-000002670000}"/>
    <cellStyle name="Normal 6 2 3 3 2 4" xfId="8385" xr:uid="{00000000-0005-0000-0000-000003670000}"/>
    <cellStyle name="Normal 6 2 3 3 2 4 2" xfId="18783" xr:uid="{00000000-0005-0000-0000-000004670000}"/>
    <cellStyle name="Normal 6 2 3 3 2 4 2 2" xfId="42128" xr:uid="{00000000-0005-0000-0000-000005670000}"/>
    <cellStyle name="Normal 6 2 3 3 2 4 3" xfId="13629" xr:uid="{00000000-0005-0000-0000-000006670000}"/>
    <cellStyle name="Normal 6 2 3 3 2 4 3 2" xfId="36813" xr:uid="{00000000-0005-0000-0000-000007670000}"/>
    <cellStyle name="Normal 6 2 3 3 2 4 4" xfId="31503" xr:uid="{00000000-0005-0000-0000-000008670000}"/>
    <cellStyle name="Normal 6 2 3 3 2 4 5" xfId="26188" xr:uid="{00000000-0005-0000-0000-000009670000}"/>
    <cellStyle name="Normal 6 2 3 3 2 5" xfId="15410" xr:uid="{00000000-0005-0000-0000-00000A670000}"/>
    <cellStyle name="Normal 6 2 3 3 2 5 2" xfId="38597" xr:uid="{00000000-0005-0000-0000-00000B670000}"/>
    <cellStyle name="Normal 6 2 3 3 2 6" xfId="10101" xr:uid="{00000000-0005-0000-0000-00000C670000}"/>
    <cellStyle name="Normal 6 2 3 3 2 6 2" xfId="33282" xr:uid="{00000000-0005-0000-0000-00000D670000}"/>
    <cellStyle name="Normal 6 2 3 3 2 7" xfId="20728" xr:uid="{00000000-0005-0000-0000-00000E670000}"/>
    <cellStyle name="Normal 6 2 3 3 2 7 2" xfId="27972" xr:uid="{00000000-0005-0000-0000-00000F670000}"/>
    <cellStyle name="Normal 6 2 3 3 2 8" xfId="22657" xr:uid="{00000000-0005-0000-0000-000010670000}"/>
    <cellStyle name="Normal 6 2 3 3 2 9" xfId="43923" xr:uid="{00000000-0005-0000-0000-000011670000}"/>
    <cellStyle name="Normal 6 2 3 3 3" xfId="1540" xr:uid="{00000000-0005-0000-0000-000012670000}"/>
    <cellStyle name="Normal 6 2 3 3 3 10" xfId="3489" xr:uid="{00000000-0005-0000-0000-000013670000}"/>
    <cellStyle name="Normal 6 2 3 3 3 2" xfId="7105" xr:uid="{00000000-0005-0000-0000-000014670000}"/>
    <cellStyle name="Normal 6 2 3 3 3 2 2" xfId="17466" xr:uid="{00000000-0005-0000-0000-000015670000}"/>
    <cellStyle name="Normal 6 2 3 3 3 2 2 2" xfId="40766" xr:uid="{00000000-0005-0000-0000-000016670000}"/>
    <cellStyle name="Normal 6 2 3 3 3 2 3" xfId="12268" xr:uid="{00000000-0005-0000-0000-000017670000}"/>
    <cellStyle name="Normal 6 2 3 3 3 2 3 2" xfId="35451" xr:uid="{00000000-0005-0000-0000-000018670000}"/>
    <cellStyle name="Normal 6 2 3 3 3 2 4" xfId="30141" xr:uid="{00000000-0005-0000-0000-000019670000}"/>
    <cellStyle name="Normal 6 2 3 3 3 2 5" xfId="24826" xr:uid="{00000000-0005-0000-0000-00001A670000}"/>
    <cellStyle name="Normal 6 2 3 3 3 3" xfId="8755" xr:uid="{00000000-0005-0000-0000-00001B670000}"/>
    <cellStyle name="Normal 6 2 3 3 3 3 2" xfId="19189" xr:uid="{00000000-0005-0000-0000-00001C670000}"/>
    <cellStyle name="Normal 6 2 3 3 3 3 2 2" xfId="42534" xr:uid="{00000000-0005-0000-0000-00001D670000}"/>
    <cellStyle name="Normal 6 2 3 3 3 3 3" xfId="14035" xr:uid="{00000000-0005-0000-0000-00001E670000}"/>
    <cellStyle name="Normal 6 2 3 3 3 3 3 2" xfId="37219" xr:uid="{00000000-0005-0000-0000-00001F670000}"/>
    <cellStyle name="Normal 6 2 3 3 3 3 4" xfId="31909" xr:uid="{00000000-0005-0000-0000-000020670000}"/>
    <cellStyle name="Normal 6 2 3 3 3 3 5" xfId="26594" xr:uid="{00000000-0005-0000-0000-000021670000}"/>
    <cellStyle name="Normal 6 2 3 3 3 4" xfId="15816" xr:uid="{00000000-0005-0000-0000-000022670000}"/>
    <cellStyle name="Normal 6 2 3 3 3 4 2" xfId="39003" xr:uid="{00000000-0005-0000-0000-000023670000}"/>
    <cellStyle name="Normal 6 2 3 3 3 5" xfId="10507" xr:uid="{00000000-0005-0000-0000-000024670000}"/>
    <cellStyle name="Normal 6 2 3 3 3 5 2" xfId="33688" xr:uid="{00000000-0005-0000-0000-000025670000}"/>
    <cellStyle name="Normal 6 2 3 3 3 6" xfId="21134" xr:uid="{00000000-0005-0000-0000-000026670000}"/>
    <cellStyle name="Normal 6 2 3 3 3 6 2" xfId="28378" xr:uid="{00000000-0005-0000-0000-000027670000}"/>
    <cellStyle name="Normal 6 2 3 3 3 7" xfId="23063" xr:uid="{00000000-0005-0000-0000-000028670000}"/>
    <cellStyle name="Normal 6 2 3 3 3 8" xfId="44329" xr:uid="{00000000-0005-0000-0000-000029670000}"/>
    <cellStyle name="Normal 6 2 3 3 3 9" xfId="5168" xr:uid="{00000000-0005-0000-0000-00002A670000}"/>
    <cellStyle name="Normal 6 2 3 3 4" xfId="6306" xr:uid="{00000000-0005-0000-0000-00002B670000}"/>
    <cellStyle name="Normal 6 2 3 3 4 2" xfId="16738" xr:uid="{00000000-0005-0000-0000-00002C670000}"/>
    <cellStyle name="Normal 6 2 3 3 4 2 2" xfId="39954" xr:uid="{00000000-0005-0000-0000-00002D670000}"/>
    <cellStyle name="Normal 6 2 3 3 4 3" xfId="11456" xr:uid="{00000000-0005-0000-0000-00002E670000}"/>
    <cellStyle name="Normal 6 2 3 3 4 3 2" xfId="34639" xr:uid="{00000000-0005-0000-0000-00002F670000}"/>
    <cellStyle name="Normal 6 2 3 3 4 4" xfId="29329" xr:uid="{00000000-0005-0000-0000-000030670000}"/>
    <cellStyle name="Normal 6 2 3 3 4 5" xfId="24014" xr:uid="{00000000-0005-0000-0000-000031670000}"/>
    <cellStyle name="Normal 6 2 3 3 5" xfId="8027" xr:uid="{00000000-0005-0000-0000-000032670000}"/>
    <cellStyle name="Normal 6 2 3 3 5 2" xfId="18378" xr:uid="{00000000-0005-0000-0000-000033670000}"/>
    <cellStyle name="Normal 6 2 3 3 5 2 2" xfId="41722" xr:uid="{00000000-0005-0000-0000-000034670000}"/>
    <cellStyle name="Normal 6 2 3 3 5 3" xfId="13223" xr:uid="{00000000-0005-0000-0000-000035670000}"/>
    <cellStyle name="Normal 6 2 3 3 5 3 2" xfId="36407" xr:uid="{00000000-0005-0000-0000-000036670000}"/>
    <cellStyle name="Normal 6 2 3 3 5 4" xfId="31097" xr:uid="{00000000-0005-0000-0000-000037670000}"/>
    <cellStyle name="Normal 6 2 3 3 5 5" xfId="25782" xr:uid="{00000000-0005-0000-0000-000038670000}"/>
    <cellStyle name="Normal 6 2 3 3 6" xfId="15004" xr:uid="{00000000-0005-0000-0000-000039670000}"/>
    <cellStyle name="Normal 6 2 3 3 6 2" xfId="38191" xr:uid="{00000000-0005-0000-0000-00003A670000}"/>
    <cellStyle name="Normal 6 2 3 3 7" xfId="9695" xr:uid="{00000000-0005-0000-0000-00003B670000}"/>
    <cellStyle name="Normal 6 2 3 3 7 2" xfId="32876" xr:uid="{00000000-0005-0000-0000-00003C670000}"/>
    <cellStyle name="Normal 6 2 3 3 8" xfId="20322" xr:uid="{00000000-0005-0000-0000-00003D670000}"/>
    <cellStyle name="Normal 6 2 3 3 8 2" xfId="27566" xr:uid="{00000000-0005-0000-0000-00003E670000}"/>
    <cellStyle name="Normal 6 2 3 3 9" xfId="22251" xr:uid="{00000000-0005-0000-0000-00003F670000}"/>
    <cellStyle name="Normal 6 2 3 4" xfId="853" xr:uid="{00000000-0005-0000-0000-000040670000}"/>
    <cellStyle name="Normal 6 2 3 4 10" xfId="43646" xr:uid="{00000000-0005-0000-0000-000041670000}"/>
    <cellStyle name="Normal 6 2 3 4 11" xfId="5169" xr:uid="{00000000-0005-0000-0000-000042670000}"/>
    <cellStyle name="Normal 6 2 3 4 12" xfId="2806" xr:uid="{00000000-0005-0000-0000-000043670000}"/>
    <cellStyle name="Normal 6 2 3 4 2" xfId="1261" xr:uid="{00000000-0005-0000-0000-000044670000}"/>
    <cellStyle name="Normal 6 2 3 4 2 10" xfId="5170" xr:uid="{00000000-0005-0000-0000-000045670000}"/>
    <cellStyle name="Normal 6 2 3 4 2 11" xfId="3212" xr:uid="{00000000-0005-0000-0000-000046670000}"/>
    <cellStyle name="Normal 6 2 3 4 2 2" xfId="2076" xr:uid="{00000000-0005-0000-0000-000047670000}"/>
    <cellStyle name="Normal 6 2 3 4 2 2 10" xfId="4024" xr:uid="{00000000-0005-0000-0000-000048670000}"/>
    <cellStyle name="Normal 6 2 3 4 2 2 2" xfId="7632" xr:uid="{00000000-0005-0000-0000-000049670000}"/>
    <cellStyle name="Normal 6 2 3 4 2 2 2 2" xfId="17965" xr:uid="{00000000-0005-0000-0000-00004A670000}"/>
    <cellStyle name="Normal 6 2 3 4 2 2 2 2 2" xfId="41301" xr:uid="{00000000-0005-0000-0000-00004B670000}"/>
    <cellStyle name="Normal 6 2 3 4 2 2 2 3" xfId="12803" xr:uid="{00000000-0005-0000-0000-00004C670000}"/>
    <cellStyle name="Normal 6 2 3 4 2 2 2 3 2" xfId="35986" xr:uid="{00000000-0005-0000-0000-00004D670000}"/>
    <cellStyle name="Normal 6 2 3 4 2 2 2 4" xfId="30676" xr:uid="{00000000-0005-0000-0000-00004E670000}"/>
    <cellStyle name="Normal 6 2 3 4 2 2 2 5" xfId="25361" xr:uid="{00000000-0005-0000-0000-00004F670000}"/>
    <cellStyle name="Normal 6 2 3 4 2 2 3" xfId="9255" xr:uid="{00000000-0005-0000-0000-000050670000}"/>
    <cellStyle name="Normal 6 2 3 4 2 2 3 2" xfId="19724" xr:uid="{00000000-0005-0000-0000-000051670000}"/>
    <cellStyle name="Normal 6 2 3 4 2 2 3 2 2" xfId="43069" xr:uid="{00000000-0005-0000-0000-000052670000}"/>
    <cellStyle name="Normal 6 2 3 4 2 2 3 3" xfId="14570" xr:uid="{00000000-0005-0000-0000-000053670000}"/>
    <cellStyle name="Normal 6 2 3 4 2 2 3 3 2" xfId="37754" xr:uid="{00000000-0005-0000-0000-000054670000}"/>
    <cellStyle name="Normal 6 2 3 4 2 2 3 4" xfId="32444" xr:uid="{00000000-0005-0000-0000-000055670000}"/>
    <cellStyle name="Normal 6 2 3 4 2 2 3 5" xfId="27129" xr:uid="{00000000-0005-0000-0000-000056670000}"/>
    <cellStyle name="Normal 6 2 3 4 2 2 4" xfId="16351" xr:uid="{00000000-0005-0000-0000-000057670000}"/>
    <cellStyle name="Normal 6 2 3 4 2 2 4 2" xfId="39538" xr:uid="{00000000-0005-0000-0000-000058670000}"/>
    <cellStyle name="Normal 6 2 3 4 2 2 5" xfId="11042" xr:uid="{00000000-0005-0000-0000-000059670000}"/>
    <cellStyle name="Normal 6 2 3 4 2 2 5 2" xfId="34223" xr:uid="{00000000-0005-0000-0000-00005A670000}"/>
    <cellStyle name="Normal 6 2 3 4 2 2 6" xfId="21669" xr:uid="{00000000-0005-0000-0000-00005B670000}"/>
    <cellStyle name="Normal 6 2 3 4 2 2 6 2" xfId="28913" xr:uid="{00000000-0005-0000-0000-00005C670000}"/>
    <cellStyle name="Normal 6 2 3 4 2 2 7" xfId="23598" xr:uid="{00000000-0005-0000-0000-00005D670000}"/>
    <cellStyle name="Normal 6 2 3 4 2 2 8" xfId="44864" xr:uid="{00000000-0005-0000-0000-00005E670000}"/>
    <cellStyle name="Normal 6 2 3 4 2 2 9" xfId="5171" xr:uid="{00000000-0005-0000-0000-00005F670000}"/>
    <cellStyle name="Normal 6 2 3 4 2 3" xfId="6832" xr:uid="{00000000-0005-0000-0000-000060670000}"/>
    <cellStyle name="Normal 6 2 3 4 2 3 2" xfId="17201" xr:uid="{00000000-0005-0000-0000-000061670000}"/>
    <cellStyle name="Normal 6 2 3 4 2 3 2 2" xfId="40489" xr:uid="{00000000-0005-0000-0000-000062670000}"/>
    <cellStyle name="Normal 6 2 3 4 2 3 3" xfId="11991" xr:uid="{00000000-0005-0000-0000-000063670000}"/>
    <cellStyle name="Normal 6 2 3 4 2 3 3 2" xfId="35174" xr:uid="{00000000-0005-0000-0000-000064670000}"/>
    <cellStyle name="Normal 6 2 3 4 2 3 4" xfId="29864" xr:uid="{00000000-0005-0000-0000-000065670000}"/>
    <cellStyle name="Normal 6 2 3 4 2 3 5" xfId="24549" xr:uid="{00000000-0005-0000-0000-000066670000}"/>
    <cellStyle name="Normal 6 2 3 4 2 4" xfId="8490" xr:uid="{00000000-0005-0000-0000-000067670000}"/>
    <cellStyle name="Normal 6 2 3 4 2 4 2" xfId="18912" xr:uid="{00000000-0005-0000-0000-000068670000}"/>
    <cellStyle name="Normal 6 2 3 4 2 4 2 2" xfId="42257" xr:uid="{00000000-0005-0000-0000-000069670000}"/>
    <cellStyle name="Normal 6 2 3 4 2 4 3" xfId="13758" xr:uid="{00000000-0005-0000-0000-00006A670000}"/>
    <cellStyle name="Normal 6 2 3 4 2 4 3 2" xfId="36942" xr:uid="{00000000-0005-0000-0000-00006B670000}"/>
    <cellStyle name="Normal 6 2 3 4 2 4 4" xfId="31632" xr:uid="{00000000-0005-0000-0000-00006C670000}"/>
    <cellStyle name="Normal 6 2 3 4 2 4 5" xfId="26317" xr:uid="{00000000-0005-0000-0000-00006D670000}"/>
    <cellStyle name="Normal 6 2 3 4 2 5" xfId="15539" xr:uid="{00000000-0005-0000-0000-00006E670000}"/>
    <cellStyle name="Normal 6 2 3 4 2 5 2" xfId="38726" xr:uid="{00000000-0005-0000-0000-00006F670000}"/>
    <cellStyle name="Normal 6 2 3 4 2 6" xfId="10230" xr:uid="{00000000-0005-0000-0000-000070670000}"/>
    <cellStyle name="Normal 6 2 3 4 2 6 2" xfId="33411" xr:uid="{00000000-0005-0000-0000-000071670000}"/>
    <cellStyle name="Normal 6 2 3 4 2 7" xfId="20857" xr:uid="{00000000-0005-0000-0000-000072670000}"/>
    <cellStyle name="Normal 6 2 3 4 2 7 2" xfId="28101" xr:uid="{00000000-0005-0000-0000-000073670000}"/>
    <cellStyle name="Normal 6 2 3 4 2 8" xfId="22786" xr:uid="{00000000-0005-0000-0000-000074670000}"/>
    <cellStyle name="Normal 6 2 3 4 2 9" xfId="44052" xr:uid="{00000000-0005-0000-0000-000075670000}"/>
    <cellStyle name="Normal 6 2 3 4 3" xfId="1669" xr:uid="{00000000-0005-0000-0000-000076670000}"/>
    <cellStyle name="Normal 6 2 3 4 3 10" xfId="3618" xr:uid="{00000000-0005-0000-0000-000077670000}"/>
    <cellStyle name="Normal 6 2 3 4 3 2" xfId="7232" xr:uid="{00000000-0005-0000-0000-000078670000}"/>
    <cellStyle name="Normal 6 2 3 4 3 2 2" xfId="17583" xr:uid="{00000000-0005-0000-0000-000079670000}"/>
    <cellStyle name="Normal 6 2 3 4 3 2 2 2" xfId="40895" xr:uid="{00000000-0005-0000-0000-00007A670000}"/>
    <cellStyle name="Normal 6 2 3 4 3 2 3" xfId="12397" xr:uid="{00000000-0005-0000-0000-00007B670000}"/>
    <cellStyle name="Normal 6 2 3 4 3 2 3 2" xfId="35580" xr:uid="{00000000-0005-0000-0000-00007C670000}"/>
    <cellStyle name="Normal 6 2 3 4 3 2 4" xfId="30270" xr:uid="{00000000-0005-0000-0000-00007D670000}"/>
    <cellStyle name="Normal 6 2 3 4 3 2 5" xfId="24955" xr:uid="{00000000-0005-0000-0000-00007E670000}"/>
    <cellStyle name="Normal 6 2 3 4 3 3" xfId="8872" xr:uid="{00000000-0005-0000-0000-00007F670000}"/>
    <cellStyle name="Normal 6 2 3 4 3 3 2" xfId="19318" xr:uid="{00000000-0005-0000-0000-000080670000}"/>
    <cellStyle name="Normal 6 2 3 4 3 3 2 2" xfId="42663" xr:uid="{00000000-0005-0000-0000-000081670000}"/>
    <cellStyle name="Normal 6 2 3 4 3 3 3" xfId="14164" xr:uid="{00000000-0005-0000-0000-000082670000}"/>
    <cellStyle name="Normal 6 2 3 4 3 3 3 2" xfId="37348" xr:uid="{00000000-0005-0000-0000-000083670000}"/>
    <cellStyle name="Normal 6 2 3 4 3 3 4" xfId="32038" xr:uid="{00000000-0005-0000-0000-000084670000}"/>
    <cellStyle name="Normal 6 2 3 4 3 3 5" xfId="26723" xr:uid="{00000000-0005-0000-0000-000085670000}"/>
    <cellStyle name="Normal 6 2 3 4 3 4" xfId="15945" xr:uid="{00000000-0005-0000-0000-000086670000}"/>
    <cellStyle name="Normal 6 2 3 4 3 4 2" xfId="39132" xr:uid="{00000000-0005-0000-0000-000087670000}"/>
    <cellStyle name="Normal 6 2 3 4 3 5" xfId="10636" xr:uid="{00000000-0005-0000-0000-000088670000}"/>
    <cellStyle name="Normal 6 2 3 4 3 5 2" xfId="33817" xr:uid="{00000000-0005-0000-0000-000089670000}"/>
    <cellStyle name="Normal 6 2 3 4 3 6" xfId="21263" xr:uid="{00000000-0005-0000-0000-00008A670000}"/>
    <cellStyle name="Normal 6 2 3 4 3 6 2" xfId="28507" xr:uid="{00000000-0005-0000-0000-00008B670000}"/>
    <cellStyle name="Normal 6 2 3 4 3 7" xfId="23192" xr:uid="{00000000-0005-0000-0000-00008C670000}"/>
    <cellStyle name="Normal 6 2 3 4 3 8" xfId="44458" xr:uid="{00000000-0005-0000-0000-00008D670000}"/>
    <cellStyle name="Normal 6 2 3 4 3 9" xfId="5172" xr:uid="{00000000-0005-0000-0000-00008E670000}"/>
    <cellStyle name="Normal 6 2 3 4 4" xfId="6433" xr:uid="{00000000-0005-0000-0000-00008F670000}"/>
    <cellStyle name="Normal 6 2 3 4 4 2" xfId="16843" xr:uid="{00000000-0005-0000-0000-000090670000}"/>
    <cellStyle name="Normal 6 2 3 4 4 2 2" xfId="40083" xr:uid="{00000000-0005-0000-0000-000091670000}"/>
    <cellStyle name="Normal 6 2 3 4 4 3" xfId="11585" xr:uid="{00000000-0005-0000-0000-000092670000}"/>
    <cellStyle name="Normal 6 2 3 4 4 3 2" xfId="34768" xr:uid="{00000000-0005-0000-0000-000093670000}"/>
    <cellStyle name="Normal 6 2 3 4 4 4" xfId="29458" xr:uid="{00000000-0005-0000-0000-000094670000}"/>
    <cellStyle name="Normal 6 2 3 4 4 5" xfId="24143" xr:uid="{00000000-0005-0000-0000-000095670000}"/>
    <cellStyle name="Normal 6 2 3 4 5" xfId="8132" xr:uid="{00000000-0005-0000-0000-000096670000}"/>
    <cellStyle name="Normal 6 2 3 4 5 2" xfId="18507" xr:uid="{00000000-0005-0000-0000-000097670000}"/>
    <cellStyle name="Normal 6 2 3 4 5 2 2" xfId="41851" xr:uid="{00000000-0005-0000-0000-000098670000}"/>
    <cellStyle name="Normal 6 2 3 4 5 3" xfId="13352" xr:uid="{00000000-0005-0000-0000-000099670000}"/>
    <cellStyle name="Normal 6 2 3 4 5 3 2" xfId="36536" xr:uid="{00000000-0005-0000-0000-00009A670000}"/>
    <cellStyle name="Normal 6 2 3 4 5 4" xfId="31226" xr:uid="{00000000-0005-0000-0000-00009B670000}"/>
    <cellStyle name="Normal 6 2 3 4 5 5" xfId="25911" xr:uid="{00000000-0005-0000-0000-00009C670000}"/>
    <cellStyle name="Normal 6 2 3 4 6" xfId="15133" xr:uid="{00000000-0005-0000-0000-00009D670000}"/>
    <cellStyle name="Normal 6 2 3 4 6 2" xfId="38320" xr:uid="{00000000-0005-0000-0000-00009E670000}"/>
    <cellStyle name="Normal 6 2 3 4 7" xfId="9824" xr:uid="{00000000-0005-0000-0000-00009F670000}"/>
    <cellStyle name="Normal 6 2 3 4 7 2" xfId="33005" xr:uid="{00000000-0005-0000-0000-0000A0670000}"/>
    <cellStyle name="Normal 6 2 3 4 8" xfId="20451" xr:uid="{00000000-0005-0000-0000-0000A1670000}"/>
    <cellStyle name="Normal 6 2 3 4 8 2" xfId="27695" xr:uid="{00000000-0005-0000-0000-0000A2670000}"/>
    <cellStyle name="Normal 6 2 3 4 9" xfId="22380" xr:uid="{00000000-0005-0000-0000-0000A3670000}"/>
    <cellStyle name="Normal 6 2 3 5" xfId="997" xr:uid="{00000000-0005-0000-0000-0000A4670000}"/>
    <cellStyle name="Normal 6 2 3 5 10" xfId="5173" xr:uid="{00000000-0005-0000-0000-0000A5670000}"/>
    <cellStyle name="Normal 6 2 3 5 11" xfId="2948" xr:uid="{00000000-0005-0000-0000-0000A6670000}"/>
    <cellStyle name="Normal 6 2 3 5 2" xfId="1812" xr:uid="{00000000-0005-0000-0000-0000A7670000}"/>
    <cellStyle name="Normal 6 2 3 5 2 10" xfId="3760" xr:uid="{00000000-0005-0000-0000-0000A8670000}"/>
    <cellStyle name="Normal 6 2 3 5 2 2" xfId="7372" xr:uid="{00000000-0005-0000-0000-0000A9670000}"/>
    <cellStyle name="Normal 6 2 3 5 2 2 2" xfId="17725" xr:uid="{00000000-0005-0000-0000-0000AA670000}"/>
    <cellStyle name="Normal 6 2 3 5 2 2 2 2" xfId="41037" xr:uid="{00000000-0005-0000-0000-0000AB670000}"/>
    <cellStyle name="Normal 6 2 3 5 2 2 3" xfId="12539" xr:uid="{00000000-0005-0000-0000-0000AC670000}"/>
    <cellStyle name="Normal 6 2 3 5 2 2 3 2" xfId="35722" xr:uid="{00000000-0005-0000-0000-0000AD670000}"/>
    <cellStyle name="Normal 6 2 3 5 2 2 4" xfId="30412" xr:uid="{00000000-0005-0000-0000-0000AE670000}"/>
    <cellStyle name="Normal 6 2 3 5 2 2 5" xfId="25097" xr:uid="{00000000-0005-0000-0000-0000AF670000}"/>
    <cellStyle name="Normal 6 2 3 5 2 3" xfId="9015" xr:uid="{00000000-0005-0000-0000-0000B0670000}"/>
    <cellStyle name="Normal 6 2 3 5 2 3 2" xfId="19460" xr:uid="{00000000-0005-0000-0000-0000B1670000}"/>
    <cellStyle name="Normal 6 2 3 5 2 3 2 2" xfId="42805" xr:uid="{00000000-0005-0000-0000-0000B2670000}"/>
    <cellStyle name="Normal 6 2 3 5 2 3 3" xfId="14306" xr:uid="{00000000-0005-0000-0000-0000B3670000}"/>
    <cellStyle name="Normal 6 2 3 5 2 3 3 2" xfId="37490" xr:uid="{00000000-0005-0000-0000-0000B4670000}"/>
    <cellStyle name="Normal 6 2 3 5 2 3 4" xfId="32180" xr:uid="{00000000-0005-0000-0000-0000B5670000}"/>
    <cellStyle name="Normal 6 2 3 5 2 3 5" xfId="26865" xr:uid="{00000000-0005-0000-0000-0000B6670000}"/>
    <cellStyle name="Normal 6 2 3 5 2 4" xfId="16087" xr:uid="{00000000-0005-0000-0000-0000B7670000}"/>
    <cellStyle name="Normal 6 2 3 5 2 4 2" xfId="39274" xr:uid="{00000000-0005-0000-0000-0000B8670000}"/>
    <cellStyle name="Normal 6 2 3 5 2 5" xfId="10778" xr:uid="{00000000-0005-0000-0000-0000B9670000}"/>
    <cellStyle name="Normal 6 2 3 5 2 5 2" xfId="33959" xr:uid="{00000000-0005-0000-0000-0000BA670000}"/>
    <cellStyle name="Normal 6 2 3 5 2 6" xfId="21405" xr:uid="{00000000-0005-0000-0000-0000BB670000}"/>
    <cellStyle name="Normal 6 2 3 5 2 6 2" xfId="28649" xr:uid="{00000000-0005-0000-0000-0000BC670000}"/>
    <cellStyle name="Normal 6 2 3 5 2 7" xfId="23334" xr:uid="{00000000-0005-0000-0000-0000BD670000}"/>
    <cellStyle name="Normal 6 2 3 5 2 8" xfId="44600" xr:uid="{00000000-0005-0000-0000-0000BE670000}"/>
    <cellStyle name="Normal 6 2 3 5 2 9" xfId="5174" xr:uid="{00000000-0005-0000-0000-0000BF670000}"/>
    <cellStyle name="Normal 6 2 3 5 3" xfId="6572" xr:uid="{00000000-0005-0000-0000-0000C0670000}"/>
    <cellStyle name="Normal 6 2 3 5 3 2" xfId="16973" xr:uid="{00000000-0005-0000-0000-0000C1670000}"/>
    <cellStyle name="Normal 6 2 3 5 3 2 2" xfId="40225" xr:uid="{00000000-0005-0000-0000-0000C2670000}"/>
    <cellStyle name="Normal 6 2 3 5 3 3" xfId="11727" xr:uid="{00000000-0005-0000-0000-0000C3670000}"/>
    <cellStyle name="Normal 6 2 3 5 3 3 2" xfId="34910" xr:uid="{00000000-0005-0000-0000-0000C4670000}"/>
    <cellStyle name="Normal 6 2 3 5 3 4" xfId="29600" xr:uid="{00000000-0005-0000-0000-0000C5670000}"/>
    <cellStyle name="Normal 6 2 3 5 3 5" xfId="24285" xr:uid="{00000000-0005-0000-0000-0000C6670000}"/>
    <cellStyle name="Normal 6 2 3 5 4" xfId="8262" xr:uid="{00000000-0005-0000-0000-0000C7670000}"/>
    <cellStyle name="Normal 6 2 3 5 4 2" xfId="18648" xr:uid="{00000000-0005-0000-0000-0000C8670000}"/>
    <cellStyle name="Normal 6 2 3 5 4 2 2" xfId="41993" xr:uid="{00000000-0005-0000-0000-0000C9670000}"/>
    <cellStyle name="Normal 6 2 3 5 4 3" xfId="13494" xr:uid="{00000000-0005-0000-0000-0000CA670000}"/>
    <cellStyle name="Normal 6 2 3 5 4 3 2" xfId="36678" xr:uid="{00000000-0005-0000-0000-0000CB670000}"/>
    <cellStyle name="Normal 6 2 3 5 4 4" xfId="31368" xr:uid="{00000000-0005-0000-0000-0000CC670000}"/>
    <cellStyle name="Normal 6 2 3 5 4 5" xfId="26053" xr:uid="{00000000-0005-0000-0000-0000CD670000}"/>
    <cellStyle name="Normal 6 2 3 5 5" xfId="15275" xr:uid="{00000000-0005-0000-0000-0000CE670000}"/>
    <cellStyle name="Normal 6 2 3 5 5 2" xfId="38462" xr:uid="{00000000-0005-0000-0000-0000CF670000}"/>
    <cellStyle name="Normal 6 2 3 5 6" xfId="9966" xr:uid="{00000000-0005-0000-0000-0000D0670000}"/>
    <cellStyle name="Normal 6 2 3 5 6 2" xfId="33147" xr:uid="{00000000-0005-0000-0000-0000D1670000}"/>
    <cellStyle name="Normal 6 2 3 5 7" xfId="20593" xr:uid="{00000000-0005-0000-0000-0000D2670000}"/>
    <cellStyle name="Normal 6 2 3 5 7 2" xfId="27837" xr:uid="{00000000-0005-0000-0000-0000D3670000}"/>
    <cellStyle name="Normal 6 2 3 5 8" xfId="22522" xr:uid="{00000000-0005-0000-0000-0000D4670000}"/>
    <cellStyle name="Normal 6 2 3 5 9" xfId="43788" xr:uid="{00000000-0005-0000-0000-0000D5670000}"/>
    <cellStyle name="Normal 6 2 3 6" xfId="578" xr:uid="{00000000-0005-0000-0000-0000D6670000}"/>
    <cellStyle name="Normal 6 2 3 6 10" xfId="2542" xr:uid="{00000000-0005-0000-0000-0000D7670000}"/>
    <cellStyle name="Normal 6 2 3 6 2" xfId="6173" xr:uid="{00000000-0005-0000-0000-0000D8670000}"/>
    <cellStyle name="Normal 6 2 3 6 2 2" xfId="16615" xr:uid="{00000000-0005-0000-0000-0000D9670000}"/>
    <cellStyle name="Normal 6 2 3 6 2 2 2" xfId="39819" xr:uid="{00000000-0005-0000-0000-0000DA670000}"/>
    <cellStyle name="Normal 6 2 3 6 2 3" xfId="11321" xr:uid="{00000000-0005-0000-0000-0000DB670000}"/>
    <cellStyle name="Normal 6 2 3 6 2 3 2" xfId="34504" xr:uid="{00000000-0005-0000-0000-0000DC670000}"/>
    <cellStyle name="Normal 6 2 3 6 2 4" xfId="29194" xr:uid="{00000000-0005-0000-0000-0000DD670000}"/>
    <cellStyle name="Normal 6 2 3 6 2 5" xfId="23879" xr:uid="{00000000-0005-0000-0000-0000DE670000}"/>
    <cellStyle name="Normal 6 2 3 6 3" xfId="7904" xr:uid="{00000000-0005-0000-0000-0000DF670000}"/>
    <cellStyle name="Normal 6 2 3 6 3 2" xfId="18243" xr:uid="{00000000-0005-0000-0000-0000E0670000}"/>
    <cellStyle name="Normal 6 2 3 6 3 2 2" xfId="41587" xr:uid="{00000000-0005-0000-0000-0000E1670000}"/>
    <cellStyle name="Normal 6 2 3 6 3 3" xfId="13088" xr:uid="{00000000-0005-0000-0000-0000E2670000}"/>
    <cellStyle name="Normal 6 2 3 6 3 3 2" xfId="36272" xr:uid="{00000000-0005-0000-0000-0000E3670000}"/>
    <cellStyle name="Normal 6 2 3 6 3 4" xfId="30962" xr:uid="{00000000-0005-0000-0000-0000E4670000}"/>
    <cellStyle name="Normal 6 2 3 6 3 5" xfId="25647" xr:uid="{00000000-0005-0000-0000-0000E5670000}"/>
    <cellStyle name="Normal 6 2 3 6 4" xfId="14869" xr:uid="{00000000-0005-0000-0000-0000E6670000}"/>
    <cellStyle name="Normal 6 2 3 6 4 2" xfId="38056" xr:uid="{00000000-0005-0000-0000-0000E7670000}"/>
    <cellStyle name="Normal 6 2 3 6 5" xfId="9560" xr:uid="{00000000-0005-0000-0000-0000E8670000}"/>
    <cellStyle name="Normal 6 2 3 6 5 2" xfId="32741" xr:uid="{00000000-0005-0000-0000-0000E9670000}"/>
    <cellStyle name="Normal 6 2 3 6 6" xfId="20187" xr:uid="{00000000-0005-0000-0000-0000EA670000}"/>
    <cellStyle name="Normal 6 2 3 6 6 2" xfId="27431" xr:uid="{00000000-0005-0000-0000-0000EB670000}"/>
    <cellStyle name="Normal 6 2 3 6 7" xfId="22116" xr:uid="{00000000-0005-0000-0000-0000EC670000}"/>
    <cellStyle name="Normal 6 2 3 6 8" xfId="43382" xr:uid="{00000000-0005-0000-0000-0000ED670000}"/>
    <cellStyle name="Normal 6 2 3 6 9" xfId="5175" xr:uid="{00000000-0005-0000-0000-0000EE670000}"/>
    <cellStyle name="Normal 6 2 3 7" xfId="1405" xr:uid="{00000000-0005-0000-0000-0000EF670000}"/>
    <cellStyle name="Normal 6 2 3 7 10" xfId="3354" xr:uid="{00000000-0005-0000-0000-0000F0670000}"/>
    <cellStyle name="Normal 6 2 3 7 2" xfId="6972" xr:uid="{00000000-0005-0000-0000-0000F1670000}"/>
    <cellStyle name="Normal 6 2 3 7 2 2" xfId="17343" xr:uid="{00000000-0005-0000-0000-0000F2670000}"/>
    <cellStyle name="Normal 6 2 3 7 2 2 2" xfId="40631" xr:uid="{00000000-0005-0000-0000-0000F3670000}"/>
    <cellStyle name="Normal 6 2 3 7 2 3" xfId="12133" xr:uid="{00000000-0005-0000-0000-0000F4670000}"/>
    <cellStyle name="Normal 6 2 3 7 2 3 2" xfId="35316" xr:uid="{00000000-0005-0000-0000-0000F5670000}"/>
    <cellStyle name="Normal 6 2 3 7 2 4" xfId="30006" xr:uid="{00000000-0005-0000-0000-0000F6670000}"/>
    <cellStyle name="Normal 6 2 3 7 2 5" xfId="24691" xr:uid="{00000000-0005-0000-0000-0000F7670000}"/>
    <cellStyle name="Normal 6 2 3 7 3" xfId="8632" xr:uid="{00000000-0005-0000-0000-0000F8670000}"/>
    <cellStyle name="Normal 6 2 3 7 3 2" xfId="19054" xr:uid="{00000000-0005-0000-0000-0000F9670000}"/>
    <cellStyle name="Normal 6 2 3 7 3 2 2" xfId="42399" xr:uid="{00000000-0005-0000-0000-0000FA670000}"/>
    <cellStyle name="Normal 6 2 3 7 3 3" xfId="13900" xr:uid="{00000000-0005-0000-0000-0000FB670000}"/>
    <cellStyle name="Normal 6 2 3 7 3 3 2" xfId="37084" xr:uid="{00000000-0005-0000-0000-0000FC670000}"/>
    <cellStyle name="Normal 6 2 3 7 3 4" xfId="31774" xr:uid="{00000000-0005-0000-0000-0000FD670000}"/>
    <cellStyle name="Normal 6 2 3 7 3 5" xfId="26459" xr:uid="{00000000-0005-0000-0000-0000FE670000}"/>
    <cellStyle name="Normal 6 2 3 7 4" xfId="15681" xr:uid="{00000000-0005-0000-0000-0000FF670000}"/>
    <cellStyle name="Normal 6 2 3 7 4 2" xfId="38868" xr:uid="{00000000-0005-0000-0000-000000680000}"/>
    <cellStyle name="Normal 6 2 3 7 5" xfId="10372" xr:uid="{00000000-0005-0000-0000-000001680000}"/>
    <cellStyle name="Normal 6 2 3 7 5 2" xfId="33553" xr:uid="{00000000-0005-0000-0000-000002680000}"/>
    <cellStyle name="Normal 6 2 3 7 6" xfId="20999" xr:uid="{00000000-0005-0000-0000-000003680000}"/>
    <cellStyle name="Normal 6 2 3 7 6 2" xfId="28243" xr:uid="{00000000-0005-0000-0000-000004680000}"/>
    <cellStyle name="Normal 6 2 3 7 7" xfId="22928" xr:uid="{00000000-0005-0000-0000-000005680000}"/>
    <cellStyle name="Normal 6 2 3 7 8" xfId="44194" xr:uid="{00000000-0005-0000-0000-000006680000}"/>
    <cellStyle name="Normal 6 2 3 7 9" xfId="5176" xr:uid="{00000000-0005-0000-0000-000007680000}"/>
    <cellStyle name="Normal 6 2 3 8" xfId="6040" xr:uid="{00000000-0005-0000-0000-000008680000}"/>
    <cellStyle name="Normal 6 2 3 8 2" xfId="16495" xr:uid="{00000000-0005-0000-0000-000009680000}"/>
    <cellStyle name="Normal 6 2 3 8 2 2" xfId="39685" xr:uid="{00000000-0005-0000-0000-00000A680000}"/>
    <cellStyle name="Normal 6 2 3 8 3" xfId="11187" xr:uid="{00000000-0005-0000-0000-00000B680000}"/>
    <cellStyle name="Normal 6 2 3 8 3 2" xfId="34370" xr:uid="{00000000-0005-0000-0000-00000C680000}"/>
    <cellStyle name="Normal 6 2 3 8 4" xfId="29060" xr:uid="{00000000-0005-0000-0000-00000D680000}"/>
    <cellStyle name="Normal 6 2 3 8 5" xfId="23745" xr:uid="{00000000-0005-0000-0000-00000E680000}"/>
    <cellStyle name="Normal 6 2 3 9" xfId="7783" xr:uid="{00000000-0005-0000-0000-00000F680000}"/>
    <cellStyle name="Normal 6 2 3 9 2" xfId="18111" xr:uid="{00000000-0005-0000-0000-000010680000}"/>
    <cellStyle name="Normal 6 2 3 9 2 2" xfId="41453" xr:uid="{00000000-0005-0000-0000-000011680000}"/>
    <cellStyle name="Normal 6 2 3 9 3" xfId="12954" xr:uid="{00000000-0005-0000-0000-000012680000}"/>
    <cellStyle name="Normal 6 2 3 9 3 2" xfId="36138" xr:uid="{00000000-0005-0000-0000-000013680000}"/>
    <cellStyle name="Normal 6 2 3 9 4" xfId="30828" xr:uid="{00000000-0005-0000-0000-000014680000}"/>
    <cellStyle name="Normal 6 2 3 9 5" xfId="25513" xr:uid="{00000000-0005-0000-0000-000015680000}"/>
    <cellStyle name="Normal 6 2 4" xfId="475" xr:uid="{00000000-0005-0000-0000-000016680000}"/>
    <cellStyle name="Normal 6 2 4 10" xfId="9457" xr:uid="{00000000-0005-0000-0000-000017680000}"/>
    <cellStyle name="Normal 6 2 4 10 2" xfId="32638" xr:uid="{00000000-0005-0000-0000-000018680000}"/>
    <cellStyle name="Normal 6 2 4 11" xfId="20084" xr:uid="{00000000-0005-0000-0000-000019680000}"/>
    <cellStyle name="Normal 6 2 4 11 2" xfId="27328" xr:uid="{00000000-0005-0000-0000-00001A680000}"/>
    <cellStyle name="Normal 6 2 4 12" xfId="22013" xr:uid="{00000000-0005-0000-0000-00001B680000}"/>
    <cellStyle name="Normal 6 2 4 13" xfId="43279" xr:uid="{00000000-0005-0000-0000-00001C680000}"/>
    <cellStyle name="Normal 6 2 4 14" xfId="5177" xr:uid="{00000000-0005-0000-0000-00001D680000}"/>
    <cellStyle name="Normal 6 2 4 15" xfId="2439" xr:uid="{00000000-0005-0000-0000-00001E680000}"/>
    <cellStyle name="Normal 6 2 4 2" xfId="747" xr:uid="{00000000-0005-0000-0000-00001F680000}"/>
    <cellStyle name="Normal 6 2 4 2 10" xfId="43548" xr:uid="{00000000-0005-0000-0000-000020680000}"/>
    <cellStyle name="Normal 6 2 4 2 11" xfId="5178" xr:uid="{00000000-0005-0000-0000-000021680000}"/>
    <cellStyle name="Normal 6 2 4 2 12" xfId="2708" xr:uid="{00000000-0005-0000-0000-000022680000}"/>
    <cellStyle name="Normal 6 2 4 2 2" xfId="1163" xr:uid="{00000000-0005-0000-0000-000023680000}"/>
    <cellStyle name="Normal 6 2 4 2 2 10" xfId="5179" xr:uid="{00000000-0005-0000-0000-000024680000}"/>
    <cellStyle name="Normal 6 2 4 2 2 11" xfId="3114" xr:uid="{00000000-0005-0000-0000-000025680000}"/>
    <cellStyle name="Normal 6 2 4 2 2 2" xfId="1978" xr:uid="{00000000-0005-0000-0000-000026680000}"/>
    <cellStyle name="Normal 6 2 4 2 2 2 10" xfId="3926" xr:uid="{00000000-0005-0000-0000-000027680000}"/>
    <cellStyle name="Normal 6 2 4 2 2 2 2" xfId="7535" xr:uid="{00000000-0005-0000-0000-000028680000}"/>
    <cellStyle name="Normal 6 2 4 2 2 2 2 2" xfId="17879" xr:uid="{00000000-0005-0000-0000-000029680000}"/>
    <cellStyle name="Normal 6 2 4 2 2 2 2 2 2" xfId="41203" xr:uid="{00000000-0005-0000-0000-00002A680000}"/>
    <cellStyle name="Normal 6 2 4 2 2 2 2 3" xfId="12705" xr:uid="{00000000-0005-0000-0000-00002B680000}"/>
    <cellStyle name="Normal 6 2 4 2 2 2 2 3 2" xfId="35888" xr:uid="{00000000-0005-0000-0000-00002C680000}"/>
    <cellStyle name="Normal 6 2 4 2 2 2 2 4" xfId="30578" xr:uid="{00000000-0005-0000-0000-00002D680000}"/>
    <cellStyle name="Normal 6 2 4 2 2 2 2 5" xfId="25263" xr:uid="{00000000-0005-0000-0000-00002E680000}"/>
    <cellStyle name="Normal 6 2 4 2 2 2 3" xfId="9169" xr:uid="{00000000-0005-0000-0000-00002F680000}"/>
    <cellStyle name="Normal 6 2 4 2 2 2 3 2" xfId="19626" xr:uid="{00000000-0005-0000-0000-000030680000}"/>
    <cellStyle name="Normal 6 2 4 2 2 2 3 2 2" xfId="42971" xr:uid="{00000000-0005-0000-0000-000031680000}"/>
    <cellStyle name="Normal 6 2 4 2 2 2 3 3" xfId="14472" xr:uid="{00000000-0005-0000-0000-000032680000}"/>
    <cellStyle name="Normal 6 2 4 2 2 2 3 3 2" xfId="37656" xr:uid="{00000000-0005-0000-0000-000033680000}"/>
    <cellStyle name="Normal 6 2 4 2 2 2 3 4" xfId="32346" xr:uid="{00000000-0005-0000-0000-000034680000}"/>
    <cellStyle name="Normal 6 2 4 2 2 2 3 5" xfId="27031" xr:uid="{00000000-0005-0000-0000-000035680000}"/>
    <cellStyle name="Normal 6 2 4 2 2 2 4" xfId="16253" xr:uid="{00000000-0005-0000-0000-000036680000}"/>
    <cellStyle name="Normal 6 2 4 2 2 2 4 2" xfId="39440" xr:uid="{00000000-0005-0000-0000-000037680000}"/>
    <cellStyle name="Normal 6 2 4 2 2 2 5" xfId="10944" xr:uid="{00000000-0005-0000-0000-000038680000}"/>
    <cellStyle name="Normal 6 2 4 2 2 2 5 2" xfId="34125" xr:uid="{00000000-0005-0000-0000-000039680000}"/>
    <cellStyle name="Normal 6 2 4 2 2 2 6" xfId="21571" xr:uid="{00000000-0005-0000-0000-00003A680000}"/>
    <cellStyle name="Normal 6 2 4 2 2 2 6 2" xfId="28815" xr:uid="{00000000-0005-0000-0000-00003B680000}"/>
    <cellStyle name="Normal 6 2 4 2 2 2 7" xfId="23500" xr:uid="{00000000-0005-0000-0000-00003C680000}"/>
    <cellStyle name="Normal 6 2 4 2 2 2 8" xfId="44766" xr:uid="{00000000-0005-0000-0000-00003D680000}"/>
    <cellStyle name="Normal 6 2 4 2 2 2 9" xfId="5180" xr:uid="{00000000-0005-0000-0000-00003E680000}"/>
    <cellStyle name="Normal 6 2 4 2 2 3" xfId="6735" xr:uid="{00000000-0005-0000-0000-00003F680000}"/>
    <cellStyle name="Normal 6 2 4 2 2 3 2" xfId="17127" xr:uid="{00000000-0005-0000-0000-000040680000}"/>
    <cellStyle name="Normal 6 2 4 2 2 3 2 2" xfId="40391" xr:uid="{00000000-0005-0000-0000-000041680000}"/>
    <cellStyle name="Normal 6 2 4 2 2 3 3" xfId="11893" xr:uid="{00000000-0005-0000-0000-000042680000}"/>
    <cellStyle name="Normal 6 2 4 2 2 3 3 2" xfId="35076" xr:uid="{00000000-0005-0000-0000-000043680000}"/>
    <cellStyle name="Normal 6 2 4 2 2 3 4" xfId="29766" xr:uid="{00000000-0005-0000-0000-000044680000}"/>
    <cellStyle name="Normal 6 2 4 2 2 3 5" xfId="24451" xr:uid="{00000000-0005-0000-0000-000045680000}"/>
    <cellStyle name="Normal 6 2 4 2 2 4" xfId="8416" xr:uid="{00000000-0005-0000-0000-000046680000}"/>
    <cellStyle name="Normal 6 2 4 2 2 4 2" xfId="18814" xr:uid="{00000000-0005-0000-0000-000047680000}"/>
    <cellStyle name="Normal 6 2 4 2 2 4 2 2" xfId="42159" xr:uid="{00000000-0005-0000-0000-000048680000}"/>
    <cellStyle name="Normal 6 2 4 2 2 4 3" xfId="13660" xr:uid="{00000000-0005-0000-0000-000049680000}"/>
    <cellStyle name="Normal 6 2 4 2 2 4 3 2" xfId="36844" xr:uid="{00000000-0005-0000-0000-00004A680000}"/>
    <cellStyle name="Normal 6 2 4 2 2 4 4" xfId="31534" xr:uid="{00000000-0005-0000-0000-00004B680000}"/>
    <cellStyle name="Normal 6 2 4 2 2 4 5" xfId="26219" xr:uid="{00000000-0005-0000-0000-00004C680000}"/>
    <cellStyle name="Normal 6 2 4 2 2 5" xfId="15441" xr:uid="{00000000-0005-0000-0000-00004D680000}"/>
    <cellStyle name="Normal 6 2 4 2 2 5 2" xfId="38628" xr:uid="{00000000-0005-0000-0000-00004E680000}"/>
    <cellStyle name="Normal 6 2 4 2 2 6" xfId="10132" xr:uid="{00000000-0005-0000-0000-00004F680000}"/>
    <cellStyle name="Normal 6 2 4 2 2 6 2" xfId="33313" xr:uid="{00000000-0005-0000-0000-000050680000}"/>
    <cellStyle name="Normal 6 2 4 2 2 7" xfId="20759" xr:uid="{00000000-0005-0000-0000-000051680000}"/>
    <cellStyle name="Normal 6 2 4 2 2 7 2" xfId="28003" xr:uid="{00000000-0005-0000-0000-000052680000}"/>
    <cellStyle name="Normal 6 2 4 2 2 8" xfId="22688" xr:uid="{00000000-0005-0000-0000-000053680000}"/>
    <cellStyle name="Normal 6 2 4 2 2 9" xfId="43954" xr:uid="{00000000-0005-0000-0000-000054680000}"/>
    <cellStyle name="Normal 6 2 4 2 3" xfId="1571" xr:uid="{00000000-0005-0000-0000-000055680000}"/>
    <cellStyle name="Normal 6 2 4 2 3 10" xfId="3520" xr:uid="{00000000-0005-0000-0000-000056680000}"/>
    <cellStyle name="Normal 6 2 4 2 3 2" xfId="7135" xr:uid="{00000000-0005-0000-0000-000057680000}"/>
    <cellStyle name="Normal 6 2 4 2 3 2 2" xfId="17497" xr:uid="{00000000-0005-0000-0000-000058680000}"/>
    <cellStyle name="Normal 6 2 4 2 3 2 2 2" xfId="40797" xr:uid="{00000000-0005-0000-0000-000059680000}"/>
    <cellStyle name="Normal 6 2 4 2 3 2 3" xfId="12299" xr:uid="{00000000-0005-0000-0000-00005A680000}"/>
    <cellStyle name="Normal 6 2 4 2 3 2 3 2" xfId="35482" xr:uid="{00000000-0005-0000-0000-00005B680000}"/>
    <cellStyle name="Normal 6 2 4 2 3 2 4" xfId="30172" xr:uid="{00000000-0005-0000-0000-00005C680000}"/>
    <cellStyle name="Normal 6 2 4 2 3 2 5" xfId="24857" xr:uid="{00000000-0005-0000-0000-00005D680000}"/>
    <cellStyle name="Normal 6 2 4 2 3 3" xfId="8786" xr:uid="{00000000-0005-0000-0000-00005E680000}"/>
    <cellStyle name="Normal 6 2 4 2 3 3 2" xfId="19220" xr:uid="{00000000-0005-0000-0000-00005F680000}"/>
    <cellStyle name="Normal 6 2 4 2 3 3 2 2" xfId="42565" xr:uid="{00000000-0005-0000-0000-000060680000}"/>
    <cellStyle name="Normal 6 2 4 2 3 3 3" xfId="14066" xr:uid="{00000000-0005-0000-0000-000061680000}"/>
    <cellStyle name="Normal 6 2 4 2 3 3 3 2" xfId="37250" xr:uid="{00000000-0005-0000-0000-000062680000}"/>
    <cellStyle name="Normal 6 2 4 2 3 3 4" xfId="31940" xr:uid="{00000000-0005-0000-0000-000063680000}"/>
    <cellStyle name="Normal 6 2 4 2 3 3 5" xfId="26625" xr:uid="{00000000-0005-0000-0000-000064680000}"/>
    <cellStyle name="Normal 6 2 4 2 3 4" xfId="15847" xr:uid="{00000000-0005-0000-0000-000065680000}"/>
    <cellStyle name="Normal 6 2 4 2 3 4 2" xfId="39034" xr:uid="{00000000-0005-0000-0000-000066680000}"/>
    <cellStyle name="Normal 6 2 4 2 3 5" xfId="10538" xr:uid="{00000000-0005-0000-0000-000067680000}"/>
    <cellStyle name="Normal 6 2 4 2 3 5 2" xfId="33719" xr:uid="{00000000-0005-0000-0000-000068680000}"/>
    <cellStyle name="Normal 6 2 4 2 3 6" xfId="21165" xr:uid="{00000000-0005-0000-0000-000069680000}"/>
    <cellStyle name="Normal 6 2 4 2 3 6 2" xfId="28409" xr:uid="{00000000-0005-0000-0000-00006A680000}"/>
    <cellStyle name="Normal 6 2 4 2 3 7" xfId="23094" xr:uid="{00000000-0005-0000-0000-00006B680000}"/>
    <cellStyle name="Normal 6 2 4 2 3 8" xfId="44360" xr:uid="{00000000-0005-0000-0000-00006C680000}"/>
    <cellStyle name="Normal 6 2 4 2 3 9" xfId="5181" xr:uid="{00000000-0005-0000-0000-00006D680000}"/>
    <cellStyle name="Normal 6 2 4 2 4" xfId="6336" xr:uid="{00000000-0005-0000-0000-00006E680000}"/>
    <cellStyle name="Normal 6 2 4 2 4 2" xfId="16769" xr:uid="{00000000-0005-0000-0000-00006F680000}"/>
    <cellStyle name="Normal 6 2 4 2 4 2 2" xfId="39985" xr:uid="{00000000-0005-0000-0000-000070680000}"/>
    <cellStyle name="Normal 6 2 4 2 4 3" xfId="11487" xr:uid="{00000000-0005-0000-0000-000071680000}"/>
    <cellStyle name="Normal 6 2 4 2 4 3 2" xfId="34670" xr:uid="{00000000-0005-0000-0000-000072680000}"/>
    <cellStyle name="Normal 6 2 4 2 4 4" xfId="29360" xr:uid="{00000000-0005-0000-0000-000073680000}"/>
    <cellStyle name="Normal 6 2 4 2 4 5" xfId="24045" xr:uid="{00000000-0005-0000-0000-000074680000}"/>
    <cellStyle name="Normal 6 2 4 2 5" xfId="8058" xr:uid="{00000000-0005-0000-0000-000075680000}"/>
    <cellStyle name="Normal 6 2 4 2 5 2" xfId="18409" xr:uid="{00000000-0005-0000-0000-000076680000}"/>
    <cellStyle name="Normal 6 2 4 2 5 2 2" xfId="41753" xr:uid="{00000000-0005-0000-0000-000077680000}"/>
    <cellStyle name="Normal 6 2 4 2 5 3" xfId="13254" xr:uid="{00000000-0005-0000-0000-000078680000}"/>
    <cellStyle name="Normal 6 2 4 2 5 3 2" xfId="36438" xr:uid="{00000000-0005-0000-0000-000079680000}"/>
    <cellStyle name="Normal 6 2 4 2 5 4" xfId="31128" xr:uid="{00000000-0005-0000-0000-00007A680000}"/>
    <cellStyle name="Normal 6 2 4 2 5 5" xfId="25813" xr:uid="{00000000-0005-0000-0000-00007B680000}"/>
    <cellStyle name="Normal 6 2 4 2 6" xfId="15035" xr:uid="{00000000-0005-0000-0000-00007C680000}"/>
    <cellStyle name="Normal 6 2 4 2 6 2" xfId="38222" xr:uid="{00000000-0005-0000-0000-00007D680000}"/>
    <cellStyle name="Normal 6 2 4 2 7" xfId="9726" xr:uid="{00000000-0005-0000-0000-00007E680000}"/>
    <cellStyle name="Normal 6 2 4 2 7 2" xfId="32907" xr:uid="{00000000-0005-0000-0000-00007F680000}"/>
    <cellStyle name="Normal 6 2 4 2 8" xfId="20353" xr:uid="{00000000-0005-0000-0000-000080680000}"/>
    <cellStyle name="Normal 6 2 4 2 8 2" xfId="27597" xr:uid="{00000000-0005-0000-0000-000081680000}"/>
    <cellStyle name="Normal 6 2 4 2 9" xfId="22282" xr:uid="{00000000-0005-0000-0000-000082680000}"/>
    <cellStyle name="Normal 6 2 4 3" xfId="884" xr:uid="{00000000-0005-0000-0000-000083680000}"/>
    <cellStyle name="Normal 6 2 4 3 10" xfId="43677" xr:uid="{00000000-0005-0000-0000-000084680000}"/>
    <cellStyle name="Normal 6 2 4 3 11" xfId="5182" xr:uid="{00000000-0005-0000-0000-000085680000}"/>
    <cellStyle name="Normal 6 2 4 3 12" xfId="2837" xr:uid="{00000000-0005-0000-0000-000086680000}"/>
    <cellStyle name="Normal 6 2 4 3 2" xfId="1292" xr:uid="{00000000-0005-0000-0000-000087680000}"/>
    <cellStyle name="Normal 6 2 4 3 2 10" xfId="5183" xr:uid="{00000000-0005-0000-0000-000088680000}"/>
    <cellStyle name="Normal 6 2 4 3 2 11" xfId="3243" xr:uid="{00000000-0005-0000-0000-000089680000}"/>
    <cellStyle name="Normal 6 2 4 3 2 2" xfId="2107" xr:uid="{00000000-0005-0000-0000-00008A680000}"/>
    <cellStyle name="Normal 6 2 4 3 2 2 10" xfId="4055" xr:uid="{00000000-0005-0000-0000-00008B680000}"/>
    <cellStyle name="Normal 6 2 4 3 2 2 2" xfId="7662" xr:uid="{00000000-0005-0000-0000-00008C680000}"/>
    <cellStyle name="Normal 6 2 4 3 2 2 2 2" xfId="17996" xr:uid="{00000000-0005-0000-0000-00008D680000}"/>
    <cellStyle name="Normal 6 2 4 3 2 2 2 2 2" xfId="41332" xr:uid="{00000000-0005-0000-0000-00008E680000}"/>
    <cellStyle name="Normal 6 2 4 3 2 2 2 3" xfId="12834" xr:uid="{00000000-0005-0000-0000-00008F680000}"/>
    <cellStyle name="Normal 6 2 4 3 2 2 2 3 2" xfId="36017" xr:uid="{00000000-0005-0000-0000-000090680000}"/>
    <cellStyle name="Normal 6 2 4 3 2 2 2 4" xfId="30707" xr:uid="{00000000-0005-0000-0000-000091680000}"/>
    <cellStyle name="Normal 6 2 4 3 2 2 2 5" xfId="25392" xr:uid="{00000000-0005-0000-0000-000092680000}"/>
    <cellStyle name="Normal 6 2 4 3 2 2 3" xfId="9286" xr:uid="{00000000-0005-0000-0000-000093680000}"/>
    <cellStyle name="Normal 6 2 4 3 2 2 3 2" xfId="19755" xr:uid="{00000000-0005-0000-0000-000094680000}"/>
    <cellStyle name="Normal 6 2 4 3 2 2 3 2 2" xfId="43100" xr:uid="{00000000-0005-0000-0000-000095680000}"/>
    <cellStyle name="Normal 6 2 4 3 2 2 3 3" xfId="14601" xr:uid="{00000000-0005-0000-0000-000096680000}"/>
    <cellStyle name="Normal 6 2 4 3 2 2 3 3 2" xfId="37785" xr:uid="{00000000-0005-0000-0000-000097680000}"/>
    <cellStyle name="Normal 6 2 4 3 2 2 3 4" xfId="32475" xr:uid="{00000000-0005-0000-0000-000098680000}"/>
    <cellStyle name="Normal 6 2 4 3 2 2 3 5" xfId="27160" xr:uid="{00000000-0005-0000-0000-000099680000}"/>
    <cellStyle name="Normal 6 2 4 3 2 2 4" xfId="16382" xr:uid="{00000000-0005-0000-0000-00009A680000}"/>
    <cellStyle name="Normal 6 2 4 3 2 2 4 2" xfId="39569" xr:uid="{00000000-0005-0000-0000-00009B680000}"/>
    <cellStyle name="Normal 6 2 4 3 2 2 5" xfId="11073" xr:uid="{00000000-0005-0000-0000-00009C680000}"/>
    <cellStyle name="Normal 6 2 4 3 2 2 5 2" xfId="34254" xr:uid="{00000000-0005-0000-0000-00009D680000}"/>
    <cellStyle name="Normal 6 2 4 3 2 2 6" xfId="21700" xr:uid="{00000000-0005-0000-0000-00009E680000}"/>
    <cellStyle name="Normal 6 2 4 3 2 2 6 2" xfId="28944" xr:uid="{00000000-0005-0000-0000-00009F680000}"/>
    <cellStyle name="Normal 6 2 4 3 2 2 7" xfId="23629" xr:uid="{00000000-0005-0000-0000-0000A0680000}"/>
    <cellStyle name="Normal 6 2 4 3 2 2 8" xfId="44895" xr:uid="{00000000-0005-0000-0000-0000A1680000}"/>
    <cellStyle name="Normal 6 2 4 3 2 2 9" xfId="5184" xr:uid="{00000000-0005-0000-0000-0000A2680000}"/>
    <cellStyle name="Normal 6 2 4 3 2 3" xfId="6862" xr:uid="{00000000-0005-0000-0000-0000A3680000}"/>
    <cellStyle name="Normal 6 2 4 3 2 3 2" xfId="17232" xr:uid="{00000000-0005-0000-0000-0000A4680000}"/>
    <cellStyle name="Normal 6 2 4 3 2 3 2 2" xfId="40520" xr:uid="{00000000-0005-0000-0000-0000A5680000}"/>
    <cellStyle name="Normal 6 2 4 3 2 3 3" xfId="12022" xr:uid="{00000000-0005-0000-0000-0000A6680000}"/>
    <cellStyle name="Normal 6 2 4 3 2 3 3 2" xfId="35205" xr:uid="{00000000-0005-0000-0000-0000A7680000}"/>
    <cellStyle name="Normal 6 2 4 3 2 3 4" xfId="29895" xr:uid="{00000000-0005-0000-0000-0000A8680000}"/>
    <cellStyle name="Normal 6 2 4 3 2 3 5" xfId="24580" xr:uid="{00000000-0005-0000-0000-0000A9680000}"/>
    <cellStyle name="Normal 6 2 4 3 2 4" xfId="8521" xr:uid="{00000000-0005-0000-0000-0000AA680000}"/>
    <cellStyle name="Normal 6 2 4 3 2 4 2" xfId="18943" xr:uid="{00000000-0005-0000-0000-0000AB680000}"/>
    <cellStyle name="Normal 6 2 4 3 2 4 2 2" xfId="42288" xr:uid="{00000000-0005-0000-0000-0000AC680000}"/>
    <cellStyle name="Normal 6 2 4 3 2 4 3" xfId="13789" xr:uid="{00000000-0005-0000-0000-0000AD680000}"/>
    <cellStyle name="Normal 6 2 4 3 2 4 3 2" xfId="36973" xr:uid="{00000000-0005-0000-0000-0000AE680000}"/>
    <cellStyle name="Normal 6 2 4 3 2 4 4" xfId="31663" xr:uid="{00000000-0005-0000-0000-0000AF680000}"/>
    <cellStyle name="Normal 6 2 4 3 2 4 5" xfId="26348" xr:uid="{00000000-0005-0000-0000-0000B0680000}"/>
    <cellStyle name="Normal 6 2 4 3 2 5" xfId="15570" xr:uid="{00000000-0005-0000-0000-0000B1680000}"/>
    <cellStyle name="Normal 6 2 4 3 2 5 2" xfId="38757" xr:uid="{00000000-0005-0000-0000-0000B2680000}"/>
    <cellStyle name="Normal 6 2 4 3 2 6" xfId="10261" xr:uid="{00000000-0005-0000-0000-0000B3680000}"/>
    <cellStyle name="Normal 6 2 4 3 2 6 2" xfId="33442" xr:uid="{00000000-0005-0000-0000-0000B4680000}"/>
    <cellStyle name="Normal 6 2 4 3 2 7" xfId="20888" xr:uid="{00000000-0005-0000-0000-0000B5680000}"/>
    <cellStyle name="Normal 6 2 4 3 2 7 2" xfId="28132" xr:uid="{00000000-0005-0000-0000-0000B6680000}"/>
    <cellStyle name="Normal 6 2 4 3 2 8" xfId="22817" xr:uid="{00000000-0005-0000-0000-0000B7680000}"/>
    <cellStyle name="Normal 6 2 4 3 2 9" xfId="44083" xr:uid="{00000000-0005-0000-0000-0000B8680000}"/>
    <cellStyle name="Normal 6 2 4 3 3" xfId="1700" xr:uid="{00000000-0005-0000-0000-0000B9680000}"/>
    <cellStyle name="Normal 6 2 4 3 3 10" xfId="3649" xr:uid="{00000000-0005-0000-0000-0000BA680000}"/>
    <cellStyle name="Normal 6 2 4 3 3 2" xfId="7262" xr:uid="{00000000-0005-0000-0000-0000BB680000}"/>
    <cellStyle name="Normal 6 2 4 3 3 2 2" xfId="17614" xr:uid="{00000000-0005-0000-0000-0000BC680000}"/>
    <cellStyle name="Normal 6 2 4 3 3 2 2 2" xfId="40926" xr:uid="{00000000-0005-0000-0000-0000BD680000}"/>
    <cellStyle name="Normal 6 2 4 3 3 2 3" xfId="12428" xr:uid="{00000000-0005-0000-0000-0000BE680000}"/>
    <cellStyle name="Normal 6 2 4 3 3 2 3 2" xfId="35611" xr:uid="{00000000-0005-0000-0000-0000BF680000}"/>
    <cellStyle name="Normal 6 2 4 3 3 2 4" xfId="30301" xr:uid="{00000000-0005-0000-0000-0000C0680000}"/>
    <cellStyle name="Normal 6 2 4 3 3 2 5" xfId="24986" xr:uid="{00000000-0005-0000-0000-0000C1680000}"/>
    <cellStyle name="Normal 6 2 4 3 3 3" xfId="8903" xr:uid="{00000000-0005-0000-0000-0000C2680000}"/>
    <cellStyle name="Normal 6 2 4 3 3 3 2" xfId="19349" xr:uid="{00000000-0005-0000-0000-0000C3680000}"/>
    <cellStyle name="Normal 6 2 4 3 3 3 2 2" xfId="42694" xr:uid="{00000000-0005-0000-0000-0000C4680000}"/>
    <cellStyle name="Normal 6 2 4 3 3 3 3" xfId="14195" xr:uid="{00000000-0005-0000-0000-0000C5680000}"/>
    <cellStyle name="Normal 6 2 4 3 3 3 3 2" xfId="37379" xr:uid="{00000000-0005-0000-0000-0000C6680000}"/>
    <cellStyle name="Normal 6 2 4 3 3 3 4" xfId="32069" xr:uid="{00000000-0005-0000-0000-0000C7680000}"/>
    <cellStyle name="Normal 6 2 4 3 3 3 5" xfId="26754" xr:uid="{00000000-0005-0000-0000-0000C8680000}"/>
    <cellStyle name="Normal 6 2 4 3 3 4" xfId="15976" xr:uid="{00000000-0005-0000-0000-0000C9680000}"/>
    <cellStyle name="Normal 6 2 4 3 3 4 2" xfId="39163" xr:uid="{00000000-0005-0000-0000-0000CA680000}"/>
    <cellStyle name="Normal 6 2 4 3 3 5" xfId="10667" xr:uid="{00000000-0005-0000-0000-0000CB680000}"/>
    <cellStyle name="Normal 6 2 4 3 3 5 2" xfId="33848" xr:uid="{00000000-0005-0000-0000-0000CC680000}"/>
    <cellStyle name="Normal 6 2 4 3 3 6" xfId="21294" xr:uid="{00000000-0005-0000-0000-0000CD680000}"/>
    <cellStyle name="Normal 6 2 4 3 3 6 2" xfId="28538" xr:uid="{00000000-0005-0000-0000-0000CE680000}"/>
    <cellStyle name="Normal 6 2 4 3 3 7" xfId="23223" xr:uid="{00000000-0005-0000-0000-0000CF680000}"/>
    <cellStyle name="Normal 6 2 4 3 3 8" xfId="44489" xr:uid="{00000000-0005-0000-0000-0000D0680000}"/>
    <cellStyle name="Normal 6 2 4 3 3 9" xfId="5185" xr:uid="{00000000-0005-0000-0000-0000D1680000}"/>
    <cellStyle name="Normal 6 2 4 3 4" xfId="6463" xr:uid="{00000000-0005-0000-0000-0000D2680000}"/>
    <cellStyle name="Normal 6 2 4 3 4 2" xfId="16874" xr:uid="{00000000-0005-0000-0000-0000D3680000}"/>
    <cellStyle name="Normal 6 2 4 3 4 2 2" xfId="40114" xr:uid="{00000000-0005-0000-0000-0000D4680000}"/>
    <cellStyle name="Normal 6 2 4 3 4 3" xfId="11616" xr:uid="{00000000-0005-0000-0000-0000D5680000}"/>
    <cellStyle name="Normal 6 2 4 3 4 3 2" xfId="34799" xr:uid="{00000000-0005-0000-0000-0000D6680000}"/>
    <cellStyle name="Normal 6 2 4 3 4 4" xfId="29489" xr:uid="{00000000-0005-0000-0000-0000D7680000}"/>
    <cellStyle name="Normal 6 2 4 3 4 5" xfId="24174" xr:uid="{00000000-0005-0000-0000-0000D8680000}"/>
    <cellStyle name="Normal 6 2 4 3 5" xfId="8163" xr:uid="{00000000-0005-0000-0000-0000D9680000}"/>
    <cellStyle name="Normal 6 2 4 3 5 2" xfId="18538" xr:uid="{00000000-0005-0000-0000-0000DA680000}"/>
    <cellStyle name="Normal 6 2 4 3 5 2 2" xfId="41882" xr:uid="{00000000-0005-0000-0000-0000DB680000}"/>
    <cellStyle name="Normal 6 2 4 3 5 3" xfId="13383" xr:uid="{00000000-0005-0000-0000-0000DC680000}"/>
    <cellStyle name="Normal 6 2 4 3 5 3 2" xfId="36567" xr:uid="{00000000-0005-0000-0000-0000DD680000}"/>
    <cellStyle name="Normal 6 2 4 3 5 4" xfId="31257" xr:uid="{00000000-0005-0000-0000-0000DE680000}"/>
    <cellStyle name="Normal 6 2 4 3 5 5" xfId="25942" xr:uid="{00000000-0005-0000-0000-0000DF680000}"/>
    <cellStyle name="Normal 6 2 4 3 6" xfId="15164" xr:uid="{00000000-0005-0000-0000-0000E0680000}"/>
    <cellStyle name="Normal 6 2 4 3 6 2" xfId="38351" xr:uid="{00000000-0005-0000-0000-0000E1680000}"/>
    <cellStyle name="Normal 6 2 4 3 7" xfId="9855" xr:uid="{00000000-0005-0000-0000-0000E2680000}"/>
    <cellStyle name="Normal 6 2 4 3 7 2" xfId="33036" xr:uid="{00000000-0005-0000-0000-0000E3680000}"/>
    <cellStyle name="Normal 6 2 4 3 8" xfId="20482" xr:uid="{00000000-0005-0000-0000-0000E4680000}"/>
    <cellStyle name="Normal 6 2 4 3 8 2" xfId="27726" xr:uid="{00000000-0005-0000-0000-0000E5680000}"/>
    <cellStyle name="Normal 6 2 4 3 9" xfId="22411" xr:uid="{00000000-0005-0000-0000-0000E6680000}"/>
    <cellStyle name="Normal 6 2 4 4" xfId="1028" xr:uid="{00000000-0005-0000-0000-0000E7680000}"/>
    <cellStyle name="Normal 6 2 4 4 10" xfId="5186" xr:uid="{00000000-0005-0000-0000-0000E8680000}"/>
    <cellStyle name="Normal 6 2 4 4 11" xfId="2979" xr:uid="{00000000-0005-0000-0000-0000E9680000}"/>
    <cellStyle name="Normal 6 2 4 4 2" xfId="1843" xr:uid="{00000000-0005-0000-0000-0000EA680000}"/>
    <cellStyle name="Normal 6 2 4 4 2 10" xfId="3791" xr:uid="{00000000-0005-0000-0000-0000EB680000}"/>
    <cellStyle name="Normal 6 2 4 4 2 2" xfId="7402" xr:uid="{00000000-0005-0000-0000-0000EC680000}"/>
    <cellStyle name="Normal 6 2 4 4 2 2 2" xfId="17756" xr:uid="{00000000-0005-0000-0000-0000ED680000}"/>
    <cellStyle name="Normal 6 2 4 4 2 2 2 2" xfId="41068" xr:uid="{00000000-0005-0000-0000-0000EE680000}"/>
    <cellStyle name="Normal 6 2 4 4 2 2 3" xfId="12570" xr:uid="{00000000-0005-0000-0000-0000EF680000}"/>
    <cellStyle name="Normal 6 2 4 4 2 2 3 2" xfId="35753" xr:uid="{00000000-0005-0000-0000-0000F0680000}"/>
    <cellStyle name="Normal 6 2 4 4 2 2 4" xfId="30443" xr:uid="{00000000-0005-0000-0000-0000F1680000}"/>
    <cellStyle name="Normal 6 2 4 4 2 2 5" xfId="25128" xr:uid="{00000000-0005-0000-0000-0000F2680000}"/>
    <cellStyle name="Normal 6 2 4 4 2 3" xfId="9046" xr:uid="{00000000-0005-0000-0000-0000F3680000}"/>
    <cellStyle name="Normal 6 2 4 4 2 3 2" xfId="19491" xr:uid="{00000000-0005-0000-0000-0000F4680000}"/>
    <cellStyle name="Normal 6 2 4 4 2 3 2 2" xfId="42836" xr:uid="{00000000-0005-0000-0000-0000F5680000}"/>
    <cellStyle name="Normal 6 2 4 4 2 3 3" xfId="14337" xr:uid="{00000000-0005-0000-0000-0000F6680000}"/>
    <cellStyle name="Normal 6 2 4 4 2 3 3 2" xfId="37521" xr:uid="{00000000-0005-0000-0000-0000F7680000}"/>
    <cellStyle name="Normal 6 2 4 4 2 3 4" xfId="32211" xr:uid="{00000000-0005-0000-0000-0000F8680000}"/>
    <cellStyle name="Normal 6 2 4 4 2 3 5" xfId="26896" xr:uid="{00000000-0005-0000-0000-0000F9680000}"/>
    <cellStyle name="Normal 6 2 4 4 2 4" xfId="16118" xr:uid="{00000000-0005-0000-0000-0000FA680000}"/>
    <cellStyle name="Normal 6 2 4 4 2 4 2" xfId="39305" xr:uid="{00000000-0005-0000-0000-0000FB680000}"/>
    <cellStyle name="Normal 6 2 4 4 2 5" xfId="10809" xr:uid="{00000000-0005-0000-0000-0000FC680000}"/>
    <cellStyle name="Normal 6 2 4 4 2 5 2" xfId="33990" xr:uid="{00000000-0005-0000-0000-0000FD680000}"/>
    <cellStyle name="Normal 6 2 4 4 2 6" xfId="21436" xr:uid="{00000000-0005-0000-0000-0000FE680000}"/>
    <cellStyle name="Normal 6 2 4 4 2 6 2" xfId="28680" xr:uid="{00000000-0005-0000-0000-0000FF680000}"/>
    <cellStyle name="Normal 6 2 4 4 2 7" xfId="23365" xr:uid="{00000000-0005-0000-0000-000000690000}"/>
    <cellStyle name="Normal 6 2 4 4 2 8" xfId="44631" xr:uid="{00000000-0005-0000-0000-000001690000}"/>
    <cellStyle name="Normal 6 2 4 4 2 9" xfId="5187" xr:uid="{00000000-0005-0000-0000-000002690000}"/>
    <cellStyle name="Normal 6 2 4 4 3" xfId="6602" xr:uid="{00000000-0005-0000-0000-000003690000}"/>
    <cellStyle name="Normal 6 2 4 4 3 2" xfId="17004" xr:uid="{00000000-0005-0000-0000-000004690000}"/>
    <cellStyle name="Normal 6 2 4 4 3 2 2" xfId="40256" xr:uid="{00000000-0005-0000-0000-000005690000}"/>
    <cellStyle name="Normal 6 2 4 4 3 3" xfId="11758" xr:uid="{00000000-0005-0000-0000-000006690000}"/>
    <cellStyle name="Normal 6 2 4 4 3 3 2" xfId="34941" xr:uid="{00000000-0005-0000-0000-000007690000}"/>
    <cellStyle name="Normal 6 2 4 4 3 4" xfId="29631" xr:uid="{00000000-0005-0000-0000-000008690000}"/>
    <cellStyle name="Normal 6 2 4 4 3 5" xfId="24316" xr:uid="{00000000-0005-0000-0000-000009690000}"/>
    <cellStyle name="Normal 6 2 4 4 4" xfId="8293" xr:uid="{00000000-0005-0000-0000-00000A690000}"/>
    <cellStyle name="Normal 6 2 4 4 4 2" xfId="18679" xr:uid="{00000000-0005-0000-0000-00000B690000}"/>
    <cellStyle name="Normal 6 2 4 4 4 2 2" xfId="42024" xr:uid="{00000000-0005-0000-0000-00000C690000}"/>
    <cellStyle name="Normal 6 2 4 4 4 3" xfId="13525" xr:uid="{00000000-0005-0000-0000-00000D690000}"/>
    <cellStyle name="Normal 6 2 4 4 4 3 2" xfId="36709" xr:uid="{00000000-0005-0000-0000-00000E690000}"/>
    <cellStyle name="Normal 6 2 4 4 4 4" xfId="31399" xr:uid="{00000000-0005-0000-0000-00000F690000}"/>
    <cellStyle name="Normal 6 2 4 4 4 5" xfId="26084" xr:uid="{00000000-0005-0000-0000-000010690000}"/>
    <cellStyle name="Normal 6 2 4 4 5" xfId="15306" xr:uid="{00000000-0005-0000-0000-000011690000}"/>
    <cellStyle name="Normal 6 2 4 4 5 2" xfId="38493" xr:uid="{00000000-0005-0000-0000-000012690000}"/>
    <cellStyle name="Normal 6 2 4 4 6" xfId="9997" xr:uid="{00000000-0005-0000-0000-000013690000}"/>
    <cellStyle name="Normal 6 2 4 4 6 2" xfId="33178" xr:uid="{00000000-0005-0000-0000-000014690000}"/>
    <cellStyle name="Normal 6 2 4 4 7" xfId="20624" xr:uid="{00000000-0005-0000-0000-000015690000}"/>
    <cellStyle name="Normal 6 2 4 4 7 2" xfId="27868" xr:uid="{00000000-0005-0000-0000-000016690000}"/>
    <cellStyle name="Normal 6 2 4 4 8" xfId="22553" xr:uid="{00000000-0005-0000-0000-000017690000}"/>
    <cellStyle name="Normal 6 2 4 4 9" xfId="43819" xr:uid="{00000000-0005-0000-0000-000018690000}"/>
    <cellStyle name="Normal 6 2 4 5" xfId="609" xr:uid="{00000000-0005-0000-0000-000019690000}"/>
    <cellStyle name="Normal 6 2 4 5 10" xfId="2573" xr:uid="{00000000-0005-0000-0000-00001A690000}"/>
    <cellStyle name="Normal 6 2 4 5 2" xfId="6203" xr:uid="{00000000-0005-0000-0000-00001B690000}"/>
    <cellStyle name="Normal 6 2 4 5 2 2" xfId="16646" xr:uid="{00000000-0005-0000-0000-00001C690000}"/>
    <cellStyle name="Normal 6 2 4 5 2 2 2" xfId="39850" xr:uid="{00000000-0005-0000-0000-00001D690000}"/>
    <cellStyle name="Normal 6 2 4 5 2 3" xfId="11352" xr:uid="{00000000-0005-0000-0000-00001E690000}"/>
    <cellStyle name="Normal 6 2 4 5 2 3 2" xfId="34535" xr:uid="{00000000-0005-0000-0000-00001F690000}"/>
    <cellStyle name="Normal 6 2 4 5 2 4" xfId="29225" xr:uid="{00000000-0005-0000-0000-000020690000}"/>
    <cellStyle name="Normal 6 2 4 5 2 5" xfId="23910" xr:uid="{00000000-0005-0000-0000-000021690000}"/>
    <cellStyle name="Normal 6 2 4 5 3" xfId="7935" xr:uid="{00000000-0005-0000-0000-000022690000}"/>
    <cellStyle name="Normal 6 2 4 5 3 2" xfId="18274" xr:uid="{00000000-0005-0000-0000-000023690000}"/>
    <cellStyle name="Normal 6 2 4 5 3 2 2" xfId="41618" xr:uid="{00000000-0005-0000-0000-000024690000}"/>
    <cellStyle name="Normal 6 2 4 5 3 3" xfId="13119" xr:uid="{00000000-0005-0000-0000-000025690000}"/>
    <cellStyle name="Normal 6 2 4 5 3 3 2" xfId="36303" xr:uid="{00000000-0005-0000-0000-000026690000}"/>
    <cellStyle name="Normal 6 2 4 5 3 4" xfId="30993" xr:uid="{00000000-0005-0000-0000-000027690000}"/>
    <cellStyle name="Normal 6 2 4 5 3 5" xfId="25678" xr:uid="{00000000-0005-0000-0000-000028690000}"/>
    <cellStyle name="Normal 6 2 4 5 4" xfId="14900" xr:uid="{00000000-0005-0000-0000-000029690000}"/>
    <cellStyle name="Normal 6 2 4 5 4 2" xfId="38087" xr:uid="{00000000-0005-0000-0000-00002A690000}"/>
    <cellStyle name="Normal 6 2 4 5 5" xfId="9591" xr:uid="{00000000-0005-0000-0000-00002B690000}"/>
    <cellStyle name="Normal 6 2 4 5 5 2" xfId="32772" xr:uid="{00000000-0005-0000-0000-00002C690000}"/>
    <cellStyle name="Normal 6 2 4 5 6" xfId="20218" xr:uid="{00000000-0005-0000-0000-00002D690000}"/>
    <cellStyle name="Normal 6 2 4 5 6 2" xfId="27462" xr:uid="{00000000-0005-0000-0000-00002E690000}"/>
    <cellStyle name="Normal 6 2 4 5 7" xfId="22147" xr:uid="{00000000-0005-0000-0000-00002F690000}"/>
    <cellStyle name="Normal 6 2 4 5 8" xfId="43413" xr:uid="{00000000-0005-0000-0000-000030690000}"/>
    <cellStyle name="Normal 6 2 4 5 9" xfId="5188" xr:uid="{00000000-0005-0000-0000-000031690000}"/>
    <cellStyle name="Normal 6 2 4 6" xfId="1436" xr:uid="{00000000-0005-0000-0000-000032690000}"/>
    <cellStyle name="Normal 6 2 4 6 10" xfId="3385" xr:uid="{00000000-0005-0000-0000-000033690000}"/>
    <cellStyle name="Normal 6 2 4 6 2" xfId="7002" xr:uid="{00000000-0005-0000-0000-000034690000}"/>
    <cellStyle name="Normal 6 2 4 6 2 2" xfId="17374" xr:uid="{00000000-0005-0000-0000-000035690000}"/>
    <cellStyle name="Normal 6 2 4 6 2 2 2" xfId="40662" xr:uid="{00000000-0005-0000-0000-000036690000}"/>
    <cellStyle name="Normal 6 2 4 6 2 3" xfId="12164" xr:uid="{00000000-0005-0000-0000-000037690000}"/>
    <cellStyle name="Normal 6 2 4 6 2 3 2" xfId="35347" xr:uid="{00000000-0005-0000-0000-000038690000}"/>
    <cellStyle name="Normal 6 2 4 6 2 4" xfId="30037" xr:uid="{00000000-0005-0000-0000-000039690000}"/>
    <cellStyle name="Normal 6 2 4 6 2 5" xfId="24722" xr:uid="{00000000-0005-0000-0000-00003A690000}"/>
    <cellStyle name="Normal 6 2 4 6 3" xfId="8663" xr:uid="{00000000-0005-0000-0000-00003B690000}"/>
    <cellStyle name="Normal 6 2 4 6 3 2" xfId="19085" xr:uid="{00000000-0005-0000-0000-00003C690000}"/>
    <cellStyle name="Normal 6 2 4 6 3 2 2" xfId="42430" xr:uid="{00000000-0005-0000-0000-00003D690000}"/>
    <cellStyle name="Normal 6 2 4 6 3 3" xfId="13931" xr:uid="{00000000-0005-0000-0000-00003E690000}"/>
    <cellStyle name="Normal 6 2 4 6 3 3 2" xfId="37115" xr:uid="{00000000-0005-0000-0000-00003F690000}"/>
    <cellStyle name="Normal 6 2 4 6 3 4" xfId="31805" xr:uid="{00000000-0005-0000-0000-000040690000}"/>
    <cellStyle name="Normal 6 2 4 6 3 5" xfId="26490" xr:uid="{00000000-0005-0000-0000-000041690000}"/>
    <cellStyle name="Normal 6 2 4 6 4" xfId="15712" xr:uid="{00000000-0005-0000-0000-000042690000}"/>
    <cellStyle name="Normal 6 2 4 6 4 2" xfId="38899" xr:uid="{00000000-0005-0000-0000-000043690000}"/>
    <cellStyle name="Normal 6 2 4 6 5" xfId="10403" xr:uid="{00000000-0005-0000-0000-000044690000}"/>
    <cellStyle name="Normal 6 2 4 6 5 2" xfId="33584" xr:uid="{00000000-0005-0000-0000-000045690000}"/>
    <cellStyle name="Normal 6 2 4 6 6" xfId="21030" xr:uid="{00000000-0005-0000-0000-000046690000}"/>
    <cellStyle name="Normal 6 2 4 6 6 2" xfId="28274" xr:uid="{00000000-0005-0000-0000-000047690000}"/>
    <cellStyle name="Normal 6 2 4 6 7" xfId="22959" xr:uid="{00000000-0005-0000-0000-000048690000}"/>
    <cellStyle name="Normal 6 2 4 6 8" xfId="44225" xr:uid="{00000000-0005-0000-0000-000049690000}"/>
    <cellStyle name="Normal 6 2 4 6 9" xfId="5189" xr:uid="{00000000-0005-0000-0000-00004A690000}"/>
    <cellStyle name="Normal 6 2 4 7" xfId="6070" xr:uid="{00000000-0005-0000-0000-00004B690000}"/>
    <cellStyle name="Normal 6 2 4 7 2" xfId="16525" xr:uid="{00000000-0005-0000-0000-00004C690000}"/>
    <cellStyle name="Normal 6 2 4 7 2 2" xfId="39716" xr:uid="{00000000-0005-0000-0000-00004D690000}"/>
    <cellStyle name="Normal 6 2 4 7 3" xfId="11218" xr:uid="{00000000-0005-0000-0000-00004E690000}"/>
    <cellStyle name="Normal 6 2 4 7 3 2" xfId="34401" xr:uid="{00000000-0005-0000-0000-00004F690000}"/>
    <cellStyle name="Normal 6 2 4 7 4" xfId="29091" xr:uid="{00000000-0005-0000-0000-000050690000}"/>
    <cellStyle name="Normal 6 2 4 7 5" xfId="23776" xr:uid="{00000000-0005-0000-0000-000051690000}"/>
    <cellStyle name="Normal 6 2 4 8" xfId="7814" xr:uid="{00000000-0005-0000-0000-000052690000}"/>
    <cellStyle name="Normal 6 2 4 8 2" xfId="18141" xr:uid="{00000000-0005-0000-0000-000053690000}"/>
    <cellStyle name="Normal 6 2 4 8 2 2" xfId="41484" xr:uid="{00000000-0005-0000-0000-000054690000}"/>
    <cellStyle name="Normal 6 2 4 8 3" xfId="12985" xr:uid="{00000000-0005-0000-0000-000055690000}"/>
    <cellStyle name="Normal 6 2 4 8 3 2" xfId="36169" xr:uid="{00000000-0005-0000-0000-000056690000}"/>
    <cellStyle name="Normal 6 2 4 8 4" xfId="30859" xr:uid="{00000000-0005-0000-0000-000057690000}"/>
    <cellStyle name="Normal 6 2 4 8 5" xfId="25544" xr:uid="{00000000-0005-0000-0000-000058690000}"/>
    <cellStyle name="Normal 6 2 4 9" xfId="14766" xr:uid="{00000000-0005-0000-0000-000059690000}"/>
    <cellStyle name="Normal 6 2 4 9 2" xfId="37953" xr:uid="{00000000-0005-0000-0000-00005A690000}"/>
    <cellStyle name="Normal 6 2 5" xfId="697" xr:uid="{00000000-0005-0000-0000-00005B690000}"/>
    <cellStyle name="Normal 6 2 5 10" xfId="43498" xr:uid="{00000000-0005-0000-0000-00005C690000}"/>
    <cellStyle name="Normal 6 2 5 11" xfId="5190" xr:uid="{00000000-0005-0000-0000-00005D690000}"/>
    <cellStyle name="Normal 6 2 5 12" xfId="2658" xr:uid="{00000000-0005-0000-0000-00005E690000}"/>
    <cellStyle name="Normal 6 2 5 2" xfId="1113" xr:uid="{00000000-0005-0000-0000-00005F690000}"/>
    <cellStyle name="Normal 6 2 5 2 10" xfId="5191" xr:uid="{00000000-0005-0000-0000-000060690000}"/>
    <cellStyle name="Normal 6 2 5 2 11" xfId="3064" xr:uid="{00000000-0005-0000-0000-000061690000}"/>
    <cellStyle name="Normal 6 2 5 2 2" xfId="1928" xr:uid="{00000000-0005-0000-0000-000062690000}"/>
    <cellStyle name="Normal 6 2 5 2 2 10" xfId="3876" xr:uid="{00000000-0005-0000-0000-000063690000}"/>
    <cellStyle name="Normal 6 2 5 2 2 2" xfId="7486" xr:uid="{00000000-0005-0000-0000-000064690000}"/>
    <cellStyle name="Normal 6 2 5 2 2 2 2" xfId="17829" xr:uid="{00000000-0005-0000-0000-000065690000}"/>
    <cellStyle name="Normal 6 2 5 2 2 2 2 2" xfId="41153" xr:uid="{00000000-0005-0000-0000-000066690000}"/>
    <cellStyle name="Normal 6 2 5 2 2 2 3" xfId="12655" xr:uid="{00000000-0005-0000-0000-000067690000}"/>
    <cellStyle name="Normal 6 2 5 2 2 2 3 2" xfId="35838" xr:uid="{00000000-0005-0000-0000-000068690000}"/>
    <cellStyle name="Normal 6 2 5 2 2 2 4" xfId="30528" xr:uid="{00000000-0005-0000-0000-000069690000}"/>
    <cellStyle name="Normal 6 2 5 2 2 2 5" xfId="25213" xr:uid="{00000000-0005-0000-0000-00006A690000}"/>
    <cellStyle name="Normal 6 2 5 2 2 3" xfId="9119" xr:uid="{00000000-0005-0000-0000-00006B690000}"/>
    <cellStyle name="Normal 6 2 5 2 2 3 2" xfId="19576" xr:uid="{00000000-0005-0000-0000-00006C690000}"/>
    <cellStyle name="Normal 6 2 5 2 2 3 2 2" xfId="42921" xr:uid="{00000000-0005-0000-0000-00006D690000}"/>
    <cellStyle name="Normal 6 2 5 2 2 3 3" xfId="14422" xr:uid="{00000000-0005-0000-0000-00006E690000}"/>
    <cellStyle name="Normal 6 2 5 2 2 3 3 2" xfId="37606" xr:uid="{00000000-0005-0000-0000-00006F690000}"/>
    <cellStyle name="Normal 6 2 5 2 2 3 4" xfId="32296" xr:uid="{00000000-0005-0000-0000-000070690000}"/>
    <cellStyle name="Normal 6 2 5 2 2 3 5" xfId="26981" xr:uid="{00000000-0005-0000-0000-000071690000}"/>
    <cellStyle name="Normal 6 2 5 2 2 4" xfId="16203" xr:uid="{00000000-0005-0000-0000-000072690000}"/>
    <cellStyle name="Normal 6 2 5 2 2 4 2" xfId="39390" xr:uid="{00000000-0005-0000-0000-000073690000}"/>
    <cellStyle name="Normal 6 2 5 2 2 5" xfId="10894" xr:uid="{00000000-0005-0000-0000-000074690000}"/>
    <cellStyle name="Normal 6 2 5 2 2 5 2" xfId="34075" xr:uid="{00000000-0005-0000-0000-000075690000}"/>
    <cellStyle name="Normal 6 2 5 2 2 6" xfId="21521" xr:uid="{00000000-0005-0000-0000-000076690000}"/>
    <cellStyle name="Normal 6 2 5 2 2 6 2" xfId="28765" xr:uid="{00000000-0005-0000-0000-000077690000}"/>
    <cellStyle name="Normal 6 2 5 2 2 7" xfId="23450" xr:uid="{00000000-0005-0000-0000-000078690000}"/>
    <cellStyle name="Normal 6 2 5 2 2 8" xfId="44716" xr:uid="{00000000-0005-0000-0000-000079690000}"/>
    <cellStyle name="Normal 6 2 5 2 2 9" xfId="5192" xr:uid="{00000000-0005-0000-0000-00007A690000}"/>
    <cellStyle name="Normal 6 2 5 2 3" xfId="6686" xr:uid="{00000000-0005-0000-0000-00007B690000}"/>
    <cellStyle name="Normal 6 2 5 2 3 2" xfId="17077" xr:uid="{00000000-0005-0000-0000-00007C690000}"/>
    <cellStyle name="Normal 6 2 5 2 3 2 2" xfId="40341" xr:uid="{00000000-0005-0000-0000-00007D690000}"/>
    <cellStyle name="Normal 6 2 5 2 3 3" xfId="11843" xr:uid="{00000000-0005-0000-0000-00007E690000}"/>
    <cellStyle name="Normal 6 2 5 2 3 3 2" xfId="35026" xr:uid="{00000000-0005-0000-0000-00007F690000}"/>
    <cellStyle name="Normal 6 2 5 2 3 4" xfId="29716" xr:uid="{00000000-0005-0000-0000-000080690000}"/>
    <cellStyle name="Normal 6 2 5 2 3 5" xfId="24401" xr:uid="{00000000-0005-0000-0000-000081690000}"/>
    <cellStyle name="Normal 6 2 5 2 4" xfId="8366" xr:uid="{00000000-0005-0000-0000-000082690000}"/>
    <cellStyle name="Normal 6 2 5 2 4 2" xfId="18764" xr:uid="{00000000-0005-0000-0000-000083690000}"/>
    <cellStyle name="Normal 6 2 5 2 4 2 2" xfId="42109" xr:uid="{00000000-0005-0000-0000-000084690000}"/>
    <cellStyle name="Normal 6 2 5 2 4 3" xfId="13610" xr:uid="{00000000-0005-0000-0000-000085690000}"/>
    <cellStyle name="Normal 6 2 5 2 4 3 2" xfId="36794" xr:uid="{00000000-0005-0000-0000-000086690000}"/>
    <cellStyle name="Normal 6 2 5 2 4 4" xfId="31484" xr:uid="{00000000-0005-0000-0000-000087690000}"/>
    <cellStyle name="Normal 6 2 5 2 4 5" xfId="26169" xr:uid="{00000000-0005-0000-0000-000088690000}"/>
    <cellStyle name="Normal 6 2 5 2 5" xfId="15391" xr:uid="{00000000-0005-0000-0000-000089690000}"/>
    <cellStyle name="Normal 6 2 5 2 5 2" xfId="38578" xr:uid="{00000000-0005-0000-0000-00008A690000}"/>
    <cellStyle name="Normal 6 2 5 2 6" xfId="10082" xr:uid="{00000000-0005-0000-0000-00008B690000}"/>
    <cellStyle name="Normal 6 2 5 2 6 2" xfId="33263" xr:uid="{00000000-0005-0000-0000-00008C690000}"/>
    <cellStyle name="Normal 6 2 5 2 7" xfId="20709" xr:uid="{00000000-0005-0000-0000-00008D690000}"/>
    <cellStyle name="Normal 6 2 5 2 7 2" xfId="27953" xr:uid="{00000000-0005-0000-0000-00008E690000}"/>
    <cellStyle name="Normal 6 2 5 2 8" xfId="22638" xr:uid="{00000000-0005-0000-0000-00008F690000}"/>
    <cellStyle name="Normal 6 2 5 2 9" xfId="43904" xr:uid="{00000000-0005-0000-0000-000090690000}"/>
    <cellStyle name="Normal 6 2 5 3" xfId="1521" xr:uid="{00000000-0005-0000-0000-000091690000}"/>
    <cellStyle name="Normal 6 2 5 3 10" xfId="3470" xr:uid="{00000000-0005-0000-0000-000092690000}"/>
    <cellStyle name="Normal 6 2 5 3 2" xfId="7086" xr:uid="{00000000-0005-0000-0000-000093690000}"/>
    <cellStyle name="Normal 6 2 5 3 2 2" xfId="17447" xr:uid="{00000000-0005-0000-0000-000094690000}"/>
    <cellStyle name="Normal 6 2 5 3 2 2 2" xfId="40747" xr:uid="{00000000-0005-0000-0000-000095690000}"/>
    <cellStyle name="Normal 6 2 5 3 2 3" xfId="12249" xr:uid="{00000000-0005-0000-0000-000096690000}"/>
    <cellStyle name="Normal 6 2 5 3 2 3 2" xfId="35432" xr:uid="{00000000-0005-0000-0000-000097690000}"/>
    <cellStyle name="Normal 6 2 5 3 2 4" xfId="30122" xr:uid="{00000000-0005-0000-0000-000098690000}"/>
    <cellStyle name="Normal 6 2 5 3 2 5" xfId="24807" xr:uid="{00000000-0005-0000-0000-000099690000}"/>
    <cellStyle name="Normal 6 2 5 3 3" xfId="8736" xr:uid="{00000000-0005-0000-0000-00009A690000}"/>
    <cellStyle name="Normal 6 2 5 3 3 2" xfId="19170" xr:uid="{00000000-0005-0000-0000-00009B690000}"/>
    <cellStyle name="Normal 6 2 5 3 3 2 2" xfId="42515" xr:uid="{00000000-0005-0000-0000-00009C690000}"/>
    <cellStyle name="Normal 6 2 5 3 3 3" xfId="14016" xr:uid="{00000000-0005-0000-0000-00009D690000}"/>
    <cellStyle name="Normal 6 2 5 3 3 3 2" xfId="37200" xr:uid="{00000000-0005-0000-0000-00009E690000}"/>
    <cellStyle name="Normal 6 2 5 3 3 4" xfId="31890" xr:uid="{00000000-0005-0000-0000-00009F690000}"/>
    <cellStyle name="Normal 6 2 5 3 3 5" xfId="26575" xr:uid="{00000000-0005-0000-0000-0000A0690000}"/>
    <cellStyle name="Normal 6 2 5 3 4" xfId="15797" xr:uid="{00000000-0005-0000-0000-0000A1690000}"/>
    <cellStyle name="Normal 6 2 5 3 4 2" xfId="38984" xr:uid="{00000000-0005-0000-0000-0000A2690000}"/>
    <cellStyle name="Normal 6 2 5 3 5" xfId="10488" xr:uid="{00000000-0005-0000-0000-0000A3690000}"/>
    <cellStyle name="Normal 6 2 5 3 5 2" xfId="33669" xr:uid="{00000000-0005-0000-0000-0000A4690000}"/>
    <cellStyle name="Normal 6 2 5 3 6" xfId="21115" xr:uid="{00000000-0005-0000-0000-0000A5690000}"/>
    <cellStyle name="Normal 6 2 5 3 6 2" xfId="28359" xr:uid="{00000000-0005-0000-0000-0000A6690000}"/>
    <cellStyle name="Normal 6 2 5 3 7" xfId="23044" xr:uid="{00000000-0005-0000-0000-0000A7690000}"/>
    <cellStyle name="Normal 6 2 5 3 8" xfId="44310" xr:uid="{00000000-0005-0000-0000-0000A8690000}"/>
    <cellStyle name="Normal 6 2 5 3 9" xfId="5193" xr:uid="{00000000-0005-0000-0000-0000A9690000}"/>
    <cellStyle name="Normal 6 2 5 4" xfId="6287" xr:uid="{00000000-0005-0000-0000-0000AA690000}"/>
    <cellStyle name="Normal 6 2 5 4 2" xfId="16719" xr:uid="{00000000-0005-0000-0000-0000AB690000}"/>
    <cellStyle name="Normal 6 2 5 4 2 2" xfId="39935" xr:uid="{00000000-0005-0000-0000-0000AC690000}"/>
    <cellStyle name="Normal 6 2 5 4 3" xfId="11437" xr:uid="{00000000-0005-0000-0000-0000AD690000}"/>
    <cellStyle name="Normal 6 2 5 4 3 2" xfId="34620" xr:uid="{00000000-0005-0000-0000-0000AE690000}"/>
    <cellStyle name="Normal 6 2 5 4 4" xfId="29310" xr:uid="{00000000-0005-0000-0000-0000AF690000}"/>
    <cellStyle name="Normal 6 2 5 4 5" xfId="23995" xr:uid="{00000000-0005-0000-0000-0000B0690000}"/>
    <cellStyle name="Normal 6 2 5 5" xfId="8008" xr:uid="{00000000-0005-0000-0000-0000B1690000}"/>
    <cellStyle name="Normal 6 2 5 5 2" xfId="18359" xr:uid="{00000000-0005-0000-0000-0000B2690000}"/>
    <cellStyle name="Normal 6 2 5 5 2 2" xfId="41703" xr:uid="{00000000-0005-0000-0000-0000B3690000}"/>
    <cellStyle name="Normal 6 2 5 5 3" xfId="13204" xr:uid="{00000000-0005-0000-0000-0000B4690000}"/>
    <cellStyle name="Normal 6 2 5 5 3 2" xfId="36388" xr:uid="{00000000-0005-0000-0000-0000B5690000}"/>
    <cellStyle name="Normal 6 2 5 5 4" xfId="31078" xr:uid="{00000000-0005-0000-0000-0000B6690000}"/>
    <cellStyle name="Normal 6 2 5 5 5" xfId="25763" xr:uid="{00000000-0005-0000-0000-0000B7690000}"/>
    <cellStyle name="Normal 6 2 5 6" xfId="14985" xr:uid="{00000000-0005-0000-0000-0000B8690000}"/>
    <cellStyle name="Normal 6 2 5 6 2" xfId="38172" xr:uid="{00000000-0005-0000-0000-0000B9690000}"/>
    <cellStyle name="Normal 6 2 5 7" xfId="9676" xr:uid="{00000000-0005-0000-0000-0000BA690000}"/>
    <cellStyle name="Normal 6 2 5 7 2" xfId="32857" xr:uid="{00000000-0005-0000-0000-0000BB690000}"/>
    <cellStyle name="Normal 6 2 5 8" xfId="20303" xr:uid="{00000000-0005-0000-0000-0000BC690000}"/>
    <cellStyle name="Normal 6 2 5 8 2" xfId="27547" xr:uid="{00000000-0005-0000-0000-0000BD690000}"/>
    <cellStyle name="Normal 6 2 5 9" xfId="22232" xr:uid="{00000000-0005-0000-0000-0000BE690000}"/>
    <cellStyle name="Normal 6 2 6" xfId="834" xr:uid="{00000000-0005-0000-0000-0000BF690000}"/>
    <cellStyle name="Normal 6 2 6 10" xfId="43627" xr:uid="{00000000-0005-0000-0000-0000C0690000}"/>
    <cellStyle name="Normal 6 2 6 11" xfId="5194" xr:uid="{00000000-0005-0000-0000-0000C1690000}"/>
    <cellStyle name="Normal 6 2 6 12" xfId="2787" xr:uid="{00000000-0005-0000-0000-0000C2690000}"/>
    <cellStyle name="Normal 6 2 6 2" xfId="1242" xr:uid="{00000000-0005-0000-0000-0000C3690000}"/>
    <cellStyle name="Normal 6 2 6 2 10" xfId="5195" xr:uid="{00000000-0005-0000-0000-0000C4690000}"/>
    <cellStyle name="Normal 6 2 6 2 11" xfId="3193" xr:uid="{00000000-0005-0000-0000-0000C5690000}"/>
    <cellStyle name="Normal 6 2 6 2 2" xfId="2057" xr:uid="{00000000-0005-0000-0000-0000C6690000}"/>
    <cellStyle name="Normal 6 2 6 2 2 10" xfId="4005" xr:uid="{00000000-0005-0000-0000-0000C7690000}"/>
    <cellStyle name="Normal 6 2 6 2 2 2" xfId="7613" xr:uid="{00000000-0005-0000-0000-0000C8690000}"/>
    <cellStyle name="Normal 6 2 6 2 2 2 2" xfId="17946" xr:uid="{00000000-0005-0000-0000-0000C9690000}"/>
    <cellStyle name="Normal 6 2 6 2 2 2 2 2" xfId="41282" xr:uid="{00000000-0005-0000-0000-0000CA690000}"/>
    <cellStyle name="Normal 6 2 6 2 2 2 3" xfId="12784" xr:uid="{00000000-0005-0000-0000-0000CB690000}"/>
    <cellStyle name="Normal 6 2 6 2 2 2 3 2" xfId="35967" xr:uid="{00000000-0005-0000-0000-0000CC690000}"/>
    <cellStyle name="Normal 6 2 6 2 2 2 4" xfId="30657" xr:uid="{00000000-0005-0000-0000-0000CD690000}"/>
    <cellStyle name="Normal 6 2 6 2 2 2 5" xfId="25342" xr:uid="{00000000-0005-0000-0000-0000CE690000}"/>
    <cellStyle name="Normal 6 2 6 2 2 3" xfId="9236" xr:uid="{00000000-0005-0000-0000-0000CF690000}"/>
    <cellStyle name="Normal 6 2 6 2 2 3 2" xfId="19705" xr:uid="{00000000-0005-0000-0000-0000D0690000}"/>
    <cellStyle name="Normal 6 2 6 2 2 3 2 2" xfId="43050" xr:uid="{00000000-0005-0000-0000-0000D1690000}"/>
    <cellStyle name="Normal 6 2 6 2 2 3 3" xfId="14551" xr:uid="{00000000-0005-0000-0000-0000D2690000}"/>
    <cellStyle name="Normal 6 2 6 2 2 3 3 2" xfId="37735" xr:uid="{00000000-0005-0000-0000-0000D3690000}"/>
    <cellStyle name="Normal 6 2 6 2 2 3 4" xfId="32425" xr:uid="{00000000-0005-0000-0000-0000D4690000}"/>
    <cellStyle name="Normal 6 2 6 2 2 3 5" xfId="27110" xr:uid="{00000000-0005-0000-0000-0000D5690000}"/>
    <cellStyle name="Normal 6 2 6 2 2 4" xfId="16332" xr:uid="{00000000-0005-0000-0000-0000D6690000}"/>
    <cellStyle name="Normal 6 2 6 2 2 4 2" xfId="39519" xr:uid="{00000000-0005-0000-0000-0000D7690000}"/>
    <cellStyle name="Normal 6 2 6 2 2 5" xfId="11023" xr:uid="{00000000-0005-0000-0000-0000D8690000}"/>
    <cellStyle name="Normal 6 2 6 2 2 5 2" xfId="34204" xr:uid="{00000000-0005-0000-0000-0000D9690000}"/>
    <cellStyle name="Normal 6 2 6 2 2 6" xfId="21650" xr:uid="{00000000-0005-0000-0000-0000DA690000}"/>
    <cellStyle name="Normal 6 2 6 2 2 6 2" xfId="28894" xr:uid="{00000000-0005-0000-0000-0000DB690000}"/>
    <cellStyle name="Normal 6 2 6 2 2 7" xfId="23579" xr:uid="{00000000-0005-0000-0000-0000DC690000}"/>
    <cellStyle name="Normal 6 2 6 2 2 8" xfId="44845" xr:uid="{00000000-0005-0000-0000-0000DD690000}"/>
    <cellStyle name="Normal 6 2 6 2 2 9" xfId="5196" xr:uid="{00000000-0005-0000-0000-0000DE690000}"/>
    <cellStyle name="Normal 6 2 6 2 3" xfId="6813" xr:uid="{00000000-0005-0000-0000-0000DF690000}"/>
    <cellStyle name="Normal 6 2 6 2 3 2" xfId="17182" xr:uid="{00000000-0005-0000-0000-0000E0690000}"/>
    <cellStyle name="Normal 6 2 6 2 3 2 2" xfId="40470" xr:uid="{00000000-0005-0000-0000-0000E1690000}"/>
    <cellStyle name="Normal 6 2 6 2 3 3" xfId="11972" xr:uid="{00000000-0005-0000-0000-0000E2690000}"/>
    <cellStyle name="Normal 6 2 6 2 3 3 2" xfId="35155" xr:uid="{00000000-0005-0000-0000-0000E3690000}"/>
    <cellStyle name="Normal 6 2 6 2 3 4" xfId="29845" xr:uid="{00000000-0005-0000-0000-0000E4690000}"/>
    <cellStyle name="Normal 6 2 6 2 3 5" xfId="24530" xr:uid="{00000000-0005-0000-0000-0000E5690000}"/>
    <cellStyle name="Normal 6 2 6 2 4" xfId="8471" xr:uid="{00000000-0005-0000-0000-0000E6690000}"/>
    <cellStyle name="Normal 6 2 6 2 4 2" xfId="18893" xr:uid="{00000000-0005-0000-0000-0000E7690000}"/>
    <cellStyle name="Normal 6 2 6 2 4 2 2" xfId="42238" xr:uid="{00000000-0005-0000-0000-0000E8690000}"/>
    <cellStyle name="Normal 6 2 6 2 4 3" xfId="13739" xr:uid="{00000000-0005-0000-0000-0000E9690000}"/>
    <cellStyle name="Normal 6 2 6 2 4 3 2" xfId="36923" xr:uid="{00000000-0005-0000-0000-0000EA690000}"/>
    <cellStyle name="Normal 6 2 6 2 4 4" xfId="31613" xr:uid="{00000000-0005-0000-0000-0000EB690000}"/>
    <cellStyle name="Normal 6 2 6 2 4 5" xfId="26298" xr:uid="{00000000-0005-0000-0000-0000EC690000}"/>
    <cellStyle name="Normal 6 2 6 2 5" xfId="15520" xr:uid="{00000000-0005-0000-0000-0000ED690000}"/>
    <cellStyle name="Normal 6 2 6 2 5 2" xfId="38707" xr:uid="{00000000-0005-0000-0000-0000EE690000}"/>
    <cellStyle name="Normal 6 2 6 2 6" xfId="10211" xr:uid="{00000000-0005-0000-0000-0000EF690000}"/>
    <cellStyle name="Normal 6 2 6 2 6 2" xfId="33392" xr:uid="{00000000-0005-0000-0000-0000F0690000}"/>
    <cellStyle name="Normal 6 2 6 2 7" xfId="20838" xr:uid="{00000000-0005-0000-0000-0000F1690000}"/>
    <cellStyle name="Normal 6 2 6 2 7 2" xfId="28082" xr:uid="{00000000-0005-0000-0000-0000F2690000}"/>
    <cellStyle name="Normal 6 2 6 2 8" xfId="22767" xr:uid="{00000000-0005-0000-0000-0000F3690000}"/>
    <cellStyle name="Normal 6 2 6 2 9" xfId="44033" xr:uid="{00000000-0005-0000-0000-0000F4690000}"/>
    <cellStyle name="Normal 6 2 6 3" xfId="1650" xr:uid="{00000000-0005-0000-0000-0000F5690000}"/>
    <cellStyle name="Normal 6 2 6 3 10" xfId="3599" xr:uid="{00000000-0005-0000-0000-0000F6690000}"/>
    <cellStyle name="Normal 6 2 6 3 2" xfId="7213" xr:uid="{00000000-0005-0000-0000-0000F7690000}"/>
    <cellStyle name="Normal 6 2 6 3 2 2" xfId="17564" xr:uid="{00000000-0005-0000-0000-0000F8690000}"/>
    <cellStyle name="Normal 6 2 6 3 2 2 2" xfId="40876" xr:uid="{00000000-0005-0000-0000-0000F9690000}"/>
    <cellStyle name="Normal 6 2 6 3 2 3" xfId="12378" xr:uid="{00000000-0005-0000-0000-0000FA690000}"/>
    <cellStyle name="Normal 6 2 6 3 2 3 2" xfId="35561" xr:uid="{00000000-0005-0000-0000-0000FB690000}"/>
    <cellStyle name="Normal 6 2 6 3 2 4" xfId="30251" xr:uid="{00000000-0005-0000-0000-0000FC690000}"/>
    <cellStyle name="Normal 6 2 6 3 2 5" xfId="24936" xr:uid="{00000000-0005-0000-0000-0000FD690000}"/>
    <cellStyle name="Normal 6 2 6 3 3" xfId="8853" xr:uid="{00000000-0005-0000-0000-0000FE690000}"/>
    <cellStyle name="Normal 6 2 6 3 3 2" xfId="19299" xr:uid="{00000000-0005-0000-0000-0000FF690000}"/>
    <cellStyle name="Normal 6 2 6 3 3 2 2" xfId="42644" xr:uid="{00000000-0005-0000-0000-0000006A0000}"/>
    <cellStyle name="Normal 6 2 6 3 3 3" xfId="14145" xr:uid="{00000000-0005-0000-0000-0000016A0000}"/>
    <cellStyle name="Normal 6 2 6 3 3 3 2" xfId="37329" xr:uid="{00000000-0005-0000-0000-0000026A0000}"/>
    <cellStyle name="Normal 6 2 6 3 3 4" xfId="32019" xr:uid="{00000000-0005-0000-0000-0000036A0000}"/>
    <cellStyle name="Normal 6 2 6 3 3 5" xfId="26704" xr:uid="{00000000-0005-0000-0000-0000046A0000}"/>
    <cellStyle name="Normal 6 2 6 3 4" xfId="15926" xr:uid="{00000000-0005-0000-0000-0000056A0000}"/>
    <cellStyle name="Normal 6 2 6 3 4 2" xfId="39113" xr:uid="{00000000-0005-0000-0000-0000066A0000}"/>
    <cellStyle name="Normal 6 2 6 3 5" xfId="10617" xr:uid="{00000000-0005-0000-0000-0000076A0000}"/>
    <cellStyle name="Normal 6 2 6 3 5 2" xfId="33798" xr:uid="{00000000-0005-0000-0000-0000086A0000}"/>
    <cellStyle name="Normal 6 2 6 3 6" xfId="21244" xr:uid="{00000000-0005-0000-0000-0000096A0000}"/>
    <cellStyle name="Normal 6 2 6 3 6 2" xfId="28488" xr:uid="{00000000-0005-0000-0000-00000A6A0000}"/>
    <cellStyle name="Normal 6 2 6 3 7" xfId="23173" xr:uid="{00000000-0005-0000-0000-00000B6A0000}"/>
    <cellStyle name="Normal 6 2 6 3 8" xfId="44439" xr:uid="{00000000-0005-0000-0000-00000C6A0000}"/>
    <cellStyle name="Normal 6 2 6 3 9" xfId="5197" xr:uid="{00000000-0005-0000-0000-00000D6A0000}"/>
    <cellStyle name="Normal 6 2 6 4" xfId="6414" xr:uid="{00000000-0005-0000-0000-00000E6A0000}"/>
    <cellStyle name="Normal 6 2 6 4 2" xfId="16824" xr:uid="{00000000-0005-0000-0000-00000F6A0000}"/>
    <cellStyle name="Normal 6 2 6 4 2 2" xfId="40064" xr:uid="{00000000-0005-0000-0000-0000106A0000}"/>
    <cellStyle name="Normal 6 2 6 4 3" xfId="11566" xr:uid="{00000000-0005-0000-0000-0000116A0000}"/>
    <cellStyle name="Normal 6 2 6 4 3 2" xfId="34749" xr:uid="{00000000-0005-0000-0000-0000126A0000}"/>
    <cellStyle name="Normal 6 2 6 4 4" xfId="29439" xr:uid="{00000000-0005-0000-0000-0000136A0000}"/>
    <cellStyle name="Normal 6 2 6 4 5" xfId="24124" xr:uid="{00000000-0005-0000-0000-0000146A0000}"/>
    <cellStyle name="Normal 6 2 6 5" xfId="8113" xr:uid="{00000000-0005-0000-0000-0000156A0000}"/>
    <cellStyle name="Normal 6 2 6 5 2" xfId="18488" xr:uid="{00000000-0005-0000-0000-0000166A0000}"/>
    <cellStyle name="Normal 6 2 6 5 2 2" xfId="41832" xr:uid="{00000000-0005-0000-0000-0000176A0000}"/>
    <cellStyle name="Normal 6 2 6 5 3" xfId="13333" xr:uid="{00000000-0005-0000-0000-0000186A0000}"/>
    <cellStyle name="Normal 6 2 6 5 3 2" xfId="36517" xr:uid="{00000000-0005-0000-0000-0000196A0000}"/>
    <cellStyle name="Normal 6 2 6 5 4" xfId="31207" xr:uid="{00000000-0005-0000-0000-00001A6A0000}"/>
    <cellStyle name="Normal 6 2 6 5 5" xfId="25892" xr:uid="{00000000-0005-0000-0000-00001B6A0000}"/>
    <cellStyle name="Normal 6 2 6 6" xfId="15114" xr:uid="{00000000-0005-0000-0000-00001C6A0000}"/>
    <cellStyle name="Normal 6 2 6 6 2" xfId="38301" xr:uid="{00000000-0005-0000-0000-00001D6A0000}"/>
    <cellStyle name="Normal 6 2 6 7" xfId="9805" xr:uid="{00000000-0005-0000-0000-00001E6A0000}"/>
    <cellStyle name="Normal 6 2 6 7 2" xfId="32986" xr:uid="{00000000-0005-0000-0000-00001F6A0000}"/>
    <cellStyle name="Normal 6 2 6 8" xfId="20432" xr:uid="{00000000-0005-0000-0000-0000206A0000}"/>
    <cellStyle name="Normal 6 2 6 8 2" xfId="27676" xr:uid="{00000000-0005-0000-0000-0000216A0000}"/>
    <cellStyle name="Normal 6 2 6 9" xfId="22361" xr:uid="{00000000-0005-0000-0000-0000226A0000}"/>
    <cellStyle name="Normal 6 2 7" xfId="978" xr:uid="{00000000-0005-0000-0000-0000236A0000}"/>
    <cellStyle name="Normal 6 2 7 10" xfId="5198" xr:uid="{00000000-0005-0000-0000-0000246A0000}"/>
    <cellStyle name="Normal 6 2 7 11" xfId="2929" xr:uid="{00000000-0005-0000-0000-0000256A0000}"/>
    <cellStyle name="Normal 6 2 7 2" xfId="1793" xr:uid="{00000000-0005-0000-0000-0000266A0000}"/>
    <cellStyle name="Normal 6 2 7 2 10" xfId="3741" xr:uid="{00000000-0005-0000-0000-0000276A0000}"/>
    <cellStyle name="Normal 6 2 7 2 2" xfId="7353" xr:uid="{00000000-0005-0000-0000-0000286A0000}"/>
    <cellStyle name="Normal 6 2 7 2 2 2" xfId="17706" xr:uid="{00000000-0005-0000-0000-0000296A0000}"/>
    <cellStyle name="Normal 6 2 7 2 2 2 2" xfId="41018" xr:uid="{00000000-0005-0000-0000-00002A6A0000}"/>
    <cellStyle name="Normal 6 2 7 2 2 3" xfId="12520" xr:uid="{00000000-0005-0000-0000-00002B6A0000}"/>
    <cellStyle name="Normal 6 2 7 2 2 3 2" xfId="35703" xr:uid="{00000000-0005-0000-0000-00002C6A0000}"/>
    <cellStyle name="Normal 6 2 7 2 2 4" xfId="30393" xr:uid="{00000000-0005-0000-0000-00002D6A0000}"/>
    <cellStyle name="Normal 6 2 7 2 2 5" xfId="25078" xr:uid="{00000000-0005-0000-0000-00002E6A0000}"/>
    <cellStyle name="Normal 6 2 7 2 3" xfId="8996" xr:uid="{00000000-0005-0000-0000-00002F6A0000}"/>
    <cellStyle name="Normal 6 2 7 2 3 2" xfId="19441" xr:uid="{00000000-0005-0000-0000-0000306A0000}"/>
    <cellStyle name="Normal 6 2 7 2 3 2 2" xfId="42786" xr:uid="{00000000-0005-0000-0000-0000316A0000}"/>
    <cellStyle name="Normal 6 2 7 2 3 3" xfId="14287" xr:uid="{00000000-0005-0000-0000-0000326A0000}"/>
    <cellStyle name="Normal 6 2 7 2 3 3 2" xfId="37471" xr:uid="{00000000-0005-0000-0000-0000336A0000}"/>
    <cellStyle name="Normal 6 2 7 2 3 4" xfId="32161" xr:uid="{00000000-0005-0000-0000-0000346A0000}"/>
    <cellStyle name="Normal 6 2 7 2 3 5" xfId="26846" xr:uid="{00000000-0005-0000-0000-0000356A0000}"/>
    <cellStyle name="Normal 6 2 7 2 4" xfId="16068" xr:uid="{00000000-0005-0000-0000-0000366A0000}"/>
    <cellStyle name="Normal 6 2 7 2 4 2" xfId="39255" xr:uid="{00000000-0005-0000-0000-0000376A0000}"/>
    <cellStyle name="Normal 6 2 7 2 5" xfId="10759" xr:uid="{00000000-0005-0000-0000-0000386A0000}"/>
    <cellStyle name="Normal 6 2 7 2 5 2" xfId="33940" xr:uid="{00000000-0005-0000-0000-0000396A0000}"/>
    <cellStyle name="Normal 6 2 7 2 6" xfId="21386" xr:uid="{00000000-0005-0000-0000-00003A6A0000}"/>
    <cellStyle name="Normal 6 2 7 2 6 2" xfId="28630" xr:uid="{00000000-0005-0000-0000-00003B6A0000}"/>
    <cellStyle name="Normal 6 2 7 2 7" xfId="23315" xr:uid="{00000000-0005-0000-0000-00003C6A0000}"/>
    <cellStyle name="Normal 6 2 7 2 8" xfId="44581" xr:uid="{00000000-0005-0000-0000-00003D6A0000}"/>
    <cellStyle name="Normal 6 2 7 2 9" xfId="5199" xr:uid="{00000000-0005-0000-0000-00003E6A0000}"/>
    <cellStyle name="Normal 6 2 7 3" xfId="6553" xr:uid="{00000000-0005-0000-0000-00003F6A0000}"/>
    <cellStyle name="Normal 6 2 7 3 2" xfId="16954" xr:uid="{00000000-0005-0000-0000-0000406A0000}"/>
    <cellStyle name="Normal 6 2 7 3 2 2" xfId="40206" xr:uid="{00000000-0005-0000-0000-0000416A0000}"/>
    <cellStyle name="Normal 6 2 7 3 3" xfId="11708" xr:uid="{00000000-0005-0000-0000-0000426A0000}"/>
    <cellStyle name="Normal 6 2 7 3 3 2" xfId="34891" xr:uid="{00000000-0005-0000-0000-0000436A0000}"/>
    <cellStyle name="Normal 6 2 7 3 4" xfId="29581" xr:uid="{00000000-0005-0000-0000-0000446A0000}"/>
    <cellStyle name="Normal 6 2 7 3 5" xfId="24266" xr:uid="{00000000-0005-0000-0000-0000456A0000}"/>
    <cellStyle name="Normal 6 2 7 4" xfId="8243" xr:uid="{00000000-0005-0000-0000-0000466A0000}"/>
    <cellStyle name="Normal 6 2 7 4 2" xfId="18629" xr:uid="{00000000-0005-0000-0000-0000476A0000}"/>
    <cellStyle name="Normal 6 2 7 4 2 2" xfId="41974" xr:uid="{00000000-0005-0000-0000-0000486A0000}"/>
    <cellStyle name="Normal 6 2 7 4 3" xfId="13475" xr:uid="{00000000-0005-0000-0000-0000496A0000}"/>
    <cellStyle name="Normal 6 2 7 4 3 2" xfId="36659" xr:uid="{00000000-0005-0000-0000-00004A6A0000}"/>
    <cellStyle name="Normal 6 2 7 4 4" xfId="31349" xr:uid="{00000000-0005-0000-0000-00004B6A0000}"/>
    <cellStyle name="Normal 6 2 7 4 5" xfId="26034" xr:uid="{00000000-0005-0000-0000-00004C6A0000}"/>
    <cellStyle name="Normal 6 2 7 5" xfId="15256" xr:uid="{00000000-0005-0000-0000-00004D6A0000}"/>
    <cellStyle name="Normal 6 2 7 5 2" xfId="38443" xr:uid="{00000000-0005-0000-0000-00004E6A0000}"/>
    <cellStyle name="Normal 6 2 7 6" xfId="9947" xr:uid="{00000000-0005-0000-0000-00004F6A0000}"/>
    <cellStyle name="Normal 6 2 7 6 2" xfId="33128" xr:uid="{00000000-0005-0000-0000-0000506A0000}"/>
    <cellStyle name="Normal 6 2 7 7" xfId="20574" xr:uid="{00000000-0005-0000-0000-0000516A0000}"/>
    <cellStyle name="Normal 6 2 7 7 2" xfId="27818" xr:uid="{00000000-0005-0000-0000-0000526A0000}"/>
    <cellStyle name="Normal 6 2 7 8" xfId="22503" xr:uid="{00000000-0005-0000-0000-0000536A0000}"/>
    <cellStyle name="Normal 6 2 7 9" xfId="43769" xr:uid="{00000000-0005-0000-0000-0000546A0000}"/>
    <cellStyle name="Normal 6 2 8" xfId="559" xr:uid="{00000000-0005-0000-0000-0000556A0000}"/>
    <cellStyle name="Normal 6 2 8 10" xfId="2523" xr:uid="{00000000-0005-0000-0000-0000566A0000}"/>
    <cellStyle name="Normal 6 2 8 2" xfId="6154" xr:uid="{00000000-0005-0000-0000-0000576A0000}"/>
    <cellStyle name="Normal 6 2 8 2 2" xfId="16596" xr:uid="{00000000-0005-0000-0000-0000586A0000}"/>
    <cellStyle name="Normal 6 2 8 2 2 2" xfId="39800" xr:uid="{00000000-0005-0000-0000-0000596A0000}"/>
    <cellStyle name="Normal 6 2 8 2 3" xfId="11302" xr:uid="{00000000-0005-0000-0000-00005A6A0000}"/>
    <cellStyle name="Normal 6 2 8 2 3 2" xfId="34485" xr:uid="{00000000-0005-0000-0000-00005B6A0000}"/>
    <cellStyle name="Normal 6 2 8 2 4" xfId="29175" xr:uid="{00000000-0005-0000-0000-00005C6A0000}"/>
    <cellStyle name="Normal 6 2 8 2 5" xfId="23860" xr:uid="{00000000-0005-0000-0000-00005D6A0000}"/>
    <cellStyle name="Normal 6 2 8 3" xfId="7885" xr:uid="{00000000-0005-0000-0000-00005E6A0000}"/>
    <cellStyle name="Normal 6 2 8 3 2" xfId="18224" xr:uid="{00000000-0005-0000-0000-00005F6A0000}"/>
    <cellStyle name="Normal 6 2 8 3 2 2" xfId="41568" xr:uid="{00000000-0005-0000-0000-0000606A0000}"/>
    <cellStyle name="Normal 6 2 8 3 3" xfId="13069" xr:uid="{00000000-0005-0000-0000-0000616A0000}"/>
    <cellStyle name="Normal 6 2 8 3 3 2" xfId="36253" xr:uid="{00000000-0005-0000-0000-0000626A0000}"/>
    <cellStyle name="Normal 6 2 8 3 4" xfId="30943" xr:uid="{00000000-0005-0000-0000-0000636A0000}"/>
    <cellStyle name="Normal 6 2 8 3 5" xfId="25628" xr:uid="{00000000-0005-0000-0000-0000646A0000}"/>
    <cellStyle name="Normal 6 2 8 4" xfId="14850" xr:uid="{00000000-0005-0000-0000-0000656A0000}"/>
    <cellStyle name="Normal 6 2 8 4 2" xfId="38037" xr:uid="{00000000-0005-0000-0000-0000666A0000}"/>
    <cellStyle name="Normal 6 2 8 5" xfId="9541" xr:uid="{00000000-0005-0000-0000-0000676A0000}"/>
    <cellStyle name="Normal 6 2 8 5 2" xfId="32722" xr:uid="{00000000-0005-0000-0000-0000686A0000}"/>
    <cellStyle name="Normal 6 2 8 6" xfId="20168" xr:uid="{00000000-0005-0000-0000-0000696A0000}"/>
    <cellStyle name="Normal 6 2 8 6 2" xfId="27412" xr:uid="{00000000-0005-0000-0000-00006A6A0000}"/>
    <cellStyle name="Normal 6 2 8 7" xfId="22097" xr:uid="{00000000-0005-0000-0000-00006B6A0000}"/>
    <cellStyle name="Normal 6 2 8 8" xfId="43363" xr:uid="{00000000-0005-0000-0000-00006C6A0000}"/>
    <cellStyle name="Normal 6 2 8 9" xfId="5200" xr:uid="{00000000-0005-0000-0000-00006D6A0000}"/>
    <cellStyle name="Normal 6 2 9" xfId="1386" xr:uid="{00000000-0005-0000-0000-00006E6A0000}"/>
    <cellStyle name="Normal 6 2 9 10" xfId="3335" xr:uid="{00000000-0005-0000-0000-00006F6A0000}"/>
    <cellStyle name="Normal 6 2 9 2" xfId="6953" xr:uid="{00000000-0005-0000-0000-0000706A0000}"/>
    <cellStyle name="Normal 6 2 9 2 2" xfId="17324" xr:uid="{00000000-0005-0000-0000-0000716A0000}"/>
    <cellStyle name="Normal 6 2 9 2 2 2" xfId="40612" xr:uid="{00000000-0005-0000-0000-0000726A0000}"/>
    <cellStyle name="Normal 6 2 9 2 3" xfId="12114" xr:uid="{00000000-0005-0000-0000-0000736A0000}"/>
    <cellStyle name="Normal 6 2 9 2 3 2" xfId="35297" xr:uid="{00000000-0005-0000-0000-0000746A0000}"/>
    <cellStyle name="Normal 6 2 9 2 4" xfId="29987" xr:uid="{00000000-0005-0000-0000-0000756A0000}"/>
    <cellStyle name="Normal 6 2 9 2 5" xfId="24672" xr:uid="{00000000-0005-0000-0000-0000766A0000}"/>
    <cellStyle name="Normal 6 2 9 3" xfId="8613" xr:uid="{00000000-0005-0000-0000-0000776A0000}"/>
    <cellStyle name="Normal 6 2 9 3 2" xfId="19035" xr:uid="{00000000-0005-0000-0000-0000786A0000}"/>
    <cellStyle name="Normal 6 2 9 3 2 2" xfId="42380" xr:uid="{00000000-0005-0000-0000-0000796A0000}"/>
    <cellStyle name="Normal 6 2 9 3 3" xfId="13881" xr:uid="{00000000-0005-0000-0000-00007A6A0000}"/>
    <cellStyle name="Normal 6 2 9 3 3 2" xfId="37065" xr:uid="{00000000-0005-0000-0000-00007B6A0000}"/>
    <cellStyle name="Normal 6 2 9 3 4" xfId="31755" xr:uid="{00000000-0005-0000-0000-00007C6A0000}"/>
    <cellStyle name="Normal 6 2 9 3 5" xfId="26440" xr:uid="{00000000-0005-0000-0000-00007D6A0000}"/>
    <cellStyle name="Normal 6 2 9 4" xfId="15662" xr:uid="{00000000-0005-0000-0000-00007E6A0000}"/>
    <cellStyle name="Normal 6 2 9 4 2" xfId="38849" xr:uid="{00000000-0005-0000-0000-00007F6A0000}"/>
    <cellStyle name="Normal 6 2 9 5" xfId="10353" xr:uid="{00000000-0005-0000-0000-0000806A0000}"/>
    <cellStyle name="Normal 6 2 9 5 2" xfId="33534" xr:uid="{00000000-0005-0000-0000-0000816A0000}"/>
    <cellStyle name="Normal 6 2 9 6" xfId="20980" xr:uid="{00000000-0005-0000-0000-0000826A0000}"/>
    <cellStyle name="Normal 6 2 9 6 2" xfId="28224" xr:uid="{00000000-0005-0000-0000-0000836A0000}"/>
    <cellStyle name="Normal 6 2 9 7" xfId="22909" xr:uid="{00000000-0005-0000-0000-0000846A0000}"/>
    <cellStyle name="Normal 6 2 9 8" xfId="44175" xr:uid="{00000000-0005-0000-0000-0000856A0000}"/>
    <cellStyle name="Normal 6 2 9 9" xfId="5201" xr:uid="{00000000-0005-0000-0000-0000866A0000}"/>
    <cellStyle name="Normal 6 20" xfId="14670" xr:uid="{00000000-0005-0000-0000-0000876A0000}"/>
    <cellStyle name="Normal 6 20 2" xfId="37855" xr:uid="{00000000-0005-0000-0000-0000886A0000}"/>
    <cellStyle name="Normal 6 21" xfId="9364" xr:uid="{00000000-0005-0000-0000-0000896A0000}"/>
    <cellStyle name="Normal 6 21 2" xfId="32545" xr:uid="{00000000-0005-0000-0000-00008A6A0000}"/>
    <cellStyle name="Normal 6 22" xfId="19842" xr:uid="{00000000-0005-0000-0000-00008B6A0000}"/>
    <cellStyle name="Normal 6 22 2" xfId="27230" xr:uid="{00000000-0005-0000-0000-00008C6A0000}"/>
    <cellStyle name="Normal 6 23" xfId="21920" xr:uid="{00000000-0005-0000-0000-00008D6A0000}"/>
    <cellStyle name="Normal 6 24" xfId="43185" xr:uid="{00000000-0005-0000-0000-00008E6A0000}"/>
    <cellStyle name="Normal 6 25" xfId="2334" xr:uid="{00000000-0005-0000-0000-00008F6A0000}"/>
    <cellStyle name="Normal 6 3" xfId="378" xr:uid="{00000000-0005-0000-0000-0000906A0000}"/>
    <cellStyle name="Normal 6 3 10" xfId="7766" xr:uid="{00000000-0005-0000-0000-0000916A0000}"/>
    <cellStyle name="Normal 6 3 10 2" xfId="18096" xr:uid="{00000000-0005-0000-0000-0000926A0000}"/>
    <cellStyle name="Normal 6 3 10 2 2" xfId="41436" xr:uid="{00000000-0005-0000-0000-0000936A0000}"/>
    <cellStyle name="Normal 6 3 10 3" xfId="12937" xr:uid="{00000000-0005-0000-0000-0000946A0000}"/>
    <cellStyle name="Normal 6 3 10 3 2" xfId="36121" xr:uid="{00000000-0005-0000-0000-0000956A0000}"/>
    <cellStyle name="Normal 6 3 10 4" xfId="30811" xr:uid="{00000000-0005-0000-0000-0000966A0000}"/>
    <cellStyle name="Normal 6 3 10 5" xfId="25496" xr:uid="{00000000-0005-0000-0000-0000976A0000}"/>
    <cellStyle name="Normal 6 3 11" xfId="14719" xr:uid="{00000000-0005-0000-0000-0000986A0000}"/>
    <cellStyle name="Normal 6 3 11 2" xfId="37905" xr:uid="{00000000-0005-0000-0000-0000996A0000}"/>
    <cellStyle name="Normal 6 3 12" xfId="9409" xr:uid="{00000000-0005-0000-0000-00009A6A0000}"/>
    <cellStyle name="Normal 6 3 12 2" xfId="32590" xr:uid="{00000000-0005-0000-0000-00009B6A0000}"/>
    <cellStyle name="Normal 6 3 13" xfId="20019" xr:uid="{00000000-0005-0000-0000-00009C6A0000}"/>
    <cellStyle name="Normal 6 3 13 2" xfId="27280" xr:uid="{00000000-0005-0000-0000-00009D6A0000}"/>
    <cellStyle name="Normal 6 3 14" xfId="21965" xr:uid="{00000000-0005-0000-0000-00009E6A0000}"/>
    <cellStyle name="Normal 6 3 15" xfId="43215" xr:uid="{00000000-0005-0000-0000-00009F6A0000}"/>
    <cellStyle name="Normal 6 3 16" xfId="5202" xr:uid="{00000000-0005-0000-0000-0000A06A0000}"/>
    <cellStyle name="Normal 6 3 17" xfId="2375" xr:uid="{00000000-0005-0000-0000-0000A16A0000}"/>
    <cellStyle name="Normal 6 3 2" xfId="454" xr:uid="{00000000-0005-0000-0000-0000A26A0000}"/>
    <cellStyle name="Normal 6 3 2 10" xfId="14743" xr:uid="{00000000-0005-0000-0000-0000A36A0000}"/>
    <cellStyle name="Normal 6 3 2 10 2" xfId="37930" xr:uid="{00000000-0005-0000-0000-0000A46A0000}"/>
    <cellStyle name="Normal 6 3 2 11" xfId="9434" xr:uid="{00000000-0005-0000-0000-0000A56A0000}"/>
    <cellStyle name="Normal 6 3 2 11 2" xfId="32615" xr:uid="{00000000-0005-0000-0000-0000A66A0000}"/>
    <cellStyle name="Normal 6 3 2 12" xfId="20063" xr:uid="{00000000-0005-0000-0000-0000A76A0000}"/>
    <cellStyle name="Normal 6 3 2 12 2" xfId="27305" xr:uid="{00000000-0005-0000-0000-0000A86A0000}"/>
    <cellStyle name="Normal 6 3 2 13" xfId="21990" xr:uid="{00000000-0005-0000-0000-0000A96A0000}"/>
    <cellStyle name="Normal 6 3 2 14" xfId="43258" xr:uid="{00000000-0005-0000-0000-0000AA6A0000}"/>
    <cellStyle name="Normal 6 3 2 15" xfId="5203" xr:uid="{00000000-0005-0000-0000-0000AB6A0000}"/>
    <cellStyle name="Normal 6 3 2 16" xfId="2418" xr:uid="{00000000-0005-0000-0000-0000AC6A0000}"/>
    <cellStyle name="Normal 6 3 2 2" xfId="514" xr:uid="{00000000-0005-0000-0000-0000AD6A0000}"/>
    <cellStyle name="Normal 6 3 2 2 10" xfId="9496" xr:uid="{00000000-0005-0000-0000-0000AE6A0000}"/>
    <cellStyle name="Normal 6 3 2 2 10 2" xfId="32677" xr:uid="{00000000-0005-0000-0000-0000AF6A0000}"/>
    <cellStyle name="Normal 6 3 2 2 11" xfId="20123" xr:uid="{00000000-0005-0000-0000-0000B06A0000}"/>
    <cellStyle name="Normal 6 3 2 2 11 2" xfId="27367" xr:uid="{00000000-0005-0000-0000-0000B16A0000}"/>
    <cellStyle name="Normal 6 3 2 2 12" xfId="22052" xr:uid="{00000000-0005-0000-0000-0000B26A0000}"/>
    <cellStyle name="Normal 6 3 2 2 13" xfId="43318" xr:uid="{00000000-0005-0000-0000-0000B36A0000}"/>
    <cellStyle name="Normal 6 3 2 2 14" xfId="5204" xr:uid="{00000000-0005-0000-0000-0000B46A0000}"/>
    <cellStyle name="Normal 6 3 2 2 15" xfId="2478" xr:uid="{00000000-0005-0000-0000-0000B56A0000}"/>
    <cellStyle name="Normal 6 3 2 2 2" xfId="786" xr:uid="{00000000-0005-0000-0000-0000B66A0000}"/>
    <cellStyle name="Normal 6 3 2 2 2 10" xfId="43587" xr:uid="{00000000-0005-0000-0000-0000B76A0000}"/>
    <cellStyle name="Normal 6 3 2 2 2 11" xfId="5205" xr:uid="{00000000-0005-0000-0000-0000B86A0000}"/>
    <cellStyle name="Normal 6 3 2 2 2 12" xfId="2747" xr:uid="{00000000-0005-0000-0000-0000B96A0000}"/>
    <cellStyle name="Normal 6 3 2 2 2 2" xfId="1202" xr:uid="{00000000-0005-0000-0000-0000BA6A0000}"/>
    <cellStyle name="Normal 6 3 2 2 2 2 10" xfId="5206" xr:uid="{00000000-0005-0000-0000-0000BB6A0000}"/>
    <cellStyle name="Normal 6 3 2 2 2 2 11" xfId="3153" xr:uid="{00000000-0005-0000-0000-0000BC6A0000}"/>
    <cellStyle name="Normal 6 3 2 2 2 2 2" xfId="2017" xr:uid="{00000000-0005-0000-0000-0000BD6A0000}"/>
    <cellStyle name="Normal 6 3 2 2 2 2 2 10" xfId="3965" xr:uid="{00000000-0005-0000-0000-0000BE6A0000}"/>
    <cellStyle name="Normal 6 3 2 2 2 2 2 2" xfId="7573" xr:uid="{00000000-0005-0000-0000-0000BF6A0000}"/>
    <cellStyle name="Normal 6 3 2 2 2 2 2 2 2" xfId="17918" xr:uid="{00000000-0005-0000-0000-0000C06A0000}"/>
    <cellStyle name="Normal 6 3 2 2 2 2 2 2 2 2" xfId="41242" xr:uid="{00000000-0005-0000-0000-0000C16A0000}"/>
    <cellStyle name="Normal 6 3 2 2 2 2 2 2 3" xfId="12744" xr:uid="{00000000-0005-0000-0000-0000C26A0000}"/>
    <cellStyle name="Normal 6 3 2 2 2 2 2 2 3 2" xfId="35927" xr:uid="{00000000-0005-0000-0000-0000C36A0000}"/>
    <cellStyle name="Normal 6 3 2 2 2 2 2 2 4" xfId="30617" xr:uid="{00000000-0005-0000-0000-0000C46A0000}"/>
    <cellStyle name="Normal 6 3 2 2 2 2 2 2 5" xfId="25302" xr:uid="{00000000-0005-0000-0000-0000C56A0000}"/>
    <cellStyle name="Normal 6 3 2 2 2 2 2 3" xfId="9208" xr:uid="{00000000-0005-0000-0000-0000C66A0000}"/>
    <cellStyle name="Normal 6 3 2 2 2 2 2 3 2" xfId="19665" xr:uid="{00000000-0005-0000-0000-0000C76A0000}"/>
    <cellStyle name="Normal 6 3 2 2 2 2 2 3 2 2" xfId="43010" xr:uid="{00000000-0005-0000-0000-0000C86A0000}"/>
    <cellStyle name="Normal 6 3 2 2 2 2 2 3 3" xfId="14511" xr:uid="{00000000-0005-0000-0000-0000C96A0000}"/>
    <cellStyle name="Normal 6 3 2 2 2 2 2 3 3 2" xfId="37695" xr:uid="{00000000-0005-0000-0000-0000CA6A0000}"/>
    <cellStyle name="Normal 6 3 2 2 2 2 2 3 4" xfId="32385" xr:uid="{00000000-0005-0000-0000-0000CB6A0000}"/>
    <cellStyle name="Normal 6 3 2 2 2 2 2 3 5" xfId="27070" xr:uid="{00000000-0005-0000-0000-0000CC6A0000}"/>
    <cellStyle name="Normal 6 3 2 2 2 2 2 4" xfId="16292" xr:uid="{00000000-0005-0000-0000-0000CD6A0000}"/>
    <cellStyle name="Normal 6 3 2 2 2 2 2 4 2" xfId="39479" xr:uid="{00000000-0005-0000-0000-0000CE6A0000}"/>
    <cellStyle name="Normal 6 3 2 2 2 2 2 5" xfId="10983" xr:uid="{00000000-0005-0000-0000-0000CF6A0000}"/>
    <cellStyle name="Normal 6 3 2 2 2 2 2 5 2" xfId="34164" xr:uid="{00000000-0005-0000-0000-0000D06A0000}"/>
    <cellStyle name="Normal 6 3 2 2 2 2 2 6" xfId="21610" xr:uid="{00000000-0005-0000-0000-0000D16A0000}"/>
    <cellStyle name="Normal 6 3 2 2 2 2 2 6 2" xfId="28854" xr:uid="{00000000-0005-0000-0000-0000D26A0000}"/>
    <cellStyle name="Normal 6 3 2 2 2 2 2 7" xfId="23539" xr:uid="{00000000-0005-0000-0000-0000D36A0000}"/>
    <cellStyle name="Normal 6 3 2 2 2 2 2 8" xfId="44805" xr:uid="{00000000-0005-0000-0000-0000D46A0000}"/>
    <cellStyle name="Normal 6 3 2 2 2 2 2 9" xfId="5207" xr:uid="{00000000-0005-0000-0000-0000D56A0000}"/>
    <cellStyle name="Normal 6 3 2 2 2 2 3" xfId="6773" xr:uid="{00000000-0005-0000-0000-0000D66A0000}"/>
    <cellStyle name="Normal 6 3 2 2 2 2 3 2" xfId="17154" xr:uid="{00000000-0005-0000-0000-0000D76A0000}"/>
    <cellStyle name="Normal 6 3 2 2 2 2 3 2 2" xfId="40430" xr:uid="{00000000-0005-0000-0000-0000D86A0000}"/>
    <cellStyle name="Normal 6 3 2 2 2 2 3 3" xfId="11932" xr:uid="{00000000-0005-0000-0000-0000D96A0000}"/>
    <cellStyle name="Normal 6 3 2 2 2 2 3 3 2" xfId="35115" xr:uid="{00000000-0005-0000-0000-0000DA6A0000}"/>
    <cellStyle name="Normal 6 3 2 2 2 2 3 4" xfId="29805" xr:uid="{00000000-0005-0000-0000-0000DB6A0000}"/>
    <cellStyle name="Normal 6 3 2 2 2 2 3 5" xfId="24490" xr:uid="{00000000-0005-0000-0000-0000DC6A0000}"/>
    <cellStyle name="Normal 6 3 2 2 2 2 4" xfId="8443" xr:uid="{00000000-0005-0000-0000-0000DD6A0000}"/>
    <cellStyle name="Normal 6 3 2 2 2 2 4 2" xfId="18853" xr:uid="{00000000-0005-0000-0000-0000DE6A0000}"/>
    <cellStyle name="Normal 6 3 2 2 2 2 4 2 2" xfId="42198" xr:uid="{00000000-0005-0000-0000-0000DF6A0000}"/>
    <cellStyle name="Normal 6 3 2 2 2 2 4 3" xfId="13699" xr:uid="{00000000-0005-0000-0000-0000E06A0000}"/>
    <cellStyle name="Normal 6 3 2 2 2 2 4 3 2" xfId="36883" xr:uid="{00000000-0005-0000-0000-0000E16A0000}"/>
    <cellStyle name="Normal 6 3 2 2 2 2 4 4" xfId="31573" xr:uid="{00000000-0005-0000-0000-0000E26A0000}"/>
    <cellStyle name="Normal 6 3 2 2 2 2 4 5" xfId="26258" xr:uid="{00000000-0005-0000-0000-0000E36A0000}"/>
    <cellStyle name="Normal 6 3 2 2 2 2 5" xfId="15480" xr:uid="{00000000-0005-0000-0000-0000E46A0000}"/>
    <cellStyle name="Normal 6 3 2 2 2 2 5 2" xfId="38667" xr:uid="{00000000-0005-0000-0000-0000E56A0000}"/>
    <cellStyle name="Normal 6 3 2 2 2 2 6" xfId="10171" xr:uid="{00000000-0005-0000-0000-0000E66A0000}"/>
    <cellStyle name="Normal 6 3 2 2 2 2 6 2" xfId="33352" xr:uid="{00000000-0005-0000-0000-0000E76A0000}"/>
    <cellStyle name="Normal 6 3 2 2 2 2 7" xfId="20798" xr:uid="{00000000-0005-0000-0000-0000E86A0000}"/>
    <cellStyle name="Normal 6 3 2 2 2 2 7 2" xfId="28042" xr:uid="{00000000-0005-0000-0000-0000E96A0000}"/>
    <cellStyle name="Normal 6 3 2 2 2 2 8" xfId="22727" xr:uid="{00000000-0005-0000-0000-0000EA6A0000}"/>
    <cellStyle name="Normal 6 3 2 2 2 2 9" xfId="43993" xr:uid="{00000000-0005-0000-0000-0000EB6A0000}"/>
    <cellStyle name="Normal 6 3 2 2 2 3" xfId="1610" xr:uid="{00000000-0005-0000-0000-0000EC6A0000}"/>
    <cellStyle name="Normal 6 3 2 2 2 3 10" xfId="3559" xr:uid="{00000000-0005-0000-0000-0000ED6A0000}"/>
    <cellStyle name="Normal 6 3 2 2 2 3 2" xfId="7173" xr:uid="{00000000-0005-0000-0000-0000EE6A0000}"/>
    <cellStyle name="Normal 6 3 2 2 2 3 2 2" xfId="17536" xr:uid="{00000000-0005-0000-0000-0000EF6A0000}"/>
    <cellStyle name="Normal 6 3 2 2 2 3 2 2 2" xfId="40836" xr:uid="{00000000-0005-0000-0000-0000F06A0000}"/>
    <cellStyle name="Normal 6 3 2 2 2 3 2 3" xfId="12338" xr:uid="{00000000-0005-0000-0000-0000F16A0000}"/>
    <cellStyle name="Normal 6 3 2 2 2 3 2 3 2" xfId="35521" xr:uid="{00000000-0005-0000-0000-0000F26A0000}"/>
    <cellStyle name="Normal 6 3 2 2 2 3 2 4" xfId="30211" xr:uid="{00000000-0005-0000-0000-0000F36A0000}"/>
    <cellStyle name="Normal 6 3 2 2 2 3 2 5" xfId="24896" xr:uid="{00000000-0005-0000-0000-0000F46A0000}"/>
    <cellStyle name="Normal 6 3 2 2 2 3 3" xfId="8825" xr:uid="{00000000-0005-0000-0000-0000F56A0000}"/>
    <cellStyle name="Normal 6 3 2 2 2 3 3 2" xfId="19259" xr:uid="{00000000-0005-0000-0000-0000F66A0000}"/>
    <cellStyle name="Normal 6 3 2 2 2 3 3 2 2" xfId="42604" xr:uid="{00000000-0005-0000-0000-0000F76A0000}"/>
    <cellStyle name="Normal 6 3 2 2 2 3 3 3" xfId="14105" xr:uid="{00000000-0005-0000-0000-0000F86A0000}"/>
    <cellStyle name="Normal 6 3 2 2 2 3 3 3 2" xfId="37289" xr:uid="{00000000-0005-0000-0000-0000F96A0000}"/>
    <cellStyle name="Normal 6 3 2 2 2 3 3 4" xfId="31979" xr:uid="{00000000-0005-0000-0000-0000FA6A0000}"/>
    <cellStyle name="Normal 6 3 2 2 2 3 3 5" xfId="26664" xr:uid="{00000000-0005-0000-0000-0000FB6A0000}"/>
    <cellStyle name="Normal 6 3 2 2 2 3 4" xfId="15886" xr:uid="{00000000-0005-0000-0000-0000FC6A0000}"/>
    <cellStyle name="Normal 6 3 2 2 2 3 4 2" xfId="39073" xr:uid="{00000000-0005-0000-0000-0000FD6A0000}"/>
    <cellStyle name="Normal 6 3 2 2 2 3 5" xfId="10577" xr:uid="{00000000-0005-0000-0000-0000FE6A0000}"/>
    <cellStyle name="Normal 6 3 2 2 2 3 5 2" xfId="33758" xr:uid="{00000000-0005-0000-0000-0000FF6A0000}"/>
    <cellStyle name="Normal 6 3 2 2 2 3 6" xfId="21204" xr:uid="{00000000-0005-0000-0000-0000006B0000}"/>
    <cellStyle name="Normal 6 3 2 2 2 3 6 2" xfId="28448" xr:uid="{00000000-0005-0000-0000-0000016B0000}"/>
    <cellStyle name="Normal 6 3 2 2 2 3 7" xfId="23133" xr:uid="{00000000-0005-0000-0000-0000026B0000}"/>
    <cellStyle name="Normal 6 3 2 2 2 3 8" xfId="44399" xr:uid="{00000000-0005-0000-0000-0000036B0000}"/>
    <cellStyle name="Normal 6 3 2 2 2 3 9" xfId="5208" xr:uid="{00000000-0005-0000-0000-0000046B0000}"/>
    <cellStyle name="Normal 6 3 2 2 2 4" xfId="6374" xr:uid="{00000000-0005-0000-0000-0000056B0000}"/>
    <cellStyle name="Normal 6 3 2 2 2 4 2" xfId="16796" xr:uid="{00000000-0005-0000-0000-0000066B0000}"/>
    <cellStyle name="Normal 6 3 2 2 2 4 2 2" xfId="40024" xr:uid="{00000000-0005-0000-0000-0000076B0000}"/>
    <cellStyle name="Normal 6 3 2 2 2 4 3" xfId="11526" xr:uid="{00000000-0005-0000-0000-0000086B0000}"/>
    <cellStyle name="Normal 6 3 2 2 2 4 3 2" xfId="34709" xr:uid="{00000000-0005-0000-0000-0000096B0000}"/>
    <cellStyle name="Normal 6 3 2 2 2 4 4" xfId="29399" xr:uid="{00000000-0005-0000-0000-00000A6B0000}"/>
    <cellStyle name="Normal 6 3 2 2 2 4 5" xfId="24084" xr:uid="{00000000-0005-0000-0000-00000B6B0000}"/>
    <cellStyle name="Normal 6 3 2 2 2 5" xfId="8085" xr:uid="{00000000-0005-0000-0000-00000C6B0000}"/>
    <cellStyle name="Normal 6 3 2 2 2 5 2" xfId="18448" xr:uid="{00000000-0005-0000-0000-00000D6B0000}"/>
    <cellStyle name="Normal 6 3 2 2 2 5 2 2" xfId="41792" xr:uid="{00000000-0005-0000-0000-00000E6B0000}"/>
    <cellStyle name="Normal 6 3 2 2 2 5 3" xfId="13293" xr:uid="{00000000-0005-0000-0000-00000F6B0000}"/>
    <cellStyle name="Normal 6 3 2 2 2 5 3 2" xfId="36477" xr:uid="{00000000-0005-0000-0000-0000106B0000}"/>
    <cellStyle name="Normal 6 3 2 2 2 5 4" xfId="31167" xr:uid="{00000000-0005-0000-0000-0000116B0000}"/>
    <cellStyle name="Normal 6 3 2 2 2 5 5" xfId="25852" xr:uid="{00000000-0005-0000-0000-0000126B0000}"/>
    <cellStyle name="Normal 6 3 2 2 2 6" xfId="15074" xr:uid="{00000000-0005-0000-0000-0000136B0000}"/>
    <cellStyle name="Normal 6 3 2 2 2 6 2" xfId="38261" xr:uid="{00000000-0005-0000-0000-0000146B0000}"/>
    <cellStyle name="Normal 6 3 2 2 2 7" xfId="9765" xr:uid="{00000000-0005-0000-0000-0000156B0000}"/>
    <cellStyle name="Normal 6 3 2 2 2 7 2" xfId="32946" xr:uid="{00000000-0005-0000-0000-0000166B0000}"/>
    <cellStyle name="Normal 6 3 2 2 2 8" xfId="20392" xr:uid="{00000000-0005-0000-0000-0000176B0000}"/>
    <cellStyle name="Normal 6 3 2 2 2 8 2" xfId="27636" xr:uid="{00000000-0005-0000-0000-0000186B0000}"/>
    <cellStyle name="Normal 6 3 2 2 2 9" xfId="22321" xr:uid="{00000000-0005-0000-0000-0000196B0000}"/>
    <cellStyle name="Normal 6 3 2 2 3" xfId="923" xr:uid="{00000000-0005-0000-0000-00001A6B0000}"/>
    <cellStyle name="Normal 6 3 2 2 3 10" xfId="43716" xr:uid="{00000000-0005-0000-0000-00001B6B0000}"/>
    <cellStyle name="Normal 6 3 2 2 3 11" xfId="5209" xr:uid="{00000000-0005-0000-0000-00001C6B0000}"/>
    <cellStyle name="Normal 6 3 2 2 3 12" xfId="2876" xr:uid="{00000000-0005-0000-0000-00001D6B0000}"/>
    <cellStyle name="Normal 6 3 2 2 3 2" xfId="1331" xr:uid="{00000000-0005-0000-0000-00001E6B0000}"/>
    <cellStyle name="Normal 6 3 2 2 3 2 10" xfId="5210" xr:uid="{00000000-0005-0000-0000-00001F6B0000}"/>
    <cellStyle name="Normal 6 3 2 2 3 2 11" xfId="3282" xr:uid="{00000000-0005-0000-0000-0000206B0000}"/>
    <cellStyle name="Normal 6 3 2 2 3 2 2" xfId="2146" xr:uid="{00000000-0005-0000-0000-0000216B0000}"/>
    <cellStyle name="Normal 6 3 2 2 3 2 2 10" xfId="4094" xr:uid="{00000000-0005-0000-0000-0000226B0000}"/>
    <cellStyle name="Normal 6 3 2 2 3 2 2 2" xfId="7700" xr:uid="{00000000-0005-0000-0000-0000236B0000}"/>
    <cellStyle name="Normal 6 3 2 2 3 2 2 2 2" xfId="18035" xr:uid="{00000000-0005-0000-0000-0000246B0000}"/>
    <cellStyle name="Normal 6 3 2 2 3 2 2 2 2 2" xfId="41371" xr:uid="{00000000-0005-0000-0000-0000256B0000}"/>
    <cellStyle name="Normal 6 3 2 2 3 2 2 2 3" xfId="12873" xr:uid="{00000000-0005-0000-0000-0000266B0000}"/>
    <cellStyle name="Normal 6 3 2 2 3 2 2 2 3 2" xfId="36056" xr:uid="{00000000-0005-0000-0000-0000276B0000}"/>
    <cellStyle name="Normal 6 3 2 2 3 2 2 2 4" xfId="30746" xr:uid="{00000000-0005-0000-0000-0000286B0000}"/>
    <cellStyle name="Normal 6 3 2 2 3 2 2 2 5" xfId="25431" xr:uid="{00000000-0005-0000-0000-0000296B0000}"/>
    <cellStyle name="Normal 6 3 2 2 3 2 2 3" xfId="9325" xr:uid="{00000000-0005-0000-0000-00002A6B0000}"/>
    <cellStyle name="Normal 6 3 2 2 3 2 2 3 2" xfId="19794" xr:uid="{00000000-0005-0000-0000-00002B6B0000}"/>
    <cellStyle name="Normal 6 3 2 2 3 2 2 3 2 2" xfId="43139" xr:uid="{00000000-0005-0000-0000-00002C6B0000}"/>
    <cellStyle name="Normal 6 3 2 2 3 2 2 3 3" xfId="14640" xr:uid="{00000000-0005-0000-0000-00002D6B0000}"/>
    <cellStyle name="Normal 6 3 2 2 3 2 2 3 3 2" xfId="37824" xr:uid="{00000000-0005-0000-0000-00002E6B0000}"/>
    <cellStyle name="Normal 6 3 2 2 3 2 2 3 4" xfId="32514" xr:uid="{00000000-0005-0000-0000-00002F6B0000}"/>
    <cellStyle name="Normal 6 3 2 2 3 2 2 3 5" xfId="27199" xr:uid="{00000000-0005-0000-0000-0000306B0000}"/>
    <cellStyle name="Normal 6 3 2 2 3 2 2 4" xfId="16421" xr:uid="{00000000-0005-0000-0000-0000316B0000}"/>
    <cellStyle name="Normal 6 3 2 2 3 2 2 4 2" xfId="39608" xr:uid="{00000000-0005-0000-0000-0000326B0000}"/>
    <cellStyle name="Normal 6 3 2 2 3 2 2 5" xfId="11112" xr:uid="{00000000-0005-0000-0000-0000336B0000}"/>
    <cellStyle name="Normal 6 3 2 2 3 2 2 5 2" xfId="34293" xr:uid="{00000000-0005-0000-0000-0000346B0000}"/>
    <cellStyle name="Normal 6 3 2 2 3 2 2 6" xfId="21739" xr:uid="{00000000-0005-0000-0000-0000356B0000}"/>
    <cellStyle name="Normal 6 3 2 2 3 2 2 6 2" xfId="28983" xr:uid="{00000000-0005-0000-0000-0000366B0000}"/>
    <cellStyle name="Normal 6 3 2 2 3 2 2 7" xfId="23668" xr:uid="{00000000-0005-0000-0000-0000376B0000}"/>
    <cellStyle name="Normal 6 3 2 2 3 2 2 8" xfId="44934" xr:uid="{00000000-0005-0000-0000-0000386B0000}"/>
    <cellStyle name="Normal 6 3 2 2 3 2 2 9" xfId="5211" xr:uid="{00000000-0005-0000-0000-0000396B0000}"/>
    <cellStyle name="Normal 6 3 2 2 3 2 3" xfId="6900" xr:uid="{00000000-0005-0000-0000-00003A6B0000}"/>
    <cellStyle name="Normal 6 3 2 2 3 2 3 2" xfId="17271" xr:uid="{00000000-0005-0000-0000-00003B6B0000}"/>
    <cellStyle name="Normal 6 3 2 2 3 2 3 2 2" xfId="40559" xr:uid="{00000000-0005-0000-0000-00003C6B0000}"/>
    <cellStyle name="Normal 6 3 2 2 3 2 3 3" xfId="12061" xr:uid="{00000000-0005-0000-0000-00003D6B0000}"/>
    <cellStyle name="Normal 6 3 2 2 3 2 3 3 2" xfId="35244" xr:uid="{00000000-0005-0000-0000-00003E6B0000}"/>
    <cellStyle name="Normal 6 3 2 2 3 2 3 4" xfId="29934" xr:uid="{00000000-0005-0000-0000-00003F6B0000}"/>
    <cellStyle name="Normal 6 3 2 2 3 2 3 5" xfId="24619" xr:uid="{00000000-0005-0000-0000-0000406B0000}"/>
    <cellStyle name="Normal 6 3 2 2 3 2 4" xfId="8560" xr:uid="{00000000-0005-0000-0000-0000416B0000}"/>
    <cellStyle name="Normal 6 3 2 2 3 2 4 2" xfId="18982" xr:uid="{00000000-0005-0000-0000-0000426B0000}"/>
    <cellStyle name="Normal 6 3 2 2 3 2 4 2 2" xfId="42327" xr:uid="{00000000-0005-0000-0000-0000436B0000}"/>
    <cellStyle name="Normal 6 3 2 2 3 2 4 3" xfId="13828" xr:uid="{00000000-0005-0000-0000-0000446B0000}"/>
    <cellStyle name="Normal 6 3 2 2 3 2 4 3 2" xfId="37012" xr:uid="{00000000-0005-0000-0000-0000456B0000}"/>
    <cellStyle name="Normal 6 3 2 2 3 2 4 4" xfId="31702" xr:uid="{00000000-0005-0000-0000-0000466B0000}"/>
    <cellStyle name="Normal 6 3 2 2 3 2 4 5" xfId="26387" xr:uid="{00000000-0005-0000-0000-0000476B0000}"/>
    <cellStyle name="Normal 6 3 2 2 3 2 5" xfId="15609" xr:uid="{00000000-0005-0000-0000-0000486B0000}"/>
    <cellStyle name="Normal 6 3 2 2 3 2 5 2" xfId="38796" xr:uid="{00000000-0005-0000-0000-0000496B0000}"/>
    <cellStyle name="Normal 6 3 2 2 3 2 6" xfId="10300" xr:uid="{00000000-0005-0000-0000-00004A6B0000}"/>
    <cellStyle name="Normal 6 3 2 2 3 2 6 2" xfId="33481" xr:uid="{00000000-0005-0000-0000-00004B6B0000}"/>
    <cellStyle name="Normal 6 3 2 2 3 2 7" xfId="20927" xr:uid="{00000000-0005-0000-0000-00004C6B0000}"/>
    <cellStyle name="Normal 6 3 2 2 3 2 7 2" xfId="28171" xr:uid="{00000000-0005-0000-0000-00004D6B0000}"/>
    <cellStyle name="Normal 6 3 2 2 3 2 8" xfId="22856" xr:uid="{00000000-0005-0000-0000-00004E6B0000}"/>
    <cellStyle name="Normal 6 3 2 2 3 2 9" xfId="44122" xr:uid="{00000000-0005-0000-0000-00004F6B0000}"/>
    <cellStyle name="Normal 6 3 2 2 3 3" xfId="1739" xr:uid="{00000000-0005-0000-0000-0000506B0000}"/>
    <cellStyle name="Normal 6 3 2 2 3 3 10" xfId="3688" xr:uid="{00000000-0005-0000-0000-0000516B0000}"/>
    <cellStyle name="Normal 6 3 2 2 3 3 2" xfId="7300" xr:uid="{00000000-0005-0000-0000-0000526B0000}"/>
    <cellStyle name="Normal 6 3 2 2 3 3 2 2" xfId="17653" xr:uid="{00000000-0005-0000-0000-0000536B0000}"/>
    <cellStyle name="Normal 6 3 2 2 3 3 2 2 2" xfId="40965" xr:uid="{00000000-0005-0000-0000-0000546B0000}"/>
    <cellStyle name="Normal 6 3 2 2 3 3 2 3" xfId="12467" xr:uid="{00000000-0005-0000-0000-0000556B0000}"/>
    <cellStyle name="Normal 6 3 2 2 3 3 2 3 2" xfId="35650" xr:uid="{00000000-0005-0000-0000-0000566B0000}"/>
    <cellStyle name="Normal 6 3 2 2 3 3 2 4" xfId="30340" xr:uid="{00000000-0005-0000-0000-0000576B0000}"/>
    <cellStyle name="Normal 6 3 2 2 3 3 2 5" xfId="25025" xr:uid="{00000000-0005-0000-0000-0000586B0000}"/>
    <cellStyle name="Normal 6 3 2 2 3 3 3" xfId="8942" xr:uid="{00000000-0005-0000-0000-0000596B0000}"/>
    <cellStyle name="Normal 6 3 2 2 3 3 3 2" xfId="19388" xr:uid="{00000000-0005-0000-0000-00005A6B0000}"/>
    <cellStyle name="Normal 6 3 2 2 3 3 3 2 2" xfId="42733" xr:uid="{00000000-0005-0000-0000-00005B6B0000}"/>
    <cellStyle name="Normal 6 3 2 2 3 3 3 3" xfId="14234" xr:uid="{00000000-0005-0000-0000-00005C6B0000}"/>
    <cellStyle name="Normal 6 3 2 2 3 3 3 3 2" xfId="37418" xr:uid="{00000000-0005-0000-0000-00005D6B0000}"/>
    <cellStyle name="Normal 6 3 2 2 3 3 3 4" xfId="32108" xr:uid="{00000000-0005-0000-0000-00005E6B0000}"/>
    <cellStyle name="Normal 6 3 2 2 3 3 3 5" xfId="26793" xr:uid="{00000000-0005-0000-0000-00005F6B0000}"/>
    <cellStyle name="Normal 6 3 2 2 3 3 4" xfId="16015" xr:uid="{00000000-0005-0000-0000-0000606B0000}"/>
    <cellStyle name="Normal 6 3 2 2 3 3 4 2" xfId="39202" xr:uid="{00000000-0005-0000-0000-0000616B0000}"/>
    <cellStyle name="Normal 6 3 2 2 3 3 5" xfId="10706" xr:uid="{00000000-0005-0000-0000-0000626B0000}"/>
    <cellStyle name="Normal 6 3 2 2 3 3 5 2" xfId="33887" xr:uid="{00000000-0005-0000-0000-0000636B0000}"/>
    <cellStyle name="Normal 6 3 2 2 3 3 6" xfId="21333" xr:uid="{00000000-0005-0000-0000-0000646B0000}"/>
    <cellStyle name="Normal 6 3 2 2 3 3 6 2" xfId="28577" xr:uid="{00000000-0005-0000-0000-0000656B0000}"/>
    <cellStyle name="Normal 6 3 2 2 3 3 7" xfId="23262" xr:uid="{00000000-0005-0000-0000-0000666B0000}"/>
    <cellStyle name="Normal 6 3 2 2 3 3 8" xfId="44528" xr:uid="{00000000-0005-0000-0000-0000676B0000}"/>
    <cellStyle name="Normal 6 3 2 2 3 3 9" xfId="5212" xr:uid="{00000000-0005-0000-0000-0000686B0000}"/>
    <cellStyle name="Normal 6 3 2 2 3 4" xfId="6501" xr:uid="{00000000-0005-0000-0000-0000696B0000}"/>
    <cellStyle name="Normal 6 3 2 2 3 4 2" xfId="16901" xr:uid="{00000000-0005-0000-0000-00006A6B0000}"/>
    <cellStyle name="Normal 6 3 2 2 3 4 2 2" xfId="40153" xr:uid="{00000000-0005-0000-0000-00006B6B0000}"/>
    <cellStyle name="Normal 6 3 2 2 3 4 3" xfId="11655" xr:uid="{00000000-0005-0000-0000-00006C6B0000}"/>
    <cellStyle name="Normal 6 3 2 2 3 4 3 2" xfId="34838" xr:uid="{00000000-0005-0000-0000-00006D6B0000}"/>
    <cellStyle name="Normal 6 3 2 2 3 4 4" xfId="29528" xr:uid="{00000000-0005-0000-0000-00006E6B0000}"/>
    <cellStyle name="Normal 6 3 2 2 3 4 5" xfId="24213" xr:uid="{00000000-0005-0000-0000-00006F6B0000}"/>
    <cellStyle name="Normal 6 3 2 2 3 5" xfId="8190" xr:uid="{00000000-0005-0000-0000-0000706B0000}"/>
    <cellStyle name="Normal 6 3 2 2 3 5 2" xfId="18577" xr:uid="{00000000-0005-0000-0000-0000716B0000}"/>
    <cellStyle name="Normal 6 3 2 2 3 5 2 2" xfId="41921" xr:uid="{00000000-0005-0000-0000-0000726B0000}"/>
    <cellStyle name="Normal 6 3 2 2 3 5 3" xfId="13422" xr:uid="{00000000-0005-0000-0000-0000736B0000}"/>
    <cellStyle name="Normal 6 3 2 2 3 5 3 2" xfId="36606" xr:uid="{00000000-0005-0000-0000-0000746B0000}"/>
    <cellStyle name="Normal 6 3 2 2 3 5 4" xfId="31296" xr:uid="{00000000-0005-0000-0000-0000756B0000}"/>
    <cellStyle name="Normal 6 3 2 2 3 5 5" xfId="25981" xr:uid="{00000000-0005-0000-0000-0000766B0000}"/>
    <cellStyle name="Normal 6 3 2 2 3 6" xfId="15203" xr:uid="{00000000-0005-0000-0000-0000776B0000}"/>
    <cellStyle name="Normal 6 3 2 2 3 6 2" xfId="38390" xr:uid="{00000000-0005-0000-0000-0000786B0000}"/>
    <cellStyle name="Normal 6 3 2 2 3 7" xfId="9894" xr:uid="{00000000-0005-0000-0000-0000796B0000}"/>
    <cellStyle name="Normal 6 3 2 2 3 7 2" xfId="33075" xr:uid="{00000000-0005-0000-0000-00007A6B0000}"/>
    <cellStyle name="Normal 6 3 2 2 3 8" xfId="20521" xr:uid="{00000000-0005-0000-0000-00007B6B0000}"/>
    <cellStyle name="Normal 6 3 2 2 3 8 2" xfId="27765" xr:uid="{00000000-0005-0000-0000-00007C6B0000}"/>
    <cellStyle name="Normal 6 3 2 2 3 9" xfId="22450" xr:uid="{00000000-0005-0000-0000-00007D6B0000}"/>
    <cellStyle name="Normal 6 3 2 2 4" xfId="1067" xr:uid="{00000000-0005-0000-0000-00007E6B0000}"/>
    <cellStyle name="Normal 6 3 2 2 4 10" xfId="5213" xr:uid="{00000000-0005-0000-0000-00007F6B0000}"/>
    <cellStyle name="Normal 6 3 2 2 4 11" xfId="3018" xr:uid="{00000000-0005-0000-0000-0000806B0000}"/>
    <cellStyle name="Normal 6 3 2 2 4 2" xfId="1882" xr:uid="{00000000-0005-0000-0000-0000816B0000}"/>
    <cellStyle name="Normal 6 3 2 2 4 2 10" xfId="3830" xr:uid="{00000000-0005-0000-0000-0000826B0000}"/>
    <cellStyle name="Normal 6 3 2 2 4 2 2" xfId="7440" xr:uid="{00000000-0005-0000-0000-0000836B0000}"/>
    <cellStyle name="Normal 6 3 2 2 4 2 2 2" xfId="17795" xr:uid="{00000000-0005-0000-0000-0000846B0000}"/>
    <cellStyle name="Normal 6 3 2 2 4 2 2 2 2" xfId="41107" xr:uid="{00000000-0005-0000-0000-0000856B0000}"/>
    <cellStyle name="Normal 6 3 2 2 4 2 2 3" xfId="12609" xr:uid="{00000000-0005-0000-0000-0000866B0000}"/>
    <cellStyle name="Normal 6 3 2 2 4 2 2 3 2" xfId="35792" xr:uid="{00000000-0005-0000-0000-0000876B0000}"/>
    <cellStyle name="Normal 6 3 2 2 4 2 2 4" xfId="30482" xr:uid="{00000000-0005-0000-0000-0000886B0000}"/>
    <cellStyle name="Normal 6 3 2 2 4 2 2 5" xfId="25167" xr:uid="{00000000-0005-0000-0000-0000896B0000}"/>
    <cellStyle name="Normal 6 3 2 2 4 2 3" xfId="9085" xr:uid="{00000000-0005-0000-0000-00008A6B0000}"/>
    <cellStyle name="Normal 6 3 2 2 4 2 3 2" xfId="19530" xr:uid="{00000000-0005-0000-0000-00008B6B0000}"/>
    <cellStyle name="Normal 6 3 2 2 4 2 3 2 2" xfId="42875" xr:uid="{00000000-0005-0000-0000-00008C6B0000}"/>
    <cellStyle name="Normal 6 3 2 2 4 2 3 3" xfId="14376" xr:uid="{00000000-0005-0000-0000-00008D6B0000}"/>
    <cellStyle name="Normal 6 3 2 2 4 2 3 3 2" xfId="37560" xr:uid="{00000000-0005-0000-0000-00008E6B0000}"/>
    <cellStyle name="Normal 6 3 2 2 4 2 3 4" xfId="32250" xr:uid="{00000000-0005-0000-0000-00008F6B0000}"/>
    <cellStyle name="Normal 6 3 2 2 4 2 3 5" xfId="26935" xr:uid="{00000000-0005-0000-0000-0000906B0000}"/>
    <cellStyle name="Normal 6 3 2 2 4 2 4" xfId="16157" xr:uid="{00000000-0005-0000-0000-0000916B0000}"/>
    <cellStyle name="Normal 6 3 2 2 4 2 4 2" xfId="39344" xr:uid="{00000000-0005-0000-0000-0000926B0000}"/>
    <cellStyle name="Normal 6 3 2 2 4 2 5" xfId="10848" xr:uid="{00000000-0005-0000-0000-0000936B0000}"/>
    <cellStyle name="Normal 6 3 2 2 4 2 5 2" xfId="34029" xr:uid="{00000000-0005-0000-0000-0000946B0000}"/>
    <cellStyle name="Normal 6 3 2 2 4 2 6" xfId="21475" xr:uid="{00000000-0005-0000-0000-0000956B0000}"/>
    <cellStyle name="Normal 6 3 2 2 4 2 6 2" xfId="28719" xr:uid="{00000000-0005-0000-0000-0000966B0000}"/>
    <cellStyle name="Normal 6 3 2 2 4 2 7" xfId="23404" xr:uid="{00000000-0005-0000-0000-0000976B0000}"/>
    <cellStyle name="Normal 6 3 2 2 4 2 8" xfId="44670" xr:uid="{00000000-0005-0000-0000-0000986B0000}"/>
    <cellStyle name="Normal 6 3 2 2 4 2 9" xfId="5214" xr:uid="{00000000-0005-0000-0000-0000996B0000}"/>
    <cellStyle name="Normal 6 3 2 2 4 3" xfId="6640" xr:uid="{00000000-0005-0000-0000-00009A6B0000}"/>
    <cellStyle name="Normal 6 3 2 2 4 3 2" xfId="17043" xr:uid="{00000000-0005-0000-0000-00009B6B0000}"/>
    <cellStyle name="Normal 6 3 2 2 4 3 2 2" xfId="40295" xr:uid="{00000000-0005-0000-0000-00009C6B0000}"/>
    <cellStyle name="Normal 6 3 2 2 4 3 3" xfId="11797" xr:uid="{00000000-0005-0000-0000-00009D6B0000}"/>
    <cellStyle name="Normal 6 3 2 2 4 3 3 2" xfId="34980" xr:uid="{00000000-0005-0000-0000-00009E6B0000}"/>
    <cellStyle name="Normal 6 3 2 2 4 3 4" xfId="29670" xr:uid="{00000000-0005-0000-0000-00009F6B0000}"/>
    <cellStyle name="Normal 6 3 2 2 4 3 5" xfId="24355" xr:uid="{00000000-0005-0000-0000-0000A06B0000}"/>
    <cellStyle name="Normal 6 3 2 2 4 4" xfId="8332" xr:uid="{00000000-0005-0000-0000-0000A16B0000}"/>
    <cellStyle name="Normal 6 3 2 2 4 4 2" xfId="18718" xr:uid="{00000000-0005-0000-0000-0000A26B0000}"/>
    <cellStyle name="Normal 6 3 2 2 4 4 2 2" xfId="42063" xr:uid="{00000000-0005-0000-0000-0000A36B0000}"/>
    <cellStyle name="Normal 6 3 2 2 4 4 3" xfId="13564" xr:uid="{00000000-0005-0000-0000-0000A46B0000}"/>
    <cellStyle name="Normal 6 3 2 2 4 4 3 2" xfId="36748" xr:uid="{00000000-0005-0000-0000-0000A56B0000}"/>
    <cellStyle name="Normal 6 3 2 2 4 4 4" xfId="31438" xr:uid="{00000000-0005-0000-0000-0000A66B0000}"/>
    <cellStyle name="Normal 6 3 2 2 4 4 5" xfId="26123" xr:uid="{00000000-0005-0000-0000-0000A76B0000}"/>
    <cellStyle name="Normal 6 3 2 2 4 5" xfId="15345" xr:uid="{00000000-0005-0000-0000-0000A86B0000}"/>
    <cellStyle name="Normal 6 3 2 2 4 5 2" xfId="38532" xr:uid="{00000000-0005-0000-0000-0000A96B0000}"/>
    <cellStyle name="Normal 6 3 2 2 4 6" xfId="10036" xr:uid="{00000000-0005-0000-0000-0000AA6B0000}"/>
    <cellStyle name="Normal 6 3 2 2 4 6 2" xfId="33217" xr:uid="{00000000-0005-0000-0000-0000AB6B0000}"/>
    <cellStyle name="Normal 6 3 2 2 4 7" xfId="20663" xr:uid="{00000000-0005-0000-0000-0000AC6B0000}"/>
    <cellStyle name="Normal 6 3 2 2 4 7 2" xfId="27907" xr:uid="{00000000-0005-0000-0000-0000AD6B0000}"/>
    <cellStyle name="Normal 6 3 2 2 4 8" xfId="22592" xr:uid="{00000000-0005-0000-0000-0000AE6B0000}"/>
    <cellStyle name="Normal 6 3 2 2 4 9" xfId="43858" xr:uid="{00000000-0005-0000-0000-0000AF6B0000}"/>
    <cellStyle name="Normal 6 3 2 2 5" xfId="648" xr:uid="{00000000-0005-0000-0000-0000B06B0000}"/>
    <cellStyle name="Normal 6 3 2 2 5 10" xfId="2612" xr:uid="{00000000-0005-0000-0000-0000B16B0000}"/>
    <cellStyle name="Normal 6 3 2 2 5 2" xfId="6241" xr:uid="{00000000-0005-0000-0000-0000B26B0000}"/>
    <cellStyle name="Normal 6 3 2 2 5 2 2" xfId="16685" xr:uid="{00000000-0005-0000-0000-0000B36B0000}"/>
    <cellStyle name="Normal 6 3 2 2 5 2 2 2" xfId="39889" xr:uid="{00000000-0005-0000-0000-0000B46B0000}"/>
    <cellStyle name="Normal 6 3 2 2 5 2 3" xfId="11391" xr:uid="{00000000-0005-0000-0000-0000B56B0000}"/>
    <cellStyle name="Normal 6 3 2 2 5 2 3 2" xfId="34574" xr:uid="{00000000-0005-0000-0000-0000B66B0000}"/>
    <cellStyle name="Normal 6 3 2 2 5 2 4" xfId="29264" xr:uid="{00000000-0005-0000-0000-0000B76B0000}"/>
    <cellStyle name="Normal 6 3 2 2 5 2 5" xfId="23949" xr:uid="{00000000-0005-0000-0000-0000B86B0000}"/>
    <cellStyle name="Normal 6 3 2 2 5 3" xfId="7974" xr:uid="{00000000-0005-0000-0000-0000B96B0000}"/>
    <cellStyle name="Normal 6 3 2 2 5 3 2" xfId="18313" xr:uid="{00000000-0005-0000-0000-0000BA6B0000}"/>
    <cellStyle name="Normal 6 3 2 2 5 3 2 2" xfId="41657" xr:uid="{00000000-0005-0000-0000-0000BB6B0000}"/>
    <cellStyle name="Normal 6 3 2 2 5 3 3" xfId="13158" xr:uid="{00000000-0005-0000-0000-0000BC6B0000}"/>
    <cellStyle name="Normal 6 3 2 2 5 3 3 2" xfId="36342" xr:uid="{00000000-0005-0000-0000-0000BD6B0000}"/>
    <cellStyle name="Normal 6 3 2 2 5 3 4" xfId="31032" xr:uid="{00000000-0005-0000-0000-0000BE6B0000}"/>
    <cellStyle name="Normal 6 3 2 2 5 3 5" xfId="25717" xr:uid="{00000000-0005-0000-0000-0000BF6B0000}"/>
    <cellStyle name="Normal 6 3 2 2 5 4" xfId="14939" xr:uid="{00000000-0005-0000-0000-0000C06B0000}"/>
    <cellStyle name="Normal 6 3 2 2 5 4 2" xfId="38126" xr:uid="{00000000-0005-0000-0000-0000C16B0000}"/>
    <cellStyle name="Normal 6 3 2 2 5 5" xfId="9630" xr:uid="{00000000-0005-0000-0000-0000C26B0000}"/>
    <cellStyle name="Normal 6 3 2 2 5 5 2" xfId="32811" xr:uid="{00000000-0005-0000-0000-0000C36B0000}"/>
    <cellStyle name="Normal 6 3 2 2 5 6" xfId="20257" xr:uid="{00000000-0005-0000-0000-0000C46B0000}"/>
    <cellStyle name="Normal 6 3 2 2 5 6 2" xfId="27501" xr:uid="{00000000-0005-0000-0000-0000C56B0000}"/>
    <cellStyle name="Normal 6 3 2 2 5 7" xfId="22186" xr:uid="{00000000-0005-0000-0000-0000C66B0000}"/>
    <cellStyle name="Normal 6 3 2 2 5 8" xfId="43452" xr:uid="{00000000-0005-0000-0000-0000C76B0000}"/>
    <cellStyle name="Normal 6 3 2 2 5 9" xfId="5215" xr:uid="{00000000-0005-0000-0000-0000C86B0000}"/>
    <cellStyle name="Normal 6 3 2 2 6" xfId="1475" xr:uid="{00000000-0005-0000-0000-0000C96B0000}"/>
    <cellStyle name="Normal 6 3 2 2 6 10" xfId="3424" xr:uid="{00000000-0005-0000-0000-0000CA6B0000}"/>
    <cellStyle name="Normal 6 3 2 2 6 2" xfId="7040" xr:uid="{00000000-0005-0000-0000-0000CB6B0000}"/>
    <cellStyle name="Normal 6 3 2 2 6 2 2" xfId="17413" xr:uid="{00000000-0005-0000-0000-0000CC6B0000}"/>
    <cellStyle name="Normal 6 3 2 2 6 2 2 2" xfId="40701" xr:uid="{00000000-0005-0000-0000-0000CD6B0000}"/>
    <cellStyle name="Normal 6 3 2 2 6 2 3" xfId="12203" xr:uid="{00000000-0005-0000-0000-0000CE6B0000}"/>
    <cellStyle name="Normal 6 3 2 2 6 2 3 2" xfId="35386" xr:uid="{00000000-0005-0000-0000-0000CF6B0000}"/>
    <cellStyle name="Normal 6 3 2 2 6 2 4" xfId="30076" xr:uid="{00000000-0005-0000-0000-0000D06B0000}"/>
    <cellStyle name="Normal 6 3 2 2 6 2 5" xfId="24761" xr:uid="{00000000-0005-0000-0000-0000D16B0000}"/>
    <cellStyle name="Normal 6 3 2 2 6 3" xfId="8702" xr:uid="{00000000-0005-0000-0000-0000D26B0000}"/>
    <cellStyle name="Normal 6 3 2 2 6 3 2" xfId="19124" xr:uid="{00000000-0005-0000-0000-0000D36B0000}"/>
    <cellStyle name="Normal 6 3 2 2 6 3 2 2" xfId="42469" xr:uid="{00000000-0005-0000-0000-0000D46B0000}"/>
    <cellStyle name="Normal 6 3 2 2 6 3 3" xfId="13970" xr:uid="{00000000-0005-0000-0000-0000D56B0000}"/>
    <cellStyle name="Normal 6 3 2 2 6 3 3 2" xfId="37154" xr:uid="{00000000-0005-0000-0000-0000D66B0000}"/>
    <cellStyle name="Normal 6 3 2 2 6 3 4" xfId="31844" xr:uid="{00000000-0005-0000-0000-0000D76B0000}"/>
    <cellStyle name="Normal 6 3 2 2 6 3 5" xfId="26529" xr:uid="{00000000-0005-0000-0000-0000D86B0000}"/>
    <cellStyle name="Normal 6 3 2 2 6 4" xfId="15751" xr:uid="{00000000-0005-0000-0000-0000D96B0000}"/>
    <cellStyle name="Normal 6 3 2 2 6 4 2" xfId="38938" xr:uid="{00000000-0005-0000-0000-0000DA6B0000}"/>
    <cellStyle name="Normal 6 3 2 2 6 5" xfId="10442" xr:uid="{00000000-0005-0000-0000-0000DB6B0000}"/>
    <cellStyle name="Normal 6 3 2 2 6 5 2" xfId="33623" xr:uid="{00000000-0005-0000-0000-0000DC6B0000}"/>
    <cellStyle name="Normal 6 3 2 2 6 6" xfId="21069" xr:uid="{00000000-0005-0000-0000-0000DD6B0000}"/>
    <cellStyle name="Normal 6 3 2 2 6 6 2" xfId="28313" xr:uid="{00000000-0005-0000-0000-0000DE6B0000}"/>
    <cellStyle name="Normal 6 3 2 2 6 7" xfId="22998" xr:uid="{00000000-0005-0000-0000-0000DF6B0000}"/>
    <cellStyle name="Normal 6 3 2 2 6 8" xfId="44264" xr:uid="{00000000-0005-0000-0000-0000E06B0000}"/>
    <cellStyle name="Normal 6 3 2 2 6 9" xfId="5216" xr:uid="{00000000-0005-0000-0000-0000E16B0000}"/>
    <cellStyle name="Normal 6 3 2 2 7" xfId="6109" xr:uid="{00000000-0005-0000-0000-0000E26B0000}"/>
    <cellStyle name="Normal 6 3 2 2 7 2" xfId="16551" xr:uid="{00000000-0005-0000-0000-0000E36B0000}"/>
    <cellStyle name="Normal 6 3 2 2 7 2 2" xfId="39755" xr:uid="{00000000-0005-0000-0000-0000E46B0000}"/>
    <cellStyle name="Normal 6 3 2 2 7 3" xfId="11257" xr:uid="{00000000-0005-0000-0000-0000E56B0000}"/>
    <cellStyle name="Normal 6 3 2 2 7 3 2" xfId="34440" xr:uid="{00000000-0005-0000-0000-0000E66B0000}"/>
    <cellStyle name="Normal 6 3 2 2 7 4" xfId="29130" xr:uid="{00000000-0005-0000-0000-0000E76B0000}"/>
    <cellStyle name="Normal 6 3 2 2 7 5" xfId="23815" xr:uid="{00000000-0005-0000-0000-0000E86B0000}"/>
    <cellStyle name="Normal 6 3 2 2 8" xfId="7840" xr:uid="{00000000-0005-0000-0000-0000E96B0000}"/>
    <cellStyle name="Normal 6 3 2 2 8 2" xfId="18179" xr:uid="{00000000-0005-0000-0000-0000EA6B0000}"/>
    <cellStyle name="Normal 6 3 2 2 8 2 2" xfId="41523" xr:uid="{00000000-0005-0000-0000-0000EB6B0000}"/>
    <cellStyle name="Normal 6 3 2 2 8 3" xfId="13024" xr:uid="{00000000-0005-0000-0000-0000EC6B0000}"/>
    <cellStyle name="Normal 6 3 2 2 8 3 2" xfId="36208" xr:uid="{00000000-0005-0000-0000-0000ED6B0000}"/>
    <cellStyle name="Normal 6 3 2 2 8 4" xfId="30898" xr:uid="{00000000-0005-0000-0000-0000EE6B0000}"/>
    <cellStyle name="Normal 6 3 2 2 8 5" xfId="25583" xr:uid="{00000000-0005-0000-0000-0000EF6B0000}"/>
    <cellStyle name="Normal 6 3 2 2 9" xfId="14805" xr:uid="{00000000-0005-0000-0000-0000F06B0000}"/>
    <cellStyle name="Normal 6 3 2 2 9 2" xfId="37992" xr:uid="{00000000-0005-0000-0000-0000F16B0000}"/>
    <cellStyle name="Normal 6 3 2 3" xfId="724" xr:uid="{00000000-0005-0000-0000-0000F26B0000}"/>
    <cellStyle name="Normal 6 3 2 3 10" xfId="43525" xr:uid="{00000000-0005-0000-0000-0000F36B0000}"/>
    <cellStyle name="Normal 6 3 2 3 11" xfId="5217" xr:uid="{00000000-0005-0000-0000-0000F46B0000}"/>
    <cellStyle name="Normal 6 3 2 3 12" xfId="2685" xr:uid="{00000000-0005-0000-0000-0000F56B0000}"/>
    <cellStyle name="Normal 6 3 2 3 2" xfId="1140" xr:uid="{00000000-0005-0000-0000-0000F66B0000}"/>
    <cellStyle name="Normal 6 3 2 3 2 10" xfId="5218" xr:uid="{00000000-0005-0000-0000-0000F76B0000}"/>
    <cellStyle name="Normal 6 3 2 3 2 11" xfId="3091" xr:uid="{00000000-0005-0000-0000-0000F86B0000}"/>
    <cellStyle name="Normal 6 3 2 3 2 2" xfId="1955" xr:uid="{00000000-0005-0000-0000-0000F96B0000}"/>
    <cellStyle name="Normal 6 3 2 3 2 2 10" xfId="3903" xr:uid="{00000000-0005-0000-0000-0000FA6B0000}"/>
    <cellStyle name="Normal 6 3 2 3 2 2 2" xfId="7512" xr:uid="{00000000-0005-0000-0000-0000FB6B0000}"/>
    <cellStyle name="Normal 6 3 2 3 2 2 2 2" xfId="17856" xr:uid="{00000000-0005-0000-0000-0000FC6B0000}"/>
    <cellStyle name="Normal 6 3 2 3 2 2 2 2 2" xfId="41180" xr:uid="{00000000-0005-0000-0000-0000FD6B0000}"/>
    <cellStyle name="Normal 6 3 2 3 2 2 2 3" xfId="12682" xr:uid="{00000000-0005-0000-0000-0000FE6B0000}"/>
    <cellStyle name="Normal 6 3 2 3 2 2 2 3 2" xfId="35865" xr:uid="{00000000-0005-0000-0000-0000FF6B0000}"/>
    <cellStyle name="Normal 6 3 2 3 2 2 2 4" xfId="30555" xr:uid="{00000000-0005-0000-0000-0000006C0000}"/>
    <cellStyle name="Normal 6 3 2 3 2 2 2 5" xfId="25240" xr:uid="{00000000-0005-0000-0000-0000016C0000}"/>
    <cellStyle name="Normal 6 3 2 3 2 2 3" xfId="9146" xr:uid="{00000000-0005-0000-0000-0000026C0000}"/>
    <cellStyle name="Normal 6 3 2 3 2 2 3 2" xfId="19603" xr:uid="{00000000-0005-0000-0000-0000036C0000}"/>
    <cellStyle name="Normal 6 3 2 3 2 2 3 2 2" xfId="42948" xr:uid="{00000000-0005-0000-0000-0000046C0000}"/>
    <cellStyle name="Normal 6 3 2 3 2 2 3 3" xfId="14449" xr:uid="{00000000-0005-0000-0000-0000056C0000}"/>
    <cellStyle name="Normal 6 3 2 3 2 2 3 3 2" xfId="37633" xr:uid="{00000000-0005-0000-0000-0000066C0000}"/>
    <cellStyle name="Normal 6 3 2 3 2 2 3 4" xfId="32323" xr:uid="{00000000-0005-0000-0000-0000076C0000}"/>
    <cellStyle name="Normal 6 3 2 3 2 2 3 5" xfId="27008" xr:uid="{00000000-0005-0000-0000-0000086C0000}"/>
    <cellStyle name="Normal 6 3 2 3 2 2 4" xfId="16230" xr:uid="{00000000-0005-0000-0000-0000096C0000}"/>
    <cellStyle name="Normal 6 3 2 3 2 2 4 2" xfId="39417" xr:uid="{00000000-0005-0000-0000-00000A6C0000}"/>
    <cellStyle name="Normal 6 3 2 3 2 2 5" xfId="10921" xr:uid="{00000000-0005-0000-0000-00000B6C0000}"/>
    <cellStyle name="Normal 6 3 2 3 2 2 5 2" xfId="34102" xr:uid="{00000000-0005-0000-0000-00000C6C0000}"/>
    <cellStyle name="Normal 6 3 2 3 2 2 6" xfId="21548" xr:uid="{00000000-0005-0000-0000-00000D6C0000}"/>
    <cellStyle name="Normal 6 3 2 3 2 2 6 2" xfId="28792" xr:uid="{00000000-0005-0000-0000-00000E6C0000}"/>
    <cellStyle name="Normal 6 3 2 3 2 2 7" xfId="23477" xr:uid="{00000000-0005-0000-0000-00000F6C0000}"/>
    <cellStyle name="Normal 6 3 2 3 2 2 8" xfId="44743" xr:uid="{00000000-0005-0000-0000-0000106C0000}"/>
    <cellStyle name="Normal 6 3 2 3 2 2 9" xfId="5219" xr:uid="{00000000-0005-0000-0000-0000116C0000}"/>
    <cellStyle name="Normal 6 3 2 3 2 3" xfId="6712" xr:uid="{00000000-0005-0000-0000-0000126C0000}"/>
    <cellStyle name="Normal 6 3 2 3 2 3 2" xfId="17104" xr:uid="{00000000-0005-0000-0000-0000136C0000}"/>
    <cellStyle name="Normal 6 3 2 3 2 3 2 2" xfId="40368" xr:uid="{00000000-0005-0000-0000-0000146C0000}"/>
    <cellStyle name="Normal 6 3 2 3 2 3 3" xfId="11870" xr:uid="{00000000-0005-0000-0000-0000156C0000}"/>
    <cellStyle name="Normal 6 3 2 3 2 3 3 2" xfId="35053" xr:uid="{00000000-0005-0000-0000-0000166C0000}"/>
    <cellStyle name="Normal 6 3 2 3 2 3 4" xfId="29743" xr:uid="{00000000-0005-0000-0000-0000176C0000}"/>
    <cellStyle name="Normal 6 3 2 3 2 3 5" xfId="24428" xr:uid="{00000000-0005-0000-0000-0000186C0000}"/>
    <cellStyle name="Normal 6 3 2 3 2 4" xfId="8393" xr:uid="{00000000-0005-0000-0000-0000196C0000}"/>
    <cellStyle name="Normal 6 3 2 3 2 4 2" xfId="18791" xr:uid="{00000000-0005-0000-0000-00001A6C0000}"/>
    <cellStyle name="Normal 6 3 2 3 2 4 2 2" xfId="42136" xr:uid="{00000000-0005-0000-0000-00001B6C0000}"/>
    <cellStyle name="Normal 6 3 2 3 2 4 3" xfId="13637" xr:uid="{00000000-0005-0000-0000-00001C6C0000}"/>
    <cellStyle name="Normal 6 3 2 3 2 4 3 2" xfId="36821" xr:uid="{00000000-0005-0000-0000-00001D6C0000}"/>
    <cellStyle name="Normal 6 3 2 3 2 4 4" xfId="31511" xr:uid="{00000000-0005-0000-0000-00001E6C0000}"/>
    <cellStyle name="Normal 6 3 2 3 2 4 5" xfId="26196" xr:uid="{00000000-0005-0000-0000-00001F6C0000}"/>
    <cellStyle name="Normal 6 3 2 3 2 5" xfId="15418" xr:uid="{00000000-0005-0000-0000-0000206C0000}"/>
    <cellStyle name="Normal 6 3 2 3 2 5 2" xfId="38605" xr:uid="{00000000-0005-0000-0000-0000216C0000}"/>
    <cellStyle name="Normal 6 3 2 3 2 6" xfId="10109" xr:uid="{00000000-0005-0000-0000-0000226C0000}"/>
    <cellStyle name="Normal 6 3 2 3 2 6 2" xfId="33290" xr:uid="{00000000-0005-0000-0000-0000236C0000}"/>
    <cellStyle name="Normal 6 3 2 3 2 7" xfId="20736" xr:uid="{00000000-0005-0000-0000-0000246C0000}"/>
    <cellStyle name="Normal 6 3 2 3 2 7 2" xfId="27980" xr:uid="{00000000-0005-0000-0000-0000256C0000}"/>
    <cellStyle name="Normal 6 3 2 3 2 8" xfId="22665" xr:uid="{00000000-0005-0000-0000-0000266C0000}"/>
    <cellStyle name="Normal 6 3 2 3 2 9" xfId="43931" xr:uid="{00000000-0005-0000-0000-0000276C0000}"/>
    <cellStyle name="Normal 6 3 2 3 3" xfId="1548" xr:uid="{00000000-0005-0000-0000-0000286C0000}"/>
    <cellStyle name="Normal 6 3 2 3 3 10" xfId="3497" xr:uid="{00000000-0005-0000-0000-0000296C0000}"/>
    <cellStyle name="Normal 6 3 2 3 3 2" xfId="7112" xr:uid="{00000000-0005-0000-0000-00002A6C0000}"/>
    <cellStyle name="Normal 6 3 2 3 3 2 2" xfId="17474" xr:uid="{00000000-0005-0000-0000-00002B6C0000}"/>
    <cellStyle name="Normal 6 3 2 3 3 2 2 2" xfId="40774" xr:uid="{00000000-0005-0000-0000-00002C6C0000}"/>
    <cellStyle name="Normal 6 3 2 3 3 2 3" xfId="12276" xr:uid="{00000000-0005-0000-0000-00002D6C0000}"/>
    <cellStyle name="Normal 6 3 2 3 3 2 3 2" xfId="35459" xr:uid="{00000000-0005-0000-0000-00002E6C0000}"/>
    <cellStyle name="Normal 6 3 2 3 3 2 4" xfId="30149" xr:uid="{00000000-0005-0000-0000-00002F6C0000}"/>
    <cellStyle name="Normal 6 3 2 3 3 2 5" xfId="24834" xr:uid="{00000000-0005-0000-0000-0000306C0000}"/>
    <cellStyle name="Normal 6 3 2 3 3 3" xfId="8763" xr:uid="{00000000-0005-0000-0000-0000316C0000}"/>
    <cellStyle name="Normal 6 3 2 3 3 3 2" xfId="19197" xr:uid="{00000000-0005-0000-0000-0000326C0000}"/>
    <cellStyle name="Normal 6 3 2 3 3 3 2 2" xfId="42542" xr:uid="{00000000-0005-0000-0000-0000336C0000}"/>
    <cellStyle name="Normal 6 3 2 3 3 3 3" xfId="14043" xr:uid="{00000000-0005-0000-0000-0000346C0000}"/>
    <cellStyle name="Normal 6 3 2 3 3 3 3 2" xfId="37227" xr:uid="{00000000-0005-0000-0000-0000356C0000}"/>
    <cellStyle name="Normal 6 3 2 3 3 3 4" xfId="31917" xr:uid="{00000000-0005-0000-0000-0000366C0000}"/>
    <cellStyle name="Normal 6 3 2 3 3 3 5" xfId="26602" xr:uid="{00000000-0005-0000-0000-0000376C0000}"/>
    <cellStyle name="Normal 6 3 2 3 3 4" xfId="15824" xr:uid="{00000000-0005-0000-0000-0000386C0000}"/>
    <cellStyle name="Normal 6 3 2 3 3 4 2" xfId="39011" xr:uid="{00000000-0005-0000-0000-0000396C0000}"/>
    <cellStyle name="Normal 6 3 2 3 3 5" xfId="10515" xr:uid="{00000000-0005-0000-0000-00003A6C0000}"/>
    <cellStyle name="Normal 6 3 2 3 3 5 2" xfId="33696" xr:uid="{00000000-0005-0000-0000-00003B6C0000}"/>
    <cellStyle name="Normal 6 3 2 3 3 6" xfId="21142" xr:uid="{00000000-0005-0000-0000-00003C6C0000}"/>
    <cellStyle name="Normal 6 3 2 3 3 6 2" xfId="28386" xr:uid="{00000000-0005-0000-0000-00003D6C0000}"/>
    <cellStyle name="Normal 6 3 2 3 3 7" xfId="23071" xr:uid="{00000000-0005-0000-0000-00003E6C0000}"/>
    <cellStyle name="Normal 6 3 2 3 3 8" xfId="44337" xr:uid="{00000000-0005-0000-0000-00003F6C0000}"/>
    <cellStyle name="Normal 6 3 2 3 3 9" xfId="5220" xr:uid="{00000000-0005-0000-0000-0000406C0000}"/>
    <cellStyle name="Normal 6 3 2 3 4" xfId="6313" xr:uid="{00000000-0005-0000-0000-0000416C0000}"/>
    <cellStyle name="Normal 6 3 2 3 4 2" xfId="16746" xr:uid="{00000000-0005-0000-0000-0000426C0000}"/>
    <cellStyle name="Normal 6 3 2 3 4 2 2" xfId="39962" xr:uid="{00000000-0005-0000-0000-0000436C0000}"/>
    <cellStyle name="Normal 6 3 2 3 4 3" xfId="11464" xr:uid="{00000000-0005-0000-0000-0000446C0000}"/>
    <cellStyle name="Normal 6 3 2 3 4 3 2" xfId="34647" xr:uid="{00000000-0005-0000-0000-0000456C0000}"/>
    <cellStyle name="Normal 6 3 2 3 4 4" xfId="29337" xr:uid="{00000000-0005-0000-0000-0000466C0000}"/>
    <cellStyle name="Normal 6 3 2 3 4 5" xfId="24022" xr:uid="{00000000-0005-0000-0000-0000476C0000}"/>
    <cellStyle name="Normal 6 3 2 3 5" xfId="8035" xr:uid="{00000000-0005-0000-0000-0000486C0000}"/>
    <cellStyle name="Normal 6 3 2 3 5 2" xfId="18386" xr:uid="{00000000-0005-0000-0000-0000496C0000}"/>
    <cellStyle name="Normal 6 3 2 3 5 2 2" xfId="41730" xr:uid="{00000000-0005-0000-0000-00004A6C0000}"/>
    <cellStyle name="Normal 6 3 2 3 5 3" xfId="13231" xr:uid="{00000000-0005-0000-0000-00004B6C0000}"/>
    <cellStyle name="Normal 6 3 2 3 5 3 2" xfId="36415" xr:uid="{00000000-0005-0000-0000-00004C6C0000}"/>
    <cellStyle name="Normal 6 3 2 3 5 4" xfId="31105" xr:uid="{00000000-0005-0000-0000-00004D6C0000}"/>
    <cellStyle name="Normal 6 3 2 3 5 5" xfId="25790" xr:uid="{00000000-0005-0000-0000-00004E6C0000}"/>
    <cellStyle name="Normal 6 3 2 3 6" xfId="15012" xr:uid="{00000000-0005-0000-0000-00004F6C0000}"/>
    <cellStyle name="Normal 6 3 2 3 6 2" xfId="38199" xr:uid="{00000000-0005-0000-0000-0000506C0000}"/>
    <cellStyle name="Normal 6 3 2 3 7" xfId="9703" xr:uid="{00000000-0005-0000-0000-0000516C0000}"/>
    <cellStyle name="Normal 6 3 2 3 7 2" xfId="32884" xr:uid="{00000000-0005-0000-0000-0000526C0000}"/>
    <cellStyle name="Normal 6 3 2 3 8" xfId="20330" xr:uid="{00000000-0005-0000-0000-0000536C0000}"/>
    <cellStyle name="Normal 6 3 2 3 8 2" xfId="27574" xr:uid="{00000000-0005-0000-0000-0000546C0000}"/>
    <cellStyle name="Normal 6 3 2 3 9" xfId="22259" xr:uid="{00000000-0005-0000-0000-0000556C0000}"/>
    <cellStyle name="Normal 6 3 2 4" xfId="861" xr:uid="{00000000-0005-0000-0000-0000566C0000}"/>
    <cellStyle name="Normal 6 3 2 4 10" xfId="43654" xr:uid="{00000000-0005-0000-0000-0000576C0000}"/>
    <cellStyle name="Normal 6 3 2 4 11" xfId="5221" xr:uid="{00000000-0005-0000-0000-0000586C0000}"/>
    <cellStyle name="Normal 6 3 2 4 12" xfId="2814" xr:uid="{00000000-0005-0000-0000-0000596C0000}"/>
    <cellStyle name="Normal 6 3 2 4 2" xfId="1269" xr:uid="{00000000-0005-0000-0000-00005A6C0000}"/>
    <cellStyle name="Normal 6 3 2 4 2 10" xfId="5222" xr:uid="{00000000-0005-0000-0000-00005B6C0000}"/>
    <cellStyle name="Normal 6 3 2 4 2 11" xfId="3220" xr:uid="{00000000-0005-0000-0000-00005C6C0000}"/>
    <cellStyle name="Normal 6 3 2 4 2 2" xfId="2084" xr:uid="{00000000-0005-0000-0000-00005D6C0000}"/>
    <cellStyle name="Normal 6 3 2 4 2 2 10" xfId="4032" xr:uid="{00000000-0005-0000-0000-00005E6C0000}"/>
    <cellStyle name="Normal 6 3 2 4 2 2 2" xfId="7639" xr:uid="{00000000-0005-0000-0000-00005F6C0000}"/>
    <cellStyle name="Normal 6 3 2 4 2 2 2 2" xfId="17973" xr:uid="{00000000-0005-0000-0000-0000606C0000}"/>
    <cellStyle name="Normal 6 3 2 4 2 2 2 2 2" xfId="41309" xr:uid="{00000000-0005-0000-0000-0000616C0000}"/>
    <cellStyle name="Normal 6 3 2 4 2 2 2 3" xfId="12811" xr:uid="{00000000-0005-0000-0000-0000626C0000}"/>
    <cellStyle name="Normal 6 3 2 4 2 2 2 3 2" xfId="35994" xr:uid="{00000000-0005-0000-0000-0000636C0000}"/>
    <cellStyle name="Normal 6 3 2 4 2 2 2 4" xfId="30684" xr:uid="{00000000-0005-0000-0000-0000646C0000}"/>
    <cellStyle name="Normal 6 3 2 4 2 2 2 5" xfId="25369" xr:uid="{00000000-0005-0000-0000-0000656C0000}"/>
    <cellStyle name="Normal 6 3 2 4 2 2 3" xfId="9263" xr:uid="{00000000-0005-0000-0000-0000666C0000}"/>
    <cellStyle name="Normal 6 3 2 4 2 2 3 2" xfId="19732" xr:uid="{00000000-0005-0000-0000-0000676C0000}"/>
    <cellStyle name="Normal 6 3 2 4 2 2 3 2 2" xfId="43077" xr:uid="{00000000-0005-0000-0000-0000686C0000}"/>
    <cellStyle name="Normal 6 3 2 4 2 2 3 3" xfId="14578" xr:uid="{00000000-0005-0000-0000-0000696C0000}"/>
    <cellStyle name="Normal 6 3 2 4 2 2 3 3 2" xfId="37762" xr:uid="{00000000-0005-0000-0000-00006A6C0000}"/>
    <cellStyle name="Normal 6 3 2 4 2 2 3 4" xfId="32452" xr:uid="{00000000-0005-0000-0000-00006B6C0000}"/>
    <cellStyle name="Normal 6 3 2 4 2 2 3 5" xfId="27137" xr:uid="{00000000-0005-0000-0000-00006C6C0000}"/>
    <cellStyle name="Normal 6 3 2 4 2 2 4" xfId="16359" xr:uid="{00000000-0005-0000-0000-00006D6C0000}"/>
    <cellStyle name="Normal 6 3 2 4 2 2 4 2" xfId="39546" xr:uid="{00000000-0005-0000-0000-00006E6C0000}"/>
    <cellStyle name="Normal 6 3 2 4 2 2 5" xfId="11050" xr:uid="{00000000-0005-0000-0000-00006F6C0000}"/>
    <cellStyle name="Normal 6 3 2 4 2 2 5 2" xfId="34231" xr:uid="{00000000-0005-0000-0000-0000706C0000}"/>
    <cellStyle name="Normal 6 3 2 4 2 2 6" xfId="21677" xr:uid="{00000000-0005-0000-0000-0000716C0000}"/>
    <cellStyle name="Normal 6 3 2 4 2 2 6 2" xfId="28921" xr:uid="{00000000-0005-0000-0000-0000726C0000}"/>
    <cellStyle name="Normal 6 3 2 4 2 2 7" xfId="23606" xr:uid="{00000000-0005-0000-0000-0000736C0000}"/>
    <cellStyle name="Normal 6 3 2 4 2 2 8" xfId="44872" xr:uid="{00000000-0005-0000-0000-0000746C0000}"/>
    <cellStyle name="Normal 6 3 2 4 2 2 9" xfId="5223" xr:uid="{00000000-0005-0000-0000-0000756C0000}"/>
    <cellStyle name="Normal 6 3 2 4 2 3" xfId="6839" xr:uid="{00000000-0005-0000-0000-0000766C0000}"/>
    <cellStyle name="Normal 6 3 2 4 2 3 2" xfId="17209" xr:uid="{00000000-0005-0000-0000-0000776C0000}"/>
    <cellStyle name="Normal 6 3 2 4 2 3 2 2" xfId="40497" xr:uid="{00000000-0005-0000-0000-0000786C0000}"/>
    <cellStyle name="Normal 6 3 2 4 2 3 3" xfId="11999" xr:uid="{00000000-0005-0000-0000-0000796C0000}"/>
    <cellStyle name="Normal 6 3 2 4 2 3 3 2" xfId="35182" xr:uid="{00000000-0005-0000-0000-00007A6C0000}"/>
    <cellStyle name="Normal 6 3 2 4 2 3 4" xfId="29872" xr:uid="{00000000-0005-0000-0000-00007B6C0000}"/>
    <cellStyle name="Normal 6 3 2 4 2 3 5" xfId="24557" xr:uid="{00000000-0005-0000-0000-00007C6C0000}"/>
    <cellStyle name="Normal 6 3 2 4 2 4" xfId="8498" xr:uid="{00000000-0005-0000-0000-00007D6C0000}"/>
    <cellStyle name="Normal 6 3 2 4 2 4 2" xfId="18920" xr:uid="{00000000-0005-0000-0000-00007E6C0000}"/>
    <cellStyle name="Normal 6 3 2 4 2 4 2 2" xfId="42265" xr:uid="{00000000-0005-0000-0000-00007F6C0000}"/>
    <cellStyle name="Normal 6 3 2 4 2 4 3" xfId="13766" xr:uid="{00000000-0005-0000-0000-0000806C0000}"/>
    <cellStyle name="Normal 6 3 2 4 2 4 3 2" xfId="36950" xr:uid="{00000000-0005-0000-0000-0000816C0000}"/>
    <cellStyle name="Normal 6 3 2 4 2 4 4" xfId="31640" xr:uid="{00000000-0005-0000-0000-0000826C0000}"/>
    <cellStyle name="Normal 6 3 2 4 2 4 5" xfId="26325" xr:uid="{00000000-0005-0000-0000-0000836C0000}"/>
    <cellStyle name="Normal 6 3 2 4 2 5" xfId="15547" xr:uid="{00000000-0005-0000-0000-0000846C0000}"/>
    <cellStyle name="Normal 6 3 2 4 2 5 2" xfId="38734" xr:uid="{00000000-0005-0000-0000-0000856C0000}"/>
    <cellStyle name="Normal 6 3 2 4 2 6" xfId="10238" xr:uid="{00000000-0005-0000-0000-0000866C0000}"/>
    <cellStyle name="Normal 6 3 2 4 2 6 2" xfId="33419" xr:uid="{00000000-0005-0000-0000-0000876C0000}"/>
    <cellStyle name="Normal 6 3 2 4 2 7" xfId="20865" xr:uid="{00000000-0005-0000-0000-0000886C0000}"/>
    <cellStyle name="Normal 6 3 2 4 2 7 2" xfId="28109" xr:uid="{00000000-0005-0000-0000-0000896C0000}"/>
    <cellStyle name="Normal 6 3 2 4 2 8" xfId="22794" xr:uid="{00000000-0005-0000-0000-00008A6C0000}"/>
    <cellStyle name="Normal 6 3 2 4 2 9" xfId="44060" xr:uid="{00000000-0005-0000-0000-00008B6C0000}"/>
    <cellStyle name="Normal 6 3 2 4 3" xfId="1677" xr:uid="{00000000-0005-0000-0000-00008C6C0000}"/>
    <cellStyle name="Normal 6 3 2 4 3 10" xfId="3626" xr:uid="{00000000-0005-0000-0000-00008D6C0000}"/>
    <cellStyle name="Normal 6 3 2 4 3 2" xfId="7239" xr:uid="{00000000-0005-0000-0000-00008E6C0000}"/>
    <cellStyle name="Normal 6 3 2 4 3 2 2" xfId="17591" xr:uid="{00000000-0005-0000-0000-00008F6C0000}"/>
    <cellStyle name="Normal 6 3 2 4 3 2 2 2" xfId="40903" xr:uid="{00000000-0005-0000-0000-0000906C0000}"/>
    <cellStyle name="Normal 6 3 2 4 3 2 3" xfId="12405" xr:uid="{00000000-0005-0000-0000-0000916C0000}"/>
    <cellStyle name="Normal 6 3 2 4 3 2 3 2" xfId="35588" xr:uid="{00000000-0005-0000-0000-0000926C0000}"/>
    <cellStyle name="Normal 6 3 2 4 3 2 4" xfId="30278" xr:uid="{00000000-0005-0000-0000-0000936C0000}"/>
    <cellStyle name="Normal 6 3 2 4 3 2 5" xfId="24963" xr:uid="{00000000-0005-0000-0000-0000946C0000}"/>
    <cellStyle name="Normal 6 3 2 4 3 3" xfId="8880" xr:uid="{00000000-0005-0000-0000-0000956C0000}"/>
    <cellStyle name="Normal 6 3 2 4 3 3 2" xfId="19326" xr:uid="{00000000-0005-0000-0000-0000966C0000}"/>
    <cellStyle name="Normal 6 3 2 4 3 3 2 2" xfId="42671" xr:uid="{00000000-0005-0000-0000-0000976C0000}"/>
    <cellStyle name="Normal 6 3 2 4 3 3 3" xfId="14172" xr:uid="{00000000-0005-0000-0000-0000986C0000}"/>
    <cellStyle name="Normal 6 3 2 4 3 3 3 2" xfId="37356" xr:uid="{00000000-0005-0000-0000-0000996C0000}"/>
    <cellStyle name="Normal 6 3 2 4 3 3 4" xfId="32046" xr:uid="{00000000-0005-0000-0000-00009A6C0000}"/>
    <cellStyle name="Normal 6 3 2 4 3 3 5" xfId="26731" xr:uid="{00000000-0005-0000-0000-00009B6C0000}"/>
    <cellStyle name="Normal 6 3 2 4 3 4" xfId="15953" xr:uid="{00000000-0005-0000-0000-00009C6C0000}"/>
    <cellStyle name="Normal 6 3 2 4 3 4 2" xfId="39140" xr:uid="{00000000-0005-0000-0000-00009D6C0000}"/>
    <cellStyle name="Normal 6 3 2 4 3 5" xfId="10644" xr:uid="{00000000-0005-0000-0000-00009E6C0000}"/>
    <cellStyle name="Normal 6 3 2 4 3 5 2" xfId="33825" xr:uid="{00000000-0005-0000-0000-00009F6C0000}"/>
    <cellStyle name="Normal 6 3 2 4 3 6" xfId="21271" xr:uid="{00000000-0005-0000-0000-0000A06C0000}"/>
    <cellStyle name="Normal 6 3 2 4 3 6 2" xfId="28515" xr:uid="{00000000-0005-0000-0000-0000A16C0000}"/>
    <cellStyle name="Normal 6 3 2 4 3 7" xfId="23200" xr:uid="{00000000-0005-0000-0000-0000A26C0000}"/>
    <cellStyle name="Normal 6 3 2 4 3 8" xfId="44466" xr:uid="{00000000-0005-0000-0000-0000A36C0000}"/>
    <cellStyle name="Normal 6 3 2 4 3 9" xfId="5224" xr:uid="{00000000-0005-0000-0000-0000A46C0000}"/>
    <cellStyle name="Normal 6 3 2 4 4" xfId="6440" xr:uid="{00000000-0005-0000-0000-0000A56C0000}"/>
    <cellStyle name="Normal 6 3 2 4 4 2" xfId="16851" xr:uid="{00000000-0005-0000-0000-0000A66C0000}"/>
    <cellStyle name="Normal 6 3 2 4 4 2 2" xfId="40091" xr:uid="{00000000-0005-0000-0000-0000A76C0000}"/>
    <cellStyle name="Normal 6 3 2 4 4 3" xfId="11593" xr:uid="{00000000-0005-0000-0000-0000A86C0000}"/>
    <cellStyle name="Normal 6 3 2 4 4 3 2" xfId="34776" xr:uid="{00000000-0005-0000-0000-0000A96C0000}"/>
    <cellStyle name="Normal 6 3 2 4 4 4" xfId="29466" xr:uid="{00000000-0005-0000-0000-0000AA6C0000}"/>
    <cellStyle name="Normal 6 3 2 4 4 5" xfId="24151" xr:uid="{00000000-0005-0000-0000-0000AB6C0000}"/>
    <cellStyle name="Normal 6 3 2 4 5" xfId="8140" xr:uid="{00000000-0005-0000-0000-0000AC6C0000}"/>
    <cellStyle name="Normal 6 3 2 4 5 2" xfId="18515" xr:uid="{00000000-0005-0000-0000-0000AD6C0000}"/>
    <cellStyle name="Normal 6 3 2 4 5 2 2" xfId="41859" xr:uid="{00000000-0005-0000-0000-0000AE6C0000}"/>
    <cellStyle name="Normal 6 3 2 4 5 3" xfId="13360" xr:uid="{00000000-0005-0000-0000-0000AF6C0000}"/>
    <cellStyle name="Normal 6 3 2 4 5 3 2" xfId="36544" xr:uid="{00000000-0005-0000-0000-0000B06C0000}"/>
    <cellStyle name="Normal 6 3 2 4 5 4" xfId="31234" xr:uid="{00000000-0005-0000-0000-0000B16C0000}"/>
    <cellStyle name="Normal 6 3 2 4 5 5" xfId="25919" xr:uid="{00000000-0005-0000-0000-0000B26C0000}"/>
    <cellStyle name="Normal 6 3 2 4 6" xfId="15141" xr:uid="{00000000-0005-0000-0000-0000B36C0000}"/>
    <cellStyle name="Normal 6 3 2 4 6 2" xfId="38328" xr:uid="{00000000-0005-0000-0000-0000B46C0000}"/>
    <cellStyle name="Normal 6 3 2 4 7" xfId="9832" xr:uid="{00000000-0005-0000-0000-0000B56C0000}"/>
    <cellStyle name="Normal 6 3 2 4 7 2" xfId="33013" xr:uid="{00000000-0005-0000-0000-0000B66C0000}"/>
    <cellStyle name="Normal 6 3 2 4 8" xfId="20459" xr:uid="{00000000-0005-0000-0000-0000B76C0000}"/>
    <cellStyle name="Normal 6 3 2 4 8 2" xfId="27703" xr:uid="{00000000-0005-0000-0000-0000B86C0000}"/>
    <cellStyle name="Normal 6 3 2 4 9" xfId="22388" xr:uid="{00000000-0005-0000-0000-0000B96C0000}"/>
    <cellStyle name="Normal 6 3 2 5" xfId="1005" xr:uid="{00000000-0005-0000-0000-0000BA6C0000}"/>
    <cellStyle name="Normal 6 3 2 5 10" xfId="5225" xr:uid="{00000000-0005-0000-0000-0000BB6C0000}"/>
    <cellStyle name="Normal 6 3 2 5 11" xfId="2956" xr:uid="{00000000-0005-0000-0000-0000BC6C0000}"/>
    <cellStyle name="Normal 6 3 2 5 2" xfId="1820" xr:uid="{00000000-0005-0000-0000-0000BD6C0000}"/>
    <cellStyle name="Normal 6 3 2 5 2 10" xfId="3768" xr:uid="{00000000-0005-0000-0000-0000BE6C0000}"/>
    <cellStyle name="Normal 6 3 2 5 2 2" xfId="7379" xr:uid="{00000000-0005-0000-0000-0000BF6C0000}"/>
    <cellStyle name="Normal 6 3 2 5 2 2 2" xfId="17733" xr:uid="{00000000-0005-0000-0000-0000C06C0000}"/>
    <cellStyle name="Normal 6 3 2 5 2 2 2 2" xfId="41045" xr:uid="{00000000-0005-0000-0000-0000C16C0000}"/>
    <cellStyle name="Normal 6 3 2 5 2 2 3" xfId="12547" xr:uid="{00000000-0005-0000-0000-0000C26C0000}"/>
    <cellStyle name="Normal 6 3 2 5 2 2 3 2" xfId="35730" xr:uid="{00000000-0005-0000-0000-0000C36C0000}"/>
    <cellStyle name="Normal 6 3 2 5 2 2 4" xfId="30420" xr:uid="{00000000-0005-0000-0000-0000C46C0000}"/>
    <cellStyle name="Normal 6 3 2 5 2 2 5" xfId="25105" xr:uid="{00000000-0005-0000-0000-0000C56C0000}"/>
    <cellStyle name="Normal 6 3 2 5 2 3" xfId="9023" xr:uid="{00000000-0005-0000-0000-0000C66C0000}"/>
    <cellStyle name="Normal 6 3 2 5 2 3 2" xfId="19468" xr:uid="{00000000-0005-0000-0000-0000C76C0000}"/>
    <cellStyle name="Normal 6 3 2 5 2 3 2 2" xfId="42813" xr:uid="{00000000-0005-0000-0000-0000C86C0000}"/>
    <cellStyle name="Normal 6 3 2 5 2 3 3" xfId="14314" xr:uid="{00000000-0005-0000-0000-0000C96C0000}"/>
    <cellStyle name="Normal 6 3 2 5 2 3 3 2" xfId="37498" xr:uid="{00000000-0005-0000-0000-0000CA6C0000}"/>
    <cellStyle name="Normal 6 3 2 5 2 3 4" xfId="32188" xr:uid="{00000000-0005-0000-0000-0000CB6C0000}"/>
    <cellStyle name="Normal 6 3 2 5 2 3 5" xfId="26873" xr:uid="{00000000-0005-0000-0000-0000CC6C0000}"/>
    <cellStyle name="Normal 6 3 2 5 2 4" xfId="16095" xr:uid="{00000000-0005-0000-0000-0000CD6C0000}"/>
    <cellStyle name="Normal 6 3 2 5 2 4 2" xfId="39282" xr:uid="{00000000-0005-0000-0000-0000CE6C0000}"/>
    <cellStyle name="Normal 6 3 2 5 2 5" xfId="10786" xr:uid="{00000000-0005-0000-0000-0000CF6C0000}"/>
    <cellStyle name="Normal 6 3 2 5 2 5 2" xfId="33967" xr:uid="{00000000-0005-0000-0000-0000D06C0000}"/>
    <cellStyle name="Normal 6 3 2 5 2 6" xfId="21413" xr:uid="{00000000-0005-0000-0000-0000D16C0000}"/>
    <cellStyle name="Normal 6 3 2 5 2 6 2" xfId="28657" xr:uid="{00000000-0005-0000-0000-0000D26C0000}"/>
    <cellStyle name="Normal 6 3 2 5 2 7" xfId="23342" xr:uid="{00000000-0005-0000-0000-0000D36C0000}"/>
    <cellStyle name="Normal 6 3 2 5 2 8" xfId="44608" xr:uid="{00000000-0005-0000-0000-0000D46C0000}"/>
    <cellStyle name="Normal 6 3 2 5 2 9" xfId="5226" xr:uid="{00000000-0005-0000-0000-0000D56C0000}"/>
    <cellStyle name="Normal 6 3 2 5 3" xfId="6579" xr:uid="{00000000-0005-0000-0000-0000D66C0000}"/>
    <cellStyle name="Normal 6 3 2 5 3 2" xfId="16981" xr:uid="{00000000-0005-0000-0000-0000D76C0000}"/>
    <cellStyle name="Normal 6 3 2 5 3 2 2" xfId="40233" xr:uid="{00000000-0005-0000-0000-0000D86C0000}"/>
    <cellStyle name="Normal 6 3 2 5 3 3" xfId="11735" xr:uid="{00000000-0005-0000-0000-0000D96C0000}"/>
    <cellStyle name="Normal 6 3 2 5 3 3 2" xfId="34918" xr:uid="{00000000-0005-0000-0000-0000DA6C0000}"/>
    <cellStyle name="Normal 6 3 2 5 3 4" xfId="29608" xr:uid="{00000000-0005-0000-0000-0000DB6C0000}"/>
    <cellStyle name="Normal 6 3 2 5 3 5" xfId="24293" xr:uid="{00000000-0005-0000-0000-0000DC6C0000}"/>
    <cellStyle name="Normal 6 3 2 5 4" xfId="8270" xr:uid="{00000000-0005-0000-0000-0000DD6C0000}"/>
    <cellStyle name="Normal 6 3 2 5 4 2" xfId="18656" xr:uid="{00000000-0005-0000-0000-0000DE6C0000}"/>
    <cellStyle name="Normal 6 3 2 5 4 2 2" xfId="42001" xr:uid="{00000000-0005-0000-0000-0000DF6C0000}"/>
    <cellStyle name="Normal 6 3 2 5 4 3" xfId="13502" xr:uid="{00000000-0005-0000-0000-0000E06C0000}"/>
    <cellStyle name="Normal 6 3 2 5 4 3 2" xfId="36686" xr:uid="{00000000-0005-0000-0000-0000E16C0000}"/>
    <cellStyle name="Normal 6 3 2 5 4 4" xfId="31376" xr:uid="{00000000-0005-0000-0000-0000E26C0000}"/>
    <cellStyle name="Normal 6 3 2 5 4 5" xfId="26061" xr:uid="{00000000-0005-0000-0000-0000E36C0000}"/>
    <cellStyle name="Normal 6 3 2 5 5" xfId="15283" xr:uid="{00000000-0005-0000-0000-0000E46C0000}"/>
    <cellStyle name="Normal 6 3 2 5 5 2" xfId="38470" xr:uid="{00000000-0005-0000-0000-0000E56C0000}"/>
    <cellStyle name="Normal 6 3 2 5 6" xfId="9974" xr:uid="{00000000-0005-0000-0000-0000E66C0000}"/>
    <cellStyle name="Normal 6 3 2 5 6 2" xfId="33155" xr:uid="{00000000-0005-0000-0000-0000E76C0000}"/>
    <cellStyle name="Normal 6 3 2 5 7" xfId="20601" xr:uid="{00000000-0005-0000-0000-0000E86C0000}"/>
    <cellStyle name="Normal 6 3 2 5 7 2" xfId="27845" xr:uid="{00000000-0005-0000-0000-0000E96C0000}"/>
    <cellStyle name="Normal 6 3 2 5 8" xfId="22530" xr:uid="{00000000-0005-0000-0000-0000EA6C0000}"/>
    <cellStyle name="Normal 6 3 2 5 9" xfId="43796" xr:uid="{00000000-0005-0000-0000-0000EB6C0000}"/>
    <cellStyle name="Normal 6 3 2 6" xfId="586" xr:uid="{00000000-0005-0000-0000-0000EC6C0000}"/>
    <cellStyle name="Normal 6 3 2 6 10" xfId="2550" xr:uid="{00000000-0005-0000-0000-0000ED6C0000}"/>
    <cellStyle name="Normal 6 3 2 6 2" xfId="6180" xr:uid="{00000000-0005-0000-0000-0000EE6C0000}"/>
    <cellStyle name="Normal 6 3 2 6 2 2" xfId="16623" xr:uid="{00000000-0005-0000-0000-0000EF6C0000}"/>
    <cellStyle name="Normal 6 3 2 6 2 2 2" xfId="39827" xr:uid="{00000000-0005-0000-0000-0000F06C0000}"/>
    <cellStyle name="Normal 6 3 2 6 2 3" xfId="11329" xr:uid="{00000000-0005-0000-0000-0000F16C0000}"/>
    <cellStyle name="Normal 6 3 2 6 2 3 2" xfId="34512" xr:uid="{00000000-0005-0000-0000-0000F26C0000}"/>
    <cellStyle name="Normal 6 3 2 6 2 4" xfId="29202" xr:uid="{00000000-0005-0000-0000-0000F36C0000}"/>
    <cellStyle name="Normal 6 3 2 6 2 5" xfId="23887" xr:uid="{00000000-0005-0000-0000-0000F46C0000}"/>
    <cellStyle name="Normal 6 3 2 6 3" xfId="7912" xr:uid="{00000000-0005-0000-0000-0000F56C0000}"/>
    <cellStyle name="Normal 6 3 2 6 3 2" xfId="18251" xr:uid="{00000000-0005-0000-0000-0000F66C0000}"/>
    <cellStyle name="Normal 6 3 2 6 3 2 2" xfId="41595" xr:uid="{00000000-0005-0000-0000-0000F76C0000}"/>
    <cellStyle name="Normal 6 3 2 6 3 3" xfId="13096" xr:uid="{00000000-0005-0000-0000-0000F86C0000}"/>
    <cellStyle name="Normal 6 3 2 6 3 3 2" xfId="36280" xr:uid="{00000000-0005-0000-0000-0000F96C0000}"/>
    <cellStyle name="Normal 6 3 2 6 3 4" xfId="30970" xr:uid="{00000000-0005-0000-0000-0000FA6C0000}"/>
    <cellStyle name="Normal 6 3 2 6 3 5" xfId="25655" xr:uid="{00000000-0005-0000-0000-0000FB6C0000}"/>
    <cellStyle name="Normal 6 3 2 6 4" xfId="14877" xr:uid="{00000000-0005-0000-0000-0000FC6C0000}"/>
    <cellStyle name="Normal 6 3 2 6 4 2" xfId="38064" xr:uid="{00000000-0005-0000-0000-0000FD6C0000}"/>
    <cellStyle name="Normal 6 3 2 6 5" xfId="9568" xr:uid="{00000000-0005-0000-0000-0000FE6C0000}"/>
    <cellStyle name="Normal 6 3 2 6 5 2" xfId="32749" xr:uid="{00000000-0005-0000-0000-0000FF6C0000}"/>
    <cellStyle name="Normal 6 3 2 6 6" xfId="20195" xr:uid="{00000000-0005-0000-0000-0000006D0000}"/>
    <cellStyle name="Normal 6 3 2 6 6 2" xfId="27439" xr:uid="{00000000-0005-0000-0000-0000016D0000}"/>
    <cellStyle name="Normal 6 3 2 6 7" xfId="22124" xr:uid="{00000000-0005-0000-0000-0000026D0000}"/>
    <cellStyle name="Normal 6 3 2 6 8" xfId="43390" xr:uid="{00000000-0005-0000-0000-0000036D0000}"/>
    <cellStyle name="Normal 6 3 2 6 9" xfId="5227" xr:uid="{00000000-0005-0000-0000-0000046D0000}"/>
    <cellStyle name="Normal 6 3 2 7" xfId="1413" xr:uid="{00000000-0005-0000-0000-0000056D0000}"/>
    <cellStyle name="Normal 6 3 2 7 10" xfId="3362" xr:uid="{00000000-0005-0000-0000-0000066D0000}"/>
    <cellStyle name="Normal 6 3 2 7 2" xfId="6979" xr:uid="{00000000-0005-0000-0000-0000076D0000}"/>
    <cellStyle name="Normal 6 3 2 7 2 2" xfId="17351" xr:uid="{00000000-0005-0000-0000-0000086D0000}"/>
    <cellStyle name="Normal 6 3 2 7 2 2 2" xfId="40639" xr:uid="{00000000-0005-0000-0000-0000096D0000}"/>
    <cellStyle name="Normal 6 3 2 7 2 3" xfId="12141" xr:uid="{00000000-0005-0000-0000-00000A6D0000}"/>
    <cellStyle name="Normal 6 3 2 7 2 3 2" xfId="35324" xr:uid="{00000000-0005-0000-0000-00000B6D0000}"/>
    <cellStyle name="Normal 6 3 2 7 2 4" xfId="30014" xr:uid="{00000000-0005-0000-0000-00000C6D0000}"/>
    <cellStyle name="Normal 6 3 2 7 2 5" xfId="24699" xr:uid="{00000000-0005-0000-0000-00000D6D0000}"/>
    <cellStyle name="Normal 6 3 2 7 3" xfId="8640" xr:uid="{00000000-0005-0000-0000-00000E6D0000}"/>
    <cellStyle name="Normal 6 3 2 7 3 2" xfId="19062" xr:uid="{00000000-0005-0000-0000-00000F6D0000}"/>
    <cellStyle name="Normal 6 3 2 7 3 2 2" xfId="42407" xr:uid="{00000000-0005-0000-0000-0000106D0000}"/>
    <cellStyle name="Normal 6 3 2 7 3 3" xfId="13908" xr:uid="{00000000-0005-0000-0000-0000116D0000}"/>
    <cellStyle name="Normal 6 3 2 7 3 3 2" xfId="37092" xr:uid="{00000000-0005-0000-0000-0000126D0000}"/>
    <cellStyle name="Normal 6 3 2 7 3 4" xfId="31782" xr:uid="{00000000-0005-0000-0000-0000136D0000}"/>
    <cellStyle name="Normal 6 3 2 7 3 5" xfId="26467" xr:uid="{00000000-0005-0000-0000-0000146D0000}"/>
    <cellStyle name="Normal 6 3 2 7 4" xfId="15689" xr:uid="{00000000-0005-0000-0000-0000156D0000}"/>
    <cellStyle name="Normal 6 3 2 7 4 2" xfId="38876" xr:uid="{00000000-0005-0000-0000-0000166D0000}"/>
    <cellStyle name="Normal 6 3 2 7 5" xfId="10380" xr:uid="{00000000-0005-0000-0000-0000176D0000}"/>
    <cellStyle name="Normal 6 3 2 7 5 2" xfId="33561" xr:uid="{00000000-0005-0000-0000-0000186D0000}"/>
    <cellStyle name="Normal 6 3 2 7 6" xfId="21007" xr:uid="{00000000-0005-0000-0000-0000196D0000}"/>
    <cellStyle name="Normal 6 3 2 7 6 2" xfId="28251" xr:uid="{00000000-0005-0000-0000-00001A6D0000}"/>
    <cellStyle name="Normal 6 3 2 7 7" xfId="22936" xr:uid="{00000000-0005-0000-0000-00001B6D0000}"/>
    <cellStyle name="Normal 6 3 2 7 8" xfId="44202" xr:uid="{00000000-0005-0000-0000-00001C6D0000}"/>
    <cellStyle name="Normal 6 3 2 7 9" xfId="5228" xr:uid="{00000000-0005-0000-0000-00001D6D0000}"/>
    <cellStyle name="Normal 6 3 2 8" xfId="6047" xr:uid="{00000000-0005-0000-0000-00001E6D0000}"/>
    <cellStyle name="Normal 6 3 2 8 2" xfId="16502" xr:uid="{00000000-0005-0000-0000-00001F6D0000}"/>
    <cellStyle name="Normal 6 3 2 8 2 2" xfId="39693" xr:uid="{00000000-0005-0000-0000-0000206D0000}"/>
    <cellStyle name="Normal 6 3 2 8 3" xfId="11195" xr:uid="{00000000-0005-0000-0000-0000216D0000}"/>
    <cellStyle name="Normal 6 3 2 8 3 2" xfId="34378" xr:uid="{00000000-0005-0000-0000-0000226D0000}"/>
    <cellStyle name="Normal 6 3 2 8 4" xfId="29068" xr:uid="{00000000-0005-0000-0000-0000236D0000}"/>
    <cellStyle name="Normal 6 3 2 8 5" xfId="23753" xr:uid="{00000000-0005-0000-0000-0000246D0000}"/>
    <cellStyle name="Normal 6 3 2 9" xfId="7791" xr:uid="{00000000-0005-0000-0000-0000256D0000}"/>
    <cellStyle name="Normal 6 3 2 9 2" xfId="18118" xr:uid="{00000000-0005-0000-0000-0000266D0000}"/>
    <cellStyle name="Normal 6 3 2 9 2 2" xfId="41461" xr:uid="{00000000-0005-0000-0000-0000276D0000}"/>
    <cellStyle name="Normal 6 3 2 9 3" xfId="12962" xr:uid="{00000000-0005-0000-0000-0000286D0000}"/>
    <cellStyle name="Normal 6 3 2 9 3 2" xfId="36146" xr:uid="{00000000-0005-0000-0000-0000296D0000}"/>
    <cellStyle name="Normal 6 3 2 9 4" xfId="30836" xr:uid="{00000000-0005-0000-0000-00002A6D0000}"/>
    <cellStyle name="Normal 6 3 2 9 5" xfId="25521" xr:uid="{00000000-0005-0000-0000-00002B6D0000}"/>
    <cellStyle name="Normal 6 3 3" xfId="477" xr:uid="{00000000-0005-0000-0000-00002C6D0000}"/>
    <cellStyle name="Normal 6 3 3 10" xfId="9459" xr:uid="{00000000-0005-0000-0000-00002D6D0000}"/>
    <cellStyle name="Normal 6 3 3 10 2" xfId="32640" xr:uid="{00000000-0005-0000-0000-00002E6D0000}"/>
    <cellStyle name="Normal 6 3 3 11" xfId="20086" xr:uid="{00000000-0005-0000-0000-00002F6D0000}"/>
    <cellStyle name="Normal 6 3 3 11 2" xfId="27330" xr:uid="{00000000-0005-0000-0000-0000306D0000}"/>
    <cellStyle name="Normal 6 3 3 12" xfId="22015" xr:uid="{00000000-0005-0000-0000-0000316D0000}"/>
    <cellStyle name="Normal 6 3 3 13" xfId="43281" xr:uid="{00000000-0005-0000-0000-0000326D0000}"/>
    <cellStyle name="Normal 6 3 3 14" xfId="5229" xr:uid="{00000000-0005-0000-0000-0000336D0000}"/>
    <cellStyle name="Normal 6 3 3 15" xfId="2441" xr:uid="{00000000-0005-0000-0000-0000346D0000}"/>
    <cellStyle name="Normal 6 3 3 2" xfId="749" xr:uid="{00000000-0005-0000-0000-0000356D0000}"/>
    <cellStyle name="Normal 6 3 3 2 10" xfId="43550" xr:uid="{00000000-0005-0000-0000-0000366D0000}"/>
    <cellStyle name="Normal 6 3 3 2 11" xfId="5230" xr:uid="{00000000-0005-0000-0000-0000376D0000}"/>
    <cellStyle name="Normal 6 3 3 2 12" xfId="2710" xr:uid="{00000000-0005-0000-0000-0000386D0000}"/>
    <cellStyle name="Normal 6 3 3 2 2" xfId="1165" xr:uid="{00000000-0005-0000-0000-0000396D0000}"/>
    <cellStyle name="Normal 6 3 3 2 2 10" xfId="5231" xr:uid="{00000000-0005-0000-0000-00003A6D0000}"/>
    <cellStyle name="Normal 6 3 3 2 2 11" xfId="3116" xr:uid="{00000000-0005-0000-0000-00003B6D0000}"/>
    <cellStyle name="Normal 6 3 3 2 2 2" xfId="1980" xr:uid="{00000000-0005-0000-0000-00003C6D0000}"/>
    <cellStyle name="Normal 6 3 3 2 2 2 10" xfId="3928" xr:uid="{00000000-0005-0000-0000-00003D6D0000}"/>
    <cellStyle name="Normal 6 3 3 2 2 2 2" xfId="7537" xr:uid="{00000000-0005-0000-0000-00003E6D0000}"/>
    <cellStyle name="Normal 6 3 3 2 2 2 2 2" xfId="17881" xr:uid="{00000000-0005-0000-0000-00003F6D0000}"/>
    <cellStyle name="Normal 6 3 3 2 2 2 2 2 2" xfId="41205" xr:uid="{00000000-0005-0000-0000-0000406D0000}"/>
    <cellStyle name="Normal 6 3 3 2 2 2 2 3" xfId="12707" xr:uid="{00000000-0005-0000-0000-0000416D0000}"/>
    <cellStyle name="Normal 6 3 3 2 2 2 2 3 2" xfId="35890" xr:uid="{00000000-0005-0000-0000-0000426D0000}"/>
    <cellStyle name="Normal 6 3 3 2 2 2 2 4" xfId="30580" xr:uid="{00000000-0005-0000-0000-0000436D0000}"/>
    <cellStyle name="Normal 6 3 3 2 2 2 2 5" xfId="25265" xr:uid="{00000000-0005-0000-0000-0000446D0000}"/>
    <cellStyle name="Normal 6 3 3 2 2 2 3" xfId="9171" xr:uid="{00000000-0005-0000-0000-0000456D0000}"/>
    <cellStyle name="Normal 6 3 3 2 2 2 3 2" xfId="19628" xr:uid="{00000000-0005-0000-0000-0000466D0000}"/>
    <cellStyle name="Normal 6 3 3 2 2 2 3 2 2" xfId="42973" xr:uid="{00000000-0005-0000-0000-0000476D0000}"/>
    <cellStyle name="Normal 6 3 3 2 2 2 3 3" xfId="14474" xr:uid="{00000000-0005-0000-0000-0000486D0000}"/>
    <cellStyle name="Normal 6 3 3 2 2 2 3 3 2" xfId="37658" xr:uid="{00000000-0005-0000-0000-0000496D0000}"/>
    <cellStyle name="Normal 6 3 3 2 2 2 3 4" xfId="32348" xr:uid="{00000000-0005-0000-0000-00004A6D0000}"/>
    <cellStyle name="Normal 6 3 3 2 2 2 3 5" xfId="27033" xr:uid="{00000000-0005-0000-0000-00004B6D0000}"/>
    <cellStyle name="Normal 6 3 3 2 2 2 4" xfId="16255" xr:uid="{00000000-0005-0000-0000-00004C6D0000}"/>
    <cellStyle name="Normal 6 3 3 2 2 2 4 2" xfId="39442" xr:uid="{00000000-0005-0000-0000-00004D6D0000}"/>
    <cellStyle name="Normal 6 3 3 2 2 2 5" xfId="10946" xr:uid="{00000000-0005-0000-0000-00004E6D0000}"/>
    <cellStyle name="Normal 6 3 3 2 2 2 5 2" xfId="34127" xr:uid="{00000000-0005-0000-0000-00004F6D0000}"/>
    <cellStyle name="Normal 6 3 3 2 2 2 6" xfId="21573" xr:uid="{00000000-0005-0000-0000-0000506D0000}"/>
    <cellStyle name="Normal 6 3 3 2 2 2 6 2" xfId="28817" xr:uid="{00000000-0005-0000-0000-0000516D0000}"/>
    <cellStyle name="Normal 6 3 3 2 2 2 7" xfId="23502" xr:uid="{00000000-0005-0000-0000-0000526D0000}"/>
    <cellStyle name="Normal 6 3 3 2 2 2 8" xfId="44768" xr:uid="{00000000-0005-0000-0000-0000536D0000}"/>
    <cellStyle name="Normal 6 3 3 2 2 2 9" xfId="5232" xr:uid="{00000000-0005-0000-0000-0000546D0000}"/>
    <cellStyle name="Normal 6 3 3 2 2 3" xfId="6737" xr:uid="{00000000-0005-0000-0000-0000556D0000}"/>
    <cellStyle name="Normal 6 3 3 2 2 3 2" xfId="17129" xr:uid="{00000000-0005-0000-0000-0000566D0000}"/>
    <cellStyle name="Normal 6 3 3 2 2 3 2 2" xfId="40393" xr:uid="{00000000-0005-0000-0000-0000576D0000}"/>
    <cellStyle name="Normal 6 3 3 2 2 3 3" xfId="11895" xr:uid="{00000000-0005-0000-0000-0000586D0000}"/>
    <cellStyle name="Normal 6 3 3 2 2 3 3 2" xfId="35078" xr:uid="{00000000-0005-0000-0000-0000596D0000}"/>
    <cellStyle name="Normal 6 3 3 2 2 3 4" xfId="29768" xr:uid="{00000000-0005-0000-0000-00005A6D0000}"/>
    <cellStyle name="Normal 6 3 3 2 2 3 5" xfId="24453" xr:uid="{00000000-0005-0000-0000-00005B6D0000}"/>
    <cellStyle name="Normal 6 3 3 2 2 4" xfId="8418" xr:uid="{00000000-0005-0000-0000-00005C6D0000}"/>
    <cellStyle name="Normal 6 3 3 2 2 4 2" xfId="18816" xr:uid="{00000000-0005-0000-0000-00005D6D0000}"/>
    <cellStyle name="Normal 6 3 3 2 2 4 2 2" xfId="42161" xr:uid="{00000000-0005-0000-0000-00005E6D0000}"/>
    <cellStyle name="Normal 6 3 3 2 2 4 3" xfId="13662" xr:uid="{00000000-0005-0000-0000-00005F6D0000}"/>
    <cellStyle name="Normal 6 3 3 2 2 4 3 2" xfId="36846" xr:uid="{00000000-0005-0000-0000-0000606D0000}"/>
    <cellStyle name="Normal 6 3 3 2 2 4 4" xfId="31536" xr:uid="{00000000-0005-0000-0000-0000616D0000}"/>
    <cellStyle name="Normal 6 3 3 2 2 4 5" xfId="26221" xr:uid="{00000000-0005-0000-0000-0000626D0000}"/>
    <cellStyle name="Normal 6 3 3 2 2 5" xfId="15443" xr:uid="{00000000-0005-0000-0000-0000636D0000}"/>
    <cellStyle name="Normal 6 3 3 2 2 5 2" xfId="38630" xr:uid="{00000000-0005-0000-0000-0000646D0000}"/>
    <cellStyle name="Normal 6 3 3 2 2 6" xfId="10134" xr:uid="{00000000-0005-0000-0000-0000656D0000}"/>
    <cellStyle name="Normal 6 3 3 2 2 6 2" xfId="33315" xr:uid="{00000000-0005-0000-0000-0000666D0000}"/>
    <cellStyle name="Normal 6 3 3 2 2 7" xfId="20761" xr:uid="{00000000-0005-0000-0000-0000676D0000}"/>
    <cellStyle name="Normal 6 3 3 2 2 7 2" xfId="28005" xr:uid="{00000000-0005-0000-0000-0000686D0000}"/>
    <cellStyle name="Normal 6 3 3 2 2 8" xfId="22690" xr:uid="{00000000-0005-0000-0000-0000696D0000}"/>
    <cellStyle name="Normal 6 3 3 2 2 9" xfId="43956" xr:uid="{00000000-0005-0000-0000-00006A6D0000}"/>
    <cellStyle name="Normal 6 3 3 2 3" xfId="1573" xr:uid="{00000000-0005-0000-0000-00006B6D0000}"/>
    <cellStyle name="Normal 6 3 3 2 3 10" xfId="3522" xr:uid="{00000000-0005-0000-0000-00006C6D0000}"/>
    <cellStyle name="Normal 6 3 3 2 3 2" xfId="7137" xr:uid="{00000000-0005-0000-0000-00006D6D0000}"/>
    <cellStyle name="Normal 6 3 3 2 3 2 2" xfId="17499" xr:uid="{00000000-0005-0000-0000-00006E6D0000}"/>
    <cellStyle name="Normal 6 3 3 2 3 2 2 2" xfId="40799" xr:uid="{00000000-0005-0000-0000-00006F6D0000}"/>
    <cellStyle name="Normal 6 3 3 2 3 2 3" xfId="12301" xr:uid="{00000000-0005-0000-0000-0000706D0000}"/>
    <cellStyle name="Normal 6 3 3 2 3 2 3 2" xfId="35484" xr:uid="{00000000-0005-0000-0000-0000716D0000}"/>
    <cellStyle name="Normal 6 3 3 2 3 2 4" xfId="30174" xr:uid="{00000000-0005-0000-0000-0000726D0000}"/>
    <cellStyle name="Normal 6 3 3 2 3 2 5" xfId="24859" xr:uid="{00000000-0005-0000-0000-0000736D0000}"/>
    <cellStyle name="Normal 6 3 3 2 3 3" xfId="8788" xr:uid="{00000000-0005-0000-0000-0000746D0000}"/>
    <cellStyle name="Normal 6 3 3 2 3 3 2" xfId="19222" xr:uid="{00000000-0005-0000-0000-0000756D0000}"/>
    <cellStyle name="Normal 6 3 3 2 3 3 2 2" xfId="42567" xr:uid="{00000000-0005-0000-0000-0000766D0000}"/>
    <cellStyle name="Normal 6 3 3 2 3 3 3" xfId="14068" xr:uid="{00000000-0005-0000-0000-0000776D0000}"/>
    <cellStyle name="Normal 6 3 3 2 3 3 3 2" xfId="37252" xr:uid="{00000000-0005-0000-0000-0000786D0000}"/>
    <cellStyle name="Normal 6 3 3 2 3 3 4" xfId="31942" xr:uid="{00000000-0005-0000-0000-0000796D0000}"/>
    <cellStyle name="Normal 6 3 3 2 3 3 5" xfId="26627" xr:uid="{00000000-0005-0000-0000-00007A6D0000}"/>
    <cellStyle name="Normal 6 3 3 2 3 4" xfId="15849" xr:uid="{00000000-0005-0000-0000-00007B6D0000}"/>
    <cellStyle name="Normal 6 3 3 2 3 4 2" xfId="39036" xr:uid="{00000000-0005-0000-0000-00007C6D0000}"/>
    <cellStyle name="Normal 6 3 3 2 3 5" xfId="10540" xr:uid="{00000000-0005-0000-0000-00007D6D0000}"/>
    <cellStyle name="Normal 6 3 3 2 3 5 2" xfId="33721" xr:uid="{00000000-0005-0000-0000-00007E6D0000}"/>
    <cellStyle name="Normal 6 3 3 2 3 6" xfId="21167" xr:uid="{00000000-0005-0000-0000-00007F6D0000}"/>
    <cellStyle name="Normal 6 3 3 2 3 6 2" xfId="28411" xr:uid="{00000000-0005-0000-0000-0000806D0000}"/>
    <cellStyle name="Normal 6 3 3 2 3 7" xfId="23096" xr:uid="{00000000-0005-0000-0000-0000816D0000}"/>
    <cellStyle name="Normal 6 3 3 2 3 8" xfId="44362" xr:uid="{00000000-0005-0000-0000-0000826D0000}"/>
    <cellStyle name="Normal 6 3 3 2 3 9" xfId="5233" xr:uid="{00000000-0005-0000-0000-0000836D0000}"/>
    <cellStyle name="Normal 6 3 3 2 4" xfId="6338" xr:uid="{00000000-0005-0000-0000-0000846D0000}"/>
    <cellStyle name="Normal 6 3 3 2 4 2" xfId="16771" xr:uid="{00000000-0005-0000-0000-0000856D0000}"/>
    <cellStyle name="Normal 6 3 3 2 4 2 2" xfId="39987" xr:uid="{00000000-0005-0000-0000-0000866D0000}"/>
    <cellStyle name="Normal 6 3 3 2 4 3" xfId="11489" xr:uid="{00000000-0005-0000-0000-0000876D0000}"/>
    <cellStyle name="Normal 6 3 3 2 4 3 2" xfId="34672" xr:uid="{00000000-0005-0000-0000-0000886D0000}"/>
    <cellStyle name="Normal 6 3 3 2 4 4" xfId="29362" xr:uid="{00000000-0005-0000-0000-0000896D0000}"/>
    <cellStyle name="Normal 6 3 3 2 4 5" xfId="24047" xr:uid="{00000000-0005-0000-0000-00008A6D0000}"/>
    <cellStyle name="Normal 6 3 3 2 5" xfId="8060" xr:uid="{00000000-0005-0000-0000-00008B6D0000}"/>
    <cellStyle name="Normal 6 3 3 2 5 2" xfId="18411" xr:uid="{00000000-0005-0000-0000-00008C6D0000}"/>
    <cellStyle name="Normal 6 3 3 2 5 2 2" xfId="41755" xr:uid="{00000000-0005-0000-0000-00008D6D0000}"/>
    <cellStyle name="Normal 6 3 3 2 5 3" xfId="13256" xr:uid="{00000000-0005-0000-0000-00008E6D0000}"/>
    <cellStyle name="Normal 6 3 3 2 5 3 2" xfId="36440" xr:uid="{00000000-0005-0000-0000-00008F6D0000}"/>
    <cellStyle name="Normal 6 3 3 2 5 4" xfId="31130" xr:uid="{00000000-0005-0000-0000-0000906D0000}"/>
    <cellStyle name="Normal 6 3 3 2 5 5" xfId="25815" xr:uid="{00000000-0005-0000-0000-0000916D0000}"/>
    <cellStyle name="Normal 6 3 3 2 6" xfId="15037" xr:uid="{00000000-0005-0000-0000-0000926D0000}"/>
    <cellStyle name="Normal 6 3 3 2 6 2" xfId="38224" xr:uid="{00000000-0005-0000-0000-0000936D0000}"/>
    <cellStyle name="Normal 6 3 3 2 7" xfId="9728" xr:uid="{00000000-0005-0000-0000-0000946D0000}"/>
    <cellStyle name="Normal 6 3 3 2 7 2" xfId="32909" xr:uid="{00000000-0005-0000-0000-0000956D0000}"/>
    <cellStyle name="Normal 6 3 3 2 8" xfId="20355" xr:uid="{00000000-0005-0000-0000-0000966D0000}"/>
    <cellStyle name="Normal 6 3 3 2 8 2" xfId="27599" xr:uid="{00000000-0005-0000-0000-0000976D0000}"/>
    <cellStyle name="Normal 6 3 3 2 9" xfId="22284" xr:uid="{00000000-0005-0000-0000-0000986D0000}"/>
    <cellStyle name="Normal 6 3 3 3" xfId="886" xr:uid="{00000000-0005-0000-0000-0000996D0000}"/>
    <cellStyle name="Normal 6 3 3 3 10" xfId="43679" xr:uid="{00000000-0005-0000-0000-00009A6D0000}"/>
    <cellStyle name="Normal 6 3 3 3 11" xfId="5234" xr:uid="{00000000-0005-0000-0000-00009B6D0000}"/>
    <cellStyle name="Normal 6 3 3 3 12" xfId="2839" xr:uid="{00000000-0005-0000-0000-00009C6D0000}"/>
    <cellStyle name="Normal 6 3 3 3 2" xfId="1294" xr:uid="{00000000-0005-0000-0000-00009D6D0000}"/>
    <cellStyle name="Normal 6 3 3 3 2 10" xfId="5235" xr:uid="{00000000-0005-0000-0000-00009E6D0000}"/>
    <cellStyle name="Normal 6 3 3 3 2 11" xfId="3245" xr:uid="{00000000-0005-0000-0000-00009F6D0000}"/>
    <cellStyle name="Normal 6 3 3 3 2 2" xfId="2109" xr:uid="{00000000-0005-0000-0000-0000A06D0000}"/>
    <cellStyle name="Normal 6 3 3 3 2 2 10" xfId="4057" xr:uid="{00000000-0005-0000-0000-0000A16D0000}"/>
    <cellStyle name="Normal 6 3 3 3 2 2 2" xfId="7664" xr:uid="{00000000-0005-0000-0000-0000A26D0000}"/>
    <cellStyle name="Normal 6 3 3 3 2 2 2 2" xfId="17998" xr:uid="{00000000-0005-0000-0000-0000A36D0000}"/>
    <cellStyle name="Normal 6 3 3 3 2 2 2 2 2" xfId="41334" xr:uid="{00000000-0005-0000-0000-0000A46D0000}"/>
    <cellStyle name="Normal 6 3 3 3 2 2 2 3" xfId="12836" xr:uid="{00000000-0005-0000-0000-0000A56D0000}"/>
    <cellStyle name="Normal 6 3 3 3 2 2 2 3 2" xfId="36019" xr:uid="{00000000-0005-0000-0000-0000A66D0000}"/>
    <cellStyle name="Normal 6 3 3 3 2 2 2 4" xfId="30709" xr:uid="{00000000-0005-0000-0000-0000A76D0000}"/>
    <cellStyle name="Normal 6 3 3 3 2 2 2 5" xfId="25394" xr:uid="{00000000-0005-0000-0000-0000A86D0000}"/>
    <cellStyle name="Normal 6 3 3 3 2 2 3" xfId="9288" xr:uid="{00000000-0005-0000-0000-0000A96D0000}"/>
    <cellStyle name="Normal 6 3 3 3 2 2 3 2" xfId="19757" xr:uid="{00000000-0005-0000-0000-0000AA6D0000}"/>
    <cellStyle name="Normal 6 3 3 3 2 2 3 2 2" xfId="43102" xr:uid="{00000000-0005-0000-0000-0000AB6D0000}"/>
    <cellStyle name="Normal 6 3 3 3 2 2 3 3" xfId="14603" xr:uid="{00000000-0005-0000-0000-0000AC6D0000}"/>
    <cellStyle name="Normal 6 3 3 3 2 2 3 3 2" xfId="37787" xr:uid="{00000000-0005-0000-0000-0000AD6D0000}"/>
    <cellStyle name="Normal 6 3 3 3 2 2 3 4" xfId="32477" xr:uid="{00000000-0005-0000-0000-0000AE6D0000}"/>
    <cellStyle name="Normal 6 3 3 3 2 2 3 5" xfId="27162" xr:uid="{00000000-0005-0000-0000-0000AF6D0000}"/>
    <cellStyle name="Normal 6 3 3 3 2 2 4" xfId="16384" xr:uid="{00000000-0005-0000-0000-0000B06D0000}"/>
    <cellStyle name="Normal 6 3 3 3 2 2 4 2" xfId="39571" xr:uid="{00000000-0005-0000-0000-0000B16D0000}"/>
    <cellStyle name="Normal 6 3 3 3 2 2 5" xfId="11075" xr:uid="{00000000-0005-0000-0000-0000B26D0000}"/>
    <cellStyle name="Normal 6 3 3 3 2 2 5 2" xfId="34256" xr:uid="{00000000-0005-0000-0000-0000B36D0000}"/>
    <cellStyle name="Normal 6 3 3 3 2 2 6" xfId="21702" xr:uid="{00000000-0005-0000-0000-0000B46D0000}"/>
    <cellStyle name="Normal 6 3 3 3 2 2 6 2" xfId="28946" xr:uid="{00000000-0005-0000-0000-0000B56D0000}"/>
    <cellStyle name="Normal 6 3 3 3 2 2 7" xfId="23631" xr:uid="{00000000-0005-0000-0000-0000B66D0000}"/>
    <cellStyle name="Normal 6 3 3 3 2 2 8" xfId="44897" xr:uid="{00000000-0005-0000-0000-0000B76D0000}"/>
    <cellStyle name="Normal 6 3 3 3 2 2 9" xfId="5236" xr:uid="{00000000-0005-0000-0000-0000B86D0000}"/>
    <cellStyle name="Normal 6 3 3 3 2 3" xfId="6864" xr:uid="{00000000-0005-0000-0000-0000B96D0000}"/>
    <cellStyle name="Normal 6 3 3 3 2 3 2" xfId="17234" xr:uid="{00000000-0005-0000-0000-0000BA6D0000}"/>
    <cellStyle name="Normal 6 3 3 3 2 3 2 2" xfId="40522" xr:uid="{00000000-0005-0000-0000-0000BB6D0000}"/>
    <cellStyle name="Normal 6 3 3 3 2 3 3" xfId="12024" xr:uid="{00000000-0005-0000-0000-0000BC6D0000}"/>
    <cellStyle name="Normal 6 3 3 3 2 3 3 2" xfId="35207" xr:uid="{00000000-0005-0000-0000-0000BD6D0000}"/>
    <cellStyle name="Normal 6 3 3 3 2 3 4" xfId="29897" xr:uid="{00000000-0005-0000-0000-0000BE6D0000}"/>
    <cellStyle name="Normal 6 3 3 3 2 3 5" xfId="24582" xr:uid="{00000000-0005-0000-0000-0000BF6D0000}"/>
    <cellStyle name="Normal 6 3 3 3 2 4" xfId="8523" xr:uid="{00000000-0005-0000-0000-0000C06D0000}"/>
    <cellStyle name="Normal 6 3 3 3 2 4 2" xfId="18945" xr:uid="{00000000-0005-0000-0000-0000C16D0000}"/>
    <cellStyle name="Normal 6 3 3 3 2 4 2 2" xfId="42290" xr:uid="{00000000-0005-0000-0000-0000C26D0000}"/>
    <cellStyle name="Normal 6 3 3 3 2 4 3" xfId="13791" xr:uid="{00000000-0005-0000-0000-0000C36D0000}"/>
    <cellStyle name="Normal 6 3 3 3 2 4 3 2" xfId="36975" xr:uid="{00000000-0005-0000-0000-0000C46D0000}"/>
    <cellStyle name="Normal 6 3 3 3 2 4 4" xfId="31665" xr:uid="{00000000-0005-0000-0000-0000C56D0000}"/>
    <cellStyle name="Normal 6 3 3 3 2 4 5" xfId="26350" xr:uid="{00000000-0005-0000-0000-0000C66D0000}"/>
    <cellStyle name="Normal 6 3 3 3 2 5" xfId="15572" xr:uid="{00000000-0005-0000-0000-0000C76D0000}"/>
    <cellStyle name="Normal 6 3 3 3 2 5 2" xfId="38759" xr:uid="{00000000-0005-0000-0000-0000C86D0000}"/>
    <cellStyle name="Normal 6 3 3 3 2 6" xfId="10263" xr:uid="{00000000-0005-0000-0000-0000C96D0000}"/>
    <cellStyle name="Normal 6 3 3 3 2 6 2" xfId="33444" xr:uid="{00000000-0005-0000-0000-0000CA6D0000}"/>
    <cellStyle name="Normal 6 3 3 3 2 7" xfId="20890" xr:uid="{00000000-0005-0000-0000-0000CB6D0000}"/>
    <cellStyle name="Normal 6 3 3 3 2 7 2" xfId="28134" xr:uid="{00000000-0005-0000-0000-0000CC6D0000}"/>
    <cellStyle name="Normal 6 3 3 3 2 8" xfId="22819" xr:uid="{00000000-0005-0000-0000-0000CD6D0000}"/>
    <cellStyle name="Normal 6 3 3 3 2 9" xfId="44085" xr:uid="{00000000-0005-0000-0000-0000CE6D0000}"/>
    <cellStyle name="Normal 6 3 3 3 3" xfId="1702" xr:uid="{00000000-0005-0000-0000-0000CF6D0000}"/>
    <cellStyle name="Normal 6 3 3 3 3 10" xfId="3651" xr:uid="{00000000-0005-0000-0000-0000D06D0000}"/>
    <cellStyle name="Normal 6 3 3 3 3 2" xfId="7264" xr:uid="{00000000-0005-0000-0000-0000D16D0000}"/>
    <cellStyle name="Normal 6 3 3 3 3 2 2" xfId="17616" xr:uid="{00000000-0005-0000-0000-0000D26D0000}"/>
    <cellStyle name="Normal 6 3 3 3 3 2 2 2" xfId="40928" xr:uid="{00000000-0005-0000-0000-0000D36D0000}"/>
    <cellStyle name="Normal 6 3 3 3 3 2 3" xfId="12430" xr:uid="{00000000-0005-0000-0000-0000D46D0000}"/>
    <cellStyle name="Normal 6 3 3 3 3 2 3 2" xfId="35613" xr:uid="{00000000-0005-0000-0000-0000D56D0000}"/>
    <cellStyle name="Normal 6 3 3 3 3 2 4" xfId="30303" xr:uid="{00000000-0005-0000-0000-0000D66D0000}"/>
    <cellStyle name="Normal 6 3 3 3 3 2 5" xfId="24988" xr:uid="{00000000-0005-0000-0000-0000D76D0000}"/>
    <cellStyle name="Normal 6 3 3 3 3 3" xfId="8905" xr:uid="{00000000-0005-0000-0000-0000D86D0000}"/>
    <cellStyle name="Normal 6 3 3 3 3 3 2" xfId="19351" xr:uid="{00000000-0005-0000-0000-0000D96D0000}"/>
    <cellStyle name="Normal 6 3 3 3 3 3 2 2" xfId="42696" xr:uid="{00000000-0005-0000-0000-0000DA6D0000}"/>
    <cellStyle name="Normal 6 3 3 3 3 3 3" xfId="14197" xr:uid="{00000000-0005-0000-0000-0000DB6D0000}"/>
    <cellStyle name="Normal 6 3 3 3 3 3 3 2" xfId="37381" xr:uid="{00000000-0005-0000-0000-0000DC6D0000}"/>
    <cellStyle name="Normal 6 3 3 3 3 3 4" xfId="32071" xr:uid="{00000000-0005-0000-0000-0000DD6D0000}"/>
    <cellStyle name="Normal 6 3 3 3 3 3 5" xfId="26756" xr:uid="{00000000-0005-0000-0000-0000DE6D0000}"/>
    <cellStyle name="Normal 6 3 3 3 3 4" xfId="15978" xr:uid="{00000000-0005-0000-0000-0000DF6D0000}"/>
    <cellStyle name="Normal 6 3 3 3 3 4 2" xfId="39165" xr:uid="{00000000-0005-0000-0000-0000E06D0000}"/>
    <cellStyle name="Normal 6 3 3 3 3 5" xfId="10669" xr:uid="{00000000-0005-0000-0000-0000E16D0000}"/>
    <cellStyle name="Normal 6 3 3 3 3 5 2" xfId="33850" xr:uid="{00000000-0005-0000-0000-0000E26D0000}"/>
    <cellStyle name="Normal 6 3 3 3 3 6" xfId="21296" xr:uid="{00000000-0005-0000-0000-0000E36D0000}"/>
    <cellStyle name="Normal 6 3 3 3 3 6 2" xfId="28540" xr:uid="{00000000-0005-0000-0000-0000E46D0000}"/>
    <cellStyle name="Normal 6 3 3 3 3 7" xfId="23225" xr:uid="{00000000-0005-0000-0000-0000E56D0000}"/>
    <cellStyle name="Normal 6 3 3 3 3 8" xfId="44491" xr:uid="{00000000-0005-0000-0000-0000E66D0000}"/>
    <cellStyle name="Normal 6 3 3 3 3 9" xfId="5237" xr:uid="{00000000-0005-0000-0000-0000E76D0000}"/>
    <cellStyle name="Normal 6 3 3 3 4" xfId="6465" xr:uid="{00000000-0005-0000-0000-0000E86D0000}"/>
    <cellStyle name="Normal 6 3 3 3 4 2" xfId="16876" xr:uid="{00000000-0005-0000-0000-0000E96D0000}"/>
    <cellStyle name="Normal 6 3 3 3 4 2 2" xfId="40116" xr:uid="{00000000-0005-0000-0000-0000EA6D0000}"/>
    <cellStyle name="Normal 6 3 3 3 4 3" xfId="11618" xr:uid="{00000000-0005-0000-0000-0000EB6D0000}"/>
    <cellStyle name="Normal 6 3 3 3 4 3 2" xfId="34801" xr:uid="{00000000-0005-0000-0000-0000EC6D0000}"/>
    <cellStyle name="Normal 6 3 3 3 4 4" xfId="29491" xr:uid="{00000000-0005-0000-0000-0000ED6D0000}"/>
    <cellStyle name="Normal 6 3 3 3 4 5" xfId="24176" xr:uid="{00000000-0005-0000-0000-0000EE6D0000}"/>
    <cellStyle name="Normal 6 3 3 3 5" xfId="8165" xr:uid="{00000000-0005-0000-0000-0000EF6D0000}"/>
    <cellStyle name="Normal 6 3 3 3 5 2" xfId="18540" xr:uid="{00000000-0005-0000-0000-0000F06D0000}"/>
    <cellStyle name="Normal 6 3 3 3 5 2 2" xfId="41884" xr:uid="{00000000-0005-0000-0000-0000F16D0000}"/>
    <cellStyle name="Normal 6 3 3 3 5 3" xfId="13385" xr:uid="{00000000-0005-0000-0000-0000F26D0000}"/>
    <cellStyle name="Normal 6 3 3 3 5 3 2" xfId="36569" xr:uid="{00000000-0005-0000-0000-0000F36D0000}"/>
    <cellStyle name="Normal 6 3 3 3 5 4" xfId="31259" xr:uid="{00000000-0005-0000-0000-0000F46D0000}"/>
    <cellStyle name="Normal 6 3 3 3 5 5" xfId="25944" xr:uid="{00000000-0005-0000-0000-0000F56D0000}"/>
    <cellStyle name="Normal 6 3 3 3 6" xfId="15166" xr:uid="{00000000-0005-0000-0000-0000F66D0000}"/>
    <cellStyle name="Normal 6 3 3 3 6 2" xfId="38353" xr:uid="{00000000-0005-0000-0000-0000F76D0000}"/>
    <cellStyle name="Normal 6 3 3 3 7" xfId="9857" xr:uid="{00000000-0005-0000-0000-0000F86D0000}"/>
    <cellStyle name="Normal 6 3 3 3 7 2" xfId="33038" xr:uid="{00000000-0005-0000-0000-0000F96D0000}"/>
    <cellStyle name="Normal 6 3 3 3 8" xfId="20484" xr:uid="{00000000-0005-0000-0000-0000FA6D0000}"/>
    <cellStyle name="Normal 6 3 3 3 8 2" xfId="27728" xr:uid="{00000000-0005-0000-0000-0000FB6D0000}"/>
    <cellStyle name="Normal 6 3 3 3 9" xfId="22413" xr:uid="{00000000-0005-0000-0000-0000FC6D0000}"/>
    <cellStyle name="Normal 6 3 3 4" xfId="1030" xr:uid="{00000000-0005-0000-0000-0000FD6D0000}"/>
    <cellStyle name="Normal 6 3 3 4 10" xfId="5238" xr:uid="{00000000-0005-0000-0000-0000FE6D0000}"/>
    <cellStyle name="Normal 6 3 3 4 11" xfId="2981" xr:uid="{00000000-0005-0000-0000-0000FF6D0000}"/>
    <cellStyle name="Normal 6 3 3 4 2" xfId="1845" xr:uid="{00000000-0005-0000-0000-0000006E0000}"/>
    <cellStyle name="Normal 6 3 3 4 2 10" xfId="3793" xr:uid="{00000000-0005-0000-0000-0000016E0000}"/>
    <cellStyle name="Normal 6 3 3 4 2 2" xfId="7404" xr:uid="{00000000-0005-0000-0000-0000026E0000}"/>
    <cellStyle name="Normal 6 3 3 4 2 2 2" xfId="17758" xr:uid="{00000000-0005-0000-0000-0000036E0000}"/>
    <cellStyle name="Normal 6 3 3 4 2 2 2 2" xfId="41070" xr:uid="{00000000-0005-0000-0000-0000046E0000}"/>
    <cellStyle name="Normal 6 3 3 4 2 2 3" xfId="12572" xr:uid="{00000000-0005-0000-0000-0000056E0000}"/>
    <cellStyle name="Normal 6 3 3 4 2 2 3 2" xfId="35755" xr:uid="{00000000-0005-0000-0000-0000066E0000}"/>
    <cellStyle name="Normal 6 3 3 4 2 2 4" xfId="30445" xr:uid="{00000000-0005-0000-0000-0000076E0000}"/>
    <cellStyle name="Normal 6 3 3 4 2 2 5" xfId="25130" xr:uid="{00000000-0005-0000-0000-0000086E0000}"/>
    <cellStyle name="Normal 6 3 3 4 2 3" xfId="9048" xr:uid="{00000000-0005-0000-0000-0000096E0000}"/>
    <cellStyle name="Normal 6 3 3 4 2 3 2" xfId="19493" xr:uid="{00000000-0005-0000-0000-00000A6E0000}"/>
    <cellStyle name="Normal 6 3 3 4 2 3 2 2" xfId="42838" xr:uid="{00000000-0005-0000-0000-00000B6E0000}"/>
    <cellStyle name="Normal 6 3 3 4 2 3 3" xfId="14339" xr:uid="{00000000-0005-0000-0000-00000C6E0000}"/>
    <cellStyle name="Normal 6 3 3 4 2 3 3 2" xfId="37523" xr:uid="{00000000-0005-0000-0000-00000D6E0000}"/>
    <cellStyle name="Normal 6 3 3 4 2 3 4" xfId="32213" xr:uid="{00000000-0005-0000-0000-00000E6E0000}"/>
    <cellStyle name="Normal 6 3 3 4 2 3 5" xfId="26898" xr:uid="{00000000-0005-0000-0000-00000F6E0000}"/>
    <cellStyle name="Normal 6 3 3 4 2 4" xfId="16120" xr:uid="{00000000-0005-0000-0000-0000106E0000}"/>
    <cellStyle name="Normal 6 3 3 4 2 4 2" xfId="39307" xr:uid="{00000000-0005-0000-0000-0000116E0000}"/>
    <cellStyle name="Normal 6 3 3 4 2 5" xfId="10811" xr:uid="{00000000-0005-0000-0000-0000126E0000}"/>
    <cellStyle name="Normal 6 3 3 4 2 5 2" xfId="33992" xr:uid="{00000000-0005-0000-0000-0000136E0000}"/>
    <cellStyle name="Normal 6 3 3 4 2 6" xfId="21438" xr:uid="{00000000-0005-0000-0000-0000146E0000}"/>
    <cellStyle name="Normal 6 3 3 4 2 6 2" xfId="28682" xr:uid="{00000000-0005-0000-0000-0000156E0000}"/>
    <cellStyle name="Normal 6 3 3 4 2 7" xfId="23367" xr:uid="{00000000-0005-0000-0000-0000166E0000}"/>
    <cellStyle name="Normal 6 3 3 4 2 8" xfId="44633" xr:uid="{00000000-0005-0000-0000-0000176E0000}"/>
    <cellStyle name="Normal 6 3 3 4 2 9" xfId="5239" xr:uid="{00000000-0005-0000-0000-0000186E0000}"/>
    <cellStyle name="Normal 6 3 3 4 3" xfId="6604" xr:uid="{00000000-0005-0000-0000-0000196E0000}"/>
    <cellStyle name="Normal 6 3 3 4 3 2" xfId="17006" xr:uid="{00000000-0005-0000-0000-00001A6E0000}"/>
    <cellStyle name="Normal 6 3 3 4 3 2 2" xfId="40258" xr:uid="{00000000-0005-0000-0000-00001B6E0000}"/>
    <cellStyle name="Normal 6 3 3 4 3 3" xfId="11760" xr:uid="{00000000-0005-0000-0000-00001C6E0000}"/>
    <cellStyle name="Normal 6 3 3 4 3 3 2" xfId="34943" xr:uid="{00000000-0005-0000-0000-00001D6E0000}"/>
    <cellStyle name="Normal 6 3 3 4 3 4" xfId="29633" xr:uid="{00000000-0005-0000-0000-00001E6E0000}"/>
    <cellStyle name="Normal 6 3 3 4 3 5" xfId="24318" xr:uid="{00000000-0005-0000-0000-00001F6E0000}"/>
    <cellStyle name="Normal 6 3 3 4 4" xfId="8295" xr:uid="{00000000-0005-0000-0000-0000206E0000}"/>
    <cellStyle name="Normal 6 3 3 4 4 2" xfId="18681" xr:uid="{00000000-0005-0000-0000-0000216E0000}"/>
    <cellStyle name="Normal 6 3 3 4 4 2 2" xfId="42026" xr:uid="{00000000-0005-0000-0000-0000226E0000}"/>
    <cellStyle name="Normal 6 3 3 4 4 3" xfId="13527" xr:uid="{00000000-0005-0000-0000-0000236E0000}"/>
    <cellStyle name="Normal 6 3 3 4 4 3 2" xfId="36711" xr:uid="{00000000-0005-0000-0000-0000246E0000}"/>
    <cellStyle name="Normal 6 3 3 4 4 4" xfId="31401" xr:uid="{00000000-0005-0000-0000-0000256E0000}"/>
    <cellStyle name="Normal 6 3 3 4 4 5" xfId="26086" xr:uid="{00000000-0005-0000-0000-0000266E0000}"/>
    <cellStyle name="Normal 6 3 3 4 5" xfId="15308" xr:uid="{00000000-0005-0000-0000-0000276E0000}"/>
    <cellStyle name="Normal 6 3 3 4 5 2" xfId="38495" xr:uid="{00000000-0005-0000-0000-0000286E0000}"/>
    <cellStyle name="Normal 6 3 3 4 6" xfId="9999" xr:uid="{00000000-0005-0000-0000-0000296E0000}"/>
    <cellStyle name="Normal 6 3 3 4 6 2" xfId="33180" xr:uid="{00000000-0005-0000-0000-00002A6E0000}"/>
    <cellStyle name="Normal 6 3 3 4 7" xfId="20626" xr:uid="{00000000-0005-0000-0000-00002B6E0000}"/>
    <cellStyle name="Normal 6 3 3 4 7 2" xfId="27870" xr:uid="{00000000-0005-0000-0000-00002C6E0000}"/>
    <cellStyle name="Normal 6 3 3 4 8" xfId="22555" xr:uid="{00000000-0005-0000-0000-00002D6E0000}"/>
    <cellStyle name="Normal 6 3 3 4 9" xfId="43821" xr:uid="{00000000-0005-0000-0000-00002E6E0000}"/>
    <cellStyle name="Normal 6 3 3 5" xfId="611" xr:uid="{00000000-0005-0000-0000-00002F6E0000}"/>
    <cellStyle name="Normal 6 3 3 5 10" xfId="2575" xr:uid="{00000000-0005-0000-0000-0000306E0000}"/>
    <cellStyle name="Normal 6 3 3 5 2" xfId="6205" xr:uid="{00000000-0005-0000-0000-0000316E0000}"/>
    <cellStyle name="Normal 6 3 3 5 2 2" xfId="16648" xr:uid="{00000000-0005-0000-0000-0000326E0000}"/>
    <cellStyle name="Normal 6 3 3 5 2 2 2" xfId="39852" xr:uid="{00000000-0005-0000-0000-0000336E0000}"/>
    <cellStyle name="Normal 6 3 3 5 2 3" xfId="11354" xr:uid="{00000000-0005-0000-0000-0000346E0000}"/>
    <cellStyle name="Normal 6 3 3 5 2 3 2" xfId="34537" xr:uid="{00000000-0005-0000-0000-0000356E0000}"/>
    <cellStyle name="Normal 6 3 3 5 2 4" xfId="29227" xr:uid="{00000000-0005-0000-0000-0000366E0000}"/>
    <cellStyle name="Normal 6 3 3 5 2 5" xfId="23912" xr:uid="{00000000-0005-0000-0000-0000376E0000}"/>
    <cellStyle name="Normal 6 3 3 5 3" xfId="7937" xr:uid="{00000000-0005-0000-0000-0000386E0000}"/>
    <cellStyle name="Normal 6 3 3 5 3 2" xfId="18276" xr:uid="{00000000-0005-0000-0000-0000396E0000}"/>
    <cellStyle name="Normal 6 3 3 5 3 2 2" xfId="41620" xr:uid="{00000000-0005-0000-0000-00003A6E0000}"/>
    <cellStyle name="Normal 6 3 3 5 3 3" xfId="13121" xr:uid="{00000000-0005-0000-0000-00003B6E0000}"/>
    <cellStyle name="Normal 6 3 3 5 3 3 2" xfId="36305" xr:uid="{00000000-0005-0000-0000-00003C6E0000}"/>
    <cellStyle name="Normal 6 3 3 5 3 4" xfId="30995" xr:uid="{00000000-0005-0000-0000-00003D6E0000}"/>
    <cellStyle name="Normal 6 3 3 5 3 5" xfId="25680" xr:uid="{00000000-0005-0000-0000-00003E6E0000}"/>
    <cellStyle name="Normal 6 3 3 5 4" xfId="14902" xr:uid="{00000000-0005-0000-0000-00003F6E0000}"/>
    <cellStyle name="Normal 6 3 3 5 4 2" xfId="38089" xr:uid="{00000000-0005-0000-0000-0000406E0000}"/>
    <cellStyle name="Normal 6 3 3 5 5" xfId="9593" xr:uid="{00000000-0005-0000-0000-0000416E0000}"/>
    <cellStyle name="Normal 6 3 3 5 5 2" xfId="32774" xr:uid="{00000000-0005-0000-0000-0000426E0000}"/>
    <cellStyle name="Normal 6 3 3 5 6" xfId="20220" xr:uid="{00000000-0005-0000-0000-0000436E0000}"/>
    <cellStyle name="Normal 6 3 3 5 6 2" xfId="27464" xr:uid="{00000000-0005-0000-0000-0000446E0000}"/>
    <cellStyle name="Normal 6 3 3 5 7" xfId="22149" xr:uid="{00000000-0005-0000-0000-0000456E0000}"/>
    <cellStyle name="Normal 6 3 3 5 8" xfId="43415" xr:uid="{00000000-0005-0000-0000-0000466E0000}"/>
    <cellStyle name="Normal 6 3 3 5 9" xfId="5240" xr:uid="{00000000-0005-0000-0000-0000476E0000}"/>
    <cellStyle name="Normal 6 3 3 6" xfId="1438" xr:uid="{00000000-0005-0000-0000-0000486E0000}"/>
    <cellStyle name="Normal 6 3 3 6 10" xfId="3387" xr:uid="{00000000-0005-0000-0000-0000496E0000}"/>
    <cellStyle name="Normal 6 3 3 6 2" xfId="7004" xr:uid="{00000000-0005-0000-0000-00004A6E0000}"/>
    <cellStyle name="Normal 6 3 3 6 2 2" xfId="17376" xr:uid="{00000000-0005-0000-0000-00004B6E0000}"/>
    <cellStyle name="Normal 6 3 3 6 2 2 2" xfId="40664" xr:uid="{00000000-0005-0000-0000-00004C6E0000}"/>
    <cellStyle name="Normal 6 3 3 6 2 3" xfId="12166" xr:uid="{00000000-0005-0000-0000-00004D6E0000}"/>
    <cellStyle name="Normal 6 3 3 6 2 3 2" xfId="35349" xr:uid="{00000000-0005-0000-0000-00004E6E0000}"/>
    <cellStyle name="Normal 6 3 3 6 2 4" xfId="30039" xr:uid="{00000000-0005-0000-0000-00004F6E0000}"/>
    <cellStyle name="Normal 6 3 3 6 2 5" xfId="24724" xr:uid="{00000000-0005-0000-0000-0000506E0000}"/>
    <cellStyle name="Normal 6 3 3 6 3" xfId="8665" xr:uid="{00000000-0005-0000-0000-0000516E0000}"/>
    <cellStyle name="Normal 6 3 3 6 3 2" xfId="19087" xr:uid="{00000000-0005-0000-0000-0000526E0000}"/>
    <cellStyle name="Normal 6 3 3 6 3 2 2" xfId="42432" xr:uid="{00000000-0005-0000-0000-0000536E0000}"/>
    <cellStyle name="Normal 6 3 3 6 3 3" xfId="13933" xr:uid="{00000000-0005-0000-0000-0000546E0000}"/>
    <cellStyle name="Normal 6 3 3 6 3 3 2" xfId="37117" xr:uid="{00000000-0005-0000-0000-0000556E0000}"/>
    <cellStyle name="Normal 6 3 3 6 3 4" xfId="31807" xr:uid="{00000000-0005-0000-0000-0000566E0000}"/>
    <cellStyle name="Normal 6 3 3 6 3 5" xfId="26492" xr:uid="{00000000-0005-0000-0000-0000576E0000}"/>
    <cellStyle name="Normal 6 3 3 6 4" xfId="15714" xr:uid="{00000000-0005-0000-0000-0000586E0000}"/>
    <cellStyle name="Normal 6 3 3 6 4 2" xfId="38901" xr:uid="{00000000-0005-0000-0000-0000596E0000}"/>
    <cellStyle name="Normal 6 3 3 6 5" xfId="10405" xr:uid="{00000000-0005-0000-0000-00005A6E0000}"/>
    <cellStyle name="Normal 6 3 3 6 5 2" xfId="33586" xr:uid="{00000000-0005-0000-0000-00005B6E0000}"/>
    <cellStyle name="Normal 6 3 3 6 6" xfId="21032" xr:uid="{00000000-0005-0000-0000-00005C6E0000}"/>
    <cellStyle name="Normal 6 3 3 6 6 2" xfId="28276" xr:uid="{00000000-0005-0000-0000-00005D6E0000}"/>
    <cellStyle name="Normal 6 3 3 6 7" xfId="22961" xr:uid="{00000000-0005-0000-0000-00005E6E0000}"/>
    <cellStyle name="Normal 6 3 3 6 8" xfId="44227" xr:uid="{00000000-0005-0000-0000-00005F6E0000}"/>
    <cellStyle name="Normal 6 3 3 6 9" xfId="5241" xr:uid="{00000000-0005-0000-0000-0000606E0000}"/>
    <cellStyle name="Normal 6 3 3 7" xfId="6072" xr:uid="{00000000-0005-0000-0000-0000616E0000}"/>
    <cellStyle name="Normal 6 3 3 7 2" xfId="16527" xr:uid="{00000000-0005-0000-0000-0000626E0000}"/>
    <cellStyle name="Normal 6 3 3 7 2 2" xfId="39718" xr:uid="{00000000-0005-0000-0000-0000636E0000}"/>
    <cellStyle name="Normal 6 3 3 7 3" xfId="11220" xr:uid="{00000000-0005-0000-0000-0000646E0000}"/>
    <cellStyle name="Normal 6 3 3 7 3 2" xfId="34403" xr:uid="{00000000-0005-0000-0000-0000656E0000}"/>
    <cellStyle name="Normal 6 3 3 7 4" xfId="29093" xr:uid="{00000000-0005-0000-0000-0000666E0000}"/>
    <cellStyle name="Normal 6 3 3 7 5" xfId="23778" xr:uid="{00000000-0005-0000-0000-0000676E0000}"/>
    <cellStyle name="Normal 6 3 3 8" xfId="7816" xr:uid="{00000000-0005-0000-0000-0000686E0000}"/>
    <cellStyle name="Normal 6 3 3 8 2" xfId="18143" xr:uid="{00000000-0005-0000-0000-0000696E0000}"/>
    <cellStyle name="Normal 6 3 3 8 2 2" xfId="41486" xr:uid="{00000000-0005-0000-0000-00006A6E0000}"/>
    <cellStyle name="Normal 6 3 3 8 3" xfId="12987" xr:uid="{00000000-0005-0000-0000-00006B6E0000}"/>
    <cellStyle name="Normal 6 3 3 8 3 2" xfId="36171" xr:uid="{00000000-0005-0000-0000-00006C6E0000}"/>
    <cellStyle name="Normal 6 3 3 8 4" xfId="30861" xr:uid="{00000000-0005-0000-0000-00006D6E0000}"/>
    <cellStyle name="Normal 6 3 3 8 5" xfId="25546" xr:uid="{00000000-0005-0000-0000-00006E6E0000}"/>
    <cellStyle name="Normal 6 3 3 9" xfId="14768" xr:uid="{00000000-0005-0000-0000-00006F6E0000}"/>
    <cellStyle name="Normal 6 3 3 9 2" xfId="37955" xr:uid="{00000000-0005-0000-0000-0000706E0000}"/>
    <cellStyle name="Normal 6 3 4" xfId="699" xr:uid="{00000000-0005-0000-0000-0000716E0000}"/>
    <cellStyle name="Normal 6 3 4 10" xfId="43500" xr:uid="{00000000-0005-0000-0000-0000726E0000}"/>
    <cellStyle name="Normal 6 3 4 11" xfId="5242" xr:uid="{00000000-0005-0000-0000-0000736E0000}"/>
    <cellStyle name="Normal 6 3 4 12" xfId="2660" xr:uid="{00000000-0005-0000-0000-0000746E0000}"/>
    <cellStyle name="Normal 6 3 4 2" xfId="1115" xr:uid="{00000000-0005-0000-0000-0000756E0000}"/>
    <cellStyle name="Normal 6 3 4 2 10" xfId="5243" xr:uid="{00000000-0005-0000-0000-0000766E0000}"/>
    <cellStyle name="Normal 6 3 4 2 11" xfId="3066" xr:uid="{00000000-0005-0000-0000-0000776E0000}"/>
    <cellStyle name="Normal 6 3 4 2 2" xfId="1930" xr:uid="{00000000-0005-0000-0000-0000786E0000}"/>
    <cellStyle name="Normal 6 3 4 2 2 10" xfId="3878" xr:uid="{00000000-0005-0000-0000-0000796E0000}"/>
    <cellStyle name="Normal 6 3 4 2 2 2" xfId="7488" xr:uid="{00000000-0005-0000-0000-00007A6E0000}"/>
    <cellStyle name="Normal 6 3 4 2 2 2 2" xfId="17831" xr:uid="{00000000-0005-0000-0000-00007B6E0000}"/>
    <cellStyle name="Normal 6 3 4 2 2 2 2 2" xfId="41155" xr:uid="{00000000-0005-0000-0000-00007C6E0000}"/>
    <cellStyle name="Normal 6 3 4 2 2 2 3" xfId="12657" xr:uid="{00000000-0005-0000-0000-00007D6E0000}"/>
    <cellStyle name="Normal 6 3 4 2 2 2 3 2" xfId="35840" xr:uid="{00000000-0005-0000-0000-00007E6E0000}"/>
    <cellStyle name="Normal 6 3 4 2 2 2 4" xfId="30530" xr:uid="{00000000-0005-0000-0000-00007F6E0000}"/>
    <cellStyle name="Normal 6 3 4 2 2 2 5" xfId="25215" xr:uid="{00000000-0005-0000-0000-0000806E0000}"/>
    <cellStyle name="Normal 6 3 4 2 2 3" xfId="9121" xr:uid="{00000000-0005-0000-0000-0000816E0000}"/>
    <cellStyle name="Normal 6 3 4 2 2 3 2" xfId="19578" xr:uid="{00000000-0005-0000-0000-0000826E0000}"/>
    <cellStyle name="Normal 6 3 4 2 2 3 2 2" xfId="42923" xr:uid="{00000000-0005-0000-0000-0000836E0000}"/>
    <cellStyle name="Normal 6 3 4 2 2 3 3" xfId="14424" xr:uid="{00000000-0005-0000-0000-0000846E0000}"/>
    <cellStyle name="Normal 6 3 4 2 2 3 3 2" xfId="37608" xr:uid="{00000000-0005-0000-0000-0000856E0000}"/>
    <cellStyle name="Normal 6 3 4 2 2 3 4" xfId="32298" xr:uid="{00000000-0005-0000-0000-0000866E0000}"/>
    <cellStyle name="Normal 6 3 4 2 2 3 5" xfId="26983" xr:uid="{00000000-0005-0000-0000-0000876E0000}"/>
    <cellStyle name="Normal 6 3 4 2 2 4" xfId="16205" xr:uid="{00000000-0005-0000-0000-0000886E0000}"/>
    <cellStyle name="Normal 6 3 4 2 2 4 2" xfId="39392" xr:uid="{00000000-0005-0000-0000-0000896E0000}"/>
    <cellStyle name="Normal 6 3 4 2 2 5" xfId="10896" xr:uid="{00000000-0005-0000-0000-00008A6E0000}"/>
    <cellStyle name="Normal 6 3 4 2 2 5 2" xfId="34077" xr:uid="{00000000-0005-0000-0000-00008B6E0000}"/>
    <cellStyle name="Normal 6 3 4 2 2 6" xfId="21523" xr:uid="{00000000-0005-0000-0000-00008C6E0000}"/>
    <cellStyle name="Normal 6 3 4 2 2 6 2" xfId="28767" xr:uid="{00000000-0005-0000-0000-00008D6E0000}"/>
    <cellStyle name="Normal 6 3 4 2 2 7" xfId="23452" xr:uid="{00000000-0005-0000-0000-00008E6E0000}"/>
    <cellStyle name="Normal 6 3 4 2 2 8" xfId="44718" xr:uid="{00000000-0005-0000-0000-00008F6E0000}"/>
    <cellStyle name="Normal 6 3 4 2 2 9" xfId="5244" xr:uid="{00000000-0005-0000-0000-0000906E0000}"/>
    <cellStyle name="Normal 6 3 4 2 3" xfId="6688" xr:uid="{00000000-0005-0000-0000-0000916E0000}"/>
    <cellStyle name="Normal 6 3 4 2 3 2" xfId="17079" xr:uid="{00000000-0005-0000-0000-0000926E0000}"/>
    <cellStyle name="Normal 6 3 4 2 3 2 2" xfId="40343" xr:uid="{00000000-0005-0000-0000-0000936E0000}"/>
    <cellStyle name="Normal 6 3 4 2 3 3" xfId="11845" xr:uid="{00000000-0005-0000-0000-0000946E0000}"/>
    <cellStyle name="Normal 6 3 4 2 3 3 2" xfId="35028" xr:uid="{00000000-0005-0000-0000-0000956E0000}"/>
    <cellStyle name="Normal 6 3 4 2 3 4" xfId="29718" xr:uid="{00000000-0005-0000-0000-0000966E0000}"/>
    <cellStyle name="Normal 6 3 4 2 3 5" xfId="24403" xr:uid="{00000000-0005-0000-0000-0000976E0000}"/>
    <cellStyle name="Normal 6 3 4 2 4" xfId="8368" xr:uid="{00000000-0005-0000-0000-0000986E0000}"/>
    <cellStyle name="Normal 6 3 4 2 4 2" xfId="18766" xr:uid="{00000000-0005-0000-0000-0000996E0000}"/>
    <cellStyle name="Normal 6 3 4 2 4 2 2" xfId="42111" xr:uid="{00000000-0005-0000-0000-00009A6E0000}"/>
    <cellStyle name="Normal 6 3 4 2 4 3" xfId="13612" xr:uid="{00000000-0005-0000-0000-00009B6E0000}"/>
    <cellStyle name="Normal 6 3 4 2 4 3 2" xfId="36796" xr:uid="{00000000-0005-0000-0000-00009C6E0000}"/>
    <cellStyle name="Normal 6 3 4 2 4 4" xfId="31486" xr:uid="{00000000-0005-0000-0000-00009D6E0000}"/>
    <cellStyle name="Normal 6 3 4 2 4 5" xfId="26171" xr:uid="{00000000-0005-0000-0000-00009E6E0000}"/>
    <cellStyle name="Normal 6 3 4 2 5" xfId="15393" xr:uid="{00000000-0005-0000-0000-00009F6E0000}"/>
    <cellStyle name="Normal 6 3 4 2 5 2" xfId="38580" xr:uid="{00000000-0005-0000-0000-0000A06E0000}"/>
    <cellStyle name="Normal 6 3 4 2 6" xfId="10084" xr:uid="{00000000-0005-0000-0000-0000A16E0000}"/>
    <cellStyle name="Normal 6 3 4 2 6 2" xfId="33265" xr:uid="{00000000-0005-0000-0000-0000A26E0000}"/>
    <cellStyle name="Normal 6 3 4 2 7" xfId="20711" xr:uid="{00000000-0005-0000-0000-0000A36E0000}"/>
    <cellStyle name="Normal 6 3 4 2 7 2" xfId="27955" xr:uid="{00000000-0005-0000-0000-0000A46E0000}"/>
    <cellStyle name="Normal 6 3 4 2 8" xfId="22640" xr:uid="{00000000-0005-0000-0000-0000A56E0000}"/>
    <cellStyle name="Normal 6 3 4 2 9" xfId="43906" xr:uid="{00000000-0005-0000-0000-0000A66E0000}"/>
    <cellStyle name="Normal 6 3 4 3" xfId="1523" xr:uid="{00000000-0005-0000-0000-0000A76E0000}"/>
    <cellStyle name="Normal 6 3 4 3 10" xfId="3472" xr:uid="{00000000-0005-0000-0000-0000A86E0000}"/>
    <cellStyle name="Normal 6 3 4 3 2" xfId="7088" xr:uid="{00000000-0005-0000-0000-0000A96E0000}"/>
    <cellStyle name="Normal 6 3 4 3 2 2" xfId="17449" xr:uid="{00000000-0005-0000-0000-0000AA6E0000}"/>
    <cellStyle name="Normal 6 3 4 3 2 2 2" xfId="40749" xr:uid="{00000000-0005-0000-0000-0000AB6E0000}"/>
    <cellStyle name="Normal 6 3 4 3 2 3" xfId="12251" xr:uid="{00000000-0005-0000-0000-0000AC6E0000}"/>
    <cellStyle name="Normal 6 3 4 3 2 3 2" xfId="35434" xr:uid="{00000000-0005-0000-0000-0000AD6E0000}"/>
    <cellStyle name="Normal 6 3 4 3 2 4" xfId="30124" xr:uid="{00000000-0005-0000-0000-0000AE6E0000}"/>
    <cellStyle name="Normal 6 3 4 3 2 5" xfId="24809" xr:uid="{00000000-0005-0000-0000-0000AF6E0000}"/>
    <cellStyle name="Normal 6 3 4 3 3" xfId="8738" xr:uid="{00000000-0005-0000-0000-0000B06E0000}"/>
    <cellStyle name="Normal 6 3 4 3 3 2" xfId="19172" xr:uid="{00000000-0005-0000-0000-0000B16E0000}"/>
    <cellStyle name="Normal 6 3 4 3 3 2 2" xfId="42517" xr:uid="{00000000-0005-0000-0000-0000B26E0000}"/>
    <cellStyle name="Normal 6 3 4 3 3 3" xfId="14018" xr:uid="{00000000-0005-0000-0000-0000B36E0000}"/>
    <cellStyle name="Normal 6 3 4 3 3 3 2" xfId="37202" xr:uid="{00000000-0005-0000-0000-0000B46E0000}"/>
    <cellStyle name="Normal 6 3 4 3 3 4" xfId="31892" xr:uid="{00000000-0005-0000-0000-0000B56E0000}"/>
    <cellStyle name="Normal 6 3 4 3 3 5" xfId="26577" xr:uid="{00000000-0005-0000-0000-0000B66E0000}"/>
    <cellStyle name="Normal 6 3 4 3 4" xfId="15799" xr:uid="{00000000-0005-0000-0000-0000B76E0000}"/>
    <cellStyle name="Normal 6 3 4 3 4 2" xfId="38986" xr:uid="{00000000-0005-0000-0000-0000B86E0000}"/>
    <cellStyle name="Normal 6 3 4 3 5" xfId="10490" xr:uid="{00000000-0005-0000-0000-0000B96E0000}"/>
    <cellStyle name="Normal 6 3 4 3 5 2" xfId="33671" xr:uid="{00000000-0005-0000-0000-0000BA6E0000}"/>
    <cellStyle name="Normal 6 3 4 3 6" xfId="21117" xr:uid="{00000000-0005-0000-0000-0000BB6E0000}"/>
    <cellStyle name="Normal 6 3 4 3 6 2" xfId="28361" xr:uid="{00000000-0005-0000-0000-0000BC6E0000}"/>
    <cellStyle name="Normal 6 3 4 3 7" xfId="23046" xr:uid="{00000000-0005-0000-0000-0000BD6E0000}"/>
    <cellStyle name="Normal 6 3 4 3 8" xfId="44312" xr:uid="{00000000-0005-0000-0000-0000BE6E0000}"/>
    <cellStyle name="Normal 6 3 4 3 9" xfId="5245" xr:uid="{00000000-0005-0000-0000-0000BF6E0000}"/>
    <cellStyle name="Normal 6 3 4 4" xfId="6289" xr:uid="{00000000-0005-0000-0000-0000C06E0000}"/>
    <cellStyle name="Normal 6 3 4 4 2" xfId="16721" xr:uid="{00000000-0005-0000-0000-0000C16E0000}"/>
    <cellStyle name="Normal 6 3 4 4 2 2" xfId="39937" xr:uid="{00000000-0005-0000-0000-0000C26E0000}"/>
    <cellStyle name="Normal 6 3 4 4 3" xfId="11439" xr:uid="{00000000-0005-0000-0000-0000C36E0000}"/>
    <cellStyle name="Normal 6 3 4 4 3 2" xfId="34622" xr:uid="{00000000-0005-0000-0000-0000C46E0000}"/>
    <cellStyle name="Normal 6 3 4 4 4" xfId="29312" xr:uid="{00000000-0005-0000-0000-0000C56E0000}"/>
    <cellStyle name="Normal 6 3 4 4 5" xfId="23997" xr:uid="{00000000-0005-0000-0000-0000C66E0000}"/>
    <cellStyle name="Normal 6 3 4 5" xfId="8010" xr:uid="{00000000-0005-0000-0000-0000C76E0000}"/>
    <cellStyle name="Normal 6 3 4 5 2" xfId="18361" xr:uid="{00000000-0005-0000-0000-0000C86E0000}"/>
    <cellStyle name="Normal 6 3 4 5 2 2" xfId="41705" xr:uid="{00000000-0005-0000-0000-0000C96E0000}"/>
    <cellStyle name="Normal 6 3 4 5 3" xfId="13206" xr:uid="{00000000-0005-0000-0000-0000CA6E0000}"/>
    <cellStyle name="Normal 6 3 4 5 3 2" xfId="36390" xr:uid="{00000000-0005-0000-0000-0000CB6E0000}"/>
    <cellStyle name="Normal 6 3 4 5 4" xfId="31080" xr:uid="{00000000-0005-0000-0000-0000CC6E0000}"/>
    <cellStyle name="Normal 6 3 4 5 5" xfId="25765" xr:uid="{00000000-0005-0000-0000-0000CD6E0000}"/>
    <cellStyle name="Normal 6 3 4 6" xfId="14987" xr:uid="{00000000-0005-0000-0000-0000CE6E0000}"/>
    <cellStyle name="Normal 6 3 4 6 2" xfId="38174" xr:uid="{00000000-0005-0000-0000-0000CF6E0000}"/>
    <cellStyle name="Normal 6 3 4 7" xfId="9678" xr:uid="{00000000-0005-0000-0000-0000D06E0000}"/>
    <cellStyle name="Normal 6 3 4 7 2" xfId="32859" xr:uid="{00000000-0005-0000-0000-0000D16E0000}"/>
    <cellStyle name="Normal 6 3 4 8" xfId="20305" xr:uid="{00000000-0005-0000-0000-0000D26E0000}"/>
    <cellStyle name="Normal 6 3 4 8 2" xfId="27549" xr:uid="{00000000-0005-0000-0000-0000D36E0000}"/>
    <cellStyle name="Normal 6 3 4 9" xfId="22234" xr:uid="{00000000-0005-0000-0000-0000D46E0000}"/>
    <cellStyle name="Normal 6 3 5" xfId="836" xr:uid="{00000000-0005-0000-0000-0000D56E0000}"/>
    <cellStyle name="Normal 6 3 5 10" xfId="43629" xr:uid="{00000000-0005-0000-0000-0000D66E0000}"/>
    <cellStyle name="Normal 6 3 5 11" xfId="5246" xr:uid="{00000000-0005-0000-0000-0000D76E0000}"/>
    <cellStyle name="Normal 6 3 5 12" xfId="2789" xr:uid="{00000000-0005-0000-0000-0000D86E0000}"/>
    <cellStyle name="Normal 6 3 5 2" xfId="1244" xr:uid="{00000000-0005-0000-0000-0000D96E0000}"/>
    <cellStyle name="Normal 6 3 5 2 10" xfId="5247" xr:uid="{00000000-0005-0000-0000-0000DA6E0000}"/>
    <cellStyle name="Normal 6 3 5 2 11" xfId="3195" xr:uid="{00000000-0005-0000-0000-0000DB6E0000}"/>
    <cellStyle name="Normal 6 3 5 2 2" xfId="2059" xr:uid="{00000000-0005-0000-0000-0000DC6E0000}"/>
    <cellStyle name="Normal 6 3 5 2 2 10" xfId="4007" xr:uid="{00000000-0005-0000-0000-0000DD6E0000}"/>
    <cellStyle name="Normal 6 3 5 2 2 2" xfId="7615" xr:uid="{00000000-0005-0000-0000-0000DE6E0000}"/>
    <cellStyle name="Normal 6 3 5 2 2 2 2" xfId="17948" xr:uid="{00000000-0005-0000-0000-0000DF6E0000}"/>
    <cellStyle name="Normal 6 3 5 2 2 2 2 2" xfId="41284" xr:uid="{00000000-0005-0000-0000-0000E06E0000}"/>
    <cellStyle name="Normal 6 3 5 2 2 2 3" xfId="12786" xr:uid="{00000000-0005-0000-0000-0000E16E0000}"/>
    <cellStyle name="Normal 6 3 5 2 2 2 3 2" xfId="35969" xr:uid="{00000000-0005-0000-0000-0000E26E0000}"/>
    <cellStyle name="Normal 6 3 5 2 2 2 4" xfId="30659" xr:uid="{00000000-0005-0000-0000-0000E36E0000}"/>
    <cellStyle name="Normal 6 3 5 2 2 2 5" xfId="25344" xr:uid="{00000000-0005-0000-0000-0000E46E0000}"/>
    <cellStyle name="Normal 6 3 5 2 2 3" xfId="9238" xr:uid="{00000000-0005-0000-0000-0000E56E0000}"/>
    <cellStyle name="Normal 6 3 5 2 2 3 2" xfId="19707" xr:uid="{00000000-0005-0000-0000-0000E66E0000}"/>
    <cellStyle name="Normal 6 3 5 2 2 3 2 2" xfId="43052" xr:uid="{00000000-0005-0000-0000-0000E76E0000}"/>
    <cellStyle name="Normal 6 3 5 2 2 3 3" xfId="14553" xr:uid="{00000000-0005-0000-0000-0000E86E0000}"/>
    <cellStyle name="Normal 6 3 5 2 2 3 3 2" xfId="37737" xr:uid="{00000000-0005-0000-0000-0000E96E0000}"/>
    <cellStyle name="Normal 6 3 5 2 2 3 4" xfId="32427" xr:uid="{00000000-0005-0000-0000-0000EA6E0000}"/>
    <cellStyle name="Normal 6 3 5 2 2 3 5" xfId="27112" xr:uid="{00000000-0005-0000-0000-0000EB6E0000}"/>
    <cellStyle name="Normal 6 3 5 2 2 4" xfId="16334" xr:uid="{00000000-0005-0000-0000-0000EC6E0000}"/>
    <cellStyle name="Normal 6 3 5 2 2 4 2" xfId="39521" xr:uid="{00000000-0005-0000-0000-0000ED6E0000}"/>
    <cellStyle name="Normal 6 3 5 2 2 5" xfId="11025" xr:uid="{00000000-0005-0000-0000-0000EE6E0000}"/>
    <cellStyle name="Normal 6 3 5 2 2 5 2" xfId="34206" xr:uid="{00000000-0005-0000-0000-0000EF6E0000}"/>
    <cellStyle name="Normal 6 3 5 2 2 6" xfId="21652" xr:uid="{00000000-0005-0000-0000-0000F06E0000}"/>
    <cellStyle name="Normal 6 3 5 2 2 6 2" xfId="28896" xr:uid="{00000000-0005-0000-0000-0000F16E0000}"/>
    <cellStyle name="Normal 6 3 5 2 2 7" xfId="23581" xr:uid="{00000000-0005-0000-0000-0000F26E0000}"/>
    <cellStyle name="Normal 6 3 5 2 2 8" xfId="44847" xr:uid="{00000000-0005-0000-0000-0000F36E0000}"/>
    <cellStyle name="Normal 6 3 5 2 2 9" xfId="5248" xr:uid="{00000000-0005-0000-0000-0000F46E0000}"/>
    <cellStyle name="Normal 6 3 5 2 3" xfId="6815" xr:uid="{00000000-0005-0000-0000-0000F56E0000}"/>
    <cellStyle name="Normal 6 3 5 2 3 2" xfId="17184" xr:uid="{00000000-0005-0000-0000-0000F66E0000}"/>
    <cellStyle name="Normal 6 3 5 2 3 2 2" xfId="40472" xr:uid="{00000000-0005-0000-0000-0000F76E0000}"/>
    <cellStyle name="Normal 6 3 5 2 3 3" xfId="11974" xr:uid="{00000000-0005-0000-0000-0000F86E0000}"/>
    <cellStyle name="Normal 6 3 5 2 3 3 2" xfId="35157" xr:uid="{00000000-0005-0000-0000-0000F96E0000}"/>
    <cellStyle name="Normal 6 3 5 2 3 4" xfId="29847" xr:uid="{00000000-0005-0000-0000-0000FA6E0000}"/>
    <cellStyle name="Normal 6 3 5 2 3 5" xfId="24532" xr:uid="{00000000-0005-0000-0000-0000FB6E0000}"/>
    <cellStyle name="Normal 6 3 5 2 4" xfId="8473" xr:uid="{00000000-0005-0000-0000-0000FC6E0000}"/>
    <cellStyle name="Normal 6 3 5 2 4 2" xfId="18895" xr:uid="{00000000-0005-0000-0000-0000FD6E0000}"/>
    <cellStyle name="Normal 6 3 5 2 4 2 2" xfId="42240" xr:uid="{00000000-0005-0000-0000-0000FE6E0000}"/>
    <cellStyle name="Normal 6 3 5 2 4 3" xfId="13741" xr:uid="{00000000-0005-0000-0000-0000FF6E0000}"/>
    <cellStyle name="Normal 6 3 5 2 4 3 2" xfId="36925" xr:uid="{00000000-0005-0000-0000-0000006F0000}"/>
    <cellStyle name="Normal 6 3 5 2 4 4" xfId="31615" xr:uid="{00000000-0005-0000-0000-0000016F0000}"/>
    <cellStyle name="Normal 6 3 5 2 4 5" xfId="26300" xr:uid="{00000000-0005-0000-0000-0000026F0000}"/>
    <cellStyle name="Normal 6 3 5 2 5" xfId="15522" xr:uid="{00000000-0005-0000-0000-0000036F0000}"/>
    <cellStyle name="Normal 6 3 5 2 5 2" xfId="38709" xr:uid="{00000000-0005-0000-0000-0000046F0000}"/>
    <cellStyle name="Normal 6 3 5 2 6" xfId="10213" xr:uid="{00000000-0005-0000-0000-0000056F0000}"/>
    <cellStyle name="Normal 6 3 5 2 6 2" xfId="33394" xr:uid="{00000000-0005-0000-0000-0000066F0000}"/>
    <cellStyle name="Normal 6 3 5 2 7" xfId="20840" xr:uid="{00000000-0005-0000-0000-0000076F0000}"/>
    <cellStyle name="Normal 6 3 5 2 7 2" xfId="28084" xr:uid="{00000000-0005-0000-0000-0000086F0000}"/>
    <cellStyle name="Normal 6 3 5 2 8" xfId="22769" xr:uid="{00000000-0005-0000-0000-0000096F0000}"/>
    <cellStyle name="Normal 6 3 5 2 9" xfId="44035" xr:uid="{00000000-0005-0000-0000-00000A6F0000}"/>
    <cellStyle name="Normal 6 3 5 3" xfId="1652" xr:uid="{00000000-0005-0000-0000-00000B6F0000}"/>
    <cellStyle name="Normal 6 3 5 3 10" xfId="3601" xr:uid="{00000000-0005-0000-0000-00000C6F0000}"/>
    <cellStyle name="Normal 6 3 5 3 2" xfId="7215" xr:uid="{00000000-0005-0000-0000-00000D6F0000}"/>
    <cellStyle name="Normal 6 3 5 3 2 2" xfId="17566" xr:uid="{00000000-0005-0000-0000-00000E6F0000}"/>
    <cellStyle name="Normal 6 3 5 3 2 2 2" xfId="40878" xr:uid="{00000000-0005-0000-0000-00000F6F0000}"/>
    <cellStyle name="Normal 6 3 5 3 2 3" xfId="12380" xr:uid="{00000000-0005-0000-0000-0000106F0000}"/>
    <cellStyle name="Normal 6 3 5 3 2 3 2" xfId="35563" xr:uid="{00000000-0005-0000-0000-0000116F0000}"/>
    <cellStyle name="Normal 6 3 5 3 2 4" xfId="30253" xr:uid="{00000000-0005-0000-0000-0000126F0000}"/>
    <cellStyle name="Normal 6 3 5 3 2 5" xfId="24938" xr:uid="{00000000-0005-0000-0000-0000136F0000}"/>
    <cellStyle name="Normal 6 3 5 3 3" xfId="8855" xr:uid="{00000000-0005-0000-0000-0000146F0000}"/>
    <cellStyle name="Normal 6 3 5 3 3 2" xfId="19301" xr:uid="{00000000-0005-0000-0000-0000156F0000}"/>
    <cellStyle name="Normal 6 3 5 3 3 2 2" xfId="42646" xr:uid="{00000000-0005-0000-0000-0000166F0000}"/>
    <cellStyle name="Normal 6 3 5 3 3 3" xfId="14147" xr:uid="{00000000-0005-0000-0000-0000176F0000}"/>
    <cellStyle name="Normal 6 3 5 3 3 3 2" xfId="37331" xr:uid="{00000000-0005-0000-0000-0000186F0000}"/>
    <cellStyle name="Normal 6 3 5 3 3 4" xfId="32021" xr:uid="{00000000-0005-0000-0000-0000196F0000}"/>
    <cellStyle name="Normal 6 3 5 3 3 5" xfId="26706" xr:uid="{00000000-0005-0000-0000-00001A6F0000}"/>
    <cellStyle name="Normal 6 3 5 3 4" xfId="15928" xr:uid="{00000000-0005-0000-0000-00001B6F0000}"/>
    <cellStyle name="Normal 6 3 5 3 4 2" xfId="39115" xr:uid="{00000000-0005-0000-0000-00001C6F0000}"/>
    <cellStyle name="Normal 6 3 5 3 5" xfId="10619" xr:uid="{00000000-0005-0000-0000-00001D6F0000}"/>
    <cellStyle name="Normal 6 3 5 3 5 2" xfId="33800" xr:uid="{00000000-0005-0000-0000-00001E6F0000}"/>
    <cellStyle name="Normal 6 3 5 3 6" xfId="21246" xr:uid="{00000000-0005-0000-0000-00001F6F0000}"/>
    <cellStyle name="Normal 6 3 5 3 6 2" xfId="28490" xr:uid="{00000000-0005-0000-0000-0000206F0000}"/>
    <cellStyle name="Normal 6 3 5 3 7" xfId="23175" xr:uid="{00000000-0005-0000-0000-0000216F0000}"/>
    <cellStyle name="Normal 6 3 5 3 8" xfId="44441" xr:uid="{00000000-0005-0000-0000-0000226F0000}"/>
    <cellStyle name="Normal 6 3 5 3 9" xfId="5249" xr:uid="{00000000-0005-0000-0000-0000236F0000}"/>
    <cellStyle name="Normal 6 3 5 4" xfId="6416" xr:uid="{00000000-0005-0000-0000-0000246F0000}"/>
    <cellStyle name="Normal 6 3 5 4 2" xfId="16826" xr:uid="{00000000-0005-0000-0000-0000256F0000}"/>
    <cellStyle name="Normal 6 3 5 4 2 2" xfId="40066" xr:uid="{00000000-0005-0000-0000-0000266F0000}"/>
    <cellStyle name="Normal 6 3 5 4 3" xfId="11568" xr:uid="{00000000-0005-0000-0000-0000276F0000}"/>
    <cellStyle name="Normal 6 3 5 4 3 2" xfId="34751" xr:uid="{00000000-0005-0000-0000-0000286F0000}"/>
    <cellStyle name="Normal 6 3 5 4 4" xfId="29441" xr:uid="{00000000-0005-0000-0000-0000296F0000}"/>
    <cellStyle name="Normal 6 3 5 4 5" xfId="24126" xr:uid="{00000000-0005-0000-0000-00002A6F0000}"/>
    <cellStyle name="Normal 6 3 5 5" xfId="8115" xr:uid="{00000000-0005-0000-0000-00002B6F0000}"/>
    <cellStyle name="Normal 6 3 5 5 2" xfId="18490" xr:uid="{00000000-0005-0000-0000-00002C6F0000}"/>
    <cellStyle name="Normal 6 3 5 5 2 2" xfId="41834" xr:uid="{00000000-0005-0000-0000-00002D6F0000}"/>
    <cellStyle name="Normal 6 3 5 5 3" xfId="13335" xr:uid="{00000000-0005-0000-0000-00002E6F0000}"/>
    <cellStyle name="Normal 6 3 5 5 3 2" xfId="36519" xr:uid="{00000000-0005-0000-0000-00002F6F0000}"/>
    <cellStyle name="Normal 6 3 5 5 4" xfId="31209" xr:uid="{00000000-0005-0000-0000-0000306F0000}"/>
    <cellStyle name="Normal 6 3 5 5 5" xfId="25894" xr:uid="{00000000-0005-0000-0000-0000316F0000}"/>
    <cellStyle name="Normal 6 3 5 6" xfId="15116" xr:uid="{00000000-0005-0000-0000-0000326F0000}"/>
    <cellStyle name="Normal 6 3 5 6 2" xfId="38303" xr:uid="{00000000-0005-0000-0000-0000336F0000}"/>
    <cellStyle name="Normal 6 3 5 7" xfId="9807" xr:uid="{00000000-0005-0000-0000-0000346F0000}"/>
    <cellStyle name="Normal 6 3 5 7 2" xfId="32988" xr:uid="{00000000-0005-0000-0000-0000356F0000}"/>
    <cellStyle name="Normal 6 3 5 8" xfId="20434" xr:uid="{00000000-0005-0000-0000-0000366F0000}"/>
    <cellStyle name="Normal 6 3 5 8 2" xfId="27678" xr:uid="{00000000-0005-0000-0000-0000376F0000}"/>
    <cellStyle name="Normal 6 3 5 9" xfId="22363" xr:uid="{00000000-0005-0000-0000-0000386F0000}"/>
    <cellStyle name="Normal 6 3 6" xfId="980" xr:uid="{00000000-0005-0000-0000-0000396F0000}"/>
    <cellStyle name="Normal 6 3 6 10" xfId="5250" xr:uid="{00000000-0005-0000-0000-00003A6F0000}"/>
    <cellStyle name="Normal 6 3 6 11" xfId="2931" xr:uid="{00000000-0005-0000-0000-00003B6F0000}"/>
    <cellStyle name="Normal 6 3 6 2" xfId="1795" xr:uid="{00000000-0005-0000-0000-00003C6F0000}"/>
    <cellStyle name="Normal 6 3 6 2 10" xfId="3743" xr:uid="{00000000-0005-0000-0000-00003D6F0000}"/>
    <cellStyle name="Normal 6 3 6 2 2" xfId="7355" xr:uid="{00000000-0005-0000-0000-00003E6F0000}"/>
    <cellStyle name="Normal 6 3 6 2 2 2" xfId="17708" xr:uid="{00000000-0005-0000-0000-00003F6F0000}"/>
    <cellStyle name="Normal 6 3 6 2 2 2 2" xfId="41020" xr:uid="{00000000-0005-0000-0000-0000406F0000}"/>
    <cellStyle name="Normal 6 3 6 2 2 3" xfId="12522" xr:uid="{00000000-0005-0000-0000-0000416F0000}"/>
    <cellStyle name="Normal 6 3 6 2 2 3 2" xfId="35705" xr:uid="{00000000-0005-0000-0000-0000426F0000}"/>
    <cellStyle name="Normal 6 3 6 2 2 4" xfId="30395" xr:uid="{00000000-0005-0000-0000-0000436F0000}"/>
    <cellStyle name="Normal 6 3 6 2 2 5" xfId="25080" xr:uid="{00000000-0005-0000-0000-0000446F0000}"/>
    <cellStyle name="Normal 6 3 6 2 3" xfId="8998" xr:uid="{00000000-0005-0000-0000-0000456F0000}"/>
    <cellStyle name="Normal 6 3 6 2 3 2" xfId="19443" xr:uid="{00000000-0005-0000-0000-0000466F0000}"/>
    <cellStyle name="Normal 6 3 6 2 3 2 2" xfId="42788" xr:uid="{00000000-0005-0000-0000-0000476F0000}"/>
    <cellStyle name="Normal 6 3 6 2 3 3" xfId="14289" xr:uid="{00000000-0005-0000-0000-0000486F0000}"/>
    <cellStyle name="Normal 6 3 6 2 3 3 2" xfId="37473" xr:uid="{00000000-0005-0000-0000-0000496F0000}"/>
    <cellStyle name="Normal 6 3 6 2 3 4" xfId="32163" xr:uid="{00000000-0005-0000-0000-00004A6F0000}"/>
    <cellStyle name="Normal 6 3 6 2 3 5" xfId="26848" xr:uid="{00000000-0005-0000-0000-00004B6F0000}"/>
    <cellStyle name="Normal 6 3 6 2 4" xfId="16070" xr:uid="{00000000-0005-0000-0000-00004C6F0000}"/>
    <cellStyle name="Normal 6 3 6 2 4 2" xfId="39257" xr:uid="{00000000-0005-0000-0000-00004D6F0000}"/>
    <cellStyle name="Normal 6 3 6 2 5" xfId="10761" xr:uid="{00000000-0005-0000-0000-00004E6F0000}"/>
    <cellStyle name="Normal 6 3 6 2 5 2" xfId="33942" xr:uid="{00000000-0005-0000-0000-00004F6F0000}"/>
    <cellStyle name="Normal 6 3 6 2 6" xfId="21388" xr:uid="{00000000-0005-0000-0000-0000506F0000}"/>
    <cellStyle name="Normal 6 3 6 2 6 2" xfId="28632" xr:uid="{00000000-0005-0000-0000-0000516F0000}"/>
    <cellStyle name="Normal 6 3 6 2 7" xfId="23317" xr:uid="{00000000-0005-0000-0000-0000526F0000}"/>
    <cellStyle name="Normal 6 3 6 2 8" xfId="44583" xr:uid="{00000000-0005-0000-0000-0000536F0000}"/>
    <cellStyle name="Normal 6 3 6 2 9" xfId="5251" xr:uid="{00000000-0005-0000-0000-0000546F0000}"/>
    <cellStyle name="Normal 6 3 6 3" xfId="6555" xr:uid="{00000000-0005-0000-0000-0000556F0000}"/>
    <cellStyle name="Normal 6 3 6 3 2" xfId="16956" xr:uid="{00000000-0005-0000-0000-0000566F0000}"/>
    <cellStyle name="Normal 6 3 6 3 2 2" xfId="40208" xr:uid="{00000000-0005-0000-0000-0000576F0000}"/>
    <cellStyle name="Normal 6 3 6 3 3" xfId="11710" xr:uid="{00000000-0005-0000-0000-0000586F0000}"/>
    <cellStyle name="Normal 6 3 6 3 3 2" xfId="34893" xr:uid="{00000000-0005-0000-0000-0000596F0000}"/>
    <cellStyle name="Normal 6 3 6 3 4" xfId="29583" xr:uid="{00000000-0005-0000-0000-00005A6F0000}"/>
    <cellStyle name="Normal 6 3 6 3 5" xfId="24268" xr:uid="{00000000-0005-0000-0000-00005B6F0000}"/>
    <cellStyle name="Normal 6 3 6 4" xfId="8245" xr:uid="{00000000-0005-0000-0000-00005C6F0000}"/>
    <cellStyle name="Normal 6 3 6 4 2" xfId="18631" xr:uid="{00000000-0005-0000-0000-00005D6F0000}"/>
    <cellStyle name="Normal 6 3 6 4 2 2" xfId="41976" xr:uid="{00000000-0005-0000-0000-00005E6F0000}"/>
    <cellStyle name="Normal 6 3 6 4 3" xfId="13477" xr:uid="{00000000-0005-0000-0000-00005F6F0000}"/>
    <cellStyle name="Normal 6 3 6 4 3 2" xfId="36661" xr:uid="{00000000-0005-0000-0000-0000606F0000}"/>
    <cellStyle name="Normal 6 3 6 4 4" xfId="31351" xr:uid="{00000000-0005-0000-0000-0000616F0000}"/>
    <cellStyle name="Normal 6 3 6 4 5" xfId="26036" xr:uid="{00000000-0005-0000-0000-0000626F0000}"/>
    <cellStyle name="Normal 6 3 6 5" xfId="15258" xr:uid="{00000000-0005-0000-0000-0000636F0000}"/>
    <cellStyle name="Normal 6 3 6 5 2" xfId="38445" xr:uid="{00000000-0005-0000-0000-0000646F0000}"/>
    <cellStyle name="Normal 6 3 6 6" xfId="9949" xr:uid="{00000000-0005-0000-0000-0000656F0000}"/>
    <cellStyle name="Normal 6 3 6 6 2" xfId="33130" xr:uid="{00000000-0005-0000-0000-0000666F0000}"/>
    <cellStyle name="Normal 6 3 6 7" xfId="20576" xr:uid="{00000000-0005-0000-0000-0000676F0000}"/>
    <cellStyle name="Normal 6 3 6 7 2" xfId="27820" xr:uid="{00000000-0005-0000-0000-0000686F0000}"/>
    <cellStyle name="Normal 6 3 6 8" xfId="22505" xr:uid="{00000000-0005-0000-0000-0000696F0000}"/>
    <cellStyle name="Normal 6 3 6 9" xfId="43771" xr:uid="{00000000-0005-0000-0000-00006A6F0000}"/>
    <cellStyle name="Normal 6 3 7" xfId="561" xr:uid="{00000000-0005-0000-0000-00006B6F0000}"/>
    <cellStyle name="Normal 6 3 7 10" xfId="2525" xr:uid="{00000000-0005-0000-0000-00006C6F0000}"/>
    <cellStyle name="Normal 6 3 7 2" xfId="6156" xr:uid="{00000000-0005-0000-0000-00006D6F0000}"/>
    <cellStyle name="Normal 6 3 7 2 2" xfId="16598" xr:uid="{00000000-0005-0000-0000-00006E6F0000}"/>
    <cellStyle name="Normal 6 3 7 2 2 2" xfId="39802" xr:uid="{00000000-0005-0000-0000-00006F6F0000}"/>
    <cellStyle name="Normal 6 3 7 2 3" xfId="11304" xr:uid="{00000000-0005-0000-0000-0000706F0000}"/>
    <cellStyle name="Normal 6 3 7 2 3 2" xfId="34487" xr:uid="{00000000-0005-0000-0000-0000716F0000}"/>
    <cellStyle name="Normal 6 3 7 2 4" xfId="29177" xr:uid="{00000000-0005-0000-0000-0000726F0000}"/>
    <cellStyle name="Normal 6 3 7 2 5" xfId="23862" xr:uid="{00000000-0005-0000-0000-0000736F0000}"/>
    <cellStyle name="Normal 6 3 7 3" xfId="7887" xr:uid="{00000000-0005-0000-0000-0000746F0000}"/>
    <cellStyle name="Normal 6 3 7 3 2" xfId="18226" xr:uid="{00000000-0005-0000-0000-0000756F0000}"/>
    <cellStyle name="Normal 6 3 7 3 2 2" xfId="41570" xr:uid="{00000000-0005-0000-0000-0000766F0000}"/>
    <cellStyle name="Normal 6 3 7 3 3" xfId="13071" xr:uid="{00000000-0005-0000-0000-0000776F0000}"/>
    <cellStyle name="Normal 6 3 7 3 3 2" xfId="36255" xr:uid="{00000000-0005-0000-0000-0000786F0000}"/>
    <cellStyle name="Normal 6 3 7 3 4" xfId="30945" xr:uid="{00000000-0005-0000-0000-0000796F0000}"/>
    <cellStyle name="Normal 6 3 7 3 5" xfId="25630" xr:uid="{00000000-0005-0000-0000-00007A6F0000}"/>
    <cellStyle name="Normal 6 3 7 4" xfId="14852" xr:uid="{00000000-0005-0000-0000-00007B6F0000}"/>
    <cellStyle name="Normal 6 3 7 4 2" xfId="38039" xr:uid="{00000000-0005-0000-0000-00007C6F0000}"/>
    <cellStyle name="Normal 6 3 7 5" xfId="9543" xr:uid="{00000000-0005-0000-0000-00007D6F0000}"/>
    <cellStyle name="Normal 6 3 7 5 2" xfId="32724" xr:uid="{00000000-0005-0000-0000-00007E6F0000}"/>
    <cellStyle name="Normal 6 3 7 6" xfId="20170" xr:uid="{00000000-0005-0000-0000-00007F6F0000}"/>
    <cellStyle name="Normal 6 3 7 6 2" xfId="27414" xr:uid="{00000000-0005-0000-0000-0000806F0000}"/>
    <cellStyle name="Normal 6 3 7 7" xfId="22099" xr:uid="{00000000-0005-0000-0000-0000816F0000}"/>
    <cellStyle name="Normal 6 3 7 8" xfId="43365" xr:uid="{00000000-0005-0000-0000-0000826F0000}"/>
    <cellStyle name="Normal 6 3 7 9" xfId="5252" xr:uid="{00000000-0005-0000-0000-0000836F0000}"/>
    <cellStyle name="Normal 6 3 8" xfId="1388" xr:uid="{00000000-0005-0000-0000-0000846F0000}"/>
    <cellStyle name="Normal 6 3 8 10" xfId="3337" xr:uid="{00000000-0005-0000-0000-0000856F0000}"/>
    <cellStyle name="Normal 6 3 8 2" xfId="6955" xr:uid="{00000000-0005-0000-0000-0000866F0000}"/>
    <cellStyle name="Normal 6 3 8 2 2" xfId="17326" xr:uid="{00000000-0005-0000-0000-0000876F0000}"/>
    <cellStyle name="Normal 6 3 8 2 2 2" xfId="40614" xr:uid="{00000000-0005-0000-0000-0000886F0000}"/>
    <cellStyle name="Normal 6 3 8 2 3" xfId="12116" xr:uid="{00000000-0005-0000-0000-0000896F0000}"/>
    <cellStyle name="Normal 6 3 8 2 3 2" xfId="35299" xr:uid="{00000000-0005-0000-0000-00008A6F0000}"/>
    <cellStyle name="Normal 6 3 8 2 4" xfId="29989" xr:uid="{00000000-0005-0000-0000-00008B6F0000}"/>
    <cellStyle name="Normal 6 3 8 2 5" xfId="24674" xr:uid="{00000000-0005-0000-0000-00008C6F0000}"/>
    <cellStyle name="Normal 6 3 8 3" xfId="8615" xr:uid="{00000000-0005-0000-0000-00008D6F0000}"/>
    <cellStyle name="Normal 6 3 8 3 2" xfId="19037" xr:uid="{00000000-0005-0000-0000-00008E6F0000}"/>
    <cellStyle name="Normal 6 3 8 3 2 2" xfId="42382" xr:uid="{00000000-0005-0000-0000-00008F6F0000}"/>
    <cellStyle name="Normal 6 3 8 3 3" xfId="13883" xr:uid="{00000000-0005-0000-0000-0000906F0000}"/>
    <cellStyle name="Normal 6 3 8 3 3 2" xfId="37067" xr:uid="{00000000-0005-0000-0000-0000916F0000}"/>
    <cellStyle name="Normal 6 3 8 3 4" xfId="31757" xr:uid="{00000000-0005-0000-0000-0000926F0000}"/>
    <cellStyle name="Normal 6 3 8 3 5" xfId="26442" xr:uid="{00000000-0005-0000-0000-0000936F0000}"/>
    <cellStyle name="Normal 6 3 8 4" xfId="15664" xr:uid="{00000000-0005-0000-0000-0000946F0000}"/>
    <cellStyle name="Normal 6 3 8 4 2" xfId="38851" xr:uid="{00000000-0005-0000-0000-0000956F0000}"/>
    <cellStyle name="Normal 6 3 8 5" xfId="10355" xr:uid="{00000000-0005-0000-0000-0000966F0000}"/>
    <cellStyle name="Normal 6 3 8 5 2" xfId="33536" xr:uid="{00000000-0005-0000-0000-0000976F0000}"/>
    <cellStyle name="Normal 6 3 8 6" xfId="20982" xr:uid="{00000000-0005-0000-0000-0000986F0000}"/>
    <cellStyle name="Normal 6 3 8 6 2" xfId="28226" xr:uid="{00000000-0005-0000-0000-0000996F0000}"/>
    <cellStyle name="Normal 6 3 8 7" xfId="22911" xr:uid="{00000000-0005-0000-0000-00009A6F0000}"/>
    <cellStyle name="Normal 6 3 8 8" xfId="44177" xr:uid="{00000000-0005-0000-0000-00009B6F0000}"/>
    <cellStyle name="Normal 6 3 8 9" xfId="5253" xr:uid="{00000000-0005-0000-0000-00009C6F0000}"/>
    <cellStyle name="Normal 6 3 9" xfId="6025" xr:uid="{00000000-0005-0000-0000-00009D6F0000}"/>
    <cellStyle name="Normal 6 3 9 2" xfId="16479" xr:uid="{00000000-0005-0000-0000-00009E6F0000}"/>
    <cellStyle name="Normal 6 3 9 2 2" xfId="39668" xr:uid="{00000000-0005-0000-0000-00009F6F0000}"/>
    <cellStyle name="Normal 6 3 9 3" xfId="11170" xr:uid="{00000000-0005-0000-0000-0000A06F0000}"/>
    <cellStyle name="Normal 6 3 9 3 2" xfId="34353" xr:uid="{00000000-0005-0000-0000-0000A16F0000}"/>
    <cellStyle name="Normal 6 3 9 4" xfId="29043" xr:uid="{00000000-0005-0000-0000-0000A26F0000}"/>
    <cellStyle name="Normal 6 3 9 5" xfId="23728" xr:uid="{00000000-0005-0000-0000-0000A36F0000}"/>
    <cellStyle name="Normal 6 4" xfId="442" xr:uid="{00000000-0005-0000-0000-0000A46F0000}"/>
    <cellStyle name="Normal 6 4 10" xfId="14731" xr:uid="{00000000-0005-0000-0000-0000A56F0000}"/>
    <cellStyle name="Normal 6 4 10 2" xfId="37918" xr:uid="{00000000-0005-0000-0000-0000A66F0000}"/>
    <cellStyle name="Normal 6 4 11" xfId="9422" xr:uid="{00000000-0005-0000-0000-0000A76F0000}"/>
    <cellStyle name="Normal 6 4 11 2" xfId="32603" xr:uid="{00000000-0005-0000-0000-0000A86F0000}"/>
    <cellStyle name="Normal 6 4 12" xfId="20052" xr:uid="{00000000-0005-0000-0000-0000A96F0000}"/>
    <cellStyle name="Normal 6 4 12 2" xfId="27293" xr:uid="{00000000-0005-0000-0000-0000AA6F0000}"/>
    <cellStyle name="Normal 6 4 13" xfId="21978" xr:uid="{00000000-0005-0000-0000-0000AB6F0000}"/>
    <cellStyle name="Normal 6 4 14" xfId="43247" xr:uid="{00000000-0005-0000-0000-0000AC6F0000}"/>
    <cellStyle name="Normal 6 4 15" xfId="5254" xr:uid="{00000000-0005-0000-0000-0000AD6F0000}"/>
    <cellStyle name="Normal 6 4 16" xfId="2407" xr:uid="{00000000-0005-0000-0000-0000AE6F0000}"/>
    <cellStyle name="Normal 6 4 2" xfId="502" xr:uid="{00000000-0005-0000-0000-0000AF6F0000}"/>
    <cellStyle name="Normal 6 4 2 10" xfId="9484" xr:uid="{00000000-0005-0000-0000-0000B06F0000}"/>
    <cellStyle name="Normal 6 4 2 10 2" xfId="32665" xr:uid="{00000000-0005-0000-0000-0000B16F0000}"/>
    <cellStyle name="Normal 6 4 2 11" xfId="20111" xr:uid="{00000000-0005-0000-0000-0000B26F0000}"/>
    <cellStyle name="Normal 6 4 2 11 2" xfId="27355" xr:uid="{00000000-0005-0000-0000-0000B36F0000}"/>
    <cellStyle name="Normal 6 4 2 12" xfId="22040" xr:uid="{00000000-0005-0000-0000-0000B46F0000}"/>
    <cellStyle name="Normal 6 4 2 13" xfId="43306" xr:uid="{00000000-0005-0000-0000-0000B56F0000}"/>
    <cellStyle name="Normal 6 4 2 14" xfId="5255" xr:uid="{00000000-0005-0000-0000-0000B66F0000}"/>
    <cellStyle name="Normal 6 4 2 15" xfId="2466" xr:uid="{00000000-0005-0000-0000-0000B76F0000}"/>
    <cellStyle name="Normal 6 4 2 2" xfId="774" xr:uid="{00000000-0005-0000-0000-0000B86F0000}"/>
    <cellStyle name="Normal 6 4 2 2 10" xfId="43575" xr:uid="{00000000-0005-0000-0000-0000B96F0000}"/>
    <cellStyle name="Normal 6 4 2 2 11" xfId="5256" xr:uid="{00000000-0005-0000-0000-0000BA6F0000}"/>
    <cellStyle name="Normal 6 4 2 2 12" xfId="2735" xr:uid="{00000000-0005-0000-0000-0000BB6F0000}"/>
    <cellStyle name="Normal 6 4 2 2 2" xfId="1190" xr:uid="{00000000-0005-0000-0000-0000BC6F0000}"/>
    <cellStyle name="Normal 6 4 2 2 2 10" xfId="5257" xr:uid="{00000000-0005-0000-0000-0000BD6F0000}"/>
    <cellStyle name="Normal 6 4 2 2 2 11" xfId="3141" xr:uid="{00000000-0005-0000-0000-0000BE6F0000}"/>
    <cellStyle name="Normal 6 4 2 2 2 2" xfId="2005" xr:uid="{00000000-0005-0000-0000-0000BF6F0000}"/>
    <cellStyle name="Normal 6 4 2 2 2 2 10" xfId="3953" xr:uid="{00000000-0005-0000-0000-0000C06F0000}"/>
    <cellStyle name="Normal 6 4 2 2 2 2 2" xfId="7562" xr:uid="{00000000-0005-0000-0000-0000C16F0000}"/>
    <cellStyle name="Normal 6 4 2 2 2 2 2 2" xfId="17906" xr:uid="{00000000-0005-0000-0000-0000C26F0000}"/>
    <cellStyle name="Normal 6 4 2 2 2 2 2 2 2" xfId="41230" xr:uid="{00000000-0005-0000-0000-0000C36F0000}"/>
    <cellStyle name="Normal 6 4 2 2 2 2 2 3" xfId="12732" xr:uid="{00000000-0005-0000-0000-0000C46F0000}"/>
    <cellStyle name="Normal 6 4 2 2 2 2 2 3 2" xfId="35915" xr:uid="{00000000-0005-0000-0000-0000C56F0000}"/>
    <cellStyle name="Normal 6 4 2 2 2 2 2 4" xfId="30605" xr:uid="{00000000-0005-0000-0000-0000C66F0000}"/>
    <cellStyle name="Normal 6 4 2 2 2 2 2 5" xfId="25290" xr:uid="{00000000-0005-0000-0000-0000C76F0000}"/>
    <cellStyle name="Normal 6 4 2 2 2 2 3" xfId="9196" xr:uid="{00000000-0005-0000-0000-0000C86F0000}"/>
    <cellStyle name="Normal 6 4 2 2 2 2 3 2" xfId="19653" xr:uid="{00000000-0005-0000-0000-0000C96F0000}"/>
    <cellStyle name="Normal 6 4 2 2 2 2 3 2 2" xfId="42998" xr:uid="{00000000-0005-0000-0000-0000CA6F0000}"/>
    <cellStyle name="Normal 6 4 2 2 2 2 3 3" xfId="14499" xr:uid="{00000000-0005-0000-0000-0000CB6F0000}"/>
    <cellStyle name="Normal 6 4 2 2 2 2 3 3 2" xfId="37683" xr:uid="{00000000-0005-0000-0000-0000CC6F0000}"/>
    <cellStyle name="Normal 6 4 2 2 2 2 3 4" xfId="32373" xr:uid="{00000000-0005-0000-0000-0000CD6F0000}"/>
    <cellStyle name="Normal 6 4 2 2 2 2 3 5" xfId="27058" xr:uid="{00000000-0005-0000-0000-0000CE6F0000}"/>
    <cellStyle name="Normal 6 4 2 2 2 2 4" xfId="16280" xr:uid="{00000000-0005-0000-0000-0000CF6F0000}"/>
    <cellStyle name="Normal 6 4 2 2 2 2 4 2" xfId="39467" xr:uid="{00000000-0005-0000-0000-0000D06F0000}"/>
    <cellStyle name="Normal 6 4 2 2 2 2 5" xfId="10971" xr:uid="{00000000-0005-0000-0000-0000D16F0000}"/>
    <cellStyle name="Normal 6 4 2 2 2 2 5 2" xfId="34152" xr:uid="{00000000-0005-0000-0000-0000D26F0000}"/>
    <cellStyle name="Normal 6 4 2 2 2 2 6" xfId="21598" xr:uid="{00000000-0005-0000-0000-0000D36F0000}"/>
    <cellStyle name="Normal 6 4 2 2 2 2 6 2" xfId="28842" xr:uid="{00000000-0005-0000-0000-0000D46F0000}"/>
    <cellStyle name="Normal 6 4 2 2 2 2 7" xfId="23527" xr:uid="{00000000-0005-0000-0000-0000D56F0000}"/>
    <cellStyle name="Normal 6 4 2 2 2 2 8" xfId="44793" xr:uid="{00000000-0005-0000-0000-0000D66F0000}"/>
    <cellStyle name="Normal 6 4 2 2 2 2 9" xfId="5258" xr:uid="{00000000-0005-0000-0000-0000D76F0000}"/>
    <cellStyle name="Normal 6 4 2 2 2 3" xfId="6762" xr:uid="{00000000-0005-0000-0000-0000D86F0000}"/>
    <cellStyle name="Normal 6 4 2 2 2 3 2" xfId="17142" xr:uid="{00000000-0005-0000-0000-0000D96F0000}"/>
    <cellStyle name="Normal 6 4 2 2 2 3 2 2" xfId="40418" xr:uid="{00000000-0005-0000-0000-0000DA6F0000}"/>
    <cellStyle name="Normal 6 4 2 2 2 3 3" xfId="11920" xr:uid="{00000000-0005-0000-0000-0000DB6F0000}"/>
    <cellStyle name="Normal 6 4 2 2 2 3 3 2" xfId="35103" xr:uid="{00000000-0005-0000-0000-0000DC6F0000}"/>
    <cellStyle name="Normal 6 4 2 2 2 3 4" xfId="29793" xr:uid="{00000000-0005-0000-0000-0000DD6F0000}"/>
    <cellStyle name="Normal 6 4 2 2 2 3 5" xfId="24478" xr:uid="{00000000-0005-0000-0000-0000DE6F0000}"/>
    <cellStyle name="Normal 6 4 2 2 2 4" xfId="8431" xr:uid="{00000000-0005-0000-0000-0000DF6F0000}"/>
    <cellStyle name="Normal 6 4 2 2 2 4 2" xfId="18841" xr:uid="{00000000-0005-0000-0000-0000E06F0000}"/>
    <cellStyle name="Normal 6 4 2 2 2 4 2 2" xfId="42186" xr:uid="{00000000-0005-0000-0000-0000E16F0000}"/>
    <cellStyle name="Normal 6 4 2 2 2 4 3" xfId="13687" xr:uid="{00000000-0005-0000-0000-0000E26F0000}"/>
    <cellStyle name="Normal 6 4 2 2 2 4 3 2" xfId="36871" xr:uid="{00000000-0005-0000-0000-0000E36F0000}"/>
    <cellStyle name="Normal 6 4 2 2 2 4 4" xfId="31561" xr:uid="{00000000-0005-0000-0000-0000E46F0000}"/>
    <cellStyle name="Normal 6 4 2 2 2 4 5" xfId="26246" xr:uid="{00000000-0005-0000-0000-0000E56F0000}"/>
    <cellStyle name="Normal 6 4 2 2 2 5" xfId="15468" xr:uid="{00000000-0005-0000-0000-0000E66F0000}"/>
    <cellStyle name="Normal 6 4 2 2 2 5 2" xfId="38655" xr:uid="{00000000-0005-0000-0000-0000E76F0000}"/>
    <cellStyle name="Normal 6 4 2 2 2 6" xfId="10159" xr:uid="{00000000-0005-0000-0000-0000E86F0000}"/>
    <cellStyle name="Normal 6 4 2 2 2 6 2" xfId="33340" xr:uid="{00000000-0005-0000-0000-0000E96F0000}"/>
    <cellStyle name="Normal 6 4 2 2 2 7" xfId="20786" xr:uid="{00000000-0005-0000-0000-0000EA6F0000}"/>
    <cellStyle name="Normal 6 4 2 2 2 7 2" xfId="28030" xr:uid="{00000000-0005-0000-0000-0000EB6F0000}"/>
    <cellStyle name="Normal 6 4 2 2 2 8" xfId="22715" xr:uid="{00000000-0005-0000-0000-0000EC6F0000}"/>
    <cellStyle name="Normal 6 4 2 2 2 9" xfId="43981" xr:uid="{00000000-0005-0000-0000-0000ED6F0000}"/>
    <cellStyle name="Normal 6 4 2 2 3" xfId="1598" xr:uid="{00000000-0005-0000-0000-0000EE6F0000}"/>
    <cellStyle name="Normal 6 4 2 2 3 10" xfId="3547" xr:uid="{00000000-0005-0000-0000-0000EF6F0000}"/>
    <cellStyle name="Normal 6 4 2 2 3 2" xfId="7162" xr:uid="{00000000-0005-0000-0000-0000F06F0000}"/>
    <cellStyle name="Normal 6 4 2 2 3 2 2" xfId="17524" xr:uid="{00000000-0005-0000-0000-0000F16F0000}"/>
    <cellStyle name="Normal 6 4 2 2 3 2 2 2" xfId="40824" xr:uid="{00000000-0005-0000-0000-0000F26F0000}"/>
    <cellStyle name="Normal 6 4 2 2 3 2 3" xfId="12326" xr:uid="{00000000-0005-0000-0000-0000F36F0000}"/>
    <cellStyle name="Normal 6 4 2 2 3 2 3 2" xfId="35509" xr:uid="{00000000-0005-0000-0000-0000F46F0000}"/>
    <cellStyle name="Normal 6 4 2 2 3 2 4" xfId="30199" xr:uid="{00000000-0005-0000-0000-0000F56F0000}"/>
    <cellStyle name="Normal 6 4 2 2 3 2 5" xfId="24884" xr:uid="{00000000-0005-0000-0000-0000F66F0000}"/>
    <cellStyle name="Normal 6 4 2 2 3 3" xfId="8813" xr:uid="{00000000-0005-0000-0000-0000F76F0000}"/>
    <cellStyle name="Normal 6 4 2 2 3 3 2" xfId="19247" xr:uid="{00000000-0005-0000-0000-0000F86F0000}"/>
    <cellStyle name="Normal 6 4 2 2 3 3 2 2" xfId="42592" xr:uid="{00000000-0005-0000-0000-0000F96F0000}"/>
    <cellStyle name="Normal 6 4 2 2 3 3 3" xfId="14093" xr:uid="{00000000-0005-0000-0000-0000FA6F0000}"/>
    <cellStyle name="Normal 6 4 2 2 3 3 3 2" xfId="37277" xr:uid="{00000000-0005-0000-0000-0000FB6F0000}"/>
    <cellStyle name="Normal 6 4 2 2 3 3 4" xfId="31967" xr:uid="{00000000-0005-0000-0000-0000FC6F0000}"/>
    <cellStyle name="Normal 6 4 2 2 3 3 5" xfId="26652" xr:uid="{00000000-0005-0000-0000-0000FD6F0000}"/>
    <cellStyle name="Normal 6 4 2 2 3 4" xfId="15874" xr:uid="{00000000-0005-0000-0000-0000FE6F0000}"/>
    <cellStyle name="Normal 6 4 2 2 3 4 2" xfId="39061" xr:uid="{00000000-0005-0000-0000-0000FF6F0000}"/>
    <cellStyle name="Normal 6 4 2 2 3 5" xfId="10565" xr:uid="{00000000-0005-0000-0000-000000700000}"/>
    <cellStyle name="Normal 6 4 2 2 3 5 2" xfId="33746" xr:uid="{00000000-0005-0000-0000-000001700000}"/>
    <cellStyle name="Normal 6 4 2 2 3 6" xfId="21192" xr:uid="{00000000-0005-0000-0000-000002700000}"/>
    <cellStyle name="Normal 6 4 2 2 3 6 2" xfId="28436" xr:uid="{00000000-0005-0000-0000-000003700000}"/>
    <cellStyle name="Normal 6 4 2 2 3 7" xfId="23121" xr:uid="{00000000-0005-0000-0000-000004700000}"/>
    <cellStyle name="Normal 6 4 2 2 3 8" xfId="44387" xr:uid="{00000000-0005-0000-0000-000005700000}"/>
    <cellStyle name="Normal 6 4 2 2 3 9" xfId="5259" xr:uid="{00000000-0005-0000-0000-000006700000}"/>
    <cellStyle name="Normal 6 4 2 2 4" xfId="6363" xr:uid="{00000000-0005-0000-0000-000007700000}"/>
    <cellStyle name="Normal 6 4 2 2 4 2" xfId="16784" xr:uid="{00000000-0005-0000-0000-000008700000}"/>
    <cellStyle name="Normal 6 4 2 2 4 2 2" xfId="40012" xr:uid="{00000000-0005-0000-0000-000009700000}"/>
    <cellStyle name="Normal 6 4 2 2 4 3" xfId="11514" xr:uid="{00000000-0005-0000-0000-00000A700000}"/>
    <cellStyle name="Normal 6 4 2 2 4 3 2" xfId="34697" xr:uid="{00000000-0005-0000-0000-00000B700000}"/>
    <cellStyle name="Normal 6 4 2 2 4 4" xfId="29387" xr:uid="{00000000-0005-0000-0000-00000C700000}"/>
    <cellStyle name="Normal 6 4 2 2 4 5" xfId="24072" xr:uid="{00000000-0005-0000-0000-00000D700000}"/>
    <cellStyle name="Normal 6 4 2 2 5" xfId="8073" xr:uid="{00000000-0005-0000-0000-00000E700000}"/>
    <cellStyle name="Normal 6 4 2 2 5 2" xfId="18436" xr:uid="{00000000-0005-0000-0000-00000F700000}"/>
    <cellStyle name="Normal 6 4 2 2 5 2 2" xfId="41780" xr:uid="{00000000-0005-0000-0000-000010700000}"/>
    <cellStyle name="Normal 6 4 2 2 5 3" xfId="13281" xr:uid="{00000000-0005-0000-0000-000011700000}"/>
    <cellStyle name="Normal 6 4 2 2 5 3 2" xfId="36465" xr:uid="{00000000-0005-0000-0000-000012700000}"/>
    <cellStyle name="Normal 6 4 2 2 5 4" xfId="31155" xr:uid="{00000000-0005-0000-0000-000013700000}"/>
    <cellStyle name="Normal 6 4 2 2 5 5" xfId="25840" xr:uid="{00000000-0005-0000-0000-000014700000}"/>
    <cellStyle name="Normal 6 4 2 2 6" xfId="15062" xr:uid="{00000000-0005-0000-0000-000015700000}"/>
    <cellStyle name="Normal 6 4 2 2 6 2" xfId="38249" xr:uid="{00000000-0005-0000-0000-000016700000}"/>
    <cellStyle name="Normal 6 4 2 2 7" xfId="9753" xr:uid="{00000000-0005-0000-0000-000017700000}"/>
    <cellStyle name="Normal 6 4 2 2 7 2" xfId="32934" xr:uid="{00000000-0005-0000-0000-000018700000}"/>
    <cellStyle name="Normal 6 4 2 2 8" xfId="20380" xr:uid="{00000000-0005-0000-0000-000019700000}"/>
    <cellStyle name="Normal 6 4 2 2 8 2" xfId="27624" xr:uid="{00000000-0005-0000-0000-00001A700000}"/>
    <cellStyle name="Normal 6 4 2 2 9" xfId="22309" xr:uid="{00000000-0005-0000-0000-00001B700000}"/>
    <cellStyle name="Normal 6 4 2 3" xfId="911" xr:uid="{00000000-0005-0000-0000-00001C700000}"/>
    <cellStyle name="Normal 6 4 2 3 10" xfId="43704" xr:uid="{00000000-0005-0000-0000-00001D700000}"/>
    <cellStyle name="Normal 6 4 2 3 11" xfId="5260" xr:uid="{00000000-0005-0000-0000-00001E700000}"/>
    <cellStyle name="Normal 6 4 2 3 12" xfId="2864" xr:uid="{00000000-0005-0000-0000-00001F700000}"/>
    <cellStyle name="Normal 6 4 2 3 2" xfId="1319" xr:uid="{00000000-0005-0000-0000-000020700000}"/>
    <cellStyle name="Normal 6 4 2 3 2 10" xfId="5261" xr:uid="{00000000-0005-0000-0000-000021700000}"/>
    <cellStyle name="Normal 6 4 2 3 2 11" xfId="3270" xr:uid="{00000000-0005-0000-0000-000022700000}"/>
    <cellStyle name="Normal 6 4 2 3 2 2" xfId="2134" xr:uid="{00000000-0005-0000-0000-000023700000}"/>
    <cellStyle name="Normal 6 4 2 3 2 2 10" xfId="4082" xr:uid="{00000000-0005-0000-0000-000024700000}"/>
    <cellStyle name="Normal 6 4 2 3 2 2 2" xfId="7689" xr:uid="{00000000-0005-0000-0000-000025700000}"/>
    <cellStyle name="Normal 6 4 2 3 2 2 2 2" xfId="18023" xr:uid="{00000000-0005-0000-0000-000026700000}"/>
    <cellStyle name="Normal 6 4 2 3 2 2 2 2 2" xfId="41359" xr:uid="{00000000-0005-0000-0000-000027700000}"/>
    <cellStyle name="Normal 6 4 2 3 2 2 2 3" xfId="12861" xr:uid="{00000000-0005-0000-0000-000028700000}"/>
    <cellStyle name="Normal 6 4 2 3 2 2 2 3 2" xfId="36044" xr:uid="{00000000-0005-0000-0000-000029700000}"/>
    <cellStyle name="Normal 6 4 2 3 2 2 2 4" xfId="30734" xr:uid="{00000000-0005-0000-0000-00002A700000}"/>
    <cellStyle name="Normal 6 4 2 3 2 2 2 5" xfId="25419" xr:uid="{00000000-0005-0000-0000-00002B700000}"/>
    <cellStyle name="Normal 6 4 2 3 2 2 3" xfId="9313" xr:uid="{00000000-0005-0000-0000-00002C700000}"/>
    <cellStyle name="Normal 6 4 2 3 2 2 3 2" xfId="19782" xr:uid="{00000000-0005-0000-0000-00002D700000}"/>
    <cellStyle name="Normal 6 4 2 3 2 2 3 2 2" xfId="43127" xr:uid="{00000000-0005-0000-0000-00002E700000}"/>
    <cellStyle name="Normal 6 4 2 3 2 2 3 3" xfId="14628" xr:uid="{00000000-0005-0000-0000-00002F700000}"/>
    <cellStyle name="Normal 6 4 2 3 2 2 3 3 2" xfId="37812" xr:uid="{00000000-0005-0000-0000-000030700000}"/>
    <cellStyle name="Normal 6 4 2 3 2 2 3 4" xfId="32502" xr:uid="{00000000-0005-0000-0000-000031700000}"/>
    <cellStyle name="Normal 6 4 2 3 2 2 3 5" xfId="27187" xr:uid="{00000000-0005-0000-0000-000032700000}"/>
    <cellStyle name="Normal 6 4 2 3 2 2 4" xfId="16409" xr:uid="{00000000-0005-0000-0000-000033700000}"/>
    <cellStyle name="Normal 6 4 2 3 2 2 4 2" xfId="39596" xr:uid="{00000000-0005-0000-0000-000034700000}"/>
    <cellStyle name="Normal 6 4 2 3 2 2 5" xfId="11100" xr:uid="{00000000-0005-0000-0000-000035700000}"/>
    <cellStyle name="Normal 6 4 2 3 2 2 5 2" xfId="34281" xr:uid="{00000000-0005-0000-0000-000036700000}"/>
    <cellStyle name="Normal 6 4 2 3 2 2 6" xfId="21727" xr:uid="{00000000-0005-0000-0000-000037700000}"/>
    <cellStyle name="Normal 6 4 2 3 2 2 6 2" xfId="28971" xr:uid="{00000000-0005-0000-0000-000038700000}"/>
    <cellStyle name="Normal 6 4 2 3 2 2 7" xfId="23656" xr:uid="{00000000-0005-0000-0000-000039700000}"/>
    <cellStyle name="Normal 6 4 2 3 2 2 8" xfId="44922" xr:uid="{00000000-0005-0000-0000-00003A700000}"/>
    <cellStyle name="Normal 6 4 2 3 2 2 9" xfId="5262" xr:uid="{00000000-0005-0000-0000-00003B700000}"/>
    <cellStyle name="Normal 6 4 2 3 2 3" xfId="6889" xr:uid="{00000000-0005-0000-0000-00003C700000}"/>
    <cellStyle name="Normal 6 4 2 3 2 3 2" xfId="17259" xr:uid="{00000000-0005-0000-0000-00003D700000}"/>
    <cellStyle name="Normal 6 4 2 3 2 3 2 2" xfId="40547" xr:uid="{00000000-0005-0000-0000-00003E700000}"/>
    <cellStyle name="Normal 6 4 2 3 2 3 3" xfId="12049" xr:uid="{00000000-0005-0000-0000-00003F700000}"/>
    <cellStyle name="Normal 6 4 2 3 2 3 3 2" xfId="35232" xr:uid="{00000000-0005-0000-0000-000040700000}"/>
    <cellStyle name="Normal 6 4 2 3 2 3 4" xfId="29922" xr:uid="{00000000-0005-0000-0000-000041700000}"/>
    <cellStyle name="Normal 6 4 2 3 2 3 5" xfId="24607" xr:uid="{00000000-0005-0000-0000-000042700000}"/>
    <cellStyle name="Normal 6 4 2 3 2 4" xfId="8548" xr:uid="{00000000-0005-0000-0000-000043700000}"/>
    <cellStyle name="Normal 6 4 2 3 2 4 2" xfId="18970" xr:uid="{00000000-0005-0000-0000-000044700000}"/>
    <cellStyle name="Normal 6 4 2 3 2 4 2 2" xfId="42315" xr:uid="{00000000-0005-0000-0000-000045700000}"/>
    <cellStyle name="Normal 6 4 2 3 2 4 3" xfId="13816" xr:uid="{00000000-0005-0000-0000-000046700000}"/>
    <cellStyle name="Normal 6 4 2 3 2 4 3 2" xfId="37000" xr:uid="{00000000-0005-0000-0000-000047700000}"/>
    <cellStyle name="Normal 6 4 2 3 2 4 4" xfId="31690" xr:uid="{00000000-0005-0000-0000-000048700000}"/>
    <cellStyle name="Normal 6 4 2 3 2 4 5" xfId="26375" xr:uid="{00000000-0005-0000-0000-000049700000}"/>
    <cellStyle name="Normal 6 4 2 3 2 5" xfId="15597" xr:uid="{00000000-0005-0000-0000-00004A700000}"/>
    <cellStyle name="Normal 6 4 2 3 2 5 2" xfId="38784" xr:uid="{00000000-0005-0000-0000-00004B700000}"/>
    <cellStyle name="Normal 6 4 2 3 2 6" xfId="10288" xr:uid="{00000000-0005-0000-0000-00004C700000}"/>
    <cellStyle name="Normal 6 4 2 3 2 6 2" xfId="33469" xr:uid="{00000000-0005-0000-0000-00004D700000}"/>
    <cellStyle name="Normal 6 4 2 3 2 7" xfId="20915" xr:uid="{00000000-0005-0000-0000-00004E700000}"/>
    <cellStyle name="Normal 6 4 2 3 2 7 2" xfId="28159" xr:uid="{00000000-0005-0000-0000-00004F700000}"/>
    <cellStyle name="Normal 6 4 2 3 2 8" xfId="22844" xr:uid="{00000000-0005-0000-0000-000050700000}"/>
    <cellStyle name="Normal 6 4 2 3 2 9" xfId="44110" xr:uid="{00000000-0005-0000-0000-000051700000}"/>
    <cellStyle name="Normal 6 4 2 3 3" xfId="1727" xr:uid="{00000000-0005-0000-0000-000052700000}"/>
    <cellStyle name="Normal 6 4 2 3 3 10" xfId="3676" xr:uid="{00000000-0005-0000-0000-000053700000}"/>
    <cellStyle name="Normal 6 4 2 3 3 2" xfId="7289" xr:uid="{00000000-0005-0000-0000-000054700000}"/>
    <cellStyle name="Normal 6 4 2 3 3 2 2" xfId="17641" xr:uid="{00000000-0005-0000-0000-000055700000}"/>
    <cellStyle name="Normal 6 4 2 3 3 2 2 2" xfId="40953" xr:uid="{00000000-0005-0000-0000-000056700000}"/>
    <cellStyle name="Normal 6 4 2 3 3 2 3" xfId="12455" xr:uid="{00000000-0005-0000-0000-000057700000}"/>
    <cellStyle name="Normal 6 4 2 3 3 2 3 2" xfId="35638" xr:uid="{00000000-0005-0000-0000-000058700000}"/>
    <cellStyle name="Normal 6 4 2 3 3 2 4" xfId="30328" xr:uid="{00000000-0005-0000-0000-000059700000}"/>
    <cellStyle name="Normal 6 4 2 3 3 2 5" xfId="25013" xr:uid="{00000000-0005-0000-0000-00005A700000}"/>
    <cellStyle name="Normal 6 4 2 3 3 3" xfId="8930" xr:uid="{00000000-0005-0000-0000-00005B700000}"/>
    <cellStyle name="Normal 6 4 2 3 3 3 2" xfId="19376" xr:uid="{00000000-0005-0000-0000-00005C700000}"/>
    <cellStyle name="Normal 6 4 2 3 3 3 2 2" xfId="42721" xr:uid="{00000000-0005-0000-0000-00005D700000}"/>
    <cellStyle name="Normal 6 4 2 3 3 3 3" xfId="14222" xr:uid="{00000000-0005-0000-0000-00005E700000}"/>
    <cellStyle name="Normal 6 4 2 3 3 3 3 2" xfId="37406" xr:uid="{00000000-0005-0000-0000-00005F700000}"/>
    <cellStyle name="Normal 6 4 2 3 3 3 4" xfId="32096" xr:uid="{00000000-0005-0000-0000-000060700000}"/>
    <cellStyle name="Normal 6 4 2 3 3 3 5" xfId="26781" xr:uid="{00000000-0005-0000-0000-000061700000}"/>
    <cellStyle name="Normal 6 4 2 3 3 4" xfId="16003" xr:uid="{00000000-0005-0000-0000-000062700000}"/>
    <cellStyle name="Normal 6 4 2 3 3 4 2" xfId="39190" xr:uid="{00000000-0005-0000-0000-000063700000}"/>
    <cellStyle name="Normal 6 4 2 3 3 5" xfId="10694" xr:uid="{00000000-0005-0000-0000-000064700000}"/>
    <cellStyle name="Normal 6 4 2 3 3 5 2" xfId="33875" xr:uid="{00000000-0005-0000-0000-000065700000}"/>
    <cellStyle name="Normal 6 4 2 3 3 6" xfId="21321" xr:uid="{00000000-0005-0000-0000-000066700000}"/>
    <cellStyle name="Normal 6 4 2 3 3 6 2" xfId="28565" xr:uid="{00000000-0005-0000-0000-000067700000}"/>
    <cellStyle name="Normal 6 4 2 3 3 7" xfId="23250" xr:uid="{00000000-0005-0000-0000-000068700000}"/>
    <cellStyle name="Normal 6 4 2 3 3 8" xfId="44516" xr:uid="{00000000-0005-0000-0000-000069700000}"/>
    <cellStyle name="Normal 6 4 2 3 3 9" xfId="5263" xr:uid="{00000000-0005-0000-0000-00006A700000}"/>
    <cellStyle name="Normal 6 4 2 3 4" xfId="6490" xr:uid="{00000000-0005-0000-0000-00006B700000}"/>
    <cellStyle name="Normal 6 4 2 3 4 2" xfId="16889" xr:uid="{00000000-0005-0000-0000-00006C700000}"/>
    <cellStyle name="Normal 6 4 2 3 4 2 2" xfId="40141" xr:uid="{00000000-0005-0000-0000-00006D700000}"/>
    <cellStyle name="Normal 6 4 2 3 4 3" xfId="11643" xr:uid="{00000000-0005-0000-0000-00006E700000}"/>
    <cellStyle name="Normal 6 4 2 3 4 3 2" xfId="34826" xr:uid="{00000000-0005-0000-0000-00006F700000}"/>
    <cellStyle name="Normal 6 4 2 3 4 4" xfId="29516" xr:uid="{00000000-0005-0000-0000-000070700000}"/>
    <cellStyle name="Normal 6 4 2 3 4 5" xfId="24201" xr:uid="{00000000-0005-0000-0000-000071700000}"/>
    <cellStyle name="Normal 6 4 2 3 5" xfId="8178" xr:uid="{00000000-0005-0000-0000-000072700000}"/>
    <cellStyle name="Normal 6 4 2 3 5 2" xfId="18565" xr:uid="{00000000-0005-0000-0000-000073700000}"/>
    <cellStyle name="Normal 6 4 2 3 5 2 2" xfId="41909" xr:uid="{00000000-0005-0000-0000-000074700000}"/>
    <cellStyle name="Normal 6 4 2 3 5 3" xfId="13410" xr:uid="{00000000-0005-0000-0000-000075700000}"/>
    <cellStyle name="Normal 6 4 2 3 5 3 2" xfId="36594" xr:uid="{00000000-0005-0000-0000-000076700000}"/>
    <cellStyle name="Normal 6 4 2 3 5 4" xfId="31284" xr:uid="{00000000-0005-0000-0000-000077700000}"/>
    <cellStyle name="Normal 6 4 2 3 5 5" xfId="25969" xr:uid="{00000000-0005-0000-0000-000078700000}"/>
    <cellStyle name="Normal 6 4 2 3 6" xfId="15191" xr:uid="{00000000-0005-0000-0000-000079700000}"/>
    <cellStyle name="Normal 6 4 2 3 6 2" xfId="38378" xr:uid="{00000000-0005-0000-0000-00007A700000}"/>
    <cellStyle name="Normal 6 4 2 3 7" xfId="9882" xr:uid="{00000000-0005-0000-0000-00007B700000}"/>
    <cellStyle name="Normal 6 4 2 3 7 2" xfId="33063" xr:uid="{00000000-0005-0000-0000-00007C700000}"/>
    <cellStyle name="Normal 6 4 2 3 8" xfId="20509" xr:uid="{00000000-0005-0000-0000-00007D700000}"/>
    <cellStyle name="Normal 6 4 2 3 8 2" xfId="27753" xr:uid="{00000000-0005-0000-0000-00007E700000}"/>
    <cellStyle name="Normal 6 4 2 3 9" xfId="22438" xr:uid="{00000000-0005-0000-0000-00007F700000}"/>
    <cellStyle name="Normal 6 4 2 4" xfId="1055" xr:uid="{00000000-0005-0000-0000-000080700000}"/>
    <cellStyle name="Normal 6 4 2 4 10" xfId="5264" xr:uid="{00000000-0005-0000-0000-000081700000}"/>
    <cellStyle name="Normal 6 4 2 4 11" xfId="3006" xr:uid="{00000000-0005-0000-0000-000082700000}"/>
    <cellStyle name="Normal 6 4 2 4 2" xfId="1870" xr:uid="{00000000-0005-0000-0000-000083700000}"/>
    <cellStyle name="Normal 6 4 2 4 2 10" xfId="3818" xr:uid="{00000000-0005-0000-0000-000084700000}"/>
    <cellStyle name="Normal 6 4 2 4 2 2" xfId="7429" xr:uid="{00000000-0005-0000-0000-000085700000}"/>
    <cellStyle name="Normal 6 4 2 4 2 2 2" xfId="17783" xr:uid="{00000000-0005-0000-0000-000086700000}"/>
    <cellStyle name="Normal 6 4 2 4 2 2 2 2" xfId="41095" xr:uid="{00000000-0005-0000-0000-000087700000}"/>
    <cellStyle name="Normal 6 4 2 4 2 2 3" xfId="12597" xr:uid="{00000000-0005-0000-0000-000088700000}"/>
    <cellStyle name="Normal 6 4 2 4 2 2 3 2" xfId="35780" xr:uid="{00000000-0005-0000-0000-000089700000}"/>
    <cellStyle name="Normal 6 4 2 4 2 2 4" xfId="30470" xr:uid="{00000000-0005-0000-0000-00008A700000}"/>
    <cellStyle name="Normal 6 4 2 4 2 2 5" xfId="25155" xr:uid="{00000000-0005-0000-0000-00008B700000}"/>
    <cellStyle name="Normal 6 4 2 4 2 3" xfId="9073" xr:uid="{00000000-0005-0000-0000-00008C700000}"/>
    <cellStyle name="Normal 6 4 2 4 2 3 2" xfId="19518" xr:uid="{00000000-0005-0000-0000-00008D700000}"/>
    <cellStyle name="Normal 6 4 2 4 2 3 2 2" xfId="42863" xr:uid="{00000000-0005-0000-0000-00008E700000}"/>
    <cellStyle name="Normal 6 4 2 4 2 3 3" xfId="14364" xr:uid="{00000000-0005-0000-0000-00008F700000}"/>
    <cellStyle name="Normal 6 4 2 4 2 3 3 2" xfId="37548" xr:uid="{00000000-0005-0000-0000-000090700000}"/>
    <cellStyle name="Normal 6 4 2 4 2 3 4" xfId="32238" xr:uid="{00000000-0005-0000-0000-000091700000}"/>
    <cellStyle name="Normal 6 4 2 4 2 3 5" xfId="26923" xr:uid="{00000000-0005-0000-0000-000092700000}"/>
    <cellStyle name="Normal 6 4 2 4 2 4" xfId="16145" xr:uid="{00000000-0005-0000-0000-000093700000}"/>
    <cellStyle name="Normal 6 4 2 4 2 4 2" xfId="39332" xr:uid="{00000000-0005-0000-0000-000094700000}"/>
    <cellStyle name="Normal 6 4 2 4 2 5" xfId="10836" xr:uid="{00000000-0005-0000-0000-000095700000}"/>
    <cellStyle name="Normal 6 4 2 4 2 5 2" xfId="34017" xr:uid="{00000000-0005-0000-0000-000096700000}"/>
    <cellStyle name="Normal 6 4 2 4 2 6" xfId="21463" xr:uid="{00000000-0005-0000-0000-000097700000}"/>
    <cellStyle name="Normal 6 4 2 4 2 6 2" xfId="28707" xr:uid="{00000000-0005-0000-0000-000098700000}"/>
    <cellStyle name="Normal 6 4 2 4 2 7" xfId="23392" xr:uid="{00000000-0005-0000-0000-000099700000}"/>
    <cellStyle name="Normal 6 4 2 4 2 8" xfId="44658" xr:uid="{00000000-0005-0000-0000-00009A700000}"/>
    <cellStyle name="Normal 6 4 2 4 2 9" xfId="5265" xr:uid="{00000000-0005-0000-0000-00009B700000}"/>
    <cellStyle name="Normal 6 4 2 4 3" xfId="6629" xr:uid="{00000000-0005-0000-0000-00009C700000}"/>
    <cellStyle name="Normal 6 4 2 4 3 2" xfId="17031" xr:uid="{00000000-0005-0000-0000-00009D700000}"/>
    <cellStyle name="Normal 6 4 2 4 3 2 2" xfId="40283" xr:uid="{00000000-0005-0000-0000-00009E700000}"/>
    <cellStyle name="Normal 6 4 2 4 3 3" xfId="11785" xr:uid="{00000000-0005-0000-0000-00009F700000}"/>
    <cellStyle name="Normal 6 4 2 4 3 3 2" xfId="34968" xr:uid="{00000000-0005-0000-0000-0000A0700000}"/>
    <cellStyle name="Normal 6 4 2 4 3 4" xfId="29658" xr:uid="{00000000-0005-0000-0000-0000A1700000}"/>
    <cellStyle name="Normal 6 4 2 4 3 5" xfId="24343" xr:uid="{00000000-0005-0000-0000-0000A2700000}"/>
    <cellStyle name="Normal 6 4 2 4 4" xfId="8320" xr:uid="{00000000-0005-0000-0000-0000A3700000}"/>
    <cellStyle name="Normal 6 4 2 4 4 2" xfId="18706" xr:uid="{00000000-0005-0000-0000-0000A4700000}"/>
    <cellStyle name="Normal 6 4 2 4 4 2 2" xfId="42051" xr:uid="{00000000-0005-0000-0000-0000A5700000}"/>
    <cellStyle name="Normal 6 4 2 4 4 3" xfId="13552" xr:uid="{00000000-0005-0000-0000-0000A6700000}"/>
    <cellStyle name="Normal 6 4 2 4 4 3 2" xfId="36736" xr:uid="{00000000-0005-0000-0000-0000A7700000}"/>
    <cellStyle name="Normal 6 4 2 4 4 4" xfId="31426" xr:uid="{00000000-0005-0000-0000-0000A8700000}"/>
    <cellStyle name="Normal 6 4 2 4 4 5" xfId="26111" xr:uid="{00000000-0005-0000-0000-0000A9700000}"/>
    <cellStyle name="Normal 6 4 2 4 5" xfId="15333" xr:uid="{00000000-0005-0000-0000-0000AA700000}"/>
    <cellStyle name="Normal 6 4 2 4 5 2" xfId="38520" xr:uid="{00000000-0005-0000-0000-0000AB700000}"/>
    <cellStyle name="Normal 6 4 2 4 6" xfId="10024" xr:uid="{00000000-0005-0000-0000-0000AC700000}"/>
    <cellStyle name="Normal 6 4 2 4 6 2" xfId="33205" xr:uid="{00000000-0005-0000-0000-0000AD700000}"/>
    <cellStyle name="Normal 6 4 2 4 7" xfId="20651" xr:uid="{00000000-0005-0000-0000-0000AE700000}"/>
    <cellStyle name="Normal 6 4 2 4 7 2" xfId="27895" xr:uid="{00000000-0005-0000-0000-0000AF700000}"/>
    <cellStyle name="Normal 6 4 2 4 8" xfId="22580" xr:uid="{00000000-0005-0000-0000-0000B0700000}"/>
    <cellStyle name="Normal 6 4 2 4 9" xfId="43846" xr:uid="{00000000-0005-0000-0000-0000B1700000}"/>
    <cellStyle name="Normal 6 4 2 5" xfId="636" xr:uid="{00000000-0005-0000-0000-0000B2700000}"/>
    <cellStyle name="Normal 6 4 2 5 10" xfId="2600" xr:uid="{00000000-0005-0000-0000-0000B3700000}"/>
    <cellStyle name="Normal 6 4 2 5 2" xfId="6230" xr:uid="{00000000-0005-0000-0000-0000B4700000}"/>
    <cellStyle name="Normal 6 4 2 5 2 2" xfId="16673" xr:uid="{00000000-0005-0000-0000-0000B5700000}"/>
    <cellStyle name="Normal 6 4 2 5 2 2 2" xfId="39877" xr:uid="{00000000-0005-0000-0000-0000B6700000}"/>
    <cellStyle name="Normal 6 4 2 5 2 3" xfId="11379" xr:uid="{00000000-0005-0000-0000-0000B7700000}"/>
    <cellStyle name="Normal 6 4 2 5 2 3 2" xfId="34562" xr:uid="{00000000-0005-0000-0000-0000B8700000}"/>
    <cellStyle name="Normal 6 4 2 5 2 4" xfId="29252" xr:uid="{00000000-0005-0000-0000-0000B9700000}"/>
    <cellStyle name="Normal 6 4 2 5 2 5" xfId="23937" xr:uid="{00000000-0005-0000-0000-0000BA700000}"/>
    <cellStyle name="Normal 6 4 2 5 3" xfId="7962" xr:uid="{00000000-0005-0000-0000-0000BB700000}"/>
    <cellStyle name="Normal 6 4 2 5 3 2" xfId="18301" xr:uid="{00000000-0005-0000-0000-0000BC700000}"/>
    <cellStyle name="Normal 6 4 2 5 3 2 2" xfId="41645" xr:uid="{00000000-0005-0000-0000-0000BD700000}"/>
    <cellStyle name="Normal 6 4 2 5 3 3" xfId="13146" xr:uid="{00000000-0005-0000-0000-0000BE700000}"/>
    <cellStyle name="Normal 6 4 2 5 3 3 2" xfId="36330" xr:uid="{00000000-0005-0000-0000-0000BF700000}"/>
    <cellStyle name="Normal 6 4 2 5 3 4" xfId="31020" xr:uid="{00000000-0005-0000-0000-0000C0700000}"/>
    <cellStyle name="Normal 6 4 2 5 3 5" xfId="25705" xr:uid="{00000000-0005-0000-0000-0000C1700000}"/>
    <cellStyle name="Normal 6 4 2 5 4" xfId="14927" xr:uid="{00000000-0005-0000-0000-0000C2700000}"/>
    <cellStyle name="Normal 6 4 2 5 4 2" xfId="38114" xr:uid="{00000000-0005-0000-0000-0000C3700000}"/>
    <cellStyle name="Normal 6 4 2 5 5" xfId="9618" xr:uid="{00000000-0005-0000-0000-0000C4700000}"/>
    <cellStyle name="Normal 6 4 2 5 5 2" xfId="32799" xr:uid="{00000000-0005-0000-0000-0000C5700000}"/>
    <cellStyle name="Normal 6 4 2 5 6" xfId="20245" xr:uid="{00000000-0005-0000-0000-0000C6700000}"/>
    <cellStyle name="Normal 6 4 2 5 6 2" xfId="27489" xr:uid="{00000000-0005-0000-0000-0000C7700000}"/>
    <cellStyle name="Normal 6 4 2 5 7" xfId="22174" xr:uid="{00000000-0005-0000-0000-0000C8700000}"/>
    <cellStyle name="Normal 6 4 2 5 8" xfId="43440" xr:uid="{00000000-0005-0000-0000-0000C9700000}"/>
    <cellStyle name="Normal 6 4 2 5 9" xfId="5266" xr:uid="{00000000-0005-0000-0000-0000CA700000}"/>
    <cellStyle name="Normal 6 4 2 6" xfId="1463" xr:uid="{00000000-0005-0000-0000-0000CB700000}"/>
    <cellStyle name="Normal 6 4 2 6 10" xfId="3412" xr:uid="{00000000-0005-0000-0000-0000CC700000}"/>
    <cellStyle name="Normal 6 4 2 6 2" xfId="7029" xr:uid="{00000000-0005-0000-0000-0000CD700000}"/>
    <cellStyle name="Normal 6 4 2 6 2 2" xfId="17401" xr:uid="{00000000-0005-0000-0000-0000CE700000}"/>
    <cellStyle name="Normal 6 4 2 6 2 2 2" xfId="40689" xr:uid="{00000000-0005-0000-0000-0000CF700000}"/>
    <cellStyle name="Normal 6 4 2 6 2 3" xfId="12191" xr:uid="{00000000-0005-0000-0000-0000D0700000}"/>
    <cellStyle name="Normal 6 4 2 6 2 3 2" xfId="35374" xr:uid="{00000000-0005-0000-0000-0000D1700000}"/>
    <cellStyle name="Normal 6 4 2 6 2 4" xfId="30064" xr:uid="{00000000-0005-0000-0000-0000D2700000}"/>
    <cellStyle name="Normal 6 4 2 6 2 5" xfId="24749" xr:uid="{00000000-0005-0000-0000-0000D3700000}"/>
    <cellStyle name="Normal 6 4 2 6 3" xfId="8690" xr:uid="{00000000-0005-0000-0000-0000D4700000}"/>
    <cellStyle name="Normal 6 4 2 6 3 2" xfId="19112" xr:uid="{00000000-0005-0000-0000-0000D5700000}"/>
    <cellStyle name="Normal 6 4 2 6 3 2 2" xfId="42457" xr:uid="{00000000-0005-0000-0000-0000D6700000}"/>
    <cellStyle name="Normal 6 4 2 6 3 3" xfId="13958" xr:uid="{00000000-0005-0000-0000-0000D7700000}"/>
    <cellStyle name="Normal 6 4 2 6 3 3 2" xfId="37142" xr:uid="{00000000-0005-0000-0000-0000D8700000}"/>
    <cellStyle name="Normal 6 4 2 6 3 4" xfId="31832" xr:uid="{00000000-0005-0000-0000-0000D9700000}"/>
    <cellStyle name="Normal 6 4 2 6 3 5" xfId="26517" xr:uid="{00000000-0005-0000-0000-0000DA700000}"/>
    <cellStyle name="Normal 6 4 2 6 4" xfId="15739" xr:uid="{00000000-0005-0000-0000-0000DB700000}"/>
    <cellStyle name="Normal 6 4 2 6 4 2" xfId="38926" xr:uid="{00000000-0005-0000-0000-0000DC700000}"/>
    <cellStyle name="Normal 6 4 2 6 5" xfId="10430" xr:uid="{00000000-0005-0000-0000-0000DD700000}"/>
    <cellStyle name="Normal 6 4 2 6 5 2" xfId="33611" xr:uid="{00000000-0005-0000-0000-0000DE700000}"/>
    <cellStyle name="Normal 6 4 2 6 6" xfId="21057" xr:uid="{00000000-0005-0000-0000-0000DF700000}"/>
    <cellStyle name="Normal 6 4 2 6 6 2" xfId="28301" xr:uid="{00000000-0005-0000-0000-0000E0700000}"/>
    <cellStyle name="Normal 6 4 2 6 7" xfId="22986" xr:uid="{00000000-0005-0000-0000-0000E1700000}"/>
    <cellStyle name="Normal 6 4 2 6 8" xfId="44252" xr:uid="{00000000-0005-0000-0000-0000E2700000}"/>
    <cellStyle name="Normal 6 4 2 6 9" xfId="5267" xr:uid="{00000000-0005-0000-0000-0000E3700000}"/>
    <cellStyle name="Normal 6 4 2 7" xfId="6097" xr:uid="{00000000-0005-0000-0000-0000E4700000}"/>
    <cellStyle name="Normal 6 4 2 7 2" xfId="16540" xr:uid="{00000000-0005-0000-0000-0000E5700000}"/>
    <cellStyle name="Normal 6 4 2 7 2 2" xfId="39743" xr:uid="{00000000-0005-0000-0000-0000E6700000}"/>
    <cellStyle name="Normal 6 4 2 7 3" xfId="11245" xr:uid="{00000000-0005-0000-0000-0000E7700000}"/>
    <cellStyle name="Normal 6 4 2 7 3 2" xfId="34428" xr:uid="{00000000-0005-0000-0000-0000E8700000}"/>
    <cellStyle name="Normal 6 4 2 7 4" xfId="29118" xr:uid="{00000000-0005-0000-0000-0000E9700000}"/>
    <cellStyle name="Normal 6 4 2 7 5" xfId="23803" xr:uid="{00000000-0005-0000-0000-0000EA700000}"/>
    <cellStyle name="Normal 6 4 2 8" xfId="7829" xr:uid="{00000000-0005-0000-0000-0000EB700000}"/>
    <cellStyle name="Normal 6 4 2 8 2" xfId="18168" xr:uid="{00000000-0005-0000-0000-0000EC700000}"/>
    <cellStyle name="Normal 6 4 2 8 2 2" xfId="41511" xr:uid="{00000000-0005-0000-0000-0000ED700000}"/>
    <cellStyle name="Normal 6 4 2 8 3" xfId="13012" xr:uid="{00000000-0005-0000-0000-0000EE700000}"/>
    <cellStyle name="Normal 6 4 2 8 3 2" xfId="36196" xr:uid="{00000000-0005-0000-0000-0000EF700000}"/>
    <cellStyle name="Normal 6 4 2 8 4" xfId="30886" xr:uid="{00000000-0005-0000-0000-0000F0700000}"/>
    <cellStyle name="Normal 6 4 2 8 5" xfId="25571" xr:uid="{00000000-0005-0000-0000-0000F1700000}"/>
    <cellStyle name="Normal 6 4 2 9" xfId="14793" xr:uid="{00000000-0005-0000-0000-0000F2700000}"/>
    <cellStyle name="Normal 6 4 2 9 2" xfId="37980" xr:uid="{00000000-0005-0000-0000-0000F3700000}"/>
    <cellStyle name="Normal 6 4 3" xfId="712" xr:uid="{00000000-0005-0000-0000-0000F4700000}"/>
    <cellStyle name="Normal 6 4 3 10" xfId="43513" xr:uid="{00000000-0005-0000-0000-0000F5700000}"/>
    <cellStyle name="Normal 6 4 3 11" xfId="5268" xr:uid="{00000000-0005-0000-0000-0000F6700000}"/>
    <cellStyle name="Normal 6 4 3 12" xfId="2673" xr:uid="{00000000-0005-0000-0000-0000F7700000}"/>
    <cellStyle name="Normal 6 4 3 2" xfId="1128" xr:uid="{00000000-0005-0000-0000-0000F8700000}"/>
    <cellStyle name="Normal 6 4 3 2 10" xfId="5269" xr:uid="{00000000-0005-0000-0000-0000F9700000}"/>
    <cellStyle name="Normal 6 4 3 2 11" xfId="3079" xr:uid="{00000000-0005-0000-0000-0000FA700000}"/>
    <cellStyle name="Normal 6 4 3 2 2" xfId="1943" xr:uid="{00000000-0005-0000-0000-0000FB700000}"/>
    <cellStyle name="Normal 6 4 3 2 2 10" xfId="3891" xr:uid="{00000000-0005-0000-0000-0000FC700000}"/>
    <cellStyle name="Normal 6 4 3 2 2 2" xfId="7501" xr:uid="{00000000-0005-0000-0000-0000FD700000}"/>
    <cellStyle name="Normal 6 4 3 2 2 2 2" xfId="17844" xr:uid="{00000000-0005-0000-0000-0000FE700000}"/>
    <cellStyle name="Normal 6 4 3 2 2 2 2 2" xfId="41168" xr:uid="{00000000-0005-0000-0000-0000FF700000}"/>
    <cellStyle name="Normal 6 4 3 2 2 2 3" xfId="12670" xr:uid="{00000000-0005-0000-0000-000000710000}"/>
    <cellStyle name="Normal 6 4 3 2 2 2 3 2" xfId="35853" xr:uid="{00000000-0005-0000-0000-000001710000}"/>
    <cellStyle name="Normal 6 4 3 2 2 2 4" xfId="30543" xr:uid="{00000000-0005-0000-0000-000002710000}"/>
    <cellStyle name="Normal 6 4 3 2 2 2 5" xfId="25228" xr:uid="{00000000-0005-0000-0000-000003710000}"/>
    <cellStyle name="Normal 6 4 3 2 2 3" xfId="9134" xr:uid="{00000000-0005-0000-0000-000004710000}"/>
    <cellStyle name="Normal 6 4 3 2 2 3 2" xfId="19591" xr:uid="{00000000-0005-0000-0000-000005710000}"/>
    <cellStyle name="Normal 6 4 3 2 2 3 2 2" xfId="42936" xr:uid="{00000000-0005-0000-0000-000006710000}"/>
    <cellStyle name="Normal 6 4 3 2 2 3 3" xfId="14437" xr:uid="{00000000-0005-0000-0000-000007710000}"/>
    <cellStyle name="Normal 6 4 3 2 2 3 3 2" xfId="37621" xr:uid="{00000000-0005-0000-0000-000008710000}"/>
    <cellStyle name="Normal 6 4 3 2 2 3 4" xfId="32311" xr:uid="{00000000-0005-0000-0000-000009710000}"/>
    <cellStyle name="Normal 6 4 3 2 2 3 5" xfId="26996" xr:uid="{00000000-0005-0000-0000-00000A710000}"/>
    <cellStyle name="Normal 6 4 3 2 2 4" xfId="16218" xr:uid="{00000000-0005-0000-0000-00000B710000}"/>
    <cellStyle name="Normal 6 4 3 2 2 4 2" xfId="39405" xr:uid="{00000000-0005-0000-0000-00000C710000}"/>
    <cellStyle name="Normal 6 4 3 2 2 5" xfId="10909" xr:uid="{00000000-0005-0000-0000-00000D710000}"/>
    <cellStyle name="Normal 6 4 3 2 2 5 2" xfId="34090" xr:uid="{00000000-0005-0000-0000-00000E710000}"/>
    <cellStyle name="Normal 6 4 3 2 2 6" xfId="21536" xr:uid="{00000000-0005-0000-0000-00000F710000}"/>
    <cellStyle name="Normal 6 4 3 2 2 6 2" xfId="28780" xr:uid="{00000000-0005-0000-0000-000010710000}"/>
    <cellStyle name="Normal 6 4 3 2 2 7" xfId="23465" xr:uid="{00000000-0005-0000-0000-000011710000}"/>
    <cellStyle name="Normal 6 4 3 2 2 8" xfId="44731" xr:uid="{00000000-0005-0000-0000-000012710000}"/>
    <cellStyle name="Normal 6 4 3 2 2 9" xfId="5270" xr:uid="{00000000-0005-0000-0000-000013710000}"/>
    <cellStyle name="Normal 6 4 3 2 3" xfId="6701" xr:uid="{00000000-0005-0000-0000-000014710000}"/>
    <cellStyle name="Normal 6 4 3 2 3 2" xfId="17092" xr:uid="{00000000-0005-0000-0000-000015710000}"/>
    <cellStyle name="Normal 6 4 3 2 3 2 2" xfId="40356" xr:uid="{00000000-0005-0000-0000-000016710000}"/>
    <cellStyle name="Normal 6 4 3 2 3 3" xfId="11858" xr:uid="{00000000-0005-0000-0000-000017710000}"/>
    <cellStyle name="Normal 6 4 3 2 3 3 2" xfId="35041" xr:uid="{00000000-0005-0000-0000-000018710000}"/>
    <cellStyle name="Normal 6 4 3 2 3 4" xfId="29731" xr:uid="{00000000-0005-0000-0000-000019710000}"/>
    <cellStyle name="Normal 6 4 3 2 3 5" xfId="24416" xr:uid="{00000000-0005-0000-0000-00001A710000}"/>
    <cellStyle name="Normal 6 4 3 2 4" xfId="8381" xr:uid="{00000000-0005-0000-0000-00001B710000}"/>
    <cellStyle name="Normal 6 4 3 2 4 2" xfId="18779" xr:uid="{00000000-0005-0000-0000-00001C710000}"/>
    <cellStyle name="Normal 6 4 3 2 4 2 2" xfId="42124" xr:uid="{00000000-0005-0000-0000-00001D710000}"/>
    <cellStyle name="Normal 6 4 3 2 4 3" xfId="13625" xr:uid="{00000000-0005-0000-0000-00001E710000}"/>
    <cellStyle name="Normal 6 4 3 2 4 3 2" xfId="36809" xr:uid="{00000000-0005-0000-0000-00001F710000}"/>
    <cellStyle name="Normal 6 4 3 2 4 4" xfId="31499" xr:uid="{00000000-0005-0000-0000-000020710000}"/>
    <cellStyle name="Normal 6 4 3 2 4 5" xfId="26184" xr:uid="{00000000-0005-0000-0000-000021710000}"/>
    <cellStyle name="Normal 6 4 3 2 5" xfId="15406" xr:uid="{00000000-0005-0000-0000-000022710000}"/>
    <cellStyle name="Normal 6 4 3 2 5 2" xfId="38593" xr:uid="{00000000-0005-0000-0000-000023710000}"/>
    <cellStyle name="Normal 6 4 3 2 6" xfId="10097" xr:uid="{00000000-0005-0000-0000-000024710000}"/>
    <cellStyle name="Normal 6 4 3 2 6 2" xfId="33278" xr:uid="{00000000-0005-0000-0000-000025710000}"/>
    <cellStyle name="Normal 6 4 3 2 7" xfId="20724" xr:uid="{00000000-0005-0000-0000-000026710000}"/>
    <cellStyle name="Normal 6 4 3 2 7 2" xfId="27968" xr:uid="{00000000-0005-0000-0000-000027710000}"/>
    <cellStyle name="Normal 6 4 3 2 8" xfId="22653" xr:uid="{00000000-0005-0000-0000-000028710000}"/>
    <cellStyle name="Normal 6 4 3 2 9" xfId="43919" xr:uid="{00000000-0005-0000-0000-000029710000}"/>
    <cellStyle name="Normal 6 4 3 3" xfId="1536" xr:uid="{00000000-0005-0000-0000-00002A710000}"/>
    <cellStyle name="Normal 6 4 3 3 10" xfId="3485" xr:uid="{00000000-0005-0000-0000-00002B710000}"/>
    <cellStyle name="Normal 6 4 3 3 2" xfId="7101" xr:uid="{00000000-0005-0000-0000-00002C710000}"/>
    <cellStyle name="Normal 6 4 3 3 2 2" xfId="17462" xr:uid="{00000000-0005-0000-0000-00002D710000}"/>
    <cellStyle name="Normal 6 4 3 3 2 2 2" xfId="40762" xr:uid="{00000000-0005-0000-0000-00002E710000}"/>
    <cellStyle name="Normal 6 4 3 3 2 3" xfId="12264" xr:uid="{00000000-0005-0000-0000-00002F710000}"/>
    <cellStyle name="Normal 6 4 3 3 2 3 2" xfId="35447" xr:uid="{00000000-0005-0000-0000-000030710000}"/>
    <cellStyle name="Normal 6 4 3 3 2 4" xfId="30137" xr:uid="{00000000-0005-0000-0000-000031710000}"/>
    <cellStyle name="Normal 6 4 3 3 2 5" xfId="24822" xr:uid="{00000000-0005-0000-0000-000032710000}"/>
    <cellStyle name="Normal 6 4 3 3 3" xfId="8751" xr:uid="{00000000-0005-0000-0000-000033710000}"/>
    <cellStyle name="Normal 6 4 3 3 3 2" xfId="19185" xr:uid="{00000000-0005-0000-0000-000034710000}"/>
    <cellStyle name="Normal 6 4 3 3 3 2 2" xfId="42530" xr:uid="{00000000-0005-0000-0000-000035710000}"/>
    <cellStyle name="Normal 6 4 3 3 3 3" xfId="14031" xr:uid="{00000000-0005-0000-0000-000036710000}"/>
    <cellStyle name="Normal 6 4 3 3 3 3 2" xfId="37215" xr:uid="{00000000-0005-0000-0000-000037710000}"/>
    <cellStyle name="Normal 6 4 3 3 3 4" xfId="31905" xr:uid="{00000000-0005-0000-0000-000038710000}"/>
    <cellStyle name="Normal 6 4 3 3 3 5" xfId="26590" xr:uid="{00000000-0005-0000-0000-000039710000}"/>
    <cellStyle name="Normal 6 4 3 3 4" xfId="15812" xr:uid="{00000000-0005-0000-0000-00003A710000}"/>
    <cellStyle name="Normal 6 4 3 3 4 2" xfId="38999" xr:uid="{00000000-0005-0000-0000-00003B710000}"/>
    <cellStyle name="Normal 6 4 3 3 5" xfId="10503" xr:uid="{00000000-0005-0000-0000-00003C710000}"/>
    <cellStyle name="Normal 6 4 3 3 5 2" xfId="33684" xr:uid="{00000000-0005-0000-0000-00003D710000}"/>
    <cellStyle name="Normal 6 4 3 3 6" xfId="21130" xr:uid="{00000000-0005-0000-0000-00003E710000}"/>
    <cellStyle name="Normal 6 4 3 3 6 2" xfId="28374" xr:uid="{00000000-0005-0000-0000-00003F710000}"/>
    <cellStyle name="Normal 6 4 3 3 7" xfId="23059" xr:uid="{00000000-0005-0000-0000-000040710000}"/>
    <cellStyle name="Normal 6 4 3 3 8" xfId="44325" xr:uid="{00000000-0005-0000-0000-000041710000}"/>
    <cellStyle name="Normal 6 4 3 3 9" xfId="5271" xr:uid="{00000000-0005-0000-0000-000042710000}"/>
    <cellStyle name="Normal 6 4 3 4" xfId="6302" xr:uid="{00000000-0005-0000-0000-000043710000}"/>
    <cellStyle name="Normal 6 4 3 4 2" xfId="16734" xr:uid="{00000000-0005-0000-0000-000044710000}"/>
    <cellStyle name="Normal 6 4 3 4 2 2" xfId="39950" xr:uid="{00000000-0005-0000-0000-000045710000}"/>
    <cellStyle name="Normal 6 4 3 4 3" xfId="11452" xr:uid="{00000000-0005-0000-0000-000046710000}"/>
    <cellStyle name="Normal 6 4 3 4 3 2" xfId="34635" xr:uid="{00000000-0005-0000-0000-000047710000}"/>
    <cellStyle name="Normal 6 4 3 4 4" xfId="29325" xr:uid="{00000000-0005-0000-0000-000048710000}"/>
    <cellStyle name="Normal 6 4 3 4 5" xfId="24010" xr:uid="{00000000-0005-0000-0000-000049710000}"/>
    <cellStyle name="Normal 6 4 3 5" xfId="8023" xr:uid="{00000000-0005-0000-0000-00004A710000}"/>
    <cellStyle name="Normal 6 4 3 5 2" xfId="18374" xr:uid="{00000000-0005-0000-0000-00004B710000}"/>
    <cellStyle name="Normal 6 4 3 5 2 2" xfId="41718" xr:uid="{00000000-0005-0000-0000-00004C710000}"/>
    <cellStyle name="Normal 6 4 3 5 3" xfId="13219" xr:uid="{00000000-0005-0000-0000-00004D710000}"/>
    <cellStyle name="Normal 6 4 3 5 3 2" xfId="36403" xr:uid="{00000000-0005-0000-0000-00004E710000}"/>
    <cellStyle name="Normal 6 4 3 5 4" xfId="31093" xr:uid="{00000000-0005-0000-0000-00004F710000}"/>
    <cellStyle name="Normal 6 4 3 5 5" xfId="25778" xr:uid="{00000000-0005-0000-0000-000050710000}"/>
    <cellStyle name="Normal 6 4 3 6" xfId="15000" xr:uid="{00000000-0005-0000-0000-000051710000}"/>
    <cellStyle name="Normal 6 4 3 6 2" xfId="38187" xr:uid="{00000000-0005-0000-0000-000052710000}"/>
    <cellStyle name="Normal 6 4 3 7" xfId="9691" xr:uid="{00000000-0005-0000-0000-000053710000}"/>
    <cellStyle name="Normal 6 4 3 7 2" xfId="32872" xr:uid="{00000000-0005-0000-0000-000054710000}"/>
    <cellStyle name="Normal 6 4 3 8" xfId="20318" xr:uid="{00000000-0005-0000-0000-000055710000}"/>
    <cellStyle name="Normal 6 4 3 8 2" xfId="27562" xr:uid="{00000000-0005-0000-0000-000056710000}"/>
    <cellStyle name="Normal 6 4 3 9" xfId="22247" xr:uid="{00000000-0005-0000-0000-000057710000}"/>
    <cellStyle name="Normal 6 4 4" xfId="849" xr:uid="{00000000-0005-0000-0000-000058710000}"/>
    <cellStyle name="Normal 6 4 4 10" xfId="43642" xr:uid="{00000000-0005-0000-0000-000059710000}"/>
    <cellStyle name="Normal 6 4 4 11" xfId="5272" xr:uid="{00000000-0005-0000-0000-00005A710000}"/>
    <cellStyle name="Normal 6 4 4 12" xfId="2802" xr:uid="{00000000-0005-0000-0000-00005B710000}"/>
    <cellStyle name="Normal 6 4 4 2" xfId="1257" xr:uid="{00000000-0005-0000-0000-00005C710000}"/>
    <cellStyle name="Normal 6 4 4 2 10" xfId="5273" xr:uid="{00000000-0005-0000-0000-00005D710000}"/>
    <cellStyle name="Normal 6 4 4 2 11" xfId="3208" xr:uid="{00000000-0005-0000-0000-00005E710000}"/>
    <cellStyle name="Normal 6 4 4 2 2" xfId="2072" xr:uid="{00000000-0005-0000-0000-00005F710000}"/>
    <cellStyle name="Normal 6 4 4 2 2 10" xfId="4020" xr:uid="{00000000-0005-0000-0000-000060710000}"/>
    <cellStyle name="Normal 6 4 4 2 2 2" xfId="7628" xr:uid="{00000000-0005-0000-0000-000061710000}"/>
    <cellStyle name="Normal 6 4 4 2 2 2 2" xfId="17961" xr:uid="{00000000-0005-0000-0000-000062710000}"/>
    <cellStyle name="Normal 6 4 4 2 2 2 2 2" xfId="41297" xr:uid="{00000000-0005-0000-0000-000063710000}"/>
    <cellStyle name="Normal 6 4 4 2 2 2 3" xfId="12799" xr:uid="{00000000-0005-0000-0000-000064710000}"/>
    <cellStyle name="Normal 6 4 4 2 2 2 3 2" xfId="35982" xr:uid="{00000000-0005-0000-0000-000065710000}"/>
    <cellStyle name="Normal 6 4 4 2 2 2 4" xfId="30672" xr:uid="{00000000-0005-0000-0000-000066710000}"/>
    <cellStyle name="Normal 6 4 4 2 2 2 5" xfId="25357" xr:uid="{00000000-0005-0000-0000-000067710000}"/>
    <cellStyle name="Normal 6 4 4 2 2 3" xfId="9251" xr:uid="{00000000-0005-0000-0000-000068710000}"/>
    <cellStyle name="Normal 6 4 4 2 2 3 2" xfId="19720" xr:uid="{00000000-0005-0000-0000-000069710000}"/>
    <cellStyle name="Normal 6 4 4 2 2 3 2 2" xfId="43065" xr:uid="{00000000-0005-0000-0000-00006A710000}"/>
    <cellStyle name="Normal 6 4 4 2 2 3 3" xfId="14566" xr:uid="{00000000-0005-0000-0000-00006B710000}"/>
    <cellStyle name="Normal 6 4 4 2 2 3 3 2" xfId="37750" xr:uid="{00000000-0005-0000-0000-00006C710000}"/>
    <cellStyle name="Normal 6 4 4 2 2 3 4" xfId="32440" xr:uid="{00000000-0005-0000-0000-00006D710000}"/>
    <cellStyle name="Normal 6 4 4 2 2 3 5" xfId="27125" xr:uid="{00000000-0005-0000-0000-00006E710000}"/>
    <cellStyle name="Normal 6 4 4 2 2 4" xfId="16347" xr:uid="{00000000-0005-0000-0000-00006F710000}"/>
    <cellStyle name="Normal 6 4 4 2 2 4 2" xfId="39534" xr:uid="{00000000-0005-0000-0000-000070710000}"/>
    <cellStyle name="Normal 6 4 4 2 2 5" xfId="11038" xr:uid="{00000000-0005-0000-0000-000071710000}"/>
    <cellStyle name="Normal 6 4 4 2 2 5 2" xfId="34219" xr:uid="{00000000-0005-0000-0000-000072710000}"/>
    <cellStyle name="Normal 6 4 4 2 2 6" xfId="21665" xr:uid="{00000000-0005-0000-0000-000073710000}"/>
    <cellStyle name="Normal 6 4 4 2 2 6 2" xfId="28909" xr:uid="{00000000-0005-0000-0000-000074710000}"/>
    <cellStyle name="Normal 6 4 4 2 2 7" xfId="23594" xr:uid="{00000000-0005-0000-0000-000075710000}"/>
    <cellStyle name="Normal 6 4 4 2 2 8" xfId="44860" xr:uid="{00000000-0005-0000-0000-000076710000}"/>
    <cellStyle name="Normal 6 4 4 2 2 9" xfId="5274" xr:uid="{00000000-0005-0000-0000-000077710000}"/>
    <cellStyle name="Normal 6 4 4 2 3" xfId="6828" xr:uid="{00000000-0005-0000-0000-000078710000}"/>
    <cellStyle name="Normal 6 4 4 2 3 2" xfId="17197" xr:uid="{00000000-0005-0000-0000-000079710000}"/>
    <cellStyle name="Normal 6 4 4 2 3 2 2" xfId="40485" xr:uid="{00000000-0005-0000-0000-00007A710000}"/>
    <cellStyle name="Normal 6 4 4 2 3 3" xfId="11987" xr:uid="{00000000-0005-0000-0000-00007B710000}"/>
    <cellStyle name="Normal 6 4 4 2 3 3 2" xfId="35170" xr:uid="{00000000-0005-0000-0000-00007C710000}"/>
    <cellStyle name="Normal 6 4 4 2 3 4" xfId="29860" xr:uid="{00000000-0005-0000-0000-00007D710000}"/>
    <cellStyle name="Normal 6 4 4 2 3 5" xfId="24545" xr:uid="{00000000-0005-0000-0000-00007E710000}"/>
    <cellStyle name="Normal 6 4 4 2 4" xfId="8486" xr:uid="{00000000-0005-0000-0000-00007F710000}"/>
    <cellStyle name="Normal 6 4 4 2 4 2" xfId="18908" xr:uid="{00000000-0005-0000-0000-000080710000}"/>
    <cellStyle name="Normal 6 4 4 2 4 2 2" xfId="42253" xr:uid="{00000000-0005-0000-0000-000081710000}"/>
    <cellStyle name="Normal 6 4 4 2 4 3" xfId="13754" xr:uid="{00000000-0005-0000-0000-000082710000}"/>
    <cellStyle name="Normal 6 4 4 2 4 3 2" xfId="36938" xr:uid="{00000000-0005-0000-0000-000083710000}"/>
    <cellStyle name="Normal 6 4 4 2 4 4" xfId="31628" xr:uid="{00000000-0005-0000-0000-000084710000}"/>
    <cellStyle name="Normal 6 4 4 2 4 5" xfId="26313" xr:uid="{00000000-0005-0000-0000-000085710000}"/>
    <cellStyle name="Normal 6 4 4 2 5" xfId="15535" xr:uid="{00000000-0005-0000-0000-000086710000}"/>
    <cellStyle name="Normal 6 4 4 2 5 2" xfId="38722" xr:uid="{00000000-0005-0000-0000-000087710000}"/>
    <cellStyle name="Normal 6 4 4 2 6" xfId="10226" xr:uid="{00000000-0005-0000-0000-000088710000}"/>
    <cellStyle name="Normal 6 4 4 2 6 2" xfId="33407" xr:uid="{00000000-0005-0000-0000-000089710000}"/>
    <cellStyle name="Normal 6 4 4 2 7" xfId="20853" xr:uid="{00000000-0005-0000-0000-00008A710000}"/>
    <cellStyle name="Normal 6 4 4 2 7 2" xfId="28097" xr:uid="{00000000-0005-0000-0000-00008B710000}"/>
    <cellStyle name="Normal 6 4 4 2 8" xfId="22782" xr:uid="{00000000-0005-0000-0000-00008C710000}"/>
    <cellStyle name="Normal 6 4 4 2 9" xfId="44048" xr:uid="{00000000-0005-0000-0000-00008D710000}"/>
    <cellStyle name="Normal 6 4 4 3" xfId="1665" xr:uid="{00000000-0005-0000-0000-00008E710000}"/>
    <cellStyle name="Normal 6 4 4 3 10" xfId="3614" xr:uid="{00000000-0005-0000-0000-00008F710000}"/>
    <cellStyle name="Normal 6 4 4 3 2" xfId="7228" xr:uid="{00000000-0005-0000-0000-000090710000}"/>
    <cellStyle name="Normal 6 4 4 3 2 2" xfId="17579" xr:uid="{00000000-0005-0000-0000-000091710000}"/>
    <cellStyle name="Normal 6 4 4 3 2 2 2" xfId="40891" xr:uid="{00000000-0005-0000-0000-000092710000}"/>
    <cellStyle name="Normal 6 4 4 3 2 3" xfId="12393" xr:uid="{00000000-0005-0000-0000-000093710000}"/>
    <cellStyle name="Normal 6 4 4 3 2 3 2" xfId="35576" xr:uid="{00000000-0005-0000-0000-000094710000}"/>
    <cellStyle name="Normal 6 4 4 3 2 4" xfId="30266" xr:uid="{00000000-0005-0000-0000-000095710000}"/>
    <cellStyle name="Normal 6 4 4 3 2 5" xfId="24951" xr:uid="{00000000-0005-0000-0000-000096710000}"/>
    <cellStyle name="Normal 6 4 4 3 3" xfId="8868" xr:uid="{00000000-0005-0000-0000-000097710000}"/>
    <cellStyle name="Normal 6 4 4 3 3 2" xfId="19314" xr:uid="{00000000-0005-0000-0000-000098710000}"/>
    <cellStyle name="Normal 6 4 4 3 3 2 2" xfId="42659" xr:uid="{00000000-0005-0000-0000-000099710000}"/>
    <cellStyle name="Normal 6 4 4 3 3 3" xfId="14160" xr:uid="{00000000-0005-0000-0000-00009A710000}"/>
    <cellStyle name="Normal 6 4 4 3 3 3 2" xfId="37344" xr:uid="{00000000-0005-0000-0000-00009B710000}"/>
    <cellStyle name="Normal 6 4 4 3 3 4" xfId="32034" xr:uid="{00000000-0005-0000-0000-00009C710000}"/>
    <cellStyle name="Normal 6 4 4 3 3 5" xfId="26719" xr:uid="{00000000-0005-0000-0000-00009D710000}"/>
    <cellStyle name="Normal 6 4 4 3 4" xfId="15941" xr:uid="{00000000-0005-0000-0000-00009E710000}"/>
    <cellStyle name="Normal 6 4 4 3 4 2" xfId="39128" xr:uid="{00000000-0005-0000-0000-00009F710000}"/>
    <cellStyle name="Normal 6 4 4 3 5" xfId="10632" xr:uid="{00000000-0005-0000-0000-0000A0710000}"/>
    <cellStyle name="Normal 6 4 4 3 5 2" xfId="33813" xr:uid="{00000000-0005-0000-0000-0000A1710000}"/>
    <cellStyle name="Normal 6 4 4 3 6" xfId="21259" xr:uid="{00000000-0005-0000-0000-0000A2710000}"/>
    <cellStyle name="Normal 6 4 4 3 6 2" xfId="28503" xr:uid="{00000000-0005-0000-0000-0000A3710000}"/>
    <cellStyle name="Normal 6 4 4 3 7" xfId="23188" xr:uid="{00000000-0005-0000-0000-0000A4710000}"/>
    <cellStyle name="Normal 6 4 4 3 8" xfId="44454" xr:uid="{00000000-0005-0000-0000-0000A5710000}"/>
    <cellStyle name="Normal 6 4 4 3 9" xfId="5275" xr:uid="{00000000-0005-0000-0000-0000A6710000}"/>
    <cellStyle name="Normal 6 4 4 4" xfId="6429" xr:uid="{00000000-0005-0000-0000-0000A7710000}"/>
    <cellStyle name="Normal 6 4 4 4 2" xfId="16839" xr:uid="{00000000-0005-0000-0000-0000A8710000}"/>
    <cellStyle name="Normal 6 4 4 4 2 2" xfId="40079" xr:uid="{00000000-0005-0000-0000-0000A9710000}"/>
    <cellStyle name="Normal 6 4 4 4 3" xfId="11581" xr:uid="{00000000-0005-0000-0000-0000AA710000}"/>
    <cellStyle name="Normal 6 4 4 4 3 2" xfId="34764" xr:uid="{00000000-0005-0000-0000-0000AB710000}"/>
    <cellStyle name="Normal 6 4 4 4 4" xfId="29454" xr:uid="{00000000-0005-0000-0000-0000AC710000}"/>
    <cellStyle name="Normal 6 4 4 4 5" xfId="24139" xr:uid="{00000000-0005-0000-0000-0000AD710000}"/>
    <cellStyle name="Normal 6 4 4 5" xfId="8128" xr:uid="{00000000-0005-0000-0000-0000AE710000}"/>
    <cellStyle name="Normal 6 4 4 5 2" xfId="18503" xr:uid="{00000000-0005-0000-0000-0000AF710000}"/>
    <cellStyle name="Normal 6 4 4 5 2 2" xfId="41847" xr:uid="{00000000-0005-0000-0000-0000B0710000}"/>
    <cellStyle name="Normal 6 4 4 5 3" xfId="13348" xr:uid="{00000000-0005-0000-0000-0000B1710000}"/>
    <cellStyle name="Normal 6 4 4 5 3 2" xfId="36532" xr:uid="{00000000-0005-0000-0000-0000B2710000}"/>
    <cellStyle name="Normal 6 4 4 5 4" xfId="31222" xr:uid="{00000000-0005-0000-0000-0000B3710000}"/>
    <cellStyle name="Normal 6 4 4 5 5" xfId="25907" xr:uid="{00000000-0005-0000-0000-0000B4710000}"/>
    <cellStyle name="Normal 6 4 4 6" xfId="15129" xr:uid="{00000000-0005-0000-0000-0000B5710000}"/>
    <cellStyle name="Normal 6 4 4 6 2" xfId="38316" xr:uid="{00000000-0005-0000-0000-0000B6710000}"/>
    <cellStyle name="Normal 6 4 4 7" xfId="9820" xr:uid="{00000000-0005-0000-0000-0000B7710000}"/>
    <cellStyle name="Normal 6 4 4 7 2" xfId="33001" xr:uid="{00000000-0005-0000-0000-0000B8710000}"/>
    <cellStyle name="Normal 6 4 4 8" xfId="20447" xr:uid="{00000000-0005-0000-0000-0000B9710000}"/>
    <cellStyle name="Normal 6 4 4 8 2" xfId="27691" xr:uid="{00000000-0005-0000-0000-0000BA710000}"/>
    <cellStyle name="Normal 6 4 4 9" xfId="22376" xr:uid="{00000000-0005-0000-0000-0000BB710000}"/>
    <cellStyle name="Normal 6 4 5" xfId="993" xr:uid="{00000000-0005-0000-0000-0000BC710000}"/>
    <cellStyle name="Normal 6 4 5 10" xfId="5276" xr:uid="{00000000-0005-0000-0000-0000BD710000}"/>
    <cellStyle name="Normal 6 4 5 11" xfId="2944" xr:uid="{00000000-0005-0000-0000-0000BE710000}"/>
    <cellStyle name="Normal 6 4 5 2" xfId="1808" xr:uid="{00000000-0005-0000-0000-0000BF710000}"/>
    <cellStyle name="Normal 6 4 5 2 10" xfId="3756" xr:uid="{00000000-0005-0000-0000-0000C0710000}"/>
    <cellStyle name="Normal 6 4 5 2 2" xfId="7368" xr:uid="{00000000-0005-0000-0000-0000C1710000}"/>
    <cellStyle name="Normal 6 4 5 2 2 2" xfId="17721" xr:uid="{00000000-0005-0000-0000-0000C2710000}"/>
    <cellStyle name="Normal 6 4 5 2 2 2 2" xfId="41033" xr:uid="{00000000-0005-0000-0000-0000C3710000}"/>
    <cellStyle name="Normal 6 4 5 2 2 3" xfId="12535" xr:uid="{00000000-0005-0000-0000-0000C4710000}"/>
    <cellStyle name="Normal 6 4 5 2 2 3 2" xfId="35718" xr:uid="{00000000-0005-0000-0000-0000C5710000}"/>
    <cellStyle name="Normal 6 4 5 2 2 4" xfId="30408" xr:uid="{00000000-0005-0000-0000-0000C6710000}"/>
    <cellStyle name="Normal 6 4 5 2 2 5" xfId="25093" xr:uid="{00000000-0005-0000-0000-0000C7710000}"/>
    <cellStyle name="Normal 6 4 5 2 3" xfId="9011" xr:uid="{00000000-0005-0000-0000-0000C8710000}"/>
    <cellStyle name="Normal 6 4 5 2 3 2" xfId="19456" xr:uid="{00000000-0005-0000-0000-0000C9710000}"/>
    <cellStyle name="Normal 6 4 5 2 3 2 2" xfId="42801" xr:uid="{00000000-0005-0000-0000-0000CA710000}"/>
    <cellStyle name="Normal 6 4 5 2 3 3" xfId="14302" xr:uid="{00000000-0005-0000-0000-0000CB710000}"/>
    <cellStyle name="Normal 6 4 5 2 3 3 2" xfId="37486" xr:uid="{00000000-0005-0000-0000-0000CC710000}"/>
    <cellStyle name="Normal 6 4 5 2 3 4" xfId="32176" xr:uid="{00000000-0005-0000-0000-0000CD710000}"/>
    <cellStyle name="Normal 6 4 5 2 3 5" xfId="26861" xr:uid="{00000000-0005-0000-0000-0000CE710000}"/>
    <cellStyle name="Normal 6 4 5 2 4" xfId="16083" xr:uid="{00000000-0005-0000-0000-0000CF710000}"/>
    <cellStyle name="Normal 6 4 5 2 4 2" xfId="39270" xr:uid="{00000000-0005-0000-0000-0000D0710000}"/>
    <cellStyle name="Normal 6 4 5 2 5" xfId="10774" xr:uid="{00000000-0005-0000-0000-0000D1710000}"/>
    <cellStyle name="Normal 6 4 5 2 5 2" xfId="33955" xr:uid="{00000000-0005-0000-0000-0000D2710000}"/>
    <cellStyle name="Normal 6 4 5 2 6" xfId="21401" xr:uid="{00000000-0005-0000-0000-0000D3710000}"/>
    <cellStyle name="Normal 6 4 5 2 6 2" xfId="28645" xr:uid="{00000000-0005-0000-0000-0000D4710000}"/>
    <cellStyle name="Normal 6 4 5 2 7" xfId="23330" xr:uid="{00000000-0005-0000-0000-0000D5710000}"/>
    <cellStyle name="Normal 6 4 5 2 8" xfId="44596" xr:uid="{00000000-0005-0000-0000-0000D6710000}"/>
    <cellStyle name="Normal 6 4 5 2 9" xfId="5277" xr:uid="{00000000-0005-0000-0000-0000D7710000}"/>
    <cellStyle name="Normal 6 4 5 3" xfId="6568" xr:uid="{00000000-0005-0000-0000-0000D8710000}"/>
    <cellStyle name="Normal 6 4 5 3 2" xfId="16969" xr:uid="{00000000-0005-0000-0000-0000D9710000}"/>
    <cellStyle name="Normal 6 4 5 3 2 2" xfId="40221" xr:uid="{00000000-0005-0000-0000-0000DA710000}"/>
    <cellStyle name="Normal 6 4 5 3 3" xfId="11723" xr:uid="{00000000-0005-0000-0000-0000DB710000}"/>
    <cellStyle name="Normal 6 4 5 3 3 2" xfId="34906" xr:uid="{00000000-0005-0000-0000-0000DC710000}"/>
    <cellStyle name="Normal 6 4 5 3 4" xfId="29596" xr:uid="{00000000-0005-0000-0000-0000DD710000}"/>
    <cellStyle name="Normal 6 4 5 3 5" xfId="24281" xr:uid="{00000000-0005-0000-0000-0000DE710000}"/>
    <cellStyle name="Normal 6 4 5 4" xfId="8258" xr:uid="{00000000-0005-0000-0000-0000DF710000}"/>
    <cellStyle name="Normal 6 4 5 4 2" xfId="18644" xr:uid="{00000000-0005-0000-0000-0000E0710000}"/>
    <cellStyle name="Normal 6 4 5 4 2 2" xfId="41989" xr:uid="{00000000-0005-0000-0000-0000E1710000}"/>
    <cellStyle name="Normal 6 4 5 4 3" xfId="13490" xr:uid="{00000000-0005-0000-0000-0000E2710000}"/>
    <cellStyle name="Normal 6 4 5 4 3 2" xfId="36674" xr:uid="{00000000-0005-0000-0000-0000E3710000}"/>
    <cellStyle name="Normal 6 4 5 4 4" xfId="31364" xr:uid="{00000000-0005-0000-0000-0000E4710000}"/>
    <cellStyle name="Normal 6 4 5 4 5" xfId="26049" xr:uid="{00000000-0005-0000-0000-0000E5710000}"/>
    <cellStyle name="Normal 6 4 5 5" xfId="15271" xr:uid="{00000000-0005-0000-0000-0000E6710000}"/>
    <cellStyle name="Normal 6 4 5 5 2" xfId="38458" xr:uid="{00000000-0005-0000-0000-0000E7710000}"/>
    <cellStyle name="Normal 6 4 5 6" xfId="9962" xr:uid="{00000000-0005-0000-0000-0000E8710000}"/>
    <cellStyle name="Normal 6 4 5 6 2" xfId="33143" xr:uid="{00000000-0005-0000-0000-0000E9710000}"/>
    <cellStyle name="Normal 6 4 5 7" xfId="20589" xr:uid="{00000000-0005-0000-0000-0000EA710000}"/>
    <cellStyle name="Normal 6 4 5 7 2" xfId="27833" xr:uid="{00000000-0005-0000-0000-0000EB710000}"/>
    <cellStyle name="Normal 6 4 5 8" xfId="22518" xr:uid="{00000000-0005-0000-0000-0000EC710000}"/>
    <cellStyle name="Normal 6 4 5 9" xfId="43784" xr:uid="{00000000-0005-0000-0000-0000ED710000}"/>
    <cellStyle name="Normal 6 4 6" xfId="574" xr:uid="{00000000-0005-0000-0000-0000EE710000}"/>
    <cellStyle name="Normal 6 4 6 10" xfId="2538" xr:uid="{00000000-0005-0000-0000-0000EF710000}"/>
    <cellStyle name="Normal 6 4 6 2" xfId="6169" xr:uid="{00000000-0005-0000-0000-0000F0710000}"/>
    <cellStyle name="Normal 6 4 6 2 2" xfId="16611" xr:uid="{00000000-0005-0000-0000-0000F1710000}"/>
    <cellStyle name="Normal 6 4 6 2 2 2" xfId="39815" xr:uid="{00000000-0005-0000-0000-0000F2710000}"/>
    <cellStyle name="Normal 6 4 6 2 3" xfId="11317" xr:uid="{00000000-0005-0000-0000-0000F3710000}"/>
    <cellStyle name="Normal 6 4 6 2 3 2" xfId="34500" xr:uid="{00000000-0005-0000-0000-0000F4710000}"/>
    <cellStyle name="Normal 6 4 6 2 4" xfId="29190" xr:uid="{00000000-0005-0000-0000-0000F5710000}"/>
    <cellStyle name="Normal 6 4 6 2 5" xfId="23875" xr:uid="{00000000-0005-0000-0000-0000F6710000}"/>
    <cellStyle name="Normal 6 4 6 3" xfId="7900" xr:uid="{00000000-0005-0000-0000-0000F7710000}"/>
    <cellStyle name="Normal 6 4 6 3 2" xfId="18239" xr:uid="{00000000-0005-0000-0000-0000F8710000}"/>
    <cellStyle name="Normal 6 4 6 3 2 2" xfId="41583" xr:uid="{00000000-0005-0000-0000-0000F9710000}"/>
    <cellStyle name="Normal 6 4 6 3 3" xfId="13084" xr:uid="{00000000-0005-0000-0000-0000FA710000}"/>
    <cellStyle name="Normal 6 4 6 3 3 2" xfId="36268" xr:uid="{00000000-0005-0000-0000-0000FB710000}"/>
    <cellStyle name="Normal 6 4 6 3 4" xfId="30958" xr:uid="{00000000-0005-0000-0000-0000FC710000}"/>
    <cellStyle name="Normal 6 4 6 3 5" xfId="25643" xr:uid="{00000000-0005-0000-0000-0000FD710000}"/>
    <cellStyle name="Normal 6 4 6 4" xfId="14865" xr:uid="{00000000-0005-0000-0000-0000FE710000}"/>
    <cellStyle name="Normal 6 4 6 4 2" xfId="38052" xr:uid="{00000000-0005-0000-0000-0000FF710000}"/>
    <cellStyle name="Normal 6 4 6 5" xfId="9556" xr:uid="{00000000-0005-0000-0000-000000720000}"/>
    <cellStyle name="Normal 6 4 6 5 2" xfId="32737" xr:uid="{00000000-0005-0000-0000-000001720000}"/>
    <cellStyle name="Normal 6 4 6 6" xfId="20183" xr:uid="{00000000-0005-0000-0000-000002720000}"/>
    <cellStyle name="Normal 6 4 6 6 2" xfId="27427" xr:uid="{00000000-0005-0000-0000-000003720000}"/>
    <cellStyle name="Normal 6 4 6 7" xfId="22112" xr:uid="{00000000-0005-0000-0000-000004720000}"/>
    <cellStyle name="Normal 6 4 6 8" xfId="43378" xr:uid="{00000000-0005-0000-0000-000005720000}"/>
    <cellStyle name="Normal 6 4 6 9" xfId="5278" xr:uid="{00000000-0005-0000-0000-000006720000}"/>
    <cellStyle name="Normal 6 4 7" xfId="1401" xr:uid="{00000000-0005-0000-0000-000007720000}"/>
    <cellStyle name="Normal 6 4 7 10" xfId="3350" xr:uid="{00000000-0005-0000-0000-000008720000}"/>
    <cellStyle name="Normal 6 4 7 2" xfId="6968" xr:uid="{00000000-0005-0000-0000-000009720000}"/>
    <cellStyle name="Normal 6 4 7 2 2" xfId="17339" xr:uid="{00000000-0005-0000-0000-00000A720000}"/>
    <cellStyle name="Normal 6 4 7 2 2 2" xfId="40627" xr:uid="{00000000-0005-0000-0000-00000B720000}"/>
    <cellStyle name="Normal 6 4 7 2 3" xfId="12129" xr:uid="{00000000-0005-0000-0000-00000C720000}"/>
    <cellStyle name="Normal 6 4 7 2 3 2" xfId="35312" xr:uid="{00000000-0005-0000-0000-00000D720000}"/>
    <cellStyle name="Normal 6 4 7 2 4" xfId="30002" xr:uid="{00000000-0005-0000-0000-00000E720000}"/>
    <cellStyle name="Normal 6 4 7 2 5" xfId="24687" xr:uid="{00000000-0005-0000-0000-00000F720000}"/>
    <cellStyle name="Normal 6 4 7 3" xfId="8628" xr:uid="{00000000-0005-0000-0000-000010720000}"/>
    <cellStyle name="Normal 6 4 7 3 2" xfId="19050" xr:uid="{00000000-0005-0000-0000-000011720000}"/>
    <cellStyle name="Normal 6 4 7 3 2 2" xfId="42395" xr:uid="{00000000-0005-0000-0000-000012720000}"/>
    <cellStyle name="Normal 6 4 7 3 3" xfId="13896" xr:uid="{00000000-0005-0000-0000-000013720000}"/>
    <cellStyle name="Normal 6 4 7 3 3 2" xfId="37080" xr:uid="{00000000-0005-0000-0000-000014720000}"/>
    <cellStyle name="Normal 6 4 7 3 4" xfId="31770" xr:uid="{00000000-0005-0000-0000-000015720000}"/>
    <cellStyle name="Normal 6 4 7 3 5" xfId="26455" xr:uid="{00000000-0005-0000-0000-000016720000}"/>
    <cellStyle name="Normal 6 4 7 4" xfId="15677" xr:uid="{00000000-0005-0000-0000-000017720000}"/>
    <cellStyle name="Normal 6 4 7 4 2" xfId="38864" xr:uid="{00000000-0005-0000-0000-000018720000}"/>
    <cellStyle name="Normal 6 4 7 5" xfId="10368" xr:uid="{00000000-0005-0000-0000-000019720000}"/>
    <cellStyle name="Normal 6 4 7 5 2" xfId="33549" xr:uid="{00000000-0005-0000-0000-00001A720000}"/>
    <cellStyle name="Normal 6 4 7 6" xfId="20995" xr:uid="{00000000-0005-0000-0000-00001B720000}"/>
    <cellStyle name="Normal 6 4 7 6 2" xfId="28239" xr:uid="{00000000-0005-0000-0000-00001C720000}"/>
    <cellStyle name="Normal 6 4 7 7" xfId="22924" xr:uid="{00000000-0005-0000-0000-00001D720000}"/>
    <cellStyle name="Normal 6 4 7 8" xfId="44190" xr:uid="{00000000-0005-0000-0000-00001E720000}"/>
    <cellStyle name="Normal 6 4 7 9" xfId="5279" xr:uid="{00000000-0005-0000-0000-00001F720000}"/>
    <cellStyle name="Normal 6 4 8" xfId="6036" xr:uid="{00000000-0005-0000-0000-000020720000}"/>
    <cellStyle name="Normal 6 4 8 2" xfId="16491" xr:uid="{00000000-0005-0000-0000-000021720000}"/>
    <cellStyle name="Normal 6 4 8 2 2" xfId="39681" xr:uid="{00000000-0005-0000-0000-000022720000}"/>
    <cellStyle name="Normal 6 4 8 3" xfId="11183" xr:uid="{00000000-0005-0000-0000-000023720000}"/>
    <cellStyle name="Normal 6 4 8 3 2" xfId="34366" xr:uid="{00000000-0005-0000-0000-000024720000}"/>
    <cellStyle name="Normal 6 4 8 4" xfId="29056" xr:uid="{00000000-0005-0000-0000-000025720000}"/>
    <cellStyle name="Normal 6 4 8 5" xfId="23741" xr:uid="{00000000-0005-0000-0000-000026720000}"/>
    <cellStyle name="Normal 6 4 9" xfId="7779" xr:uid="{00000000-0005-0000-0000-000027720000}"/>
    <cellStyle name="Normal 6 4 9 2" xfId="18107" xr:uid="{00000000-0005-0000-0000-000028720000}"/>
    <cellStyle name="Normal 6 4 9 2 2" xfId="41449" xr:uid="{00000000-0005-0000-0000-000029720000}"/>
    <cellStyle name="Normal 6 4 9 3" xfId="12950" xr:uid="{00000000-0005-0000-0000-00002A720000}"/>
    <cellStyle name="Normal 6 4 9 3 2" xfId="36134" xr:uid="{00000000-0005-0000-0000-00002B720000}"/>
    <cellStyle name="Normal 6 4 9 4" xfId="30824" xr:uid="{00000000-0005-0000-0000-00002C720000}"/>
    <cellStyle name="Normal 6 4 9 5" xfId="25509" xr:uid="{00000000-0005-0000-0000-00002D720000}"/>
    <cellStyle name="Normal 6 5" xfId="436" xr:uid="{00000000-0005-0000-0000-00002E720000}"/>
    <cellStyle name="Normal 6 5 10" xfId="9396" xr:uid="{00000000-0005-0000-0000-00002F720000}"/>
    <cellStyle name="Normal 6 5 10 2" xfId="32577" xr:uid="{00000000-0005-0000-0000-000030720000}"/>
    <cellStyle name="Normal 6 5 11" xfId="20046" xr:uid="{00000000-0005-0000-0000-000031720000}"/>
    <cellStyle name="Normal 6 5 11 2" xfId="27267" xr:uid="{00000000-0005-0000-0000-000032720000}"/>
    <cellStyle name="Normal 6 5 12" xfId="21952" xr:uid="{00000000-0005-0000-0000-000033720000}"/>
    <cellStyle name="Normal 6 5 13" xfId="43241" xr:uid="{00000000-0005-0000-0000-000034720000}"/>
    <cellStyle name="Normal 6 5 14" xfId="5280" xr:uid="{00000000-0005-0000-0000-000035720000}"/>
    <cellStyle name="Normal 6 5 15" xfId="2401" xr:uid="{00000000-0005-0000-0000-000036720000}"/>
    <cellStyle name="Normal 6 5 2" xfId="686" xr:uid="{00000000-0005-0000-0000-000037720000}"/>
    <cellStyle name="Normal 6 5 2 10" xfId="43487" xr:uid="{00000000-0005-0000-0000-000038720000}"/>
    <cellStyle name="Normal 6 5 2 11" xfId="5281" xr:uid="{00000000-0005-0000-0000-000039720000}"/>
    <cellStyle name="Normal 6 5 2 12" xfId="2647" xr:uid="{00000000-0005-0000-0000-00003A720000}"/>
    <cellStyle name="Normal 6 5 2 2" xfId="1102" xr:uid="{00000000-0005-0000-0000-00003B720000}"/>
    <cellStyle name="Normal 6 5 2 2 10" xfId="5282" xr:uid="{00000000-0005-0000-0000-00003C720000}"/>
    <cellStyle name="Normal 6 5 2 2 11" xfId="3053" xr:uid="{00000000-0005-0000-0000-00003D720000}"/>
    <cellStyle name="Normal 6 5 2 2 2" xfId="1917" xr:uid="{00000000-0005-0000-0000-00003E720000}"/>
    <cellStyle name="Normal 6 5 2 2 2 10" xfId="3865" xr:uid="{00000000-0005-0000-0000-00003F720000}"/>
    <cellStyle name="Normal 6 5 2 2 2 2" xfId="7475" xr:uid="{00000000-0005-0000-0000-000040720000}"/>
    <cellStyle name="Normal 6 5 2 2 2 2 2" xfId="17818" xr:uid="{00000000-0005-0000-0000-000041720000}"/>
    <cellStyle name="Normal 6 5 2 2 2 2 2 2" xfId="41142" xr:uid="{00000000-0005-0000-0000-000042720000}"/>
    <cellStyle name="Normal 6 5 2 2 2 2 3" xfId="12644" xr:uid="{00000000-0005-0000-0000-000043720000}"/>
    <cellStyle name="Normal 6 5 2 2 2 2 3 2" xfId="35827" xr:uid="{00000000-0005-0000-0000-000044720000}"/>
    <cellStyle name="Normal 6 5 2 2 2 2 4" xfId="30517" xr:uid="{00000000-0005-0000-0000-000045720000}"/>
    <cellStyle name="Normal 6 5 2 2 2 2 5" xfId="25202" xr:uid="{00000000-0005-0000-0000-000046720000}"/>
    <cellStyle name="Normal 6 5 2 2 2 3" xfId="9108" xr:uid="{00000000-0005-0000-0000-000047720000}"/>
    <cellStyle name="Normal 6 5 2 2 2 3 2" xfId="19565" xr:uid="{00000000-0005-0000-0000-000048720000}"/>
    <cellStyle name="Normal 6 5 2 2 2 3 2 2" xfId="42910" xr:uid="{00000000-0005-0000-0000-000049720000}"/>
    <cellStyle name="Normal 6 5 2 2 2 3 3" xfId="14411" xr:uid="{00000000-0005-0000-0000-00004A720000}"/>
    <cellStyle name="Normal 6 5 2 2 2 3 3 2" xfId="37595" xr:uid="{00000000-0005-0000-0000-00004B720000}"/>
    <cellStyle name="Normal 6 5 2 2 2 3 4" xfId="32285" xr:uid="{00000000-0005-0000-0000-00004C720000}"/>
    <cellStyle name="Normal 6 5 2 2 2 3 5" xfId="26970" xr:uid="{00000000-0005-0000-0000-00004D720000}"/>
    <cellStyle name="Normal 6 5 2 2 2 4" xfId="16192" xr:uid="{00000000-0005-0000-0000-00004E720000}"/>
    <cellStyle name="Normal 6 5 2 2 2 4 2" xfId="39379" xr:uid="{00000000-0005-0000-0000-00004F720000}"/>
    <cellStyle name="Normal 6 5 2 2 2 5" xfId="10883" xr:uid="{00000000-0005-0000-0000-000050720000}"/>
    <cellStyle name="Normal 6 5 2 2 2 5 2" xfId="34064" xr:uid="{00000000-0005-0000-0000-000051720000}"/>
    <cellStyle name="Normal 6 5 2 2 2 6" xfId="21510" xr:uid="{00000000-0005-0000-0000-000052720000}"/>
    <cellStyle name="Normal 6 5 2 2 2 6 2" xfId="28754" xr:uid="{00000000-0005-0000-0000-000053720000}"/>
    <cellStyle name="Normal 6 5 2 2 2 7" xfId="23439" xr:uid="{00000000-0005-0000-0000-000054720000}"/>
    <cellStyle name="Normal 6 5 2 2 2 8" xfId="44705" xr:uid="{00000000-0005-0000-0000-000055720000}"/>
    <cellStyle name="Normal 6 5 2 2 2 9" xfId="5283" xr:uid="{00000000-0005-0000-0000-000056720000}"/>
    <cellStyle name="Normal 6 5 2 2 3" xfId="6675" xr:uid="{00000000-0005-0000-0000-000057720000}"/>
    <cellStyle name="Normal 6 5 2 2 3 2" xfId="17066" xr:uid="{00000000-0005-0000-0000-000058720000}"/>
    <cellStyle name="Normal 6 5 2 2 3 2 2" xfId="40330" xr:uid="{00000000-0005-0000-0000-000059720000}"/>
    <cellStyle name="Normal 6 5 2 2 3 3" xfId="11832" xr:uid="{00000000-0005-0000-0000-00005A720000}"/>
    <cellStyle name="Normal 6 5 2 2 3 3 2" xfId="35015" xr:uid="{00000000-0005-0000-0000-00005B720000}"/>
    <cellStyle name="Normal 6 5 2 2 3 4" xfId="29705" xr:uid="{00000000-0005-0000-0000-00005C720000}"/>
    <cellStyle name="Normal 6 5 2 2 3 5" xfId="24390" xr:uid="{00000000-0005-0000-0000-00005D720000}"/>
    <cellStyle name="Normal 6 5 2 2 4" xfId="8355" xr:uid="{00000000-0005-0000-0000-00005E720000}"/>
    <cellStyle name="Normal 6 5 2 2 4 2" xfId="18753" xr:uid="{00000000-0005-0000-0000-00005F720000}"/>
    <cellStyle name="Normal 6 5 2 2 4 2 2" xfId="42098" xr:uid="{00000000-0005-0000-0000-000060720000}"/>
    <cellStyle name="Normal 6 5 2 2 4 3" xfId="13599" xr:uid="{00000000-0005-0000-0000-000061720000}"/>
    <cellStyle name="Normal 6 5 2 2 4 3 2" xfId="36783" xr:uid="{00000000-0005-0000-0000-000062720000}"/>
    <cellStyle name="Normal 6 5 2 2 4 4" xfId="31473" xr:uid="{00000000-0005-0000-0000-000063720000}"/>
    <cellStyle name="Normal 6 5 2 2 4 5" xfId="26158" xr:uid="{00000000-0005-0000-0000-000064720000}"/>
    <cellStyle name="Normal 6 5 2 2 5" xfId="15380" xr:uid="{00000000-0005-0000-0000-000065720000}"/>
    <cellStyle name="Normal 6 5 2 2 5 2" xfId="38567" xr:uid="{00000000-0005-0000-0000-000066720000}"/>
    <cellStyle name="Normal 6 5 2 2 6" xfId="10071" xr:uid="{00000000-0005-0000-0000-000067720000}"/>
    <cellStyle name="Normal 6 5 2 2 6 2" xfId="33252" xr:uid="{00000000-0005-0000-0000-000068720000}"/>
    <cellStyle name="Normal 6 5 2 2 7" xfId="20698" xr:uid="{00000000-0005-0000-0000-000069720000}"/>
    <cellStyle name="Normal 6 5 2 2 7 2" xfId="27942" xr:uid="{00000000-0005-0000-0000-00006A720000}"/>
    <cellStyle name="Normal 6 5 2 2 8" xfId="22627" xr:uid="{00000000-0005-0000-0000-00006B720000}"/>
    <cellStyle name="Normal 6 5 2 2 9" xfId="43893" xr:uid="{00000000-0005-0000-0000-00006C720000}"/>
    <cellStyle name="Normal 6 5 2 3" xfId="1510" xr:uid="{00000000-0005-0000-0000-00006D720000}"/>
    <cellStyle name="Normal 6 5 2 3 10" xfId="3459" xr:uid="{00000000-0005-0000-0000-00006E720000}"/>
    <cellStyle name="Normal 6 5 2 3 2" xfId="7075" xr:uid="{00000000-0005-0000-0000-00006F720000}"/>
    <cellStyle name="Normal 6 5 2 3 2 2" xfId="17436" xr:uid="{00000000-0005-0000-0000-000070720000}"/>
    <cellStyle name="Normal 6 5 2 3 2 2 2" xfId="40736" xr:uid="{00000000-0005-0000-0000-000071720000}"/>
    <cellStyle name="Normal 6 5 2 3 2 3" xfId="12238" xr:uid="{00000000-0005-0000-0000-000072720000}"/>
    <cellStyle name="Normal 6 5 2 3 2 3 2" xfId="35421" xr:uid="{00000000-0005-0000-0000-000073720000}"/>
    <cellStyle name="Normal 6 5 2 3 2 4" xfId="30111" xr:uid="{00000000-0005-0000-0000-000074720000}"/>
    <cellStyle name="Normal 6 5 2 3 2 5" xfId="24796" xr:uid="{00000000-0005-0000-0000-000075720000}"/>
    <cellStyle name="Normal 6 5 2 3 3" xfId="8725" xr:uid="{00000000-0005-0000-0000-000076720000}"/>
    <cellStyle name="Normal 6 5 2 3 3 2" xfId="19159" xr:uid="{00000000-0005-0000-0000-000077720000}"/>
    <cellStyle name="Normal 6 5 2 3 3 2 2" xfId="42504" xr:uid="{00000000-0005-0000-0000-000078720000}"/>
    <cellStyle name="Normal 6 5 2 3 3 3" xfId="14005" xr:uid="{00000000-0005-0000-0000-000079720000}"/>
    <cellStyle name="Normal 6 5 2 3 3 3 2" xfId="37189" xr:uid="{00000000-0005-0000-0000-00007A720000}"/>
    <cellStyle name="Normal 6 5 2 3 3 4" xfId="31879" xr:uid="{00000000-0005-0000-0000-00007B720000}"/>
    <cellStyle name="Normal 6 5 2 3 3 5" xfId="26564" xr:uid="{00000000-0005-0000-0000-00007C720000}"/>
    <cellStyle name="Normal 6 5 2 3 4" xfId="15786" xr:uid="{00000000-0005-0000-0000-00007D720000}"/>
    <cellStyle name="Normal 6 5 2 3 4 2" xfId="38973" xr:uid="{00000000-0005-0000-0000-00007E720000}"/>
    <cellStyle name="Normal 6 5 2 3 5" xfId="10477" xr:uid="{00000000-0005-0000-0000-00007F720000}"/>
    <cellStyle name="Normal 6 5 2 3 5 2" xfId="33658" xr:uid="{00000000-0005-0000-0000-000080720000}"/>
    <cellStyle name="Normal 6 5 2 3 6" xfId="21104" xr:uid="{00000000-0005-0000-0000-000081720000}"/>
    <cellStyle name="Normal 6 5 2 3 6 2" xfId="28348" xr:uid="{00000000-0005-0000-0000-000082720000}"/>
    <cellStyle name="Normal 6 5 2 3 7" xfId="23033" xr:uid="{00000000-0005-0000-0000-000083720000}"/>
    <cellStyle name="Normal 6 5 2 3 8" xfId="44299" xr:uid="{00000000-0005-0000-0000-000084720000}"/>
    <cellStyle name="Normal 6 5 2 3 9" xfId="5284" xr:uid="{00000000-0005-0000-0000-000085720000}"/>
    <cellStyle name="Normal 6 5 2 4" xfId="6276" xr:uid="{00000000-0005-0000-0000-000086720000}"/>
    <cellStyle name="Normal 6 5 2 4 2" xfId="16708" xr:uid="{00000000-0005-0000-0000-000087720000}"/>
    <cellStyle name="Normal 6 5 2 4 2 2" xfId="39924" xr:uid="{00000000-0005-0000-0000-000088720000}"/>
    <cellStyle name="Normal 6 5 2 4 3" xfId="11426" xr:uid="{00000000-0005-0000-0000-000089720000}"/>
    <cellStyle name="Normal 6 5 2 4 3 2" xfId="34609" xr:uid="{00000000-0005-0000-0000-00008A720000}"/>
    <cellStyle name="Normal 6 5 2 4 4" xfId="29299" xr:uid="{00000000-0005-0000-0000-00008B720000}"/>
    <cellStyle name="Normal 6 5 2 4 5" xfId="23984" xr:uid="{00000000-0005-0000-0000-00008C720000}"/>
    <cellStyle name="Normal 6 5 2 5" xfId="7997" xr:uid="{00000000-0005-0000-0000-00008D720000}"/>
    <cellStyle name="Normal 6 5 2 5 2" xfId="18348" xr:uid="{00000000-0005-0000-0000-00008E720000}"/>
    <cellStyle name="Normal 6 5 2 5 2 2" xfId="41692" xr:uid="{00000000-0005-0000-0000-00008F720000}"/>
    <cellStyle name="Normal 6 5 2 5 3" xfId="13193" xr:uid="{00000000-0005-0000-0000-000090720000}"/>
    <cellStyle name="Normal 6 5 2 5 3 2" xfId="36377" xr:uid="{00000000-0005-0000-0000-000091720000}"/>
    <cellStyle name="Normal 6 5 2 5 4" xfId="31067" xr:uid="{00000000-0005-0000-0000-000092720000}"/>
    <cellStyle name="Normal 6 5 2 5 5" xfId="25752" xr:uid="{00000000-0005-0000-0000-000093720000}"/>
    <cellStyle name="Normal 6 5 2 6" xfId="14974" xr:uid="{00000000-0005-0000-0000-000094720000}"/>
    <cellStyle name="Normal 6 5 2 6 2" xfId="38161" xr:uid="{00000000-0005-0000-0000-000095720000}"/>
    <cellStyle name="Normal 6 5 2 7" xfId="9665" xr:uid="{00000000-0005-0000-0000-000096720000}"/>
    <cellStyle name="Normal 6 5 2 7 2" xfId="32846" xr:uid="{00000000-0005-0000-0000-000097720000}"/>
    <cellStyle name="Normal 6 5 2 8" xfId="20292" xr:uid="{00000000-0005-0000-0000-000098720000}"/>
    <cellStyle name="Normal 6 5 2 8 2" xfId="27536" xr:uid="{00000000-0005-0000-0000-000099720000}"/>
    <cellStyle name="Normal 6 5 2 9" xfId="22221" xr:uid="{00000000-0005-0000-0000-00009A720000}"/>
    <cellStyle name="Normal 6 5 3" xfId="823" xr:uid="{00000000-0005-0000-0000-00009B720000}"/>
    <cellStyle name="Normal 6 5 3 10" xfId="43616" xr:uid="{00000000-0005-0000-0000-00009C720000}"/>
    <cellStyle name="Normal 6 5 3 11" xfId="5285" xr:uid="{00000000-0005-0000-0000-00009D720000}"/>
    <cellStyle name="Normal 6 5 3 12" xfId="2776" xr:uid="{00000000-0005-0000-0000-00009E720000}"/>
    <cellStyle name="Normal 6 5 3 2" xfId="1231" xr:uid="{00000000-0005-0000-0000-00009F720000}"/>
    <cellStyle name="Normal 6 5 3 2 10" xfId="5286" xr:uid="{00000000-0005-0000-0000-0000A0720000}"/>
    <cellStyle name="Normal 6 5 3 2 11" xfId="3182" xr:uid="{00000000-0005-0000-0000-0000A1720000}"/>
    <cellStyle name="Normal 6 5 3 2 2" xfId="2046" xr:uid="{00000000-0005-0000-0000-0000A2720000}"/>
    <cellStyle name="Normal 6 5 3 2 2 10" xfId="3994" xr:uid="{00000000-0005-0000-0000-0000A3720000}"/>
    <cellStyle name="Normal 6 5 3 2 2 2" xfId="7602" xr:uid="{00000000-0005-0000-0000-0000A4720000}"/>
    <cellStyle name="Normal 6 5 3 2 2 2 2" xfId="17935" xr:uid="{00000000-0005-0000-0000-0000A5720000}"/>
    <cellStyle name="Normal 6 5 3 2 2 2 2 2" xfId="41271" xr:uid="{00000000-0005-0000-0000-0000A6720000}"/>
    <cellStyle name="Normal 6 5 3 2 2 2 3" xfId="12773" xr:uid="{00000000-0005-0000-0000-0000A7720000}"/>
    <cellStyle name="Normal 6 5 3 2 2 2 3 2" xfId="35956" xr:uid="{00000000-0005-0000-0000-0000A8720000}"/>
    <cellStyle name="Normal 6 5 3 2 2 2 4" xfId="30646" xr:uid="{00000000-0005-0000-0000-0000A9720000}"/>
    <cellStyle name="Normal 6 5 3 2 2 2 5" xfId="25331" xr:uid="{00000000-0005-0000-0000-0000AA720000}"/>
    <cellStyle name="Normal 6 5 3 2 2 3" xfId="9225" xr:uid="{00000000-0005-0000-0000-0000AB720000}"/>
    <cellStyle name="Normal 6 5 3 2 2 3 2" xfId="19694" xr:uid="{00000000-0005-0000-0000-0000AC720000}"/>
    <cellStyle name="Normal 6 5 3 2 2 3 2 2" xfId="43039" xr:uid="{00000000-0005-0000-0000-0000AD720000}"/>
    <cellStyle name="Normal 6 5 3 2 2 3 3" xfId="14540" xr:uid="{00000000-0005-0000-0000-0000AE720000}"/>
    <cellStyle name="Normal 6 5 3 2 2 3 3 2" xfId="37724" xr:uid="{00000000-0005-0000-0000-0000AF720000}"/>
    <cellStyle name="Normal 6 5 3 2 2 3 4" xfId="32414" xr:uid="{00000000-0005-0000-0000-0000B0720000}"/>
    <cellStyle name="Normal 6 5 3 2 2 3 5" xfId="27099" xr:uid="{00000000-0005-0000-0000-0000B1720000}"/>
    <cellStyle name="Normal 6 5 3 2 2 4" xfId="16321" xr:uid="{00000000-0005-0000-0000-0000B2720000}"/>
    <cellStyle name="Normal 6 5 3 2 2 4 2" xfId="39508" xr:uid="{00000000-0005-0000-0000-0000B3720000}"/>
    <cellStyle name="Normal 6 5 3 2 2 5" xfId="11012" xr:uid="{00000000-0005-0000-0000-0000B4720000}"/>
    <cellStyle name="Normal 6 5 3 2 2 5 2" xfId="34193" xr:uid="{00000000-0005-0000-0000-0000B5720000}"/>
    <cellStyle name="Normal 6 5 3 2 2 6" xfId="21639" xr:uid="{00000000-0005-0000-0000-0000B6720000}"/>
    <cellStyle name="Normal 6 5 3 2 2 6 2" xfId="28883" xr:uid="{00000000-0005-0000-0000-0000B7720000}"/>
    <cellStyle name="Normal 6 5 3 2 2 7" xfId="23568" xr:uid="{00000000-0005-0000-0000-0000B8720000}"/>
    <cellStyle name="Normal 6 5 3 2 2 8" xfId="44834" xr:uid="{00000000-0005-0000-0000-0000B9720000}"/>
    <cellStyle name="Normal 6 5 3 2 2 9" xfId="5287" xr:uid="{00000000-0005-0000-0000-0000BA720000}"/>
    <cellStyle name="Normal 6 5 3 2 3" xfId="6802" xr:uid="{00000000-0005-0000-0000-0000BB720000}"/>
    <cellStyle name="Normal 6 5 3 2 3 2" xfId="17171" xr:uid="{00000000-0005-0000-0000-0000BC720000}"/>
    <cellStyle name="Normal 6 5 3 2 3 2 2" xfId="40459" xr:uid="{00000000-0005-0000-0000-0000BD720000}"/>
    <cellStyle name="Normal 6 5 3 2 3 3" xfId="11961" xr:uid="{00000000-0005-0000-0000-0000BE720000}"/>
    <cellStyle name="Normal 6 5 3 2 3 3 2" xfId="35144" xr:uid="{00000000-0005-0000-0000-0000BF720000}"/>
    <cellStyle name="Normal 6 5 3 2 3 4" xfId="29834" xr:uid="{00000000-0005-0000-0000-0000C0720000}"/>
    <cellStyle name="Normal 6 5 3 2 3 5" xfId="24519" xr:uid="{00000000-0005-0000-0000-0000C1720000}"/>
    <cellStyle name="Normal 6 5 3 2 4" xfId="8460" xr:uid="{00000000-0005-0000-0000-0000C2720000}"/>
    <cellStyle name="Normal 6 5 3 2 4 2" xfId="18882" xr:uid="{00000000-0005-0000-0000-0000C3720000}"/>
    <cellStyle name="Normal 6 5 3 2 4 2 2" xfId="42227" xr:uid="{00000000-0005-0000-0000-0000C4720000}"/>
    <cellStyle name="Normal 6 5 3 2 4 3" xfId="13728" xr:uid="{00000000-0005-0000-0000-0000C5720000}"/>
    <cellStyle name="Normal 6 5 3 2 4 3 2" xfId="36912" xr:uid="{00000000-0005-0000-0000-0000C6720000}"/>
    <cellStyle name="Normal 6 5 3 2 4 4" xfId="31602" xr:uid="{00000000-0005-0000-0000-0000C7720000}"/>
    <cellStyle name="Normal 6 5 3 2 4 5" xfId="26287" xr:uid="{00000000-0005-0000-0000-0000C8720000}"/>
    <cellStyle name="Normal 6 5 3 2 5" xfId="15509" xr:uid="{00000000-0005-0000-0000-0000C9720000}"/>
    <cellStyle name="Normal 6 5 3 2 5 2" xfId="38696" xr:uid="{00000000-0005-0000-0000-0000CA720000}"/>
    <cellStyle name="Normal 6 5 3 2 6" xfId="10200" xr:uid="{00000000-0005-0000-0000-0000CB720000}"/>
    <cellStyle name="Normal 6 5 3 2 6 2" xfId="33381" xr:uid="{00000000-0005-0000-0000-0000CC720000}"/>
    <cellStyle name="Normal 6 5 3 2 7" xfId="20827" xr:uid="{00000000-0005-0000-0000-0000CD720000}"/>
    <cellStyle name="Normal 6 5 3 2 7 2" xfId="28071" xr:uid="{00000000-0005-0000-0000-0000CE720000}"/>
    <cellStyle name="Normal 6 5 3 2 8" xfId="22756" xr:uid="{00000000-0005-0000-0000-0000CF720000}"/>
    <cellStyle name="Normal 6 5 3 2 9" xfId="44022" xr:uid="{00000000-0005-0000-0000-0000D0720000}"/>
    <cellStyle name="Normal 6 5 3 3" xfId="1639" xr:uid="{00000000-0005-0000-0000-0000D1720000}"/>
    <cellStyle name="Normal 6 5 3 3 10" xfId="3588" xr:uid="{00000000-0005-0000-0000-0000D2720000}"/>
    <cellStyle name="Normal 6 5 3 3 2" xfId="7202" xr:uid="{00000000-0005-0000-0000-0000D3720000}"/>
    <cellStyle name="Normal 6 5 3 3 2 2" xfId="17553" xr:uid="{00000000-0005-0000-0000-0000D4720000}"/>
    <cellStyle name="Normal 6 5 3 3 2 2 2" xfId="40865" xr:uid="{00000000-0005-0000-0000-0000D5720000}"/>
    <cellStyle name="Normal 6 5 3 3 2 3" xfId="12367" xr:uid="{00000000-0005-0000-0000-0000D6720000}"/>
    <cellStyle name="Normal 6 5 3 3 2 3 2" xfId="35550" xr:uid="{00000000-0005-0000-0000-0000D7720000}"/>
    <cellStyle name="Normal 6 5 3 3 2 4" xfId="30240" xr:uid="{00000000-0005-0000-0000-0000D8720000}"/>
    <cellStyle name="Normal 6 5 3 3 2 5" xfId="24925" xr:uid="{00000000-0005-0000-0000-0000D9720000}"/>
    <cellStyle name="Normal 6 5 3 3 3" xfId="8842" xr:uid="{00000000-0005-0000-0000-0000DA720000}"/>
    <cellStyle name="Normal 6 5 3 3 3 2" xfId="19288" xr:uid="{00000000-0005-0000-0000-0000DB720000}"/>
    <cellStyle name="Normal 6 5 3 3 3 2 2" xfId="42633" xr:uid="{00000000-0005-0000-0000-0000DC720000}"/>
    <cellStyle name="Normal 6 5 3 3 3 3" xfId="14134" xr:uid="{00000000-0005-0000-0000-0000DD720000}"/>
    <cellStyle name="Normal 6 5 3 3 3 3 2" xfId="37318" xr:uid="{00000000-0005-0000-0000-0000DE720000}"/>
    <cellStyle name="Normal 6 5 3 3 3 4" xfId="32008" xr:uid="{00000000-0005-0000-0000-0000DF720000}"/>
    <cellStyle name="Normal 6 5 3 3 3 5" xfId="26693" xr:uid="{00000000-0005-0000-0000-0000E0720000}"/>
    <cellStyle name="Normal 6 5 3 3 4" xfId="15915" xr:uid="{00000000-0005-0000-0000-0000E1720000}"/>
    <cellStyle name="Normal 6 5 3 3 4 2" xfId="39102" xr:uid="{00000000-0005-0000-0000-0000E2720000}"/>
    <cellStyle name="Normal 6 5 3 3 5" xfId="10606" xr:uid="{00000000-0005-0000-0000-0000E3720000}"/>
    <cellStyle name="Normal 6 5 3 3 5 2" xfId="33787" xr:uid="{00000000-0005-0000-0000-0000E4720000}"/>
    <cellStyle name="Normal 6 5 3 3 6" xfId="21233" xr:uid="{00000000-0005-0000-0000-0000E5720000}"/>
    <cellStyle name="Normal 6 5 3 3 6 2" xfId="28477" xr:uid="{00000000-0005-0000-0000-0000E6720000}"/>
    <cellStyle name="Normal 6 5 3 3 7" xfId="23162" xr:uid="{00000000-0005-0000-0000-0000E7720000}"/>
    <cellStyle name="Normal 6 5 3 3 8" xfId="44428" xr:uid="{00000000-0005-0000-0000-0000E8720000}"/>
    <cellStyle name="Normal 6 5 3 3 9" xfId="5288" xr:uid="{00000000-0005-0000-0000-0000E9720000}"/>
    <cellStyle name="Normal 6 5 3 4" xfId="6403" xr:uid="{00000000-0005-0000-0000-0000EA720000}"/>
    <cellStyle name="Normal 6 5 3 4 2" xfId="16813" xr:uid="{00000000-0005-0000-0000-0000EB720000}"/>
    <cellStyle name="Normal 6 5 3 4 2 2" xfId="40053" xr:uid="{00000000-0005-0000-0000-0000EC720000}"/>
    <cellStyle name="Normal 6 5 3 4 3" xfId="11555" xr:uid="{00000000-0005-0000-0000-0000ED720000}"/>
    <cellStyle name="Normal 6 5 3 4 3 2" xfId="34738" xr:uid="{00000000-0005-0000-0000-0000EE720000}"/>
    <cellStyle name="Normal 6 5 3 4 4" xfId="29428" xr:uid="{00000000-0005-0000-0000-0000EF720000}"/>
    <cellStyle name="Normal 6 5 3 4 5" xfId="24113" xr:uid="{00000000-0005-0000-0000-0000F0720000}"/>
    <cellStyle name="Normal 6 5 3 5" xfId="8102" xr:uid="{00000000-0005-0000-0000-0000F1720000}"/>
    <cellStyle name="Normal 6 5 3 5 2" xfId="18477" xr:uid="{00000000-0005-0000-0000-0000F2720000}"/>
    <cellStyle name="Normal 6 5 3 5 2 2" xfId="41821" xr:uid="{00000000-0005-0000-0000-0000F3720000}"/>
    <cellStyle name="Normal 6 5 3 5 3" xfId="13322" xr:uid="{00000000-0005-0000-0000-0000F4720000}"/>
    <cellStyle name="Normal 6 5 3 5 3 2" xfId="36506" xr:uid="{00000000-0005-0000-0000-0000F5720000}"/>
    <cellStyle name="Normal 6 5 3 5 4" xfId="31196" xr:uid="{00000000-0005-0000-0000-0000F6720000}"/>
    <cellStyle name="Normal 6 5 3 5 5" xfId="25881" xr:uid="{00000000-0005-0000-0000-0000F7720000}"/>
    <cellStyle name="Normal 6 5 3 6" xfId="15103" xr:uid="{00000000-0005-0000-0000-0000F8720000}"/>
    <cellStyle name="Normal 6 5 3 6 2" xfId="38290" xr:uid="{00000000-0005-0000-0000-0000F9720000}"/>
    <cellStyle name="Normal 6 5 3 7" xfId="9794" xr:uid="{00000000-0005-0000-0000-0000FA720000}"/>
    <cellStyle name="Normal 6 5 3 7 2" xfId="32975" xr:uid="{00000000-0005-0000-0000-0000FB720000}"/>
    <cellStyle name="Normal 6 5 3 8" xfId="20421" xr:uid="{00000000-0005-0000-0000-0000FC720000}"/>
    <cellStyle name="Normal 6 5 3 8 2" xfId="27665" xr:uid="{00000000-0005-0000-0000-0000FD720000}"/>
    <cellStyle name="Normal 6 5 3 9" xfId="22350" xr:uid="{00000000-0005-0000-0000-0000FE720000}"/>
    <cellStyle name="Normal 6 5 4" xfId="967" xr:uid="{00000000-0005-0000-0000-0000FF720000}"/>
    <cellStyle name="Normal 6 5 4 10" xfId="5289" xr:uid="{00000000-0005-0000-0000-000000730000}"/>
    <cellStyle name="Normal 6 5 4 11" xfId="2918" xr:uid="{00000000-0005-0000-0000-000001730000}"/>
    <cellStyle name="Normal 6 5 4 2" xfId="1782" xr:uid="{00000000-0005-0000-0000-000002730000}"/>
    <cellStyle name="Normal 6 5 4 2 10" xfId="3730" xr:uid="{00000000-0005-0000-0000-000003730000}"/>
    <cellStyle name="Normal 6 5 4 2 2" xfId="7342" xr:uid="{00000000-0005-0000-0000-000004730000}"/>
    <cellStyle name="Normal 6 5 4 2 2 2" xfId="17695" xr:uid="{00000000-0005-0000-0000-000005730000}"/>
    <cellStyle name="Normal 6 5 4 2 2 2 2" xfId="41007" xr:uid="{00000000-0005-0000-0000-000006730000}"/>
    <cellStyle name="Normal 6 5 4 2 2 3" xfId="12509" xr:uid="{00000000-0005-0000-0000-000007730000}"/>
    <cellStyle name="Normal 6 5 4 2 2 3 2" xfId="35692" xr:uid="{00000000-0005-0000-0000-000008730000}"/>
    <cellStyle name="Normal 6 5 4 2 2 4" xfId="30382" xr:uid="{00000000-0005-0000-0000-000009730000}"/>
    <cellStyle name="Normal 6 5 4 2 2 5" xfId="25067" xr:uid="{00000000-0005-0000-0000-00000A730000}"/>
    <cellStyle name="Normal 6 5 4 2 3" xfId="8985" xr:uid="{00000000-0005-0000-0000-00000B730000}"/>
    <cellStyle name="Normal 6 5 4 2 3 2" xfId="19430" xr:uid="{00000000-0005-0000-0000-00000C730000}"/>
    <cellStyle name="Normal 6 5 4 2 3 2 2" xfId="42775" xr:uid="{00000000-0005-0000-0000-00000D730000}"/>
    <cellStyle name="Normal 6 5 4 2 3 3" xfId="14276" xr:uid="{00000000-0005-0000-0000-00000E730000}"/>
    <cellStyle name="Normal 6 5 4 2 3 3 2" xfId="37460" xr:uid="{00000000-0005-0000-0000-00000F730000}"/>
    <cellStyle name="Normal 6 5 4 2 3 4" xfId="32150" xr:uid="{00000000-0005-0000-0000-000010730000}"/>
    <cellStyle name="Normal 6 5 4 2 3 5" xfId="26835" xr:uid="{00000000-0005-0000-0000-000011730000}"/>
    <cellStyle name="Normal 6 5 4 2 4" xfId="16057" xr:uid="{00000000-0005-0000-0000-000012730000}"/>
    <cellStyle name="Normal 6 5 4 2 4 2" xfId="39244" xr:uid="{00000000-0005-0000-0000-000013730000}"/>
    <cellStyle name="Normal 6 5 4 2 5" xfId="10748" xr:uid="{00000000-0005-0000-0000-000014730000}"/>
    <cellStyle name="Normal 6 5 4 2 5 2" xfId="33929" xr:uid="{00000000-0005-0000-0000-000015730000}"/>
    <cellStyle name="Normal 6 5 4 2 6" xfId="21375" xr:uid="{00000000-0005-0000-0000-000016730000}"/>
    <cellStyle name="Normal 6 5 4 2 6 2" xfId="28619" xr:uid="{00000000-0005-0000-0000-000017730000}"/>
    <cellStyle name="Normal 6 5 4 2 7" xfId="23304" xr:uid="{00000000-0005-0000-0000-000018730000}"/>
    <cellStyle name="Normal 6 5 4 2 8" xfId="44570" xr:uid="{00000000-0005-0000-0000-000019730000}"/>
    <cellStyle name="Normal 6 5 4 2 9" xfId="5290" xr:uid="{00000000-0005-0000-0000-00001A730000}"/>
    <cellStyle name="Normal 6 5 4 3" xfId="6542" xr:uid="{00000000-0005-0000-0000-00001B730000}"/>
    <cellStyle name="Normal 6 5 4 3 2" xfId="16943" xr:uid="{00000000-0005-0000-0000-00001C730000}"/>
    <cellStyle name="Normal 6 5 4 3 2 2" xfId="40195" xr:uid="{00000000-0005-0000-0000-00001D730000}"/>
    <cellStyle name="Normal 6 5 4 3 3" xfId="11697" xr:uid="{00000000-0005-0000-0000-00001E730000}"/>
    <cellStyle name="Normal 6 5 4 3 3 2" xfId="34880" xr:uid="{00000000-0005-0000-0000-00001F730000}"/>
    <cellStyle name="Normal 6 5 4 3 4" xfId="29570" xr:uid="{00000000-0005-0000-0000-000020730000}"/>
    <cellStyle name="Normal 6 5 4 3 5" xfId="24255" xr:uid="{00000000-0005-0000-0000-000021730000}"/>
    <cellStyle name="Normal 6 5 4 4" xfId="8232" xr:uid="{00000000-0005-0000-0000-000022730000}"/>
    <cellStyle name="Normal 6 5 4 4 2" xfId="18618" xr:uid="{00000000-0005-0000-0000-000023730000}"/>
    <cellStyle name="Normal 6 5 4 4 2 2" xfId="41963" xr:uid="{00000000-0005-0000-0000-000024730000}"/>
    <cellStyle name="Normal 6 5 4 4 3" xfId="13464" xr:uid="{00000000-0005-0000-0000-000025730000}"/>
    <cellStyle name="Normal 6 5 4 4 3 2" xfId="36648" xr:uid="{00000000-0005-0000-0000-000026730000}"/>
    <cellStyle name="Normal 6 5 4 4 4" xfId="31338" xr:uid="{00000000-0005-0000-0000-000027730000}"/>
    <cellStyle name="Normal 6 5 4 4 5" xfId="26023" xr:uid="{00000000-0005-0000-0000-000028730000}"/>
    <cellStyle name="Normal 6 5 4 5" xfId="15245" xr:uid="{00000000-0005-0000-0000-000029730000}"/>
    <cellStyle name="Normal 6 5 4 5 2" xfId="38432" xr:uid="{00000000-0005-0000-0000-00002A730000}"/>
    <cellStyle name="Normal 6 5 4 6" xfId="9936" xr:uid="{00000000-0005-0000-0000-00002B730000}"/>
    <cellStyle name="Normal 6 5 4 6 2" xfId="33117" xr:uid="{00000000-0005-0000-0000-00002C730000}"/>
    <cellStyle name="Normal 6 5 4 7" xfId="20563" xr:uid="{00000000-0005-0000-0000-00002D730000}"/>
    <cellStyle name="Normal 6 5 4 7 2" xfId="27807" xr:uid="{00000000-0005-0000-0000-00002E730000}"/>
    <cellStyle name="Normal 6 5 4 8" xfId="22492" xr:uid="{00000000-0005-0000-0000-00002F730000}"/>
    <cellStyle name="Normal 6 5 4 9" xfId="43758" xr:uid="{00000000-0005-0000-0000-000030730000}"/>
    <cellStyle name="Normal 6 5 5" xfId="548" xr:uid="{00000000-0005-0000-0000-000031730000}"/>
    <cellStyle name="Normal 6 5 5 10" xfId="2512" xr:uid="{00000000-0005-0000-0000-000032730000}"/>
    <cellStyle name="Normal 6 5 5 2" xfId="6143" xr:uid="{00000000-0005-0000-0000-000033730000}"/>
    <cellStyle name="Normal 6 5 5 2 2" xfId="16585" xr:uid="{00000000-0005-0000-0000-000034730000}"/>
    <cellStyle name="Normal 6 5 5 2 2 2" xfId="39789" xr:uid="{00000000-0005-0000-0000-000035730000}"/>
    <cellStyle name="Normal 6 5 5 2 3" xfId="11291" xr:uid="{00000000-0005-0000-0000-000036730000}"/>
    <cellStyle name="Normal 6 5 5 2 3 2" xfId="34474" xr:uid="{00000000-0005-0000-0000-000037730000}"/>
    <cellStyle name="Normal 6 5 5 2 4" xfId="29164" xr:uid="{00000000-0005-0000-0000-000038730000}"/>
    <cellStyle name="Normal 6 5 5 2 5" xfId="23849" xr:uid="{00000000-0005-0000-0000-000039730000}"/>
    <cellStyle name="Normal 6 5 5 3" xfId="7874" xr:uid="{00000000-0005-0000-0000-00003A730000}"/>
    <cellStyle name="Normal 6 5 5 3 2" xfId="18213" xr:uid="{00000000-0005-0000-0000-00003B730000}"/>
    <cellStyle name="Normal 6 5 5 3 2 2" xfId="41557" xr:uid="{00000000-0005-0000-0000-00003C730000}"/>
    <cellStyle name="Normal 6 5 5 3 3" xfId="13058" xr:uid="{00000000-0005-0000-0000-00003D730000}"/>
    <cellStyle name="Normal 6 5 5 3 3 2" xfId="36242" xr:uid="{00000000-0005-0000-0000-00003E730000}"/>
    <cellStyle name="Normal 6 5 5 3 4" xfId="30932" xr:uid="{00000000-0005-0000-0000-00003F730000}"/>
    <cellStyle name="Normal 6 5 5 3 5" xfId="25617" xr:uid="{00000000-0005-0000-0000-000040730000}"/>
    <cellStyle name="Normal 6 5 5 4" xfId="14839" xr:uid="{00000000-0005-0000-0000-000041730000}"/>
    <cellStyle name="Normal 6 5 5 4 2" xfId="38026" xr:uid="{00000000-0005-0000-0000-000042730000}"/>
    <cellStyle name="Normal 6 5 5 5" xfId="9530" xr:uid="{00000000-0005-0000-0000-000043730000}"/>
    <cellStyle name="Normal 6 5 5 5 2" xfId="32711" xr:uid="{00000000-0005-0000-0000-000044730000}"/>
    <cellStyle name="Normal 6 5 5 6" xfId="20157" xr:uid="{00000000-0005-0000-0000-000045730000}"/>
    <cellStyle name="Normal 6 5 5 6 2" xfId="27401" xr:uid="{00000000-0005-0000-0000-000046730000}"/>
    <cellStyle name="Normal 6 5 5 7" xfId="22086" xr:uid="{00000000-0005-0000-0000-000047730000}"/>
    <cellStyle name="Normal 6 5 5 8" xfId="43352" xr:uid="{00000000-0005-0000-0000-000048730000}"/>
    <cellStyle name="Normal 6 5 5 9" xfId="5291" xr:uid="{00000000-0005-0000-0000-000049730000}"/>
    <cellStyle name="Normal 6 5 6" xfId="1375" xr:uid="{00000000-0005-0000-0000-00004A730000}"/>
    <cellStyle name="Normal 6 5 6 10" xfId="3324" xr:uid="{00000000-0005-0000-0000-00004B730000}"/>
    <cellStyle name="Normal 6 5 6 2" xfId="6942" xr:uid="{00000000-0005-0000-0000-00004C730000}"/>
    <cellStyle name="Normal 6 5 6 2 2" xfId="17313" xr:uid="{00000000-0005-0000-0000-00004D730000}"/>
    <cellStyle name="Normal 6 5 6 2 2 2" xfId="40601" xr:uid="{00000000-0005-0000-0000-00004E730000}"/>
    <cellStyle name="Normal 6 5 6 2 3" xfId="12103" xr:uid="{00000000-0005-0000-0000-00004F730000}"/>
    <cellStyle name="Normal 6 5 6 2 3 2" xfId="35286" xr:uid="{00000000-0005-0000-0000-000050730000}"/>
    <cellStyle name="Normal 6 5 6 2 4" xfId="29976" xr:uid="{00000000-0005-0000-0000-000051730000}"/>
    <cellStyle name="Normal 6 5 6 2 5" xfId="24661" xr:uid="{00000000-0005-0000-0000-000052730000}"/>
    <cellStyle name="Normal 6 5 6 3" xfId="8602" xr:uid="{00000000-0005-0000-0000-000053730000}"/>
    <cellStyle name="Normal 6 5 6 3 2" xfId="19024" xr:uid="{00000000-0005-0000-0000-000054730000}"/>
    <cellStyle name="Normal 6 5 6 3 2 2" xfId="42369" xr:uid="{00000000-0005-0000-0000-000055730000}"/>
    <cellStyle name="Normal 6 5 6 3 3" xfId="13870" xr:uid="{00000000-0005-0000-0000-000056730000}"/>
    <cellStyle name="Normal 6 5 6 3 3 2" xfId="37054" xr:uid="{00000000-0005-0000-0000-000057730000}"/>
    <cellStyle name="Normal 6 5 6 3 4" xfId="31744" xr:uid="{00000000-0005-0000-0000-000058730000}"/>
    <cellStyle name="Normal 6 5 6 3 5" xfId="26429" xr:uid="{00000000-0005-0000-0000-000059730000}"/>
    <cellStyle name="Normal 6 5 6 4" xfId="15651" xr:uid="{00000000-0005-0000-0000-00005A730000}"/>
    <cellStyle name="Normal 6 5 6 4 2" xfId="38838" xr:uid="{00000000-0005-0000-0000-00005B730000}"/>
    <cellStyle name="Normal 6 5 6 5" xfId="10342" xr:uid="{00000000-0005-0000-0000-00005C730000}"/>
    <cellStyle name="Normal 6 5 6 5 2" xfId="33523" xr:uid="{00000000-0005-0000-0000-00005D730000}"/>
    <cellStyle name="Normal 6 5 6 6" xfId="20969" xr:uid="{00000000-0005-0000-0000-00005E730000}"/>
    <cellStyle name="Normal 6 5 6 6 2" xfId="28213" xr:uid="{00000000-0005-0000-0000-00005F730000}"/>
    <cellStyle name="Normal 6 5 6 7" xfId="22898" xr:uid="{00000000-0005-0000-0000-000060730000}"/>
    <cellStyle name="Normal 6 5 6 8" xfId="44164" xr:uid="{00000000-0005-0000-0000-000061730000}"/>
    <cellStyle name="Normal 6 5 6 9" xfId="5292" xr:uid="{00000000-0005-0000-0000-000062730000}"/>
    <cellStyle name="Normal 6 5 7" xfId="6015" xr:uid="{00000000-0005-0000-0000-000063730000}"/>
    <cellStyle name="Normal 6 5 7 2" xfId="16467" xr:uid="{00000000-0005-0000-0000-000064730000}"/>
    <cellStyle name="Normal 6 5 7 2 2" xfId="39655" xr:uid="{00000000-0005-0000-0000-000065730000}"/>
    <cellStyle name="Normal 6 5 7 3" xfId="11157" xr:uid="{00000000-0005-0000-0000-000066730000}"/>
    <cellStyle name="Normal 6 5 7 3 2" xfId="34340" xr:uid="{00000000-0005-0000-0000-000067730000}"/>
    <cellStyle name="Normal 6 5 7 4" xfId="29030" xr:uid="{00000000-0005-0000-0000-000068730000}"/>
    <cellStyle name="Normal 6 5 7 5" xfId="23715" xr:uid="{00000000-0005-0000-0000-000069730000}"/>
    <cellStyle name="Normal 6 5 8" xfId="7754" xr:uid="{00000000-0005-0000-0000-00006A730000}"/>
    <cellStyle name="Normal 6 5 8 2" xfId="18085" xr:uid="{00000000-0005-0000-0000-00006B730000}"/>
    <cellStyle name="Normal 6 5 8 2 2" xfId="41423" xr:uid="{00000000-0005-0000-0000-00006C730000}"/>
    <cellStyle name="Normal 6 5 8 3" xfId="12924" xr:uid="{00000000-0005-0000-0000-00006D730000}"/>
    <cellStyle name="Normal 6 5 8 3 2" xfId="36108" xr:uid="{00000000-0005-0000-0000-00006E730000}"/>
    <cellStyle name="Normal 6 5 8 4" xfId="30798" xr:uid="{00000000-0005-0000-0000-00006F730000}"/>
    <cellStyle name="Normal 6 5 8 5" xfId="25483" xr:uid="{00000000-0005-0000-0000-000070730000}"/>
    <cellStyle name="Normal 6 5 9" xfId="14706" xr:uid="{00000000-0005-0000-0000-000071730000}"/>
    <cellStyle name="Normal 6 5 9 2" xfId="37892" xr:uid="{00000000-0005-0000-0000-000072730000}"/>
    <cellStyle name="Normal 6 6" xfId="464" xr:uid="{00000000-0005-0000-0000-000073730000}"/>
    <cellStyle name="Normal 6 6 10" xfId="9446" xr:uid="{00000000-0005-0000-0000-000074730000}"/>
    <cellStyle name="Normal 6 6 10 2" xfId="32627" xr:uid="{00000000-0005-0000-0000-000075730000}"/>
    <cellStyle name="Normal 6 6 11" xfId="20073" xr:uid="{00000000-0005-0000-0000-000076730000}"/>
    <cellStyle name="Normal 6 6 11 2" xfId="27317" xr:uid="{00000000-0005-0000-0000-000077730000}"/>
    <cellStyle name="Normal 6 6 12" xfId="22002" xr:uid="{00000000-0005-0000-0000-000078730000}"/>
    <cellStyle name="Normal 6 6 13" xfId="43268" xr:uid="{00000000-0005-0000-0000-000079730000}"/>
    <cellStyle name="Normal 6 6 14" xfId="5293" xr:uid="{00000000-0005-0000-0000-00007A730000}"/>
    <cellStyle name="Normal 6 6 15" xfId="2428" xr:uid="{00000000-0005-0000-0000-00007B730000}"/>
    <cellStyle name="Normal 6 6 2" xfId="736" xr:uid="{00000000-0005-0000-0000-00007C730000}"/>
    <cellStyle name="Normal 6 6 2 10" xfId="43537" xr:uid="{00000000-0005-0000-0000-00007D730000}"/>
    <cellStyle name="Normal 6 6 2 11" xfId="5294" xr:uid="{00000000-0005-0000-0000-00007E730000}"/>
    <cellStyle name="Normal 6 6 2 12" xfId="2697" xr:uid="{00000000-0005-0000-0000-00007F730000}"/>
    <cellStyle name="Normal 6 6 2 2" xfId="1152" xr:uid="{00000000-0005-0000-0000-000080730000}"/>
    <cellStyle name="Normal 6 6 2 2 10" xfId="5295" xr:uid="{00000000-0005-0000-0000-000081730000}"/>
    <cellStyle name="Normal 6 6 2 2 11" xfId="3103" xr:uid="{00000000-0005-0000-0000-000082730000}"/>
    <cellStyle name="Normal 6 6 2 2 2" xfId="1967" xr:uid="{00000000-0005-0000-0000-000083730000}"/>
    <cellStyle name="Normal 6 6 2 2 2 10" xfId="3915" xr:uid="{00000000-0005-0000-0000-000084730000}"/>
    <cellStyle name="Normal 6 6 2 2 2 2" xfId="7524" xr:uid="{00000000-0005-0000-0000-000085730000}"/>
    <cellStyle name="Normal 6 6 2 2 2 2 2" xfId="17868" xr:uid="{00000000-0005-0000-0000-000086730000}"/>
    <cellStyle name="Normal 6 6 2 2 2 2 2 2" xfId="41192" xr:uid="{00000000-0005-0000-0000-000087730000}"/>
    <cellStyle name="Normal 6 6 2 2 2 2 3" xfId="12694" xr:uid="{00000000-0005-0000-0000-000088730000}"/>
    <cellStyle name="Normal 6 6 2 2 2 2 3 2" xfId="35877" xr:uid="{00000000-0005-0000-0000-000089730000}"/>
    <cellStyle name="Normal 6 6 2 2 2 2 4" xfId="30567" xr:uid="{00000000-0005-0000-0000-00008A730000}"/>
    <cellStyle name="Normal 6 6 2 2 2 2 5" xfId="25252" xr:uid="{00000000-0005-0000-0000-00008B730000}"/>
    <cellStyle name="Normal 6 6 2 2 2 3" xfId="9158" xr:uid="{00000000-0005-0000-0000-00008C730000}"/>
    <cellStyle name="Normal 6 6 2 2 2 3 2" xfId="19615" xr:uid="{00000000-0005-0000-0000-00008D730000}"/>
    <cellStyle name="Normal 6 6 2 2 2 3 2 2" xfId="42960" xr:uid="{00000000-0005-0000-0000-00008E730000}"/>
    <cellStyle name="Normal 6 6 2 2 2 3 3" xfId="14461" xr:uid="{00000000-0005-0000-0000-00008F730000}"/>
    <cellStyle name="Normal 6 6 2 2 2 3 3 2" xfId="37645" xr:uid="{00000000-0005-0000-0000-000090730000}"/>
    <cellStyle name="Normal 6 6 2 2 2 3 4" xfId="32335" xr:uid="{00000000-0005-0000-0000-000091730000}"/>
    <cellStyle name="Normal 6 6 2 2 2 3 5" xfId="27020" xr:uid="{00000000-0005-0000-0000-000092730000}"/>
    <cellStyle name="Normal 6 6 2 2 2 4" xfId="16242" xr:uid="{00000000-0005-0000-0000-000093730000}"/>
    <cellStyle name="Normal 6 6 2 2 2 4 2" xfId="39429" xr:uid="{00000000-0005-0000-0000-000094730000}"/>
    <cellStyle name="Normal 6 6 2 2 2 5" xfId="10933" xr:uid="{00000000-0005-0000-0000-000095730000}"/>
    <cellStyle name="Normal 6 6 2 2 2 5 2" xfId="34114" xr:uid="{00000000-0005-0000-0000-000096730000}"/>
    <cellStyle name="Normal 6 6 2 2 2 6" xfId="21560" xr:uid="{00000000-0005-0000-0000-000097730000}"/>
    <cellStyle name="Normal 6 6 2 2 2 6 2" xfId="28804" xr:uid="{00000000-0005-0000-0000-000098730000}"/>
    <cellStyle name="Normal 6 6 2 2 2 7" xfId="23489" xr:uid="{00000000-0005-0000-0000-000099730000}"/>
    <cellStyle name="Normal 6 6 2 2 2 8" xfId="44755" xr:uid="{00000000-0005-0000-0000-00009A730000}"/>
    <cellStyle name="Normal 6 6 2 2 2 9" xfId="5296" xr:uid="{00000000-0005-0000-0000-00009B730000}"/>
    <cellStyle name="Normal 6 6 2 2 3" xfId="6724" xr:uid="{00000000-0005-0000-0000-00009C730000}"/>
    <cellStyle name="Normal 6 6 2 2 3 2" xfId="17116" xr:uid="{00000000-0005-0000-0000-00009D730000}"/>
    <cellStyle name="Normal 6 6 2 2 3 2 2" xfId="40380" xr:uid="{00000000-0005-0000-0000-00009E730000}"/>
    <cellStyle name="Normal 6 6 2 2 3 3" xfId="11882" xr:uid="{00000000-0005-0000-0000-00009F730000}"/>
    <cellStyle name="Normal 6 6 2 2 3 3 2" xfId="35065" xr:uid="{00000000-0005-0000-0000-0000A0730000}"/>
    <cellStyle name="Normal 6 6 2 2 3 4" xfId="29755" xr:uid="{00000000-0005-0000-0000-0000A1730000}"/>
    <cellStyle name="Normal 6 6 2 2 3 5" xfId="24440" xr:uid="{00000000-0005-0000-0000-0000A2730000}"/>
    <cellStyle name="Normal 6 6 2 2 4" xfId="8405" xr:uid="{00000000-0005-0000-0000-0000A3730000}"/>
    <cellStyle name="Normal 6 6 2 2 4 2" xfId="18803" xr:uid="{00000000-0005-0000-0000-0000A4730000}"/>
    <cellStyle name="Normal 6 6 2 2 4 2 2" xfId="42148" xr:uid="{00000000-0005-0000-0000-0000A5730000}"/>
    <cellStyle name="Normal 6 6 2 2 4 3" xfId="13649" xr:uid="{00000000-0005-0000-0000-0000A6730000}"/>
    <cellStyle name="Normal 6 6 2 2 4 3 2" xfId="36833" xr:uid="{00000000-0005-0000-0000-0000A7730000}"/>
    <cellStyle name="Normal 6 6 2 2 4 4" xfId="31523" xr:uid="{00000000-0005-0000-0000-0000A8730000}"/>
    <cellStyle name="Normal 6 6 2 2 4 5" xfId="26208" xr:uid="{00000000-0005-0000-0000-0000A9730000}"/>
    <cellStyle name="Normal 6 6 2 2 5" xfId="15430" xr:uid="{00000000-0005-0000-0000-0000AA730000}"/>
    <cellStyle name="Normal 6 6 2 2 5 2" xfId="38617" xr:uid="{00000000-0005-0000-0000-0000AB730000}"/>
    <cellStyle name="Normal 6 6 2 2 6" xfId="10121" xr:uid="{00000000-0005-0000-0000-0000AC730000}"/>
    <cellStyle name="Normal 6 6 2 2 6 2" xfId="33302" xr:uid="{00000000-0005-0000-0000-0000AD730000}"/>
    <cellStyle name="Normal 6 6 2 2 7" xfId="20748" xr:uid="{00000000-0005-0000-0000-0000AE730000}"/>
    <cellStyle name="Normal 6 6 2 2 7 2" xfId="27992" xr:uid="{00000000-0005-0000-0000-0000AF730000}"/>
    <cellStyle name="Normal 6 6 2 2 8" xfId="22677" xr:uid="{00000000-0005-0000-0000-0000B0730000}"/>
    <cellStyle name="Normal 6 6 2 2 9" xfId="43943" xr:uid="{00000000-0005-0000-0000-0000B1730000}"/>
    <cellStyle name="Normal 6 6 2 3" xfId="1560" xr:uid="{00000000-0005-0000-0000-0000B2730000}"/>
    <cellStyle name="Normal 6 6 2 3 10" xfId="3509" xr:uid="{00000000-0005-0000-0000-0000B3730000}"/>
    <cellStyle name="Normal 6 6 2 3 2" xfId="7124" xr:uid="{00000000-0005-0000-0000-0000B4730000}"/>
    <cellStyle name="Normal 6 6 2 3 2 2" xfId="17486" xr:uid="{00000000-0005-0000-0000-0000B5730000}"/>
    <cellStyle name="Normal 6 6 2 3 2 2 2" xfId="40786" xr:uid="{00000000-0005-0000-0000-0000B6730000}"/>
    <cellStyle name="Normal 6 6 2 3 2 3" xfId="12288" xr:uid="{00000000-0005-0000-0000-0000B7730000}"/>
    <cellStyle name="Normal 6 6 2 3 2 3 2" xfId="35471" xr:uid="{00000000-0005-0000-0000-0000B8730000}"/>
    <cellStyle name="Normal 6 6 2 3 2 4" xfId="30161" xr:uid="{00000000-0005-0000-0000-0000B9730000}"/>
    <cellStyle name="Normal 6 6 2 3 2 5" xfId="24846" xr:uid="{00000000-0005-0000-0000-0000BA730000}"/>
    <cellStyle name="Normal 6 6 2 3 3" xfId="8775" xr:uid="{00000000-0005-0000-0000-0000BB730000}"/>
    <cellStyle name="Normal 6 6 2 3 3 2" xfId="19209" xr:uid="{00000000-0005-0000-0000-0000BC730000}"/>
    <cellStyle name="Normal 6 6 2 3 3 2 2" xfId="42554" xr:uid="{00000000-0005-0000-0000-0000BD730000}"/>
    <cellStyle name="Normal 6 6 2 3 3 3" xfId="14055" xr:uid="{00000000-0005-0000-0000-0000BE730000}"/>
    <cellStyle name="Normal 6 6 2 3 3 3 2" xfId="37239" xr:uid="{00000000-0005-0000-0000-0000BF730000}"/>
    <cellStyle name="Normal 6 6 2 3 3 4" xfId="31929" xr:uid="{00000000-0005-0000-0000-0000C0730000}"/>
    <cellStyle name="Normal 6 6 2 3 3 5" xfId="26614" xr:uid="{00000000-0005-0000-0000-0000C1730000}"/>
    <cellStyle name="Normal 6 6 2 3 4" xfId="15836" xr:uid="{00000000-0005-0000-0000-0000C2730000}"/>
    <cellStyle name="Normal 6 6 2 3 4 2" xfId="39023" xr:uid="{00000000-0005-0000-0000-0000C3730000}"/>
    <cellStyle name="Normal 6 6 2 3 5" xfId="10527" xr:uid="{00000000-0005-0000-0000-0000C4730000}"/>
    <cellStyle name="Normal 6 6 2 3 5 2" xfId="33708" xr:uid="{00000000-0005-0000-0000-0000C5730000}"/>
    <cellStyle name="Normal 6 6 2 3 6" xfId="21154" xr:uid="{00000000-0005-0000-0000-0000C6730000}"/>
    <cellStyle name="Normal 6 6 2 3 6 2" xfId="28398" xr:uid="{00000000-0005-0000-0000-0000C7730000}"/>
    <cellStyle name="Normal 6 6 2 3 7" xfId="23083" xr:uid="{00000000-0005-0000-0000-0000C8730000}"/>
    <cellStyle name="Normal 6 6 2 3 8" xfId="44349" xr:uid="{00000000-0005-0000-0000-0000C9730000}"/>
    <cellStyle name="Normal 6 6 2 3 9" xfId="5297" xr:uid="{00000000-0005-0000-0000-0000CA730000}"/>
    <cellStyle name="Normal 6 6 2 4" xfId="6325" xr:uid="{00000000-0005-0000-0000-0000CB730000}"/>
    <cellStyle name="Normal 6 6 2 4 2" xfId="16758" xr:uid="{00000000-0005-0000-0000-0000CC730000}"/>
    <cellStyle name="Normal 6 6 2 4 2 2" xfId="39974" xr:uid="{00000000-0005-0000-0000-0000CD730000}"/>
    <cellStyle name="Normal 6 6 2 4 3" xfId="11476" xr:uid="{00000000-0005-0000-0000-0000CE730000}"/>
    <cellStyle name="Normal 6 6 2 4 3 2" xfId="34659" xr:uid="{00000000-0005-0000-0000-0000CF730000}"/>
    <cellStyle name="Normal 6 6 2 4 4" xfId="29349" xr:uid="{00000000-0005-0000-0000-0000D0730000}"/>
    <cellStyle name="Normal 6 6 2 4 5" xfId="24034" xr:uid="{00000000-0005-0000-0000-0000D1730000}"/>
    <cellStyle name="Normal 6 6 2 5" xfId="8047" xr:uid="{00000000-0005-0000-0000-0000D2730000}"/>
    <cellStyle name="Normal 6 6 2 5 2" xfId="18398" xr:uid="{00000000-0005-0000-0000-0000D3730000}"/>
    <cellStyle name="Normal 6 6 2 5 2 2" xfId="41742" xr:uid="{00000000-0005-0000-0000-0000D4730000}"/>
    <cellStyle name="Normal 6 6 2 5 3" xfId="13243" xr:uid="{00000000-0005-0000-0000-0000D5730000}"/>
    <cellStyle name="Normal 6 6 2 5 3 2" xfId="36427" xr:uid="{00000000-0005-0000-0000-0000D6730000}"/>
    <cellStyle name="Normal 6 6 2 5 4" xfId="31117" xr:uid="{00000000-0005-0000-0000-0000D7730000}"/>
    <cellStyle name="Normal 6 6 2 5 5" xfId="25802" xr:uid="{00000000-0005-0000-0000-0000D8730000}"/>
    <cellStyle name="Normal 6 6 2 6" xfId="15024" xr:uid="{00000000-0005-0000-0000-0000D9730000}"/>
    <cellStyle name="Normal 6 6 2 6 2" xfId="38211" xr:uid="{00000000-0005-0000-0000-0000DA730000}"/>
    <cellStyle name="Normal 6 6 2 7" xfId="9715" xr:uid="{00000000-0005-0000-0000-0000DB730000}"/>
    <cellStyle name="Normal 6 6 2 7 2" xfId="32896" xr:uid="{00000000-0005-0000-0000-0000DC730000}"/>
    <cellStyle name="Normal 6 6 2 8" xfId="20342" xr:uid="{00000000-0005-0000-0000-0000DD730000}"/>
    <cellStyle name="Normal 6 6 2 8 2" xfId="27586" xr:uid="{00000000-0005-0000-0000-0000DE730000}"/>
    <cellStyle name="Normal 6 6 2 9" xfId="22271" xr:uid="{00000000-0005-0000-0000-0000DF730000}"/>
    <cellStyle name="Normal 6 6 3" xfId="873" xr:uid="{00000000-0005-0000-0000-0000E0730000}"/>
    <cellStyle name="Normal 6 6 3 10" xfId="43666" xr:uid="{00000000-0005-0000-0000-0000E1730000}"/>
    <cellStyle name="Normal 6 6 3 11" xfId="5298" xr:uid="{00000000-0005-0000-0000-0000E2730000}"/>
    <cellStyle name="Normal 6 6 3 12" xfId="2826" xr:uid="{00000000-0005-0000-0000-0000E3730000}"/>
    <cellStyle name="Normal 6 6 3 2" xfId="1281" xr:uid="{00000000-0005-0000-0000-0000E4730000}"/>
    <cellStyle name="Normal 6 6 3 2 10" xfId="5299" xr:uid="{00000000-0005-0000-0000-0000E5730000}"/>
    <cellStyle name="Normal 6 6 3 2 11" xfId="3232" xr:uid="{00000000-0005-0000-0000-0000E6730000}"/>
    <cellStyle name="Normal 6 6 3 2 2" xfId="2096" xr:uid="{00000000-0005-0000-0000-0000E7730000}"/>
    <cellStyle name="Normal 6 6 3 2 2 10" xfId="4044" xr:uid="{00000000-0005-0000-0000-0000E8730000}"/>
    <cellStyle name="Normal 6 6 3 2 2 2" xfId="7651" xr:uid="{00000000-0005-0000-0000-0000E9730000}"/>
    <cellStyle name="Normal 6 6 3 2 2 2 2" xfId="17985" xr:uid="{00000000-0005-0000-0000-0000EA730000}"/>
    <cellStyle name="Normal 6 6 3 2 2 2 2 2" xfId="41321" xr:uid="{00000000-0005-0000-0000-0000EB730000}"/>
    <cellStyle name="Normal 6 6 3 2 2 2 3" xfId="12823" xr:uid="{00000000-0005-0000-0000-0000EC730000}"/>
    <cellStyle name="Normal 6 6 3 2 2 2 3 2" xfId="36006" xr:uid="{00000000-0005-0000-0000-0000ED730000}"/>
    <cellStyle name="Normal 6 6 3 2 2 2 4" xfId="30696" xr:uid="{00000000-0005-0000-0000-0000EE730000}"/>
    <cellStyle name="Normal 6 6 3 2 2 2 5" xfId="25381" xr:uid="{00000000-0005-0000-0000-0000EF730000}"/>
    <cellStyle name="Normal 6 6 3 2 2 3" xfId="9275" xr:uid="{00000000-0005-0000-0000-0000F0730000}"/>
    <cellStyle name="Normal 6 6 3 2 2 3 2" xfId="19744" xr:uid="{00000000-0005-0000-0000-0000F1730000}"/>
    <cellStyle name="Normal 6 6 3 2 2 3 2 2" xfId="43089" xr:uid="{00000000-0005-0000-0000-0000F2730000}"/>
    <cellStyle name="Normal 6 6 3 2 2 3 3" xfId="14590" xr:uid="{00000000-0005-0000-0000-0000F3730000}"/>
    <cellStyle name="Normal 6 6 3 2 2 3 3 2" xfId="37774" xr:uid="{00000000-0005-0000-0000-0000F4730000}"/>
    <cellStyle name="Normal 6 6 3 2 2 3 4" xfId="32464" xr:uid="{00000000-0005-0000-0000-0000F5730000}"/>
    <cellStyle name="Normal 6 6 3 2 2 3 5" xfId="27149" xr:uid="{00000000-0005-0000-0000-0000F6730000}"/>
    <cellStyle name="Normal 6 6 3 2 2 4" xfId="16371" xr:uid="{00000000-0005-0000-0000-0000F7730000}"/>
    <cellStyle name="Normal 6 6 3 2 2 4 2" xfId="39558" xr:uid="{00000000-0005-0000-0000-0000F8730000}"/>
    <cellStyle name="Normal 6 6 3 2 2 5" xfId="11062" xr:uid="{00000000-0005-0000-0000-0000F9730000}"/>
    <cellStyle name="Normal 6 6 3 2 2 5 2" xfId="34243" xr:uid="{00000000-0005-0000-0000-0000FA730000}"/>
    <cellStyle name="Normal 6 6 3 2 2 6" xfId="21689" xr:uid="{00000000-0005-0000-0000-0000FB730000}"/>
    <cellStyle name="Normal 6 6 3 2 2 6 2" xfId="28933" xr:uid="{00000000-0005-0000-0000-0000FC730000}"/>
    <cellStyle name="Normal 6 6 3 2 2 7" xfId="23618" xr:uid="{00000000-0005-0000-0000-0000FD730000}"/>
    <cellStyle name="Normal 6 6 3 2 2 8" xfId="44884" xr:uid="{00000000-0005-0000-0000-0000FE730000}"/>
    <cellStyle name="Normal 6 6 3 2 2 9" xfId="5300" xr:uid="{00000000-0005-0000-0000-0000FF730000}"/>
    <cellStyle name="Normal 6 6 3 2 3" xfId="6851" xr:uid="{00000000-0005-0000-0000-000000740000}"/>
    <cellStyle name="Normal 6 6 3 2 3 2" xfId="17221" xr:uid="{00000000-0005-0000-0000-000001740000}"/>
    <cellStyle name="Normal 6 6 3 2 3 2 2" xfId="40509" xr:uid="{00000000-0005-0000-0000-000002740000}"/>
    <cellStyle name="Normal 6 6 3 2 3 3" xfId="12011" xr:uid="{00000000-0005-0000-0000-000003740000}"/>
    <cellStyle name="Normal 6 6 3 2 3 3 2" xfId="35194" xr:uid="{00000000-0005-0000-0000-000004740000}"/>
    <cellStyle name="Normal 6 6 3 2 3 4" xfId="29884" xr:uid="{00000000-0005-0000-0000-000005740000}"/>
    <cellStyle name="Normal 6 6 3 2 3 5" xfId="24569" xr:uid="{00000000-0005-0000-0000-000006740000}"/>
    <cellStyle name="Normal 6 6 3 2 4" xfId="8510" xr:uid="{00000000-0005-0000-0000-000007740000}"/>
    <cellStyle name="Normal 6 6 3 2 4 2" xfId="18932" xr:uid="{00000000-0005-0000-0000-000008740000}"/>
    <cellStyle name="Normal 6 6 3 2 4 2 2" xfId="42277" xr:uid="{00000000-0005-0000-0000-000009740000}"/>
    <cellStyle name="Normal 6 6 3 2 4 3" xfId="13778" xr:uid="{00000000-0005-0000-0000-00000A740000}"/>
    <cellStyle name="Normal 6 6 3 2 4 3 2" xfId="36962" xr:uid="{00000000-0005-0000-0000-00000B740000}"/>
    <cellStyle name="Normal 6 6 3 2 4 4" xfId="31652" xr:uid="{00000000-0005-0000-0000-00000C740000}"/>
    <cellStyle name="Normal 6 6 3 2 4 5" xfId="26337" xr:uid="{00000000-0005-0000-0000-00000D740000}"/>
    <cellStyle name="Normal 6 6 3 2 5" xfId="15559" xr:uid="{00000000-0005-0000-0000-00000E740000}"/>
    <cellStyle name="Normal 6 6 3 2 5 2" xfId="38746" xr:uid="{00000000-0005-0000-0000-00000F740000}"/>
    <cellStyle name="Normal 6 6 3 2 6" xfId="10250" xr:uid="{00000000-0005-0000-0000-000010740000}"/>
    <cellStyle name="Normal 6 6 3 2 6 2" xfId="33431" xr:uid="{00000000-0005-0000-0000-000011740000}"/>
    <cellStyle name="Normal 6 6 3 2 7" xfId="20877" xr:uid="{00000000-0005-0000-0000-000012740000}"/>
    <cellStyle name="Normal 6 6 3 2 7 2" xfId="28121" xr:uid="{00000000-0005-0000-0000-000013740000}"/>
    <cellStyle name="Normal 6 6 3 2 8" xfId="22806" xr:uid="{00000000-0005-0000-0000-000014740000}"/>
    <cellStyle name="Normal 6 6 3 2 9" xfId="44072" xr:uid="{00000000-0005-0000-0000-000015740000}"/>
    <cellStyle name="Normal 6 6 3 3" xfId="1689" xr:uid="{00000000-0005-0000-0000-000016740000}"/>
    <cellStyle name="Normal 6 6 3 3 10" xfId="3638" xr:uid="{00000000-0005-0000-0000-000017740000}"/>
    <cellStyle name="Normal 6 6 3 3 2" xfId="7251" xr:uid="{00000000-0005-0000-0000-000018740000}"/>
    <cellStyle name="Normal 6 6 3 3 2 2" xfId="17603" xr:uid="{00000000-0005-0000-0000-000019740000}"/>
    <cellStyle name="Normal 6 6 3 3 2 2 2" xfId="40915" xr:uid="{00000000-0005-0000-0000-00001A740000}"/>
    <cellStyle name="Normal 6 6 3 3 2 3" xfId="12417" xr:uid="{00000000-0005-0000-0000-00001B740000}"/>
    <cellStyle name="Normal 6 6 3 3 2 3 2" xfId="35600" xr:uid="{00000000-0005-0000-0000-00001C740000}"/>
    <cellStyle name="Normal 6 6 3 3 2 4" xfId="30290" xr:uid="{00000000-0005-0000-0000-00001D740000}"/>
    <cellStyle name="Normal 6 6 3 3 2 5" xfId="24975" xr:uid="{00000000-0005-0000-0000-00001E740000}"/>
    <cellStyle name="Normal 6 6 3 3 3" xfId="8892" xr:uid="{00000000-0005-0000-0000-00001F740000}"/>
    <cellStyle name="Normal 6 6 3 3 3 2" xfId="19338" xr:uid="{00000000-0005-0000-0000-000020740000}"/>
    <cellStyle name="Normal 6 6 3 3 3 2 2" xfId="42683" xr:uid="{00000000-0005-0000-0000-000021740000}"/>
    <cellStyle name="Normal 6 6 3 3 3 3" xfId="14184" xr:uid="{00000000-0005-0000-0000-000022740000}"/>
    <cellStyle name="Normal 6 6 3 3 3 3 2" xfId="37368" xr:uid="{00000000-0005-0000-0000-000023740000}"/>
    <cellStyle name="Normal 6 6 3 3 3 4" xfId="32058" xr:uid="{00000000-0005-0000-0000-000024740000}"/>
    <cellStyle name="Normal 6 6 3 3 3 5" xfId="26743" xr:uid="{00000000-0005-0000-0000-000025740000}"/>
    <cellStyle name="Normal 6 6 3 3 4" xfId="15965" xr:uid="{00000000-0005-0000-0000-000026740000}"/>
    <cellStyle name="Normal 6 6 3 3 4 2" xfId="39152" xr:uid="{00000000-0005-0000-0000-000027740000}"/>
    <cellStyle name="Normal 6 6 3 3 5" xfId="10656" xr:uid="{00000000-0005-0000-0000-000028740000}"/>
    <cellStyle name="Normal 6 6 3 3 5 2" xfId="33837" xr:uid="{00000000-0005-0000-0000-000029740000}"/>
    <cellStyle name="Normal 6 6 3 3 6" xfId="21283" xr:uid="{00000000-0005-0000-0000-00002A740000}"/>
    <cellStyle name="Normal 6 6 3 3 6 2" xfId="28527" xr:uid="{00000000-0005-0000-0000-00002B740000}"/>
    <cellStyle name="Normal 6 6 3 3 7" xfId="23212" xr:uid="{00000000-0005-0000-0000-00002C740000}"/>
    <cellStyle name="Normal 6 6 3 3 8" xfId="44478" xr:uid="{00000000-0005-0000-0000-00002D740000}"/>
    <cellStyle name="Normal 6 6 3 3 9" xfId="5301" xr:uid="{00000000-0005-0000-0000-00002E740000}"/>
    <cellStyle name="Normal 6 6 3 4" xfId="6452" xr:uid="{00000000-0005-0000-0000-00002F740000}"/>
    <cellStyle name="Normal 6 6 3 4 2" xfId="16863" xr:uid="{00000000-0005-0000-0000-000030740000}"/>
    <cellStyle name="Normal 6 6 3 4 2 2" xfId="40103" xr:uid="{00000000-0005-0000-0000-000031740000}"/>
    <cellStyle name="Normal 6 6 3 4 3" xfId="11605" xr:uid="{00000000-0005-0000-0000-000032740000}"/>
    <cellStyle name="Normal 6 6 3 4 3 2" xfId="34788" xr:uid="{00000000-0005-0000-0000-000033740000}"/>
    <cellStyle name="Normal 6 6 3 4 4" xfId="29478" xr:uid="{00000000-0005-0000-0000-000034740000}"/>
    <cellStyle name="Normal 6 6 3 4 5" xfId="24163" xr:uid="{00000000-0005-0000-0000-000035740000}"/>
    <cellStyle name="Normal 6 6 3 5" xfId="8152" xr:uid="{00000000-0005-0000-0000-000036740000}"/>
    <cellStyle name="Normal 6 6 3 5 2" xfId="18527" xr:uid="{00000000-0005-0000-0000-000037740000}"/>
    <cellStyle name="Normal 6 6 3 5 2 2" xfId="41871" xr:uid="{00000000-0005-0000-0000-000038740000}"/>
    <cellStyle name="Normal 6 6 3 5 3" xfId="13372" xr:uid="{00000000-0005-0000-0000-000039740000}"/>
    <cellStyle name="Normal 6 6 3 5 3 2" xfId="36556" xr:uid="{00000000-0005-0000-0000-00003A740000}"/>
    <cellStyle name="Normal 6 6 3 5 4" xfId="31246" xr:uid="{00000000-0005-0000-0000-00003B740000}"/>
    <cellStyle name="Normal 6 6 3 5 5" xfId="25931" xr:uid="{00000000-0005-0000-0000-00003C740000}"/>
    <cellStyle name="Normal 6 6 3 6" xfId="15153" xr:uid="{00000000-0005-0000-0000-00003D740000}"/>
    <cellStyle name="Normal 6 6 3 6 2" xfId="38340" xr:uid="{00000000-0005-0000-0000-00003E740000}"/>
    <cellStyle name="Normal 6 6 3 7" xfId="9844" xr:uid="{00000000-0005-0000-0000-00003F740000}"/>
    <cellStyle name="Normal 6 6 3 7 2" xfId="33025" xr:uid="{00000000-0005-0000-0000-000040740000}"/>
    <cellStyle name="Normal 6 6 3 8" xfId="20471" xr:uid="{00000000-0005-0000-0000-000041740000}"/>
    <cellStyle name="Normal 6 6 3 8 2" xfId="27715" xr:uid="{00000000-0005-0000-0000-000042740000}"/>
    <cellStyle name="Normal 6 6 3 9" xfId="22400" xr:uid="{00000000-0005-0000-0000-000043740000}"/>
    <cellStyle name="Normal 6 6 4" xfId="1017" xr:uid="{00000000-0005-0000-0000-000044740000}"/>
    <cellStyle name="Normal 6 6 4 10" xfId="5302" xr:uid="{00000000-0005-0000-0000-000045740000}"/>
    <cellStyle name="Normal 6 6 4 11" xfId="2968" xr:uid="{00000000-0005-0000-0000-000046740000}"/>
    <cellStyle name="Normal 6 6 4 2" xfId="1832" xr:uid="{00000000-0005-0000-0000-000047740000}"/>
    <cellStyle name="Normal 6 6 4 2 10" xfId="3780" xr:uid="{00000000-0005-0000-0000-000048740000}"/>
    <cellStyle name="Normal 6 6 4 2 2" xfId="7391" xr:uid="{00000000-0005-0000-0000-000049740000}"/>
    <cellStyle name="Normal 6 6 4 2 2 2" xfId="17745" xr:uid="{00000000-0005-0000-0000-00004A740000}"/>
    <cellStyle name="Normal 6 6 4 2 2 2 2" xfId="41057" xr:uid="{00000000-0005-0000-0000-00004B740000}"/>
    <cellStyle name="Normal 6 6 4 2 2 3" xfId="12559" xr:uid="{00000000-0005-0000-0000-00004C740000}"/>
    <cellStyle name="Normal 6 6 4 2 2 3 2" xfId="35742" xr:uid="{00000000-0005-0000-0000-00004D740000}"/>
    <cellStyle name="Normal 6 6 4 2 2 4" xfId="30432" xr:uid="{00000000-0005-0000-0000-00004E740000}"/>
    <cellStyle name="Normal 6 6 4 2 2 5" xfId="25117" xr:uid="{00000000-0005-0000-0000-00004F740000}"/>
    <cellStyle name="Normal 6 6 4 2 3" xfId="9035" xr:uid="{00000000-0005-0000-0000-000050740000}"/>
    <cellStyle name="Normal 6 6 4 2 3 2" xfId="19480" xr:uid="{00000000-0005-0000-0000-000051740000}"/>
    <cellStyle name="Normal 6 6 4 2 3 2 2" xfId="42825" xr:uid="{00000000-0005-0000-0000-000052740000}"/>
    <cellStyle name="Normal 6 6 4 2 3 3" xfId="14326" xr:uid="{00000000-0005-0000-0000-000053740000}"/>
    <cellStyle name="Normal 6 6 4 2 3 3 2" xfId="37510" xr:uid="{00000000-0005-0000-0000-000054740000}"/>
    <cellStyle name="Normal 6 6 4 2 3 4" xfId="32200" xr:uid="{00000000-0005-0000-0000-000055740000}"/>
    <cellStyle name="Normal 6 6 4 2 3 5" xfId="26885" xr:uid="{00000000-0005-0000-0000-000056740000}"/>
    <cellStyle name="Normal 6 6 4 2 4" xfId="16107" xr:uid="{00000000-0005-0000-0000-000057740000}"/>
    <cellStyle name="Normal 6 6 4 2 4 2" xfId="39294" xr:uid="{00000000-0005-0000-0000-000058740000}"/>
    <cellStyle name="Normal 6 6 4 2 5" xfId="10798" xr:uid="{00000000-0005-0000-0000-000059740000}"/>
    <cellStyle name="Normal 6 6 4 2 5 2" xfId="33979" xr:uid="{00000000-0005-0000-0000-00005A740000}"/>
    <cellStyle name="Normal 6 6 4 2 6" xfId="21425" xr:uid="{00000000-0005-0000-0000-00005B740000}"/>
    <cellStyle name="Normal 6 6 4 2 6 2" xfId="28669" xr:uid="{00000000-0005-0000-0000-00005C740000}"/>
    <cellStyle name="Normal 6 6 4 2 7" xfId="23354" xr:uid="{00000000-0005-0000-0000-00005D740000}"/>
    <cellStyle name="Normal 6 6 4 2 8" xfId="44620" xr:uid="{00000000-0005-0000-0000-00005E740000}"/>
    <cellStyle name="Normal 6 6 4 2 9" xfId="5303" xr:uid="{00000000-0005-0000-0000-00005F740000}"/>
    <cellStyle name="Normal 6 6 4 3" xfId="6591" xr:uid="{00000000-0005-0000-0000-000060740000}"/>
    <cellStyle name="Normal 6 6 4 3 2" xfId="16993" xr:uid="{00000000-0005-0000-0000-000061740000}"/>
    <cellStyle name="Normal 6 6 4 3 2 2" xfId="40245" xr:uid="{00000000-0005-0000-0000-000062740000}"/>
    <cellStyle name="Normal 6 6 4 3 3" xfId="11747" xr:uid="{00000000-0005-0000-0000-000063740000}"/>
    <cellStyle name="Normal 6 6 4 3 3 2" xfId="34930" xr:uid="{00000000-0005-0000-0000-000064740000}"/>
    <cellStyle name="Normal 6 6 4 3 4" xfId="29620" xr:uid="{00000000-0005-0000-0000-000065740000}"/>
    <cellStyle name="Normal 6 6 4 3 5" xfId="24305" xr:uid="{00000000-0005-0000-0000-000066740000}"/>
    <cellStyle name="Normal 6 6 4 4" xfId="8282" xr:uid="{00000000-0005-0000-0000-000067740000}"/>
    <cellStyle name="Normal 6 6 4 4 2" xfId="18668" xr:uid="{00000000-0005-0000-0000-000068740000}"/>
    <cellStyle name="Normal 6 6 4 4 2 2" xfId="42013" xr:uid="{00000000-0005-0000-0000-000069740000}"/>
    <cellStyle name="Normal 6 6 4 4 3" xfId="13514" xr:uid="{00000000-0005-0000-0000-00006A740000}"/>
    <cellStyle name="Normal 6 6 4 4 3 2" xfId="36698" xr:uid="{00000000-0005-0000-0000-00006B740000}"/>
    <cellStyle name="Normal 6 6 4 4 4" xfId="31388" xr:uid="{00000000-0005-0000-0000-00006C740000}"/>
    <cellStyle name="Normal 6 6 4 4 5" xfId="26073" xr:uid="{00000000-0005-0000-0000-00006D740000}"/>
    <cellStyle name="Normal 6 6 4 5" xfId="15295" xr:uid="{00000000-0005-0000-0000-00006E740000}"/>
    <cellStyle name="Normal 6 6 4 5 2" xfId="38482" xr:uid="{00000000-0005-0000-0000-00006F740000}"/>
    <cellStyle name="Normal 6 6 4 6" xfId="9986" xr:uid="{00000000-0005-0000-0000-000070740000}"/>
    <cellStyle name="Normal 6 6 4 6 2" xfId="33167" xr:uid="{00000000-0005-0000-0000-000071740000}"/>
    <cellStyle name="Normal 6 6 4 7" xfId="20613" xr:uid="{00000000-0005-0000-0000-000072740000}"/>
    <cellStyle name="Normal 6 6 4 7 2" xfId="27857" xr:uid="{00000000-0005-0000-0000-000073740000}"/>
    <cellStyle name="Normal 6 6 4 8" xfId="22542" xr:uid="{00000000-0005-0000-0000-000074740000}"/>
    <cellStyle name="Normal 6 6 4 9" xfId="43808" xr:uid="{00000000-0005-0000-0000-000075740000}"/>
    <cellStyle name="Normal 6 6 5" xfId="598" xr:uid="{00000000-0005-0000-0000-000076740000}"/>
    <cellStyle name="Normal 6 6 5 10" xfId="2562" xr:uid="{00000000-0005-0000-0000-000077740000}"/>
    <cellStyle name="Normal 6 6 5 2" xfId="6192" xr:uid="{00000000-0005-0000-0000-000078740000}"/>
    <cellStyle name="Normal 6 6 5 2 2" xfId="16635" xr:uid="{00000000-0005-0000-0000-000079740000}"/>
    <cellStyle name="Normal 6 6 5 2 2 2" xfId="39839" xr:uid="{00000000-0005-0000-0000-00007A740000}"/>
    <cellStyle name="Normal 6 6 5 2 3" xfId="11341" xr:uid="{00000000-0005-0000-0000-00007B740000}"/>
    <cellStyle name="Normal 6 6 5 2 3 2" xfId="34524" xr:uid="{00000000-0005-0000-0000-00007C740000}"/>
    <cellStyle name="Normal 6 6 5 2 4" xfId="29214" xr:uid="{00000000-0005-0000-0000-00007D740000}"/>
    <cellStyle name="Normal 6 6 5 2 5" xfId="23899" xr:uid="{00000000-0005-0000-0000-00007E740000}"/>
    <cellStyle name="Normal 6 6 5 3" xfId="7924" xr:uid="{00000000-0005-0000-0000-00007F740000}"/>
    <cellStyle name="Normal 6 6 5 3 2" xfId="18263" xr:uid="{00000000-0005-0000-0000-000080740000}"/>
    <cellStyle name="Normal 6 6 5 3 2 2" xfId="41607" xr:uid="{00000000-0005-0000-0000-000081740000}"/>
    <cellStyle name="Normal 6 6 5 3 3" xfId="13108" xr:uid="{00000000-0005-0000-0000-000082740000}"/>
    <cellStyle name="Normal 6 6 5 3 3 2" xfId="36292" xr:uid="{00000000-0005-0000-0000-000083740000}"/>
    <cellStyle name="Normal 6 6 5 3 4" xfId="30982" xr:uid="{00000000-0005-0000-0000-000084740000}"/>
    <cellStyle name="Normal 6 6 5 3 5" xfId="25667" xr:uid="{00000000-0005-0000-0000-000085740000}"/>
    <cellStyle name="Normal 6 6 5 4" xfId="14889" xr:uid="{00000000-0005-0000-0000-000086740000}"/>
    <cellStyle name="Normal 6 6 5 4 2" xfId="38076" xr:uid="{00000000-0005-0000-0000-000087740000}"/>
    <cellStyle name="Normal 6 6 5 5" xfId="9580" xr:uid="{00000000-0005-0000-0000-000088740000}"/>
    <cellStyle name="Normal 6 6 5 5 2" xfId="32761" xr:uid="{00000000-0005-0000-0000-000089740000}"/>
    <cellStyle name="Normal 6 6 5 6" xfId="20207" xr:uid="{00000000-0005-0000-0000-00008A740000}"/>
    <cellStyle name="Normal 6 6 5 6 2" xfId="27451" xr:uid="{00000000-0005-0000-0000-00008B740000}"/>
    <cellStyle name="Normal 6 6 5 7" xfId="22136" xr:uid="{00000000-0005-0000-0000-00008C740000}"/>
    <cellStyle name="Normal 6 6 5 8" xfId="43402" xr:uid="{00000000-0005-0000-0000-00008D740000}"/>
    <cellStyle name="Normal 6 6 5 9" xfId="5304" xr:uid="{00000000-0005-0000-0000-00008E740000}"/>
    <cellStyle name="Normal 6 6 6" xfId="1425" xr:uid="{00000000-0005-0000-0000-00008F740000}"/>
    <cellStyle name="Normal 6 6 6 10" xfId="3374" xr:uid="{00000000-0005-0000-0000-000090740000}"/>
    <cellStyle name="Normal 6 6 6 2" xfId="6991" xr:uid="{00000000-0005-0000-0000-000091740000}"/>
    <cellStyle name="Normal 6 6 6 2 2" xfId="17363" xr:uid="{00000000-0005-0000-0000-000092740000}"/>
    <cellStyle name="Normal 6 6 6 2 2 2" xfId="40651" xr:uid="{00000000-0005-0000-0000-000093740000}"/>
    <cellStyle name="Normal 6 6 6 2 3" xfId="12153" xr:uid="{00000000-0005-0000-0000-000094740000}"/>
    <cellStyle name="Normal 6 6 6 2 3 2" xfId="35336" xr:uid="{00000000-0005-0000-0000-000095740000}"/>
    <cellStyle name="Normal 6 6 6 2 4" xfId="30026" xr:uid="{00000000-0005-0000-0000-000096740000}"/>
    <cellStyle name="Normal 6 6 6 2 5" xfId="24711" xr:uid="{00000000-0005-0000-0000-000097740000}"/>
    <cellStyle name="Normal 6 6 6 3" xfId="8652" xr:uid="{00000000-0005-0000-0000-000098740000}"/>
    <cellStyle name="Normal 6 6 6 3 2" xfId="19074" xr:uid="{00000000-0005-0000-0000-000099740000}"/>
    <cellStyle name="Normal 6 6 6 3 2 2" xfId="42419" xr:uid="{00000000-0005-0000-0000-00009A740000}"/>
    <cellStyle name="Normal 6 6 6 3 3" xfId="13920" xr:uid="{00000000-0005-0000-0000-00009B740000}"/>
    <cellStyle name="Normal 6 6 6 3 3 2" xfId="37104" xr:uid="{00000000-0005-0000-0000-00009C740000}"/>
    <cellStyle name="Normal 6 6 6 3 4" xfId="31794" xr:uid="{00000000-0005-0000-0000-00009D740000}"/>
    <cellStyle name="Normal 6 6 6 3 5" xfId="26479" xr:uid="{00000000-0005-0000-0000-00009E740000}"/>
    <cellStyle name="Normal 6 6 6 4" xfId="15701" xr:uid="{00000000-0005-0000-0000-00009F740000}"/>
    <cellStyle name="Normal 6 6 6 4 2" xfId="38888" xr:uid="{00000000-0005-0000-0000-0000A0740000}"/>
    <cellStyle name="Normal 6 6 6 5" xfId="10392" xr:uid="{00000000-0005-0000-0000-0000A1740000}"/>
    <cellStyle name="Normal 6 6 6 5 2" xfId="33573" xr:uid="{00000000-0005-0000-0000-0000A2740000}"/>
    <cellStyle name="Normal 6 6 6 6" xfId="21019" xr:uid="{00000000-0005-0000-0000-0000A3740000}"/>
    <cellStyle name="Normal 6 6 6 6 2" xfId="28263" xr:uid="{00000000-0005-0000-0000-0000A4740000}"/>
    <cellStyle name="Normal 6 6 6 7" xfId="22948" xr:uid="{00000000-0005-0000-0000-0000A5740000}"/>
    <cellStyle name="Normal 6 6 6 8" xfId="44214" xr:uid="{00000000-0005-0000-0000-0000A6740000}"/>
    <cellStyle name="Normal 6 6 6 9" xfId="5305" xr:uid="{00000000-0005-0000-0000-0000A7740000}"/>
    <cellStyle name="Normal 6 6 7" xfId="6059" xr:uid="{00000000-0005-0000-0000-0000A8740000}"/>
    <cellStyle name="Normal 6 6 7 2" xfId="16514" xr:uid="{00000000-0005-0000-0000-0000A9740000}"/>
    <cellStyle name="Normal 6 6 7 2 2" xfId="39705" xr:uid="{00000000-0005-0000-0000-0000AA740000}"/>
    <cellStyle name="Normal 6 6 7 3" xfId="11207" xr:uid="{00000000-0005-0000-0000-0000AB740000}"/>
    <cellStyle name="Normal 6 6 7 3 2" xfId="34390" xr:uid="{00000000-0005-0000-0000-0000AC740000}"/>
    <cellStyle name="Normal 6 6 7 4" xfId="29080" xr:uid="{00000000-0005-0000-0000-0000AD740000}"/>
    <cellStyle name="Normal 6 6 7 5" xfId="23765" xr:uid="{00000000-0005-0000-0000-0000AE740000}"/>
    <cellStyle name="Normal 6 6 8" xfId="7803" xr:uid="{00000000-0005-0000-0000-0000AF740000}"/>
    <cellStyle name="Normal 6 6 8 2" xfId="18130" xr:uid="{00000000-0005-0000-0000-0000B0740000}"/>
    <cellStyle name="Normal 6 6 8 2 2" xfId="41473" xr:uid="{00000000-0005-0000-0000-0000B1740000}"/>
    <cellStyle name="Normal 6 6 8 3" xfId="12974" xr:uid="{00000000-0005-0000-0000-0000B2740000}"/>
    <cellStyle name="Normal 6 6 8 3 2" xfId="36158" xr:uid="{00000000-0005-0000-0000-0000B3740000}"/>
    <cellStyle name="Normal 6 6 8 4" xfId="30848" xr:uid="{00000000-0005-0000-0000-0000B4740000}"/>
    <cellStyle name="Normal 6 6 8 5" xfId="25533" xr:uid="{00000000-0005-0000-0000-0000B5740000}"/>
    <cellStyle name="Normal 6 6 9" xfId="14755" xr:uid="{00000000-0005-0000-0000-0000B6740000}"/>
    <cellStyle name="Normal 6 6 9 2" xfId="37942" xr:uid="{00000000-0005-0000-0000-0000B7740000}"/>
    <cellStyle name="Normal 6 7" xfId="430" xr:uid="{00000000-0005-0000-0000-0000B8740000}"/>
    <cellStyle name="Normal 6 7 10" xfId="20041" xr:uid="{00000000-0005-0000-0000-0000B9740000}"/>
    <cellStyle name="Normal 6 7 10 2" xfId="27262" xr:uid="{00000000-0005-0000-0000-0000BA740000}"/>
    <cellStyle name="Normal 6 7 11" xfId="21947" xr:uid="{00000000-0005-0000-0000-0000BB740000}"/>
    <cellStyle name="Normal 6 7 12" xfId="43236" xr:uid="{00000000-0005-0000-0000-0000BC740000}"/>
    <cellStyle name="Normal 6 7 13" xfId="5306" xr:uid="{00000000-0005-0000-0000-0000BD740000}"/>
    <cellStyle name="Normal 6 7 14" xfId="2396" xr:uid="{00000000-0005-0000-0000-0000BE740000}"/>
    <cellStyle name="Normal 6 7 2" xfId="681" xr:uid="{00000000-0005-0000-0000-0000BF740000}"/>
    <cellStyle name="Normal 6 7 2 10" xfId="43482" xr:uid="{00000000-0005-0000-0000-0000C0740000}"/>
    <cellStyle name="Normal 6 7 2 11" xfId="5307" xr:uid="{00000000-0005-0000-0000-0000C1740000}"/>
    <cellStyle name="Normal 6 7 2 12" xfId="2642" xr:uid="{00000000-0005-0000-0000-0000C2740000}"/>
    <cellStyle name="Normal 6 7 2 2" xfId="1097" xr:uid="{00000000-0005-0000-0000-0000C3740000}"/>
    <cellStyle name="Normal 6 7 2 2 10" xfId="5308" xr:uid="{00000000-0005-0000-0000-0000C4740000}"/>
    <cellStyle name="Normal 6 7 2 2 11" xfId="3048" xr:uid="{00000000-0005-0000-0000-0000C5740000}"/>
    <cellStyle name="Normal 6 7 2 2 2" xfId="1912" xr:uid="{00000000-0005-0000-0000-0000C6740000}"/>
    <cellStyle name="Normal 6 7 2 2 2 10" xfId="3860" xr:uid="{00000000-0005-0000-0000-0000C7740000}"/>
    <cellStyle name="Normal 6 7 2 2 2 2" xfId="7470" xr:uid="{00000000-0005-0000-0000-0000C8740000}"/>
    <cellStyle name="Normal 6 7 2 2 2 2 2" xfId="17813" xr:uid="{00000000-0005-0000-0000-0000C9740000}"/>
    <cellStyle name="Normal 6 7 2 2 2 2 2 2" xfId="41137" xr:uid="{00000000-0005-0000-0000-0000CA740000}"/>
    <cellStyle name="Normal 6 7 2 2 2 2 3" xfId="12639" xr:uid="{00000000-0005-0000-0000-0000CB740000}"/>
    <cellStyle name="Normal 6 7 2 2 2 2 3 2" xfId="35822" xr:uid="{00000000-0005-0000-0000-0000CC740000}"/>
    <cellStyle name="Normal 6 7 2 2 2 2 4" xfId="30512" xr:uid="{00000000-0005-0000-0000-0000CD740000}"/>
    <cellStyle name="Normal 6 7 2 2 2 2 5" xfId="25197" xr:uid="{00000000-0005-0000-0000-0000CE740000}"/>
    <cellStyle name="Normal 6 7 2 2 2 3" xfId="9103" xr:uid="{00000000-0005-0000-0000-0000CF740000}"/>
    <cellStyle name="Normal 6 7 2 2 2 3 2" xfId="19560" xr:uid="{00000000-0005-0000-0000-0000D0740000}"/>
    <cellStyle name="Normal 6 7 2 2 2 3 2 2" xfId="42905" xr:uid="{00000000-0005-0000-0000-0000D1740000}"/>
    <cellStyle name="Normal 6 7 2 2 2 3 3" xfId="14406" xr:uid="{00000000-0005-0000-0000-0000D2740000}"/>
    <cellStyle name="Normal 6 7 2 2 2 3 3 2" xfId="37590" xr:uid="{00000000-0005-0000-0000-0000D3740000}"/>
    <cellStyle name="Normal 6 7 2 2 2 3 4" xfId="32280" xr:uid="{00000000-0005-0000-0000-0000D4740000}"/>
    <cellStyle name="Normal 6 7 2 2 2 3 5" xfId="26965" xr:uid="{00000000-0005-0000-0000-0000D5740000}"/>
    <cellStyle name="Normal 6 7 2 2 2 4" xfId="16187" xr:uid="{00000000-0005-0000-0000-0000D6740000}"/>
    <cellStyle name="Normal 6 7 2 2 2 4 2" xfId="39374" xr:uid="{00000000-0005-0000-0000-0000D7740000}"/>
    <cellStyle name="Normal 6 7 2 2 2 5" xfId="10878" xr:uid="{00000000-0005-0000-0000-0000D8740000}"/>
    <cellStyle name="Normal 6 7 2 2 2 5 2" xfId="34059" xr:uid="{00000000-0005-0000-0000-0000D9740000}"/>
    <cellStyle name="Normal 6 7 2 2 2 6" xfId="21505" xr:uid="{00000000-0005-0000-0000-0000DA740000}"/>
    <cellStyle name="Normal 6 7 2 2 2 6 2" xfId="28749" xr:uid="{00000000-0005-0000-0000-0000DB740000}"/>
    <cellStyle name="Normal 6 7 2 2 2 7" xfId="23434" xr:uid="{00000000-0005-0000-0000-0000DC740000}"/>
    <cellStyle name="Normal 6 7 2 2 2 8" xfId="44700" xr:uid="{00000000-0005-0000-0000-0000DD740000}"/>
    <cellStyle name="Normal 6 7 2 2 2 9" xfId="5309" xr:uid="{00000000-0005-0000-0000-0000DE740000}"/>
    <cellStyle name="Normal 6 7 2 2 3" xfId="6670" xr:uid="{00000000-0005-0000-0000-0000DF740000}"/>
    <cellStyle name="Normal 6 7 2 2 3 2" xfId="17061" xr:uid="{00000000-0005-0000-0000-0000E0740000}"/>
    <cellStyle name="Normal 6 7 2 2 3 2 2" xfId="40325" xr:uid="{00000000-0005-0000-0000-0000E1740000}"/>
    <cellStyle name="Normal 6 7 2 2 3 3" xfId="11827" xr:uid="{00000000-0005-0000-0000-0000E2740000}"/>
    <cellStyle name="Normal 6 7 2 2 3 3 2" xfId="35010" xr:uid="{00000000-0005-0000-0000-0000E3740000}"/>
    <cellStyle name="Normal 6 7 2 2 3 4" xfId="29700" xr:uid="{00000000-0005-0000-0000-0000E4740000}"/>
    <cellStyle name="Normal 6 7 2 2 3 5" xfId="24385" xr:uid="{00000000-0005-0000-0000-0000E5740000}"/>
    <cellStyle name="Normal 6 7 2 2 4" xfId="8350" xr:uid="{00000000-0005-0000-0000-0000E6740000}"/>
    <cellStyle name="Normal 6 7 2 2 4 2" xfId="18748" xr:uid="{00000000-0005-0000-0000-0000E7740000}"/>
    <cellStyle name="Normal 6 7 2 2 4 2 2" xfId="42093" xr:uid="{00000000-0005-0000-0000-0000E8740000}"/>
    <cellStyle name="Normal 6 7 2 2 4 3" xfId="13594" xr:uid="{00000000-0005-0000-0000-0000E9740000}"/>
    <cellStyle name="Normal 6 7 2 2 4 3 2" xfId="36778" xr:uid="{00000000-0005-0000-0000-0000EA740000}"/>
    <cellStyle name="Normal 6 7 2 2 4 4" xfId="31468" xr:uid="{00000000-0005-0000-0000-0000EB740000}"/>
    <cellStyle name="Normal 6 7 2 2 4 5" xfId="26153" xr:uid="{00000000-0005-0000-0000-0000EC740000}"/>
    <cellStyle name="Normal 6 7 2 2 5" xfId="15375" xr:uid="{00000000-0005-0000-0000-0000ED740000}"/>
    <cellStyle name="Normal 6 7 2 2 5 2" xfId="38562" xr:uid="{00000000-0005-0000-0000-0000EE740000}"/>
    <cellStyle name="Normal 6 7 2 2 6" xfId="10066" xr:uid="{00000000-0005-0000-0000-0000EF740000}"/>
    <cellStyle name="Normal 6 7 2 2 6 2" xfId="33247" xr:uid="{00000000-0005-0000-0000-0000F0740000}"/>
    <cellStyle name="Normal 6 7 2 2 7" xfId="20693" xr:uid="{00000000-0005-0000-0000-0000F1740000}"/>
    <cellStyle name="Normal 6 7 2 2 7 2" xfId="27937" xr:uid="{00000000-0005-0000-0000-0000F2740000}"/>
    <cellStyle name="Normal 6 7 2 2 8" xfId="22622" xr:uid="{00000000-0005-0000-0000-0000F3740000}"/>
    <cellStyle name="Normal 6 7 2 2 9" xfId="43888" xr:uid="{00000000-0005-0000-0000-0000F4740000}"/>
    <cellStyle name="Normal 6 7 2 3" xfId="1505" xr:uid="{00000000-0005-0000-0000-0000F5740000}"/>
    <cellStyle name="Normal 6 7 2 3 10" xfId="3454" xr:uid="{00000000-0005-0000-0000-0000F6740000}"/>
    <cellStyle name="Normal 6 7 2 3 2" xfId="7070" xr:uid="{00000000-0005-0000-0000-0000F7740000}"/>
    <cellStyle name="Normal 6 7 2 3 2 2" xfId="17431" xr:uid="{00000000-0005-0000-0000-0000F8740000}"/>
    <cellStyle name="Normal 6 7 2 3 2 2 2" xfId="40731" xr:uid="{00000000-0005-0000-0000-0000F9740000}"/>
    <cellStyle name="Normal 6 7 2 3 2 3" xfId="12233" xr:uid="{00000000-0005-0000-0000-0000FA740000}"/>
    <cellStyle name="Normal 6 7 2 3 2 3 2" xfId="35416" xr:uid="{00000000-0005-0000-0000-0000FB740000}"/>
    <cellStyle name="Normal 6 7 2 3 2 4" xfId="30106" xr:uid="{00000000-0005-0000-0000-0000FC740000}"/>
    <cellStyle name="Normal 6 7 2 3 2 5" xfId="24791" xr:uid="{00000000-0005-0000-0000-0000FD740000}"/>
    <cellStyle name="Normal 6 7 2 3 3" xfId="8720" xr:uid="{00000000-0005-0000-0000-0000FE740000}"/>
    <cellStyle name="Normal 6 7 2 3 3 2" xfId="19154" xr:uid="{00000000-0005-0000-0000-0000FF740000}"/>
    <cellStyle name="Normal 6 7 2 3 3 2 2" xfId="42499" xr:uid="{00000000-0005-0000-0000-000000750000}"/>
    <cellStyle name="Normal 6 7 2 3 3 3" xfId="14000" xr:uid="{00000000-0005-0000-0000-000001750000}"/>
    <cellStyle name="Normal 6 7 2 3 3 3 2" xfId="37184" xr:uid="{00000000-0005-0000-0000-000002750000}"/>
    <cellStyle name="Normal 6 7 2 3 3 4" xfId="31874" xr:uid="{00000000-0005-0000-0000-000003750000}"/>
    <cellStyle name="Normal 6 7 2 3 3 5" xfId="26559" xr:uid="{00000000-0005-0000-0000-000004750000}"/>
    <cellStyle name="Normal 6 7 2 3 4" xfId="15781" xr:uid="{00000000-0005-0000-0000-000005750000}"/>
    <cellStyle name="Normal 6 7 2 3 4 2" xfId="38968" xr:uid="{00000000-0005-0000-0000-000006750000}"/>
    <cellStyle name="Normal 6 7 2 3 5" xfId="10472" xr:uid="{00000000-0005-0000-0000-000007750000}"/>
    <cellStyle name="Normal 6 7 2 3 5 2" xfId="33653" xr:uid="{00000000-0005-0000-0000-000008750000}"/>
    <cellStyle name="Normal 6 7 2 3 6" xfId="21099" xr:uid="{00000000-0005-0000-0000-000009750000}"/>
    <cellStyle name="Normal 6 7 2 3 6 2" xfId="28343" xr:uid="{00000000-0005-0000-0000-00000A750000}"/>
    <cellStyle name="Normal 6 7 2 3 7" xfId="23028" xr:uid="{00000000-0005-0000-0000-00000B750000}"/>
    <cellStyle name="Normal 6 7 2 3 8" xfId="44294" xr:uid="{00000000-0005-0000-0000-00000C750000}"/>
    <cellStyle name="Normal 6 7 2 3 9" xfId="5310" xr:uid="{00000000-0005-0000-0000-00000D750000}"/>
    <cellStyle name="Normal 6 7 2 4" xfId="6271" xr:uid="{00000000-0005-0000-0000-00000E750000}"/>
    <cellStyle name="Normal 6 7 2 4 2" xfId="16703" xr:uid="{00000000-0005-0000-0000-00000F750000}"/>
    <cellStyle name="Normal 6 7 2 4 2 2" xfId="39919" xr:uid="{00000000-0005-0000-0000-000010750000}"/>
    <cellStyle name="Normal 6 7 2 4 3" xfId="11421" xr:uid="{00000000-0005-0000-0000-000011750000}"/>
    <cellStyle name="Normal 6 7 2 4 3 2" xfId="34604" xr:uid="{00000000-0005-0000-0000-000012750000}"/>
    <cellStyle name="Normal 6 7 2 4 4" xfId="29294" xr:uid="{00000000-0005-0000-0000-000013750000}"/>
    <cellStyle name="Normal 6 7 2 4 5" xfId="23979" xr:uid="{00000000-0005-0000-0000-000014750000}"/>
    <cellStyle name="Normal 6 7 2 5" xfId="7992" xr:uid="{00000000-0005-0000-0000-000015750000}"/>
    <cellStyle name="Normal 6 7 2 5 2" xfId="18343" xr:uid="{00000000-0005-0000-0000-000016750000}"/>
    <cellStyle name="Normal 6 7 2 5 2 2" xfId="41687" xr:uid="{00000000-0005-0000-0000-000017750000}"/>
    <cellStyle name="Normal 6 7 2 5 3" xfId="13188" xr:uid="{00000000-0005-0000-0000-000018750000}"/>
    <cellStyle name="Normal 6 7 2 5 3 2" xfId="36372" xr:uid="{00000000-0005-0000-0000-000019750000}"/>
    <cellStyle name="Normal 6 7 2 5 4" xfId="31062" xr:uid="{00000000-0005-0000-0000-00001A750000}"/>
    <cellStyle name="Normal 6 7 2 5 5" xfId="25747" xr:uid="{00000000-0005-0000-0000-00001B750000}"/>
    <cellStyle name="Normal 6 7 2 6" xfId="14969" xr:uid="{00000000-0005-0000-0000-00001C750000}"/>
    <cellStyle name="Normal 6 7 2 6 2" xfId="38156" xr:uid="{00000000-0005-0000-0000-00001D750000}"/>
    <cellStyle name="Normal 6 7 2 7" xfId="9660" xr:uid="{00000000-0005-0000-0000-00001E750000}"/>
    <cellStyle name="Normal 6 7 2 7 2" xfId="32841" xr:uid="{00000000-0005-0000-0000-00001F750000}"/>
    <cellStyle name="Normal 6 7 2 8" xfId="20287" xr:uid="{00000000-0005-0000-0000-000020750000}"/>
    <cellStyle name="Normal 6 7 2 8 2" xfId="27531" xr:uid="{00000000-0005-0000-0000-000021750000}"/>
    <cellStyle name="Normal 6 7 2 9" xfId="22216" xr:uid="{00000000-0005-0000-0000-000022750000}"/>
    <cellStyle name="Normal 6 7 3" xfId="962" xr:uid="{00000000-0005-0000-0000-000023750000}"/>
    <cellStyle name="Normal 6 7 3 10" xfId="5311" xr:uid="{00000000-0005-0000-0000-000024750000}"/>
    <cellStyle name="Normal 6 7 3 11" xfId="2913" xr:uid="{00000000-0005-0000-0000-000025750000}"/>
    <cellStyle name="Normal 6 7 3 2" xfId="1777" xr:uid="{00000000-0005-0000-0000-000026750000}"/>
    <cellStyle name="Normal 6 7 3 2 10" xfId="3725" xr:uid="{00000000-0005-0000-0000-000027750000}"/>
    <cellStyle name="Normal 6 7 3 2 2" xfId="7337" xr:uid="{00000000-0005-0000-0000-000028750000}"/>
    <cellStyle name="Normal 6 7 3 2 2 2" xfId="17690" xr:uid="{00000000-0005-0000-0000-000029750000}"/>
    <cellStyle name="Normal 6 7 3 2 2 2 2" xfId="41002" xr:uid="{00000000-0005-0000-0000-00002A750000}"/>
    <cellStyle name="Normal 6 7 3 2 2 3" xfId="12504" xr:uid="{00000000-0005-0000-0000-00002B750000}"/>
    <cellStyle name="Normal 6 7 3 2 2 3 2" xfId="35687" xr:uid="{00000000-0005-0000-0000-00002C750000}"/>
    <cellStyle name="Normal 6 7 3 2 2 4" xfId="30377" xr:uid="{00000000-0005-0000-0000-00002D750000}"/>
    <cellStyle name="Normal 6 7 3 2 2 5" xfId="25062" xr:uid="{00000000-0005-0000-0000-00002E750000}"/>
    <cellStyle name="Normal 6 7 3 2 3" xfId="8980" xr:uid="{00000000-0005-0000-0000-00002F750000}"/>
    <cellStyle name="Normal 6 7 3 2 3 2" xfId="19425" xr:uid="{00000000-0005-0000-0000-000030750000}"/>
    <cellStyle name="Normal 6 7 3 2 3 2 2" xfId="42770" xr:uid="{00000000-0005-0000-0000-000031750000}"/>
    <cellStyle name="Normal 6 7 3 2 3 3" xfId="14271" xr:uid="{00000000-0005-0000-0000-000032750000}"/>
    <cellStyle name="Normal 6 7 3 2 3 3 2" xfId="37455" xr:uid="{00000000-0005-0000-0000-000033750000}"/>
    <cellStyle name="Normal 6 7 3 2 3 4" xfId="32145" xr:uid="{00000000-0005-0000-0000-000034750000}"/>
    <cellStyle name="Normal 6 7 3 2 3 5" xfId="26830" xr:uid="{00000000-0005-0000-0000-000035750000}"/>
    <cellStyle name="Normal 6 7 3 2 4" xfId="16052" xr:uid="{00000000-0005-0000-0000-000036750000}"/>
    <cellStyle name="Normal 6 7 3 2 4 2" xfId="39239" xr:uid="{00000000-0005-0000-0000-000037750000}"/>
    <cellStyle name="Normal 6 7 3 2 5" xfId="10743" xr:uid="{00000000-0005-0000-0000-000038750000}"/>
    <cellStyle name="Normal 6 7 3 2 5 2" xfId="33924" xr:uid="{00000000-0005-0000-0000-000039750000}"/>
    <cellStyle name="Normal 6 7 3 2 6" xfId="21370" xr:uid="{00000000-0005-0000-0000-00003A750000}"/>
    <cellStyle name="Normal 6 7 3 2 6 2" xfId="28614" xr:uid="{00000000-0005-0000-0000-00003B750000}"/>
    <cellStyle name="Normal 6 7 3 2 7" xfId="23299" xr:uid="{00000000-0005-0000-0000-00003C750000}"/>
    <cellStyle name="Normal 6 7 3 2 8" xfId="44565" xr:uid="{00000000-0005-0000-0000-00003D750000}"/>
    <cellStyle name="Normal 6 7 3 2 9" xfId="5312" xr:uid="{00000000-0005-0000-0000-00003E750000}"/>
    <cellStyle name="Normal 6 7 3 3" xfId="6537" xr:uid="{00000000-0005-0000-0000-00003F750000}"/>
    <cellStyle name="Normal 6 7 3 3 2" xfId="16938" xr:uid="{00000000-0005-0000-0000-000040750000}"/>
    <cellStyle name="Normal 6 7 3 3 2 2" xfId="40190" xr:uid="{00000000-0005-0000-0000-000041750000}"/>
    <cellStyle name="Normal 6 7 3 3 3" xfId="11692" xr:uid="{00000000-0005-0000-0000-000042750000}"/>
    <cellStyle name="Normal 6 7 3 3 3 2" xfId="34875" xr:uid="{00000000-0005-0000-0000-000043750000}"/>
    <cellStyle name="Normal 6 7 3 3 4" xfId="29565" xr:uid="{00000000-0005-0000-0000-000044750000}"/>
    <cellStyle name="Normal 6 7 3 3 5" xfId="24250" xr:uid="{00000000-0005-0000-0000-000045750000}"/>
    <cellStyle name="Normal 6 7 3 4" xfId="8227" xr:uid="{00000000-0005-0000-0000-000046750000}"/>
    <cellStyle name="Normal 6 7 3 4 2" xfId="18613" xr:uid="{00000000-0005-0000-0000-000047750000}"/>
    <cellStyle name="Normal 6 7 3 4 2 2" xfId="41958" xr:uid="{00000000-0005-0000-0000-000048750000}"/>
    <cellStyle name="Normal 6 7 3 4 3" xfId="13459" xr:uid="{00000000-0005-0000-0000-000049750000}"/>
    <cellStyle name="Normal 6 7 3 4 3 2" xfId="36643" xr:uid="{00000000-0005-0000-0000-00004A750000}"/>
    <cellStyle name="Normal 6 7 3 4 4" xfId="31333" xr:uid="{00000000-0005-0000-0000-00004B750000}"/>
    <cellStyle name="Normal 6 7 3 4 5" xfId="26018" xr:uid="{00000000-0005-0000-0000-00004C750000}"/>
    <cellStyle name="Normal 6 7 3 5" xfId="15240" xr:uid="{00000000-0005-0000-0000-00004D750000}"/>
    <cellStyle name="Normal 6 7 3 5 2" xfId="38427" xr:uid="{00000000-0005-0000-0000-00004E750000}"/>
    <cellStyle name="Normal 6 7 3 6" xfId="9931" xr:uid="{00000000-0005-0000-0000-00004F750000}"/>
    <cellStyle name="Normal 6 7 3 6 2" xfId="33112" xr:uid="{00000000-0005-0000-0000-000050750000}"/>
    <cellStyle name="Normal 6 7 3 7" xfId="20558" xr:uid="{00000000-0005-0000-0000-000051750000}"/>
    <cellStyle name="Normal 6 7 3 7 2" xfId="27802" xr:uid="{00000000-0005-0000-0000-000052750000}"/>
    <cellStyle name="Normal 6 7 3 8" xfId="22487" xr:uid="{00000000-0005-0000-0000-000053750000}"/>
    <cellStyle name="Normal 6 7 3 9" xfId="43753" xr:uid="{00000000-0005-0000-0000-000054750000}"/>
    <cellStyle name="Normal 6 7 4" xfId="543" xr:uid="{00000000-0005-0000-0000-000055750000}"/>
    <cellStyle name="Normal 6 7 4 10" xfId="2507" xr:uid="{00000000-0005-0000-0000-000056750000}"/>
    <cellStyle name="Normal 6 7 4 2" xfId="6138" xr:uid="{00000000-0005-0000-0000-000057750000}"/>
    <cellStyle name="Normal 6 7 4 2 2" xfId="16580" xr:uid="{00000000-0005-0000-0000-000058750000}"/>
    <cellStyle name="Normal 6 7 4 2 2 2" xfId="39784" xr:uid="{00000000-0005-0000-0000-000059750000}"/>
    <cellStyle name="Normal 6 7 4 2 3" xfId="11286" xr:uid="{00000000-0005-0000-0000-00005A750000}"/>
    <cellStyle name="Normal 6 7 4 2 3 2" xfId="34469" xr:uid="{00000000-0005-0000-0000-00005B750000}"/>
    <cellStyle name="Normal 6 7 4 2 4" xfId="29159" xr:uid="{00000000-0005-0000-0000-00005C750000}"/>
    <cellStyle name="Normal 6 7 4 2 5" xfId="23844" xr:uid="{00000000-0005-0000-0000-00005D750000}"/>
    <cellStyle name="Normal 6 7 4 3" xfId="7869" xr:uid="{00000000-0005-0000-0000-00005E750000}"/>
    <cellStyle name="Normal 6 7 4 3 2" xfId="18208" xr:uid="{00000000-0005-0000-0000-00005F750000}"/>
    <cellStyle name="Normal 6 7 4 3 2 2" xfId="41552" xr:uid="{00000000-0005-0000-0000-000060750000}"/>
    <cellStyle name="Normal 6 7 4 3 3" xfId="13053" xr:uid="{00000000-0005-0000-0000-000061750000}"/>
    <cellStyle name="Normal 6 7 4 3 3 2" xfId="36237" xr:uid="{00000000-0005-0000-0000-000062750000}"/>
    <cellStyle name="Normal 6 7 4 3 4" xfId="30927" xr:uid="{00000000-0005-0000-0000-000063750000}"/>
    <cellStyle name="Normal 6 7 4 3 5" xfId="25612" xr:uid="{00000000-0005-0000-0000-000064750000}"/>
    <cellStyle name="Normal 6 7 4 4" xfId="14834" xr:uid="{00000000-0005-0000-0000-000065750000}"/>
    <cellStyle name="Normal 6 7 4 4 2" xfId="38021" xr:uid="{00000000-0005-0000-0000-000066750000}"/>
    <cellStyle name="Normal 6 7 4 5" xfId="9525" xr:uid="{00000000-0005-0000-0000-000067750000}"/>
    <cellStyle name="Normal 6 7 4 5 2" xfId="32706" xr:uid="{00000000-0005-0000-0000-000068750000}"/>
    <cellStyle name="Normal 6 7 4 6" xfId="20152" xr:uid="{00000000-0005-0000-0000-000069750000}"/>
    <cellStyle name="Normal 6 7 4 6 2" xfId="27396" xr:uid="{00000000-0005-0000-0000-00006A750000}"/>
    <cellStyle name="Normal 6 7 4 7" xfId="22081" xr:uid="{00000000-0005-0000-0000-00006B750000}"/>
    <cellStyle name="Normal 6 7 4 8" xfId="43347" xr:uid="{00000000-0005-0000-0000-00006C750000}"/>
    <cellStyle name="Normal 6 7 4 9" xfId="5313" xr:uid="{00000000-0005-0000-0000-00006D750000}"/>
    <cellStyle name="Normal 6 7 5" xfId="1370" xr:uid="{00000000-0005-0000-0000-00006E750000}"/>
    <cellStyle name="Normal 6 7 5 10" xfId="3319" xr:uid="{00000000-0005-0000-0000-00006F750000}"/>
    <cellStyle name="Normal 6 7 5 2" xfId="6937" xr:uid="{00000000-0005-0000-0000-000070750000}"/>
    <cellStyle name="Normal 6 7 5 2 2" xfId="17308" xr:uid="{00000000-0005-0000-0000-000071750000}"/>
    <cellStyle name="Normal 6 7 5 2 2 2" xfId="40596" xr:uid="{00000000-0005-0000-0000-000072750000}"/>
    <cellStyle name="Normal 6 7 5 2 3" xfId="12098" xr:uid="{00000000-0005-0000-0000-000073750000}"/>
    <cellStyle name="Normal 6 7 5 2 3 2" xfId="35281" xr:uid="{00000000-0005-0000-0000-000074750000}"/>
    <cellStyle name="Normal 6 7 5 2 4" xfId="29971" xr:uid="{00000000-0005-0000-0000-000075750000}"/>
    <cellStyle name="Normal 6 7 5 2 5" xfId="24656" xr:uid="{00000000-0005-0000-0000-000076750000}"/>
    <cellStyle name="Normal 6 7 5 3" xfId="8597" xr:uid="{00000000-0005-0000-0000-000077750000}"/>
    <cellStyle name="Normal 6 7 5 3 2" xfId="19019" xr:uid="{00000000-0005-0000-0000-000078750000}"/>
    <cellStyle name="Normal 6 7 5 3 2 2" xfId="42364" xr:uid="{00000000-0005-0000-0000-000079750000}"/>
    <cellStyle name="Normal 6 7 5 3 3" xfId="13865" xr:uid="{00000000-0005-0000-0000-00007A750000}"/>
    <cellStyle name="Normal 6 7 5 3 3 2" xfId="37049" xr:uid="{00000000-0005-0000-0000-00007B750000}"/>
    <cellStyle name="Normal 6 7 5 3 4" xfId="31739" xr:uid="{00000000-0005-0000-0000-00007C750000}"/>
    <cellStyle name="Normal 6 7 5 3 5" xfId="26424" xr:uid="{00000000-0005-0000-0000-00007D750000}"/>
    <cellStyle name="Normal 6 7 5 4" xfId="15646" xr:uid="{00000000-0005-0000-0000-00007E750000}"/>
    <cellStyle name="Normal 6 7 5 4 2" xfId="38833" xr:uid="{00000000-0005-0000-0000-00007F750000}"/>
    <cellStyle name="Normal 6 7 5 5" xfId="10337" xr:uid="{00000000-0005-0000-0000-000080750000}"/>
    <cellStyle name="Normal 6 7 5 5 2" xfId="33518" xr:uid="{00000000-0005-0000-0000-000081750000}"/>
    <cellStyle name="Normal 6 7 5 6" xfId="20964" xr:uid="{00000000-0005-0000-0000-000082750000}"/>
    <cellStyle name="Normal 6 7 5 6 2" xfId="28208" xr:uid="{00000000-0005-0000-0000-000083750000}"/>
    <cellStyle name="Normal 6 7 5 7" xfId="22893" xr:uid="{00000000-0005-0000-0000-000084750000}"/>
    <cellStyle name="Normal 6 7 5 8" xfId="44159" xr:uid="{00000000-0005-0000-0000-000085750000}"/>
    <cellStyle name="Normal 6 7 5 9" xfId="5314" xr:uid="{00000000-0005-0000-0000-000086750000}"/>
    <cellStyle name="Normal 6 7 6" xfId="6011" xr:uid="{00000000-0005-0000-0000-000087750000}"/>
    <cellStyle name="Normal 6 7 6 2" xfId="16462" xr:uid="{00000000-0005-0000-0000-000088750000}"/>
    <cellStyle name="Normal 6 7 6 2 2" xfId="39650" xr:uid="{00000000-0005-0000-0000-000089750000}"/>
    <cellStyle name="Normal 6 7 6 3" xfId="11152" xr:uid="{00000000-0005-0000-0000-00008A750000}"/>
    <cellStyle name="Normal 6 7 6 3 2" xfId="34335" xr:uid="{00000000-0005-0000-0000-00008B750000}"/>
    <cellStyle name="Normal 6 7 6 4" xfId="29025" xr:uid="{00000000-0005-0000-0000-00008C750000}"/>
    <cellStyle name="Normal 6 7 6 5" xfId="23710" xr:uid="{00000000-0005-0000-0000-00008D750000}"/>
    <cellStyle name="Normal 6 7 7" xfId="7749" xr:uid="{00000000-0005-0000-0000-00008E750000}"/>
    <cellStyle name="Normal 6 7 7 2" xfId="18081" xr:uid="{00000000-0005-0000-0000-00008F750000}"/>
    <cellStyle name="Normal 6 7 7 2 2" xfId="41418" xr:uid="{00000000-0005-0000-0000-000090750000}"/>
    <cellStyle name="Normal 6 7 7 3" xfId="12919" xr:uid="{00000000-0005-0000-0000-000091750000}"/>
    <cellStyle name="Normal 6 7 7 3 2" xfId="36103" xr:uid="{00000000-0005-0000-0000-000092750000}"/>
    <cellStyle name="Normal 6 7 7 4" xfId="30793" xr:uid="{00000000-0005-0000-0000-000093750000}"/>
    <cellStyle name="Normal 6 7 7 5" xfId="25478" xr:uid="{00000000-0005-0000-0000-000094750000}"/>
    <cellStyle name="Normal 6 7 8" xfId="14701" xr:uid="{00000000-0005-0000-0000-000095750000}"/>
    <cellStyle name="Normal 6 7 8 2" xfId="37887" xr:uid="{00000000-0005-0000-0000-000096750000}"/>
    <cellStyle name="Normal 6 7 9" xfId="9391" xr:uid="{00000000-0005-0000-0000-000097750000}"/>
    <cellStyle name="Normal 6 7 9 2" xfId="32572" xr:uid="{00000000-0005-0000-0000-000098750000}"/>
    <cellStyle name="Normal 6 8" xfId="425" xr:uid="{00000000-0005-0000-0000-000099750000}"/>
    <cellStyle name="Normal 6 8 10" xfId="21942" xr:uid="{00000000-0005-0000-0000-00009A750000}"/>
    <cellStyle name="Normal 6 8 11" xfId="43231" xr:uid="{00000000-0005-0000-0000-00009B750000}"/>
    <cellStyle name="Normal 6 8 12" xfId="5315" xr:uid="{00000000-0005-0000-0000-00009C750000}"/>
    <cellStyle name="Normal 6 8 13" xfId="2391" xr:uid="{00000000-0005-0000-0000-00009D750000}"/>
    <cellStyle name="Normal 6 8 2" xfId="1093" xr:uid="{00000000-0005-0000-0000-00009E750000}"/>
    <cellStyle name="Normal 6 8 2 10" xfId="5316" xr:uid="{00000000-0005-0000-0000-00009F750000}"/>
    <cellStyle name="Normal 6 8 2 11" xfId="3044" xr:uid="{00000000-0005-0000-0000-0000A0750000}"/>
    <cellStyle name="Normal 6 8 2 2" xfId="1908" xr:uid="{00000000-0005-0000-0000-0000A1750000}"/>
    <cellStyle name="Normal 6 8 2 2 10" xfId="3856" xr:uid="{00000000-0005-0000-0000-0000A2750000}"/>
    <cellStyle name="Normal 6 8 2 2 2" xfId="7466" xr:uid="{00000000-0005-0000-0000-0000A3750000}"/>
    <cellStyle name="Normal 6 8 2 2 2 2" xfId="17809" xr:uid="{00000000-0005-0000-0000-0000A4750000}"/>
    <cellStyle name="Normal 6 8 2 2 2 2 2" xfId="41133" xr:uid="{00000000-0005-0000-0000-0000A5750000}"/>
    <cellStyle name="Normal 6 8 2 2 2 3" xfId="12635" xr:uid="{00000000-0005-0000-0000-0000A6750000}"/>
    <cellStyle name="Normal 6 8 2 2 2 3 2" xfId="35818" xr:uid="{00000000-0005-0000-0000-0000A7750000}"/>
    <cellStyle name="Normal 6 8 2 2 2 4" xfId="30508" xr:uid="{00000000-0005-0000-0000-0000A8750000}"/>
    <cellStyle name="Normal 6 8 2 2 2 5" xfId="25193" xr:uid="{00000000-0005-0000-0000-0000A9750000}"/>
    <cellStyle name="Normal 6 8 2 2 3" xfId="9099" xr:uid="{00000000-0005-0000-0000-0000AA750000}"/>
    <cellStyle name="Normal 6 8 2 2 3 2" xfId="19556" xr:uid="{00000000-0005-0000-0000-0000AB750000}"/>
    <cellStyle name="Normal 6 8 2 2 3 2 2" xfId="42901" xr:uid="{00000000-0005-0000-0000-0000AC750000}"/>
    <cellStyle name="Normal 6 8 2 2 3 3" xfId="14402" xr:uid="{00000000-0005-0000-0000-0000AD750000}"/>
    <cellStyle name="Normal 6 8 2 2 3 3 2" xfId="37586" xr:uid="{00000000-0005-0000-0000-0000AE750000}"/>
    <cellStyle name="Normal 6 8 2 2 3 4" xfId="32276" xr:uid="{00000000-0005-0000-0000-0000AF750000}"/>
    <cellStyle name="Normal 6 8 2 2 3 5" xfId="26961" xr:uid="{00000000-0005-0000-0000-0000B0750000}"/>
    <cellStyle name="Normal 6 8 2 2 4" xfId="16183" xr:uid="{00000000-0005-0000-0000-0000B1750000}"/>
    <cellStyle name="Normal 6 8 2 2 4 2" xfId="39370" xr:uid="{00000000-0005-0000-0000-0000B2750000}"/>
    <cellStyle name="Normal 6 8 2 2 5" xfId="10874" xr:uid="{00000000-0005-0000-0000-0000B3750000}"/>
    <cellStyle name="Normal 6 8 2 2 5 2" xfId="34055" xr:uid="{00000000-0005-0000-0000-0000B4750000}"/>
    <cellStyle name="Normal 6 8 2 2 6" xfId="21501" xr:uid="{00000000-0005-0000-0000-0000B5750000}"/>
    <cellStyle name="Normal 6 8 2 2 6 2" xfId="28745" xr:uid="{00000000-0005-0000-0000-0000B6750000}"/>
    <cellStyle name="Normal 6 8 2 2 7" xfId="23430" xr:uid="{00000000-0005-0000-0000-0000B7750000}"/>
    <cellStyle name="Normal 6 8 2 2 8" xfId="44696" xr:uid="{00000000-0005-0000-0000-0000B8750000}"/>
    <cellStyle name="Normal 6 8 2 2 9" xfId="5317" xr:uid="{00000000-0005-0000-0000-0000B9750000}"/>
    <cellStyle name="Normal 6 8 2 3" xfId="6666" xr:uid="{00000000-0005-0000-0000-0000BA750000}"/>
    <cellStyle name="Normal 6 8 2 3 2" xfId="17057" xr:uid="{00000000-0005-0000-0000-0000BB750000}"/>
    <cellStyle name="Normal 6 8 2 3 2 2" xfId="40321" xr:uid="{00000000-0005-0000-0000-0000BC750000}"/>
    <cellStyle name="Normal 6 8 2 3 3" xfId="11823" xr:uid="{00000000-0005-0000-0000-0000BD750000}"/>
    <cellStyle name="Normal 6 8 2 3 3 2" xfId="35006" xr:uid="{00000000-0005-0000-0000-0000BE750000}"/>
    <cellStyle name="Normal 6 8 2 3 4" xfId="29696" xr:uid="{00000000-0005-0000-0000-0000BF750000}"/>
    <cellStyle name="Normal 6 8 2 3 5" xfId="24381" xr:uid="{00000000-0005-0000-0000-0000C0750000}"/>
    <cellStyle name="Normal 6 8 2 4" xfId="8346" xr:uid="{00000000-0005-0000-0000-0000C1750000}"/>
    <cellStyle name="Normal 6 8 2 4 2" xfId="18744" xr:uid="{00000000-0005-0000-0000-0000C2750000}"/>
    <cellStyle name="Normal 6 8 2 4 2 2" xfId="42089" xr:uid="{00000000-0005-0000-0000-0000C3750000}"/>
    <cellStyle name="Normal 6 8 2 4 3" xfId="13590" xr:uid="{00000000-0005-0000-0000-0000C4750000}"/>
    <cellStyle name="Normal 6 8 2 4 3 2" xfId="36774" xr:uid="{00000000-0005-0000-0000-0000C5750000}"/>
    <cellStyle name="Normal 6 8 2 4 4" xfId="31464" xr:uid="{00000000-0005-0000-0000-0000C6750000}"/>
    <cellStyle name="Normal 6 8 2 4 5" xfId="26149" xr:uid="{00000000-0005-0000-0000-0000C7750000}"/>
    <cellStyle name="Normal 6 8 2 5" xfId="15371" xr:uid="{00000000-0005-0000-0000-0000C8750000}"/>
    <cellStyle name="Normal 6 8 2 5 2" xfId="38558" xr:uid="{00000000-0005-0000-0000-0000C9750000}"/>
    <cellStyle name="Normal 6 8 2 6" xfId="10062" xr:uid="{00000000-0005-0000-0000-0000CA750000}"/>
    <cellStyle name="Normal 6 8 2 6 2" xfId="33243" xr:uid="{00000000-0005-0000-0000-0000CB750000}"/>
    <cellStyle name="Normal 6 8 2 7" xfId="20689" xr:uid="{00000000-0005-0000-0000-0000CC750000}"/>
    <cellStyle name="Normal 6 8 2 7 2" xfId="27933" xr:uid="{00000000-0005-0000-0000-0000CD750000}"/>
    <cellStyle name="Normal 6 8 2 8" xfId="22618" xr:uid="{00000000-0005-0000-0000-0000CE750000}"/>
    <cellStyle name="Normal 6 8 2 9" xfId="43884" xr:uid="{00000000-0005-0000-0000-0000CF750000}"/>
    <cellStyle name="Normal 6 8 3" xfId="677" xr:uid="{00000000-0005-0000-0000-0000D0750000}"/>
    <cellStyle name="Normal 6 8 3 10" xfId="2638" xr:uid="{00000000-0005-0000-0000-0000D1750000}"/>
    <cellStyle name="Normal 6 8 3 2" xfId="6267" xr:uid="{00000000-0005-0000-0000-0000D2750000}"/>
    <cellStyle name="Normal 6 8 3 2 2" xfId="16699" xr:uid="{00000000-0005-0000-0000-0000D3750000}"/>
    <cellStyle name="Normal 6 8 3 2 2 2" xfId="39915" xr:uid="{00000000-0005-0000-0000-0000D4750000}"/>
    <cellStyle name="Normal 6 8 3 2 3" xfId="11417" xr:uid="{00000000-0005-0000-0000-0000D5750000}"/>
    <cellStyle name="Normal 6 8 3 2 3 2" xfId="34600" xr:uid="{00000000-0005-0000-0000-0000D6750000}"/>
    <cellStyle name="Normal 6 8 3 2 4" xfId="29290" xr:uid="{00000000-0005-0000-0000-0000D7750000}"/>
    <cellStyle name="Normal 6 8 3 2 5" xfId="23975" xr:uid="{00000000-0005-0000-0000-0000D8750000}"/>
    <cellStyle name="Normal 6 8 3 3" xfId="7988" xr:uid="{00000000-0005-0000-0000-0000D9750000}"/>
    <cellStyle name="Normal 6 8 3 3 2" xfId="18339" xr:uid="{00000000-0005-0000-0000-0000DA750000}"/>
    <cellStyle name="Normal 6 8 3 3 2 2" xfId="41683" xr:uid="{00000000-0005-0000-0000-0000DB750000}"/>
    <cellStyle name="Normal 6 8 3 3 3" xfId="13184" xr:uid="{00000000-0005-0000-0000-0000DC750000}"/>
    <cellStyle name="Normal 6 8 3 3 3 2" xfId="36368" xr:uid="{00000000-0005-0000-0000-0000DD750000}"/>
    <cellStyle name="Normal 6 8 3 3 4" xfId="31058" xr:uid="{00000000-0005-0000-0000-0000DE750000}"/>
    <cellStyle name="Normal 6 8 3 3 5" xfId="25743" xr:uid="{00000000-0005-0000-0000-0000DF750000}"/>
    <cellStyle name="Normal 6 8 3 4" xfId="14965" xr:uid="{00000000-0005-0000-0000-0000E0750000}"/>
    <cellStyle name="Normal 6 8 3 4 2" xfId="38152" xr:uid="{00000000-0005-0000-0000-0000E1750000}"/>
    <cellStyle name="Normal 6 8 3 5" xfId="9656" xr:uid="{00000000-0005-0000-0000-0000E2750000}"/>
    <cellStyle name="Normal 6 8 3 5 2" xfId="32837" xr:uid="{00000000-0005-0000-0000-0000E3750000}"/>
    <cellStyle name="Normal 6 8 3 6" xfId="20283" xr:uid="{00000000-0005-0000-0000-0000E4750000}"/>
    <cellStyle name="Normal 6 8 3 6 2" xfId="27527" xr:uid="{00000000-0005-0000-0000-0000E5750000}"/>
    <cellStyle name="Normal 6 8 3 7" xfId="22212" xr:uid="{00000000-0005-0000-0000-0000E6750000}"/>
    <cellStyle name="Normal 6 8 3 8" xfId="43478" xr:uid="{00000000-0005-0000-0000-0000E7750000}"/>
    <cellStyle name="Normal 6 8 3 9" xfId="5318" xr:uid="{00000000-0005-0000-0000-0000E8750000}"/>
    <cellStyle name="Normal 6 8 4" xfId="1501" xr:uid="{00000000-0005-0000-0000-0000E9750000}"/>
    <cellStyle name="Normal 6 8 4 10" xfId="3450" xr:uid="{00000000-0005-0000-0000-0000EA750000}"/>
    <cellStyle name="Normal 6 8 4 2" xfId="7066" xr:uid="{00000000-0005-0000-0000-0000EB750000}"/>
    <cellStyle name="Normal 6 8 4 2 2" xfId="17427" xr:uid="{00000000-0005-0000-0000-0000EC750000}"/>
    <cellStyle name="Normal 6 8 4 2 2 2" xfId="40727" xr:uid="{00000000-0005-0000-0000-0000ED750000}"/>
    <cellStyle name="Normal 6 8 4 2 3" xfId="12229" xr:uid="{00000000-0005-0000-0000-0000EE750000}"/>
    <cellStyle name="Normal 6 8 4 2 3 2" xfId="35412" xr:uid="{00000000-0005-0000-0000-0000EF750000}"/>
    <cellStyle name="Normal 6 8 4 2 4" xfId="30102" xr:uid="{00000000-0005-0000-0000-0000F0750000}"/>
    <cellStyle name="Normal 6 8 4 2 5" xfId="24787" xr:uid="{00000000-0005-0000-0000-0000F1750000}"/>
    <cellStyle name="Normal 6 8 4 3" xfId="8716" xr:uid="{00000000-0005-0000-0000-0000F2750000}"/>
    <cellStyle name="Normal 6 8 4 3 2" xfId="19150" xr:uid="{00000000-0005-0000-0000-0000F3750000}"/>
    <cellStyle name="Normal 6 8 4 3 2 2" xfId="42495" xr:uid="{00000000-0005-0000-0000-0000F4750000}"/>
    <cellStyle name="Normal 6 8 4 3 3" xfId="13996" xr:uid="{00000000-0005-0000-0000-0000F5750000}"/>
    <cellStyle name="Normal 6 8 4 3 3 2" xfId="37180" xr:uid="{00000000-0005-0000-0000-0000F6750000}"/>
    <cellStyle name="Normal 6 8 4 3 4" xfId="31870" xr:uid="{00000000-0005-0000-0000-0000F7750000}"/>
    <cellStyle name="Normal 6 8 4 3 5" xfId="26555" xr:uid="{00000000-0005-0000-0000-0000F8750000}"/>
    <cellStyle name="Normal 6 8 4 4" xfId="15777" xr:uid="{00000000-0005-0000-0000-0000F9750000}"/>
    <cellStyle name="Normal 6 8 4 4 2" xfId="38964" xr:uid="{00000000-0005-0000-0000-0000FA750000}"/>
    <cellStyle name="Normal 6 8 4 5" xfId="10468" xr:uid="{00000000-0005-0000-0000-0000FB750000}"/>
    <cellStyle name="Normal 6 8 4 5 2" xfId="33649" xr:uid="{00000000-0005-0000-0000-0000FC750000}"/>
    <cellStyle name="Normal 6 8 4 6" xfId="21095" xr:uid="{00000000-0005-0000-0000-0000FD750000}"/>
    <cellStyle name="Normal 6 8 4 6 2" xfId="28339" xr:uid="{00000000-0005-0000-0000-0000FE750000}"/>
    <cellStyle name="Normal 6 8 4 7" xfId="23024" xr:uid="{00000000-0005-0000-0000-0000FF750000}"/>
    <cellStyle name="Normal 6 8 4 8" xfId="44290" xr:uid="{00000000-0005-0000-0000-000000760000}"/>
    <cellStyle name="Normal 6 8 4 9" xfId="5319" xr:uid="{00000000-0005-0000-0000-000001760000}"/>
    <cellStyle name="Normal 6 8 5" xfId="6006" xr:uid="{00000000-0005-0000-0000-000002760000}"/>
    <cellStyle name="Normal 6 8 5 2" xfId="16457" xr:uid="{00000000-0005-0000-0000-000003760000}"/>
    <cellStyle name="Normal 6 8 5 2 2" xfId="39645" xr:uid="{00000000-0005-0000-0000-000004760000}"/>
    <cellStyle name="Normal 6 8 5 3" xfId="11147" xr:uid="{00000000-0005-0000-0000-000005760000}"/>
    <cellStyle name="Normal 6 8 5 3 2" xfId="34330" xr:uid="{00000000-0005-0000-0000-000006760000}"/>
    <cellStyle name="Normal 6 8 5 4" xfId="29020" xr:uid="{00000000-0005-0000-0000-000007760000}"/>
    <cellStyle name="Normal 6 8 5 5" xfId="23705" xr:uid="{00000000-0005-0000-0000-000008760000}"/>
    <cellStyle name="Normal 6 8 6" xfId="7744" xr:uid="{00000000-0005-0000-0000-000009760000}"/>
    <cellStyle name="Normal 6 8 6 2" xfId="18076" xr:uid="{00000000-0005-0000-0000-00000A760000}"/>
    <cellStyle name="Normal 6 8 6 2 2" xfId="41413" xr:uid="{00000000-0005-0000-0000-00000B760000}"/>
    <cellStyle name="Normal 6 8 6 3" xfId="12914" xr:uid="{00000000-0005-0000-0000-00000C760000}"/>
    <cellStyle name="Normal 6 8 6 3 2" xfId="36098" xr:uid="{00000000-0005-0000-0000-00000D760000}"/>
    <cellStyle name="Normal 6 8 6 4" xfId="30788" xr:uid="{00000000-0005-0000-0000-00000E760000}"/>
    <cellStyle name="Normal 6 8 6 5" xfId="25473" xr:uid="{00000000-0005-0000-0000-00000F760000}"/>
    <cellStyle name="Normal 6 8 7" xfId="14696" xr:uid="{00000000-0005-0000-0000-000010760000}"/>
    <cellStyle name="Normal 6 8 7 2" xfId="37882" xr:uid="{00000000-0005-0000-0000-000011760000}"/>
    <cellStyle name="Normal 6 8 8" xfId="9386" xr:uid="{00000000-0005-0000-0000-000012760000}"/>
    <cellStyle name="Normal 6 8 8 2" xfId="32567" xr:uid="{00000000-0005-0000-0000-000013760000}"/>
    <cellStyle name="Normal 6 8 9" xfId="20036" xr:uid="{00000000-0005-0000-0000-000014760000}"/>
    <cellStyle name="Normal 6 8 9 2" xfId="27257" xr:uid="{00000000-0005-0000-0000-000015760000}"/>
    <cellStyle name="Normal 6 9" xfId="806" xr:uid="{00000000-0005-0000-0000-000016760000}"/>
    <cellStyle name="Normal 6 9 10" xfId="43599" xr:uid="{00000000-0005-0000-0000-000017760000}"/>
    <cellStyle name="Normal 6 9 11" xfId="5320" xr:uid="{00000000-0005-0000-0000-000018760000}"/>
    <cellStyle name="Normal 6 9 12" xfId="2759" xr:uid="{00000000-0005-0000-0000-000019760000}"/>
    <cellStyle name="Normal 6 9 2" xfId="1214" xr:uid="{00000000-0005-0000-0000-00001A760000}"/>
    <cellStyle name="Normal 6 9 2 10" xfId="5321" xr:uid="{00000000-0005-0000-0000-00001B760000}"/>
    <cellStyle name="Normal 6 9 2 11" xfId="3165" xr:uid="{00000000-0005-0000-0000-00001C760000}"/>
    <cellStyle name="Normal 6 9 2 2" xfId="2029" xr:uid="{00000000-0005-0000-0000-00001D760000}"/>
    <cellStyle name="Normal 6 9 2 2 10" xfId="3977" xr:uid="{00000000-0005-0000-0000-00001E760000}"/>
    <cellStyle name="Normal 6 9 2 2 2" xfId="7585" xr:uid="{00000000-0005-0000-0000-00001F760000}"/>
    <cellStyle name="Normal 6 9 2 2 2 2" xfId="17930" xr:uid="{00000000-0005-0000-0000-000020760000}"/>
    <cellStyle name="Normal 6 9 2 2 2 2 2" xfId="41254" xr:uid="{00000000-0005-0000-0000-000021760000}"/>
    <cellStyle name="Normal 6 9 2 2 2 3" xfId="12756" xr:uid="{00000000-0005-0000-0000-000022760000}"/>
    <cellStyle name="Normal 6 9 2 2 2 3 2" xfId="35939" xr:uid="{00000000-0005-0000-0000-000023760000}"/>
    <cellStyle name="Normal 6 9 2 2 2 4" xfId="30629" xr:uid="{00000000-0005-0000-0000-000024760000}"/>
    <cellStyle name="Normal 6 9 2 2 2 5" xfId="25314" xr:uid="{00000000-0005-0000-0000-000025760000}"/>
    <cellStyle name="Normal 6 9 2 2 3" xfId="9220" xr:uid="{00000000-0005-0000-0000-000026760000}"/>
    <cellStyle name="Normal 6 9 2 2 3 2" xfId="19677" xr:uid="{00000000-0005-0000-0000-000027760000}"/>
    <cellStyle name="Normal 6 9 2 2 3 2 2" xfId="43022" xr:uid="{00000000-0005-0000-0000-000028760000}"/>
    <cellStyle name="Normal 6 9 2 2 3 3" xfId="14523" xr:uid="{00000000-0005-0000-0000-000029760000}"/>
    <cellStyle name="Normal 6 9 2 2 3 3 2" xfId="37707" xr:uid="{00000000-0005-0000-0000-00002A760000}"/>
    <cellStyle name="Normal 6 9 2 2 3 4" xfId="32397" xr:uid="{00000000-0005-0000-0000-00002B760000}"/>
    <cellStyle name="Normal 6 9 2 2 3 5" xfId="27082" xr:uid="{00000000-0005-0000-0000-00002C760000}"/>
    <cellStyle name="Normal 6 9 2 2 4" xfId="16304" xr:uid="{00000000-0005-0000-0000-00002D760000}"/>
    <cellStyle name="Normal 6 9 2 2 4 2" xfId="39491" xr:uid="{00000000-0005-0000-0000-00002E760000}"/>
    <cellStyle name="Normal 6 9 2 2 5" xfId="10995" xr:uid="{00000000-0005-0000-0000-00002F760000}"/>
    <cellStyle name="Normal 6 9 2 2 5 2" xfId="34176" xr:uid="{00000000-0005-0000-0000-000030760000}"/>
    <cellStyle name="Normal 6 9 2 2 6" xfId="21622" xr:uid="{00000000-0005-0000-0000-000031760000}"/>
    <cellStyle name="Normal 6 9 2 2 6 2" xfId="28866" xr:uid="{00000000-0005-0000-0000-000032760000}"/>
    <cellStyle name="Normal 6 9 2 2 7" xfId="23551" xr:uid="{00000000-0005-0000-0000-000033760000}"/>
    <cellStyle name="Normal 6 9 2 2 8" xfId="44817" xr:uid="{00000000-0005-0000-0000-000034760000}"/>
    <cellStyle name="Normal 6 9 2 2 9" xfId="5322" xr:uid="{00000000-0005-0000-0000-000035760000}"/>
    <cellStyle name="Normal 6 9 2 3" xfId="6785" xr:uid="{00000000-0005-0000-0000-000036760000}"/>
    <cellStyle name="Normal 6 9 2 3 2" xfId="17166" xr:uid="{00000000-0005-0000-0000-000037760000}"/>
    <cellStyle name="Normal 6 9 2 3 2 2" xfId="40442" xr:uid="{00000000-0005-0000-0000-000038760000}"/>
    <cellStyle name="Normal 6 9 2 3 3" xfId="11944" xr:uid="{00000000-0005-0000-0000-000039760000}"/>
    <cellStyle name="Normal 6 9 2 3 3 2" xfId="35127" xr:uid="{00000000-0005-0000-0000-00003A760000}"/>
    <cellStyle name="Normal 6 9 2 3 4" xfId="29817" xr:uid="{00000000-0005-0000-0000-00003B760000}"/>
    <cellStyle name="Normal 6 9 2 3 5" xfId="24502" xr:uid="{00000000-0005-0000-0000-00003C760000}"/>
    <cellStyle name="Normal 6 9 2 4" xfId="8455" xr:uid="{00000000-0005-0000-0000-00003D760000}"/>
    <cellStyle name="Normal 6 9 2 4 2" xfId="18865" xr:uid="{00000000-0005-0000-0000-00003E760000}"/>
    <cellStyle name="Normal 6 9 2 4 2 2" xfId="42210" xr:uid="{00000000-0005-0000-0000-00003F760000}"/>
    <cellStyle name="Normal 6 9 2 4 3" xfId="13711" xr:uid="{00000000-0005-0000-0000-000040760000}"/>
    <cellStyle name="Normal 6 9 2 4 3 2" xfId="36895" xr:uid="{00000000-0005-0000-0000-000041760000}"/>
    <cellStyle name="Normal 6 9 2 4 4" xfId="31585" xr:uid="{00000000-0005-0000-0000-000042760000}"/>
    <cellStyle name="Normal 6 9 2 4 5" xfId="26270" xr:uid="{00000000-0005-0000-0000-000043760000}"/>
    <cellStyle name="Normal 6 9 2 5" xfId="15492" xr:uid="{00000000-0005-0000-0000-000044760000}"/>
    <cellStyle name="Normal 6 9 2 5 2" xfId="38679" xr:uid="{00000000-0005-0000-0000-000045760000}"/>
    <cellStyle name="Normal 6 9 2 6" xfId="10183" xr:uid="{00000000-0005-0000-0000-000046760000}"/>
    <cellStyle name="Normal 6 9 2 6 2" xfId="33364" xr:uid="{00000000-0005-0000-0000-000047760000}"/>
    <cellStyle name="Normal 6 9 2 7" xfId="20810" xr:uid="{00000000-0005-0000-0000-000048760000}"/>
    <cellStyle name="Normal 6 9 2 7 2" xfId="28054" xr:uid="{00000000-0005-0000-0000-000049760000}"/>
    <cellStyle name="Normal 6 9 2 8" xfId="22739" xr:uid="{00000000-0005-0000-0000-00004A760000}"/>
    <cellStyle name="Normal 6 9 2 9" xfId="44005" xr:uid="{00000000-0005-0000-0000-00004B760000}"/>
    <cellStyle name="Normal 6 9 3" xfId="1622" xr:uid="{00000000-0005-0000-0000-00004C760000}"/>
    <cellStyle name="Normal 6 9 3 10" xfId="3571" xr:uid="{00000000-0005-0000-0000-00004D760000}"/>
    <cellStyle name="Normal 6 9 3 2" xfId="7185" xr:uid="{00000000-0005-0000-0000-00004E760000}"/>
    <cellStyle name="Normal 6 9 3 2 2" xfId="17548" xr:uid="{00000000-0005-0000-0000-00004F760000}"/>
    <cellStyle name="Normal 6 9 3 2 2 2" xfId="40848" xr:uid="{00000000-0005-0000-0000-000050760000}"/>
    <cellStyle name="Normal 6 9 3 2 3" xfId="12350" xr:uid="{00000000-0005-0000-0000-000051760000}"/>
    <cellStyle name="Normal 6 9 3 2 3 2" xfId="35533" xr:uid="{00000000-0005-0000-0000-000052760000}"/>
    <cellStyle name="Normal 6 9 3 2 4" xfId="30223" xr:uid="{00000000-0005-0000-0000-000053760000}"/>
    <cellStyle name="Normal 6 9 3 2 5" xfId="24908" xr:uid="{00000000-0005-0000-0000-000054760000}"/>
    <cellStyle name="Normal 6 9 3 3" xfId="8837" xr:uid="{00000000-0005-0000-0000-000055760000}"/>
    <cellStyle name="Normal 6 9 3 3 2" xfId="19271" xr:uid="{00000000-0005-0000-0000-000056760000}"/>
    <cellStyle name="Normal 6 9 3 3 2 2" xfId="42616" xr:uid="{00000000-0005-0000-0000-000057760000}"/>
    <cellStyle name="Normal 6 9 3 3 3" xfId="14117" xr:uid="{00000000-0005-0000-0000-000058760000}"/>
    <cellStyle name="Normal 6 9 3 3 3 2" xfId="37301" xr:uid="{00000000-0005-0000-0000-000059760000}"/>
    <cellStyle name="Normal 6 9 3 3 4" xfId="31991" xr:uid="{00000000-0005-0000-0000-00005A760000}"/>
    <cellStyle name="Normal 6 9 3 3 5" xfId="26676" xr:uid="{00000000-0005-0000-0000-00005B760000}"/>
    <cellStyle name="Normal 6 9 3 4" xfId="15898" xr:uid="{00000000-0005-0000-0000-00005C760000}"/>
    <cellStyle name="Normal 6 9 3 4 2" xfId="39085" xr:uid="{00000000-0005-0000-0000-00005D760000}"/>
    <cellStyle name="Normal 6 9 3 5" xfId="10589" xr:uid="{00000000-0005-0000-0000-00005E760000}"/>
    <cellStyle name="Normal 6 9 3 5 2" xfId="33770" xr:uid="{00000000-0005-0000-0000-00005F760000}"/>
    <cellStyle name="Normal 6 9 3 6" xfId="21216" xr:uid="{00000000-0005-0000-0000-000060760000}"/>
    <cellStyle name="Normal 6 9 3 6 2" xfId="28460" xr:uid="{00000000-0005-0000-0000-000061760000}"/>
    <cellStyle name="Normal 6 9 3 7" xfId="23145" xr:uid="{00000000-0005-0000-0000-000062760000}"/>
    <cellStyle name="Normal 6 9 3 8" xfId="44411" xr:uid="{00000000-0005-0000-0000-000063760000}"/>
    <cellStyle name="Normal 6 9 3 9" xfId="5323" xr:uid="{00000000-0005-0000-0000-000064760000}"/>
    <cellStyle name="Normal 6 9 4" xfId="6386" xr:uid="{00000000-0005-0000-0000-000065760000}"/>
    <cellStyle name="Normal 6 9 4 2" xfId="16808" xr:uid="{00000000-0005-0000-0000-000066760000}"/>
    <cellStyle name="Normal 6 9 4 2 2" xfId="40036" xr:uid="{00000000-0005-0000-0000-000067760000}"/>
    <cellStyle name="Normal 6 9 4 3" xfId="11538" xr:uid="{00000000-0005-0000-0000-000068760000}"/>
    <cellStyle name="Normal 6 9 4 3 2" xfId="34721" xr:uid="{00000000-0005-0000-0000-000069760000}"/>
    <cellStyle name="Normal 6 9 4 4" xfId="29411" xr:uid="{00000000-0005-0000-0000-00006A760000}"/>
    <cellStyle name="Normal 6 9 4 5" xfId="24096" xr:uid="{00000000-0005-0000-0000-00006B760000}"/>
    <cellStyle name="Normal 6 9 5" xfId="8097" xr:uid="{00000000-0005-0000-0000-00006C760000}"/>
    <cellStyle name="Normal 6 9 5 2" xfId="18460" xr:uid="{00000000-0005-0000-0000-00006D760000}"/>
    <cellStyle name="Normal 6 9 5 2 2" xfId="41804" xr:uid="{00000000-0005-0000-0000-00006E760000}"/>
    <cellStyle name="Normal 6 9 5 3" xfId="13305" xr:uid="{00000000-0005-0000-0000-00006F760000}"/>
    <cellStyle name="Normal 6 9 5 3 2" xfId="36489" xr:uid="{00000000-0005-0000-0000-000070760000}"/>
    <cellStyle name="Normal 6 9 5 4" xfId="31179" xr:uid="{00000000-0005-0000-0000-000071760000}"/>
    <cellStyle name="Normal 6 9 5 5" xfId="25864" xr:uid="{00000000-0005-0000-0000-000072760000}"/>
    <cellStyle name="Normal 6 9 6" xfId="15086" xr:uid="{00000000-0005-0000-0000-000073760000}"/>
    <cellStyle name="Normal 6 9 6 2" xfId="38273" xr:uid="{00000000-0005-0000-0000-000074760000}"/>
    <cellStyle name="Normal 6 9 7" xfId="9777" xr:uid="{00000000-0005-0000-0000-000075760000}"/>
    <cellStyle name="Normal 6 9 7 2" xfId="32958" xr:uid="{00000000-0005-0000-0000-000076760000}"/>
    <cellStyle name="Normal 6 9 8" xfId="20404" xr:uid="{00000000-0005-0000-0000-000077760000}"/>
    <cellStyle name="Normal 6 9 8 2" xfId="27648" xr:uid="{00000000-0005-0000-0000-000078760000}"/>
    <cellStyle name="Normal 6 9 9" xfId="22333" xr:uid="{00000000-0005-0000-0000-000079760000}"/>
    <cellStyle name="Normal 6_D" xfId="412" xr:uid="{00000000-0005-0000-0000-00007A760000}"/>
    <cellStyle name="Normal 7" xfId="9" xr:uid="{00000000-0005-0000-0000-00007B760000}"/>
    <cellStyle name="Normal 7 10" xfId="937" xr:uid="{00000000-0005-0000-0000-00007C760000}"/>
    <cellStyle name="Normal 7 10 10" xfId="43730" xr:uid="{00000000-0005-0000-0000-00007D760000}"/>
    <cellStyle name="Normal 7 10 11" xfId="5325" xr:uid="{00000000-0005-0000-0000-00007E760000}"/>
    <cellStyle name="Normal 7 10 12" xfId="2890" xr:uid="{00000000-0005-0000-0000-00007F760000}"/>
    <cellStyle name="Normal 7 10 2" xfId="1345" xr:uid="{00000000-0005-0000-0000-000080760000}"/>
    <cellStyle name="Normal 7 10 2 10" xfId="5326" xr:uid="{00000000-0005-0000-0000-000081760000}"/>
    <cellStyle name="Normal 7 10 2 11" xfId="3296" xr:uid="{00000000-0005-0000-0000-000082760000}"/>
    <cellStyle name="Normal 7 10 2 2" xfId="2160" xr:uid="{00000000-0005-0000-0000-000083760000}"/>
    <cellStyle name="Normal 7 10 2 2 10" xfId="4108" xr:uid="{00000000-0005-0000-0000-000084760000}"/>
    <cellStyle name="Normal 7 10 2 2 2" xfId="7714" xr:uid="{00000000-0005-0000-0000-000085760000}"/>
    <cellStyle name="Normal 7 10 2 2 2 2" xfId="18049" xr:uid="{00000000-0005-0000-0000-000086760000}"/>
    <cellStyle name="Normal 7 10 2 2 2 2 2" xfId="41385" xr:uid="{00000000-0005-0000-0000-000087760000}"/>
    <cellStyle name="Normal 7 10 2 2 2 3" xfId="12887" xr:uid="{00000000-0005-0000-0000-000088760000}"/>
    <cellStyle name="Normal 7 10 2 2 2 3 2" xfId="36070" xr:uid="{00000000-0005-0000-0000-000089760000}"/>
    <cellStyle name="Normal 7 10 2 2 2 4" xfId="30760" xr:uid="{00000000-0005-0000-0000-00008A760000}"/>
    <cellStyle name="Normal 7 10 2 2 2 5" xfId="25445" xr:uid="{00000000-0005-0000-0000-00008B760000}"/>
    <cellStyle name="Normal 7 10 2 2 3" xfId="9339" xr:uid="{00000000-0005-0000-0000-00008C760000}"/>
    <cellStyle name="Normal 7 10 2 2 3 2" xfId="19808" xr:uid="{00000000-0005-0000-0000-00008D760000}"/>
    <cellStyle name="Normal 7 10 2 2 3 2 2" xfId="43153" xr:uid="{00000000-0005-0000-0000-00008E760000}"/>
    <cellStyle name="Normal 7 10 2 2 3 3" xfId="14654" xr:uid="{00000000-0005-0000-0000-00008F760000}"/>
    <cellStyle name="Normal 7 10 2 2 3 3 2" xfId="37838" xr:uid="{00000000-0005-0000-0000-000090760000}"/>
    <cellStyle name="Normal 7 10 2 2 3 4" xfId="32528" xr:uid="{00000000-0005-0000-0000-000091760000}"/>
    <cellStyle name="Normal 7 10 2 2 3 5" xfId="27213" xr:uid="{00000000-0005-0000-0000-000092760000}"/>
    <cellStyle name="Normal 7 10 2 2 4" xfId="16435" xr:uid="{00000000-0005-0000-0000-000093760000}"/>
    <cellStyle name="Normal 7 10 2 2 4 2" xfId="39622" xr:uid="{00000000-0005-0000-0000-000094760000}"/>
    <cellStyle name="Normal 7 10 2 2 5" xfId="11126" xr:uid="{00000000-0005-0000-0000-000095760000}"/>
    <cellStyle name="Normal 7 10 2 2 5 2" xfId="34307" xr:uid="{00000000-0005-0000-0000-000096760000}"/>
    <cellStyle name="Normal 7 10 2 2 6" xfId="21753" xr:uid="{00000000-0005-0000-0000-000097760000}"/>
    <cellStyle name="Normal 7 10 2 2 6 2" xfId="28997" xr:uid="{00000000-0005-0000-0000-000098760000}"/>
    <cellStyle name="Normal 7 10 2 2 7" xfId="23682" xr:uid="{00000000-0005-0000-0000-000099760000}"/>
    <cellStyle name="Normal 7 10 2 2 8" xfId="44948" xr:uid="{00000000-0005-0000-0000-00009A760000}"/>
    <cellStyle name="Normal 7 10 2 2 9" xfId="5327" xr:uid="{00000000-0005-0000-0000-00009B760000}"/>
    <cellStyle name="Normal 7 10 2 3" xfId="6914" xr:uid="{00000000-0005-0000-0000-00009C760000}"/>
    <cellStyle name="Normal 7 10 2 3 2" xfId="17285" xr:uid="{00000000-0005-0000-0000-00009D760000}"/>
    <cellStyle name="Normal 7 10 2 3 2 2" xfId="40573" xr:uid="{00000000-0005-0000-0000-00009E760000}"/>
    <cellStyle name="Normal 7 10 2 3 3" xfId="12075" xr:uid="{00000000-0005-0000-0000-00009F760000}"/>
    <cellStyle name="Normal 7 10 2 3 3 2" xfId="35258" xr:uid="{00000000-0005-0000-0000-0000A0760000}"/>
    <cellStyle name="Normal 7 10 2 3 4" xfId="29948" xr:uid="{00000000-0005-0000-0000-0000A1760000}"/>
    <cellStyle name="Normal 7 10 2 3 5" xfId="24633" xr:uid="{00000000-0005-0000-0000-0000A2760000}"/>
    <cellStyle name="Normal 7 10 2 4" xfId="8574" xr:uid="{00000000-0005-0000-0000-0000A3760000}"/>
    <cellStyle name="Normal 7 10 2 4 2" xfId="18996" xr:uid="{00000000-0005-0000-0000-0000A4760000}"/>
    <cellStyle name="Normal 7 10 2 4 2 2" xfId="42341" xr:uid="{00000000-0005-0000-0000-0000A5760000}"/>
    <cellStyle name="Normal 7 10 2 4 3" xfId="13842" xr:uid="{00000000-0005-0000-0000-0000A6760000}"/>
    <cellStyle name="Normal 7 10 2 4 3 2" xfId="37026" xr:uid="{00000000-0005-0000-0000-0000A7760000}"/>
    <cellStyle name="Normal 7 10 2 4 4" xfId="31716" xr:uid="{00000000-0005-0000-0000-0000A8760000}"/>
    <cellStyle name="Normal 7 10 2 4 5" xfId="26401" xr:uid="{00000000-0005-0000-0000-0000A9760000}"/>
    <cellStyle name="Normal 7 10 2 5" xfId="15623" xr:uid="{00000000-0005-0000-0000-0000AA760000}"/>
    <cellStyle name="Normal 7 10 2 5 2" xfId="38810" xr:uid="{00000000-0005-0000-0000-0000AB760000}"/>
    <cellStyle name="Normal 7 10 2 6" xfId="10314" xr:uid="{00000000-0005-0000-0000-0000AC760000}"/>
    <cellStyle name="Normal 7 10 2 6 2" xfId="33495" xr:uid="{00000000-0005-0000-0000-0000AD760000}"/>
    <cellStyle name="Normal 7 10 2 7" xfId="20941" xr:uid="{00000000-0005-0000-0000-0000AE760000}"/>
    <cellStyle name="Normal 7 10 2 7 2" xfId="28185" xr:uid="{00000000-0005-0000-0000-0000AF760000}"/>
    <cellStyle name="Normal 7 10 2 8" xfId="22870" xr:uid="{00000000-0005-0000-0000-0000B0760000}"/>
    <cellStyle name="Normal 7 10 2 9" xfId="44136" xr:uid="{00000000-0005-0000-0000-0000B1760000}"/>
    <cellStyle name="Normal 7 10 3" xfId="1753" xr:uid="{00000000-0005-0000-0000-0000B2760000}"/>
    <cellStyle name="Normal 7 10 3 10" xfId="3702" xr:uid="{00000000-0005-0000-0000-0000B3760000}"/>
    <cellStyle name="Normal 7 10 3 2" xfId="7314" xr:uid="{00000000-0005-0000-0000-0000B4760000}"/>
    <cellStyle name="Normal 7 10 3 2 2" xfId="17667" xr:uid="{00000000-0005-0000-0000-0000B5760000}"/>
    <cellStyle name="Normal 7 10 3 2 2 2" xfId="40979" xr:uid="{00000000-0005-0000-0000-0000B6760000}"/>
    <cellStyle name="Normal 7 10 3 2 3" xfId="12481" xr:uid="{00000000-0005-0000-0000-0000B7760000}"/>
    <cellStyle name="Normal 7 10 3 2 3 2" xfId="35664" xr:uid="{00000000-0005-0000-0000-0000B8760000}"/>
    <cellStyle name="Normal 7 10 3 2 4" xfId="30354" xr:uid="{00000000-0005-0000-0000-0000B9760000}"/>
    <cellStyle name="Normal 7 10 3 2 5" xfId="25039" xr:uid="{00000000-0005-0000-0000-0000BA760000}"/>
    <cellStyle name="Normal 7 10 3 3" xfId="8956" xr:uid="{00000000-0005-0000-0000-0000BB760000}"/>
    <cellStyle name="Normal 7 10 3 3 2" xfId="19402" xr:uid="{00000000-0005-0000-0000-0000BC760000}"/>
    <cellStyle name="Normal 7 10 3 3 2 2" xfId="42747" xr:uid="{00000000-0005-0000-0000-0000BD760000}"/>
    <cellStyle name="Normal 7 10 3 3 3" xfId="14248" xr:uid="{00000000-0005-0000-0000-0000BE760000}"/>
    <cellStyle name="Normal 7 10 3 3 3 2" xfId="37432" xr:uid="{00000000-0005-0000-0000-0000BF760000}"/>
    <cellStyle name="Normal 7 10 3 3 4" xfId="32122" xr:uid="{00000000-0005-0000-0000-0000C0760000}"/>
    <cellStyle name="Normal 7 10 3 3 5" xfId="26807" xr:uid="{00000000-0005-0000-0000-0000C1760000}"/>
    <cellStyle name="Normal 7 10 3 4" xfId="16029" xr:uid="{00000000-0005-0000-0000-0000C2760000}"/>
    <cellStyle name="Normal 7 10 3 4 2" xfId="39216" xr:uid="{00000000-0005-0000-0000-0000C3760000}"/>
    <cellStyle name="Normal 7 10 3 5" xfId="10720" xr:uid="{00000000-0005-0000-0000-0000C4760000}"/>
    <cellStyle name="Normal 7 10 3 5 2" xfId="33901" xr:uid="{00000000-0005-0000-0000-0000C5760000}"/>
    <cellStyle name="Normal 7 10 3 6" xfId="21347" xr:uid="{00000000-0005-0000-0000-0000C6760000}"/>
    <cellStyle name="Normal 7 10 3 6 2" xfId="28591" xr:uid="{00000000-0005-0000-0000-0000C7760000}"/>
    <cellStyle name="Normal 7 10 3 7" xfId="23276" xr:uid="{00000000-0005-0000-0000-0000C8760000}"/>
    <cellStyle name="Normal 7 10 3 8" xfId="44542" xr:uid="{00000000-0005-0000-0000-0000C9760000}"/>
    <cellStyle name="Normal 7 10 3 9" xfId="5328" xr:uid="{00000000-0005-0000-0000-0000CA760000}"/>
    <cellStyle name="Normal 7 10 4" xfId="6515" xr:uid="{00000000-0005-0000-0000-0000CB760000}"/>
    <cellStyle name="Normal 7 10 4 2" xfId="16915" xr:uid="{00000000-0005-0000-0000-0000CC760000}"/>
    <cellStyle name="Normal 7 10 4 2 2" xfId="40167" xr:uid="{00000000-0005-0000-0000-0000CD760000}"/>
    <cellStyle name="Normal 7 10 4 3" xfId="11669" xr:uid="{00000000-0005-0000-0000-0000CE760000}"/>
    <cellStyle name="Normal 7 10 4 3 2" xfId="34852" xr:uid="{00000000-0005-0000-0000-0000CF760000}"/>
    <cellStyle name="Normal 7 10 4 4" xfId="29542" xr:uid="{00000000-0005-0000-0000-0000D0760000}"/>
    <cellStyle name="Normal 7 10 4 5" xfId="24227" xr:uid="{00000000-0005-0000-0000-0000D1760000}"/>
    <cellStyle name="Normal 7 10 5" xfId="8204" xr:uid="{00000000-0005-0000-0000-0000D2760000}"/>
    <cellStyle name="Normal 7 10 5 2" xfId="18591" xr:uid="{00000000-0005-0000-0000-0000D3760000}"/>
    <cellStyle name="Normal 7 10 5 2 2" xfId="41935" xr:uid="{00000000-0005-0000-0000-0000D4760000}"/>
    <cellStyle name="Normal 7 10 5 3" xfId="13436" xr:uid="{00000000-0005-0000-0000-0000D5760000}"/>
    <cellStyle name="Normal 7 10 5 3 2" xfId="36620" xr:uid="{00000000-0005-0000-0000-0000D6760000}"/>
    <cellStyle name="Normal 7 10 5 4" xfId="31310" xr:uid="{00000000-0005-0000-0000-0000D7760000}"/>
    <cellStyle name="Normal 7 10 5 5" xfId="25995" xr:uid="{00000000-0005-0000-0000-0000D8760000}"/>
    <cellStyle name="Normal 7 10 6" xfId="15217" xr:uid="{00000000-0005-0000-0000-0000D9760000}"/>
    <cellStyle name="Normal 7 10 6 2" xfId="38404" xr:uid="{00000000-0005-0000-0000-0000DA760000}"/>
    <cellStyle name="Normal 7 10 7" xfId="9908" xr:uid="{00000000-0005-0000-0000-0000DB760000}"/>
    <cellStyle name="Normal 7 10 7 2" xfId="33089" xr:uid="{00000000-0005-0000-0000-0000DC760000}"/>
    <cellStyle name="Normal 7 10 8" xfId="20535" xr:uid="{00000000-0005-0000-0000-0000DD760000}"/>
    <cellStyle name="Normal 7 10 8 2" xfId="27779" xr:uid="{00000000-0005-0000-0000-0000DE760000}"/>
    <cellStyle name="Normal 7 10 9" xfId="22464" xr:uid="{00000000-0005-0000-0000-0000DF760000}"/>
    <cellStyle name="Normal 7 11" xfId="958" xr:uid="{00000000-0005-0000-0000-0000E0760000}"/>
    <cellStyle name="Normal 7 11 10" xfId="5329" xr:uid="{00000000-0005-0000-0000-0000E1760000}"/>
    <cellStyle name="Normal 7 11 11" xfId="2910" xr:uid="{00000000-0005-0000-0000-0000E2760000}"/>
    <cellStyle name="Normal 7 11 2" xfId="1774" xr:uid="{00000000-0005-0000-0000-0000E3760000}"/>
    <cellStyle name="Normal 7 11 2 10" xfId="3722" xr:uid="{00000000-0005-0000-0000-0000E4760000}"/>
    <cellStyle name="Normal 7 11 2 2" xfId="7334" xr:uid="{00000000-0005-0000-0000-0000E5760000}"/>
    <cellStyle name="Normal 7 11 2 2 2" xfId="17687" xr:uid="{00000000-0005-0000-0000-0000E6760000}"/>
    <cellStyle name="Normal 7 11 2 2 2 2" xfId="40999" xr:uid="{00000000-0005-0000-0000-0000E7760000}"/>
    <cellStyle name="Normal 7 11 2 2 3" xfId="12501" xr:uid="{00000000-0005-0000-0000-0000E8760000}"/>
    <cellStyle name="Normal 7 11 2 2 3 2" xfId="35684" xr:uid="{00000000-0005-0000-0000-0000E9760000}"/>
    <cellStyle name="Normal 7 11 2 2 4" xfId="30374" xr:uid="{00000000-0005-0000-0000-0000EA760000}"/>
    <cellStyle name="Normal 7 11 2 2 5" xfId="25059" xr:uid="{00000000-0005-0000-0000-0000EB760000}"/>
    <cellStyle name="Normal 7 11 2 3" xfId="8977" xr:uid="{00000000-0005-0000-0000-0000EC760000}"/>
    <cellStyle name="Normal 7 11 2 3 2" xfId="19422" xr:uid="{00000000-0005-0000-0000-0000ED760000}"/>
    <cellStyle name="Normal 7 11 2 3 2 2" xfId="42767" xr:uid="{00000000-0005-0000-0000-0000EE760000}"/>
    <cellStyle name="Normal 7 11 2 3 3" xfId="14268" xr:uid="{00000000-0005-0000-0000-0000EF760000}"/>
    <cellStyle name="Normal 7 11 2 3 3 2" xfId="37452" xr:uid="{00000000-0005-0000-0000-0000F0760000}"/>
    <cellStyle name="Normal 7 11 2 3 4" xfId="32142" xr:uid="{00000000-0005-0000-0000-0000F1760000}"/>
    <cellStyle name="Normal 7 11 2 3 5" xfId="26827" xr:uid="{00000000-0005-0000-0000-0000F2760000}"/>
    <cellStyle name="Normal 7 11 2 4" xfId="16049" xr:uid="{00000000-0005-0000-0000-0000F3760000}"/>
    <cellStyle name="Normal 7 11 2 4 2" xfId="39236" xr:uid="{00000000-0005-0000-0000-0000F4760000}"/>
    <cellStyle name="Normal 7 11 2 5" xfId="10740" xr:uid="{00000000-0005-0000-0000-0000F5760000}"/>
    <cellStyle name="Normal 7 11 2 5 2" xfId="33921" xr:uid="{00000000-0005-0000-0000-0000F6760000}"/>
    <cellStyle name="Normal 7 11 2 6" xfId="21367" xr:uid="{00000000-0005-0000-0000-0000F7760000}"/>
    <cellStyle name="Normal 7 11 2 6 2" xfId="28611" xr:uid="{00000000-0005-0000-0000-0000F8760000}"/>
    <cellStyle name="Normal 7 11 2 7" xfId="23296" xr:uid="{00000000-0005-0000-0000-0000F9760000}"/>
    <cellStyle name="Normal 7 11 2 8" xfId="44562" xr:uid="{00000000-0005-0000-0000-0000FA760000}"/>
    <cellStyle name="Normal 7 11 2 9" xfId="5330" xr:uid="{00000000-0005-0000-0000-0000FB760000}"/>
    <cellStyle name="Normal 7 11 3" xfId="6534" xr:uid="{00000000-0005-0000-0000-0000FC760000}"/>
    <cellStyle name="Normal 7 11 3 2" xfId="16935" xr:uid="{00000000-0005-0000-0000-0000FD760000}"/>
    <cellStyle name="Normal 7 11 3 2 2" xfId="40187" xr:uid="{00000000-0005-0000-0000-0000FE760000}"/>
    <cellStyle name="Normal 7 11 3 3" xfId="11689" xr:uid="{00000000-0005-0000-0000-0000FF760000}"/>
    <cellStyle name="Normal 7 11 3 3 2" xfId="34872" xr:uid="{00000000-0005-0000-0000-000000770000}"/>
    <cellStyle name="Normal 7 11 3 4" xfId="29562" xr:uid="{00000000-0005-0000-0000-000001770000}"/>
    <cellStyle name="Normal 7 11 3 5" xfId="24247" xr:uid="{00000000-0005-0000-0000-000002770000}"/>
    <cellStyle name="Normal 7 11 4" xfId="8224" xr:uid="{00000000-0005-0000-0000-000003770000}"/>
    <cellStyle name="Normal 7 11 4 2" xfId="18610" xr:uid="{00000000-0005-0000-0000-000004770000}"/>
    <cellStyle name="Normal 7 11 4 2 2" xfId="41955" xr:uid="{00000000-0005-0000-0000-000005770000}"/>
    <cellStyle name="Normal 7 11 4 3" xfId="13456" xr:uid="{00000000-0005-0000-0000-000006770000}"/>
    <cellStyle name="Normal 7 11 4 3 2" xfId="36640" xr:uid="{00000000-0005-0000-0000-000007770000}"/>
    <cellStyle name="Normal 7 11 4 4" xfId="31330" xr:uid="{00000000-0005-0000-0000-000008770000}"/>
    <cellStyle name="Normal 7 11 4 5" xfId="26015" xr:uid="{00000000-0005-0000-0000-000009770000}"/>
    <cellStyle name="Normal 7 11 5" xfId="15237" xr:uid="{00000000-0005-0000-0000-00000A770000}"/>
    <cellStyle name="Normal 7 11 5 2" xfId="38424" xr:uid="{00000000-0005-0000-0000-00000B770000}"/>
    <cellStyle name="Normal 7 11 6" xfId="9928" xr:uid="{00000000-0005-0000-0000-00000C770000}"/>
    <cellStyle name="Normal 7 11 6 2" xfId="33109" xr:uid="{00000000-0005-0000-0000-00000D770000}"/>
    <cellStyle name="Normal 7 11 7" xfId="20555" xr:uid="{00000000-0005-0000-0000-00000E770000}"/>
    <cellStyle name="Normal 7 11 7 2" xfId="27799" xr:uid="{00000000-0005-0000-0000-00000F770000}"/>
    <cellStyle name="Normal 7 11 8" xfId="22484" xr:uid="{00000000-0005-0000-0000-000010770000}"/>
    <cellStyle name="Normal 7 11 9" xfId="43750" xr:uid="{00000000-0005-0000-0000-000011770000}"/>
    <cellStyle name="Normal 7 12" xfId="528" xr:uid="{00000000-0005-0000-0000-000012770000}"/>
    <cellStyle name="Normal 7 12 10" xfId="2492" xr:uid="{00000000-0005-0000-0000-000013770000}"/>
    <cellStyle name="Normal 7 12 2" xfId="6123" xr:uid="{00000000-0005-0000-0000-000014770000}"/>
    <cellStyle name="Normal 7 12 2 2" xfId="16565" xr:uid="{00000000-0005-0000-0000-000015770000}"/>
    <cellStyle name="Normal 7 12 2 2 2" xfId="39769" xr:uid="{00000000-0005-0000-0000-000016770000}"/>
    <cellStyle name="Normal 7 12 2 3" xfId="11271" xr:uid="{00000000-0005-0000-0000-000017770000}"/>
    <cellStyle name="Normal 7 12 2 3 2" xfId="34454" xr:uid="{00000000-0005-0000-0000-000018770000}"/>
    <cellStyle name="Normal 7 12 2 4" xfId="29144" xr:uid="{00000000-0005-0000-0000-000019770000}"/>
    <cellStyle name="Normal 7 12 2 5" xfId="23829" xr:uid="{00000000-0005-0000-0000-00001A770000}"/>
    <cellStyle name="Normal 7 12 3" xfId="7854" xr:uid="{00000000-0005-0000-0000-00001B770000}"/>
    <cellStyle name="Normal 7 12 3 2" xfId="18193" xr:uid="{00000000-0005-0000-0000-00001C770000}"/>
    <cellStyle name="Normal 7 12 3 2 2" xfId="41537" xr:uid="{00000000-0005-0000-0000-00001D770000}"/>
    <cellStyle name="Normal 7 12 3 3" xfId="13038" xr:uid="{00000000-0005-0000-0000-00001E770000}"/>
    <cellStyle name="Normal 7 12 3 3 2" xfId="36222" xr:uid="{00000000-0005-0000-0000-00001F770000}"/>
    <cellStyle name="Normal 7 12 3 4" xfId="30912" xr:uid="{00000000-0005-0000-0000-000020770000}"/>
    <cellStyle name="Normal 7 12 3 5" xfId="25597" xr:uid="{00000000-0005-0000-0000-000021770000}"/>
    <cellStyle name="Normal 7 12 4" xfId="14819" xr:uid="{00000000-0005-0000-0000-000022770000}"/>
    <cellStyle name="Normal 7 12 4 2" xfId="38006" xr:uid="{00000000-0005-0000-0000-000023770000}"/>
    <cellStyle name="Normal 7 12 5" xfId="9510" xr:uid="{00000000-0005-0000-0000-000024770000}"/>
    <cellStyle name="Normal 7 12 5 2" xfId="32691" xr:uid="{00000000-0005-0000-0000-000025770000}"/>
    <cellStyle name="Normal 7 12 6" xfId="20137" xr:uid="{00000000-0005-0000-0000-000026770000}"/>
    <cellStyle name="Normal 7 12 6 2" xfId="27381" xr:uid="{00000000-0005-0000-0000-000027770000}"/>
    <cellStyle name="Normal 7 12 7" xfId="22066" xr:uid="{00000000-0005-0000-0000-000028770000}"/>
    <cellStyle name="Normal 7 12 8" xfId="43332" xr:uid="{00000000-0005-0000-0000-000029770000}"/>
    <cellStyle name="Normal 7 12 9" xfId="5331" xr:uid="{00000000-0005-0000-0000-00002A770000}"/>
    <cellStyle name="Normal 7 13" xfId="1355" xr:uid="{00000000-0005-0000-0000-00002B770000}"/>
    <cellStyle name="Normal 7 13 10" xfId="3304" xr:uid="{00000000-0005-0000-0000-00002C770000}"/>
    <cellStyle name="Normal 7 13 2" xfId="6922" xr:uid="{00000000-0005-0000-0000-00002D770000}"/>
    <cellStyle name="Normal 7 13 2 2" xfId="17293" xr:uid="{00000000-0005-0000-0000-00002E770000}"/>
    <cellStyle name="Normal 7 13 2 2 2" xfId="40581" xr:uid="{00000000-0005-0000-0000-00002F770000}"/>
    <cellStyle name="Normal 7 13 2 3" xfId="12083" xr:uid="{00000000-0005-0000-0000-000030770000}"/>
    <cellStyle name="Normal 7 13 2 3 2" xfId="35266" xr:uid="{00000000-0005-0000-0000-000031770000}"/>
    <cellStyle name="Normal 7 13 2 4" xfId="29956" xr:uid="{00000000-0005-0000-0000-000032770000}"/>
    <cellStyle name="Normal 7 13 2 5" xfId="24641" xr:uid="{00000000-0005-0000-0000-000033770000}"/>
    <cellStyle name="Normal 7 13 3" xfId="8582" xr:uid="{00000000-0005-0000-0000-000034770000}"/>
    <cellStyle name="Normal 7 13 3 2" xfId="19004" xr:uid="{00000000-0005-0000-0000-000035770000}"/>
    <cellStyle name="Normal 7 13 3 2 2" xfId="42349" xr:uid="{00000000-0005-0000-0000-000036770000}"/>
    <cellStyle name="Normal 7 13 3 3" xfId="13850" xr:uid="{00000000-0005-0000-0000-000037770000}"/>
    <cellStyle name="Normal 7 13 3 3 2" xfId="37034" xr:uid="{00000000-0005-0000-0000-000038770000}"/>
    <cellStyle name="Normal 7 13 3 4" xfId="31724" xr:uid="{00000000-0005-0000-0000-000039770000}"/>
    <cellStyle name="Normal 7 13 3 5" xfId="26409" xr:uid="{00000000-0005-0000-0000-00003A770000}"/>
    <cellStyle name="Normal 7 13 4" xfId="15631" xr:uid="{00000000-0005-0000-0000-00003B770000}"/>
    <cellStyle name="Normal 7 13 4 2" xfId="38818" xr:uid="{00000000-0005-0000-0000-00003C770000}"/>
    <cellStyle name="Normal 7 13 5" xfId="10322" xr:uid="{00000000-0005-0000-0000-00003D770000}"/>
    <cellStyle name="Normal 7 13 5 2" xfId="33503" xr:uid="{00000000-0005-0000-0000-00003E770000}"/>
    <cellStyle name="Normal 7 13 6" xfId="20949" xr:uid="{00000000-0005-0000-0000-00003F770000}"/>
    <cellStyle name="Normal 7 13 6 2" xfId="28193" xr:uid="{00000000-0005-0000-0000-000040770000}"/>
    <cellStyle name="Normal 7 13 7" xfId="22878" xr:uid="{00000000-0005-0000-0000-000041770000}"/>
    <cellStyle name="Normal 7 13 8" xfId="44144" xr:uid="{00000000-0005-0000-0000-000042770000}"/>
    <cellStyle name="Normal 7 13 9" xfId="5332" xr:uid="{00000000-0005-0000-0000-000043770000}"/>
    <cellStyle name="Normal 7 14" xfId="333" xr:uid="{00000000-0005-0000-0000-000044770000}"/>
    <cellStyle name="Normal 7 14 2" xfId="7741" xr:uid="{00000000-0005-0000-0000-000045770000}"/>
    <cellStyle name="Normal 7 14 2 2" xfId="18073" xr:uid="{00000000-0005-0000-0000-000046770000}"/>
    <cellStyle name="Normal 7 14 2 2 2" xfId="41410" xr:uid="{00000000-0005-0000-0000-000047770000}"/>
    <cellStyle name="Normal 7 14 2 3" xfId="12911" xr:uid="{00000000-0005-0000-0000-000048770000}"/>
    <cellStyle name="Normal 7 14 2 3 2" xfId="36095" xr:uid="{00000000-0005-0000-0000-000049770000}"/>
    <cellStyle name="Normal 7 14 2 4" xfId="30785" xr:uid="{00000000-0005-0000-0000-00004A770000}"/>
    <cellStyle name="Normal 7 14 2 5" xfId="25470" xr:uid="{00000000-0005-0000-0000-00004B770000}"/>
    <cellStyle name="Normal 7 14 3" xfId="14693" xr:uid="{00000000-0005-0000-0000-00004C770000}"/>
    <cellStyle name="Normal 7 14 3 2" xfId="37879" xr:uid="{00000000-0005-0000-0000-00004D770000}"/>
    <cellStyle name="Normal 7 14 4" xfId="9383" xr:uid="{00000000-0005-0000-0000-00004E770000}"/>
    <cellStyle name="Normal 7 14 4 2" xfId="32564" xr:uid="{00000000-0005-0000-0000-00004F770000}"/>
    <cellStyle name="Normal 7 14 5" xfId="19999" xr:uid="{00000000-0005-0000-0000-000050770000}"/>
    <cellStyle name="Normal 7 14 5 2" xfId="27254" xr:uid="{00000000-0005-0000-0000-000051770000}"/>
    <cellStyle name="Normal 7 14 6" xfId="21939" xr:uid="{00000000-0005-0000-0000-000052770000}"/>
    <cellStyle name="Normal 7 14 7" xfId="43201" xr:uid="{00000000-0005-0000-0000-000053770000}"/>
    <cellStyle name="Normal 7 14 8" xfId="5333" xr:uid="{00000000-0005-0000-0000-000054770000}"/>
    <cellStyle name="Normal 7 14 9" xfId="2360" xr:uid="{00000000-0005-0000-0000-000055770000}"/>
    <cellStyle name="Normal 7 15" xfId="276" xr:uid="{00000000-0005-0000-0000-000056770000}"/>
    <cellStyle name="Normal 7 15 2" xfId="9349" xr:uid="{00000000-0005-0000-0000-000057770000}"/>
    <cellStyle name="Normal 7 15 2 2" xfId="39630" xr:uid="{00000000-0005-0000-0000-000058770000}"/>
    <cellStyle name="Normal 7 15 2 3" xfId="16442" xr:uid="{00000000-0005-0000-0000-000059770000}"/>
    <cellStyle name="Normal 7 15 3" xfId="5991" xr:uid="{00000000-0005-0000-0000-00005A770000}"/>
    <cellStyle name="Normal 7 15 3 2" xfId="34315" xr:uid="{00000000-0005-0000-0000-00005B770000}"/>
    <cellStyle name="Normal 7 15 4" xfId="29005" xr:uid="{00000000-0005-0000-0000-00005C770000}"/>
    <cellStyle name="Normal 7 15 5" xfId="23690" xr:uid="{00000000-0005-0000-0000-00005D770000}"/>
    <cellStyle name="Normal 7 15 6" xfId="43196" xr:uid="{00000000-0005-0000-0000-00005E770000}"/>
    <cellStyle name="Normal 7 16" xfId="7722" xr:uid="{00000000-0005-0000-0000-00005F770000}"/>
    <cellStyle name="Normal 7 16 2" xfId="18057" xr:uid="{00000000-0005-0000-0000-000060770000}"/>
    <cellStyle name="Normal 7 16 2 2" xfId="41393" xr:uid="{00000000-0005-0000-0000-000061770000}"/>
    <cellStyle name="Normal 7 16 3" xfId="12894" xr:uid="{00000000-0005-0000-0000-000062770000}"/>
    <cellStyle name="Normal 7 16 3 2" xfId="36078" xr:uid="{00000000-0005-0000-0000-000063770000}"/>
    <cellStyle name="Normal 7 16 4" xfId="30768" xr:uid="{00000000-0005-0000-0000-000064770000}"/>
    <cellStyle name="Normal 7 16 5" xfId="25453" xr:uid="{00000000-0005-0000-0000-000065770000}"/>
    <cellStyle name="Normal 7 17" xfId="9347" xr:uid="{00000000-0005-0000-0000-000066770000}"/>
    <cellStyle name="Normal 7 17 2" xfId="19816" xr:uid="{00000000-0005-0000-0000-000067770000}"/>
    <cellStyle name="Normal 7 17 2 2" xfId="43161" xr:uid="{00000000-0005-0000-0000-000068770000}"/>
    <cellStyle name="Normal 7 17 3" xfId="14662" xr:uid="{00000000-0005-0000-0000-000069770000}"/>
    <cellStyle name="Normal 7 17 3 2" xfId="37846" xr:uid="{00000000-0005-0000-0000-00006A770000}"/>
    <cellStyle name="Normal 7 17 4" xfId="32536" xr:uid="{00000000-0005-0000-0000-00006B770000}"/>
    <cellStyle name="Normal 7 17 5" xfId="27221" xr:uid="{00000000-0005-0000-0000-00006C770000}"/>
    <cellStyle name="Normal 7 18" xfId="9361" xr:uid="{00000000-0005-0000-0000-00006D770000}"/>
    <cellStyle name="Normal 7 18 2" xfId="19822" xr:uid="{00000000-0005-0000-0000-00006E770000}"/>
    <cellStyle name="Normal 7 18 2 2" xfId="43167" xr:uid="{00000000-0005-0000-0000-00006F770000}"/>
    <cellStyle name="Normal 7 18 3" xfId="14667" xr:uid="{00000000-0005-0000-0000-000070770000}"/>
    <cellStyle name="Normal 7 18 3 2" xfId="37852" xr:uid="{00000000-0005-0000-0000-000071770000}"/>
    <cellStyle name="Normal 7 18 4" xfId="32542" xr:uid="{00000000-0005-0000-0000-000072770000}"/>
    <cellStyle name="Normal 7 18 5" xfId="27227" xr:uid="{00000000-0005-0000-0000-000073770000}"/>
    <cellStyle name="Normal 7 19" xfId="9357" xr:uid="{00000000-0005-0000-0000-000074770000}"/>
    <cellStyle name="Normal 7 19 2" xfId="14689" xr:uid="{00000000-0005-0000-0000-000075770000}"/>
    <cellStyle name="Normal 7 19 2 2" xfId="37874" xr:uid="{00000000-0005-0000-0000-000076770000}"/>
    <cellStyle name="Normal 7 19 3" xfId="27249" xr:uid="{00000000-0005-0000-0000-000077770000}"/>
    <cellStyle name="Normal 7 2" xfId="361" xr:uid="{00000000-0005-0000-0000-000078770000}"/>
    <cellStyle name="Normal 7 2 10" xfId="6026" xr:uid="{00000000-0005-0000-0000-000079770000}"/>
    <cellStyle name="Normal 7 2 10 2" xfId="16480" xr:uid="{00000000-0005-0000-0000-00007A770000}"/>
    <cellStyle name="Normal 7 2 10 2 2" xfId="39669" xr:uid="{00000000-0005-0000-0000-00007B770000}"/>
    <cellStyle name="Normal 7 2 10 3" xfId="11171" xr:uid="{00000000-0005-0000-0000-00007C770000}"/>
    <cellStyle name="Normal 7 2 10 3 2" xfId="34354" xr:uid="{00000000-0005-0000-0000-00007D770000}"/>
    <cellStyle name="Normal 7 2 10 4" xfId="29044" xr:uid="{00000000-0005-0000-0000-00007E770000}"/>
    <cellStyle name="Normal 7 2 10 5" xfId="23729" xr:uid="{00000000-0005-0000-0000-00007F770000}"/>
    <cellStyle name="Normal 7 2 11" xfId="7767" xr:uid="{00000000-0005-0000-0000-000080770000}"/>
    <cellStyle name="Normal 7 2 11 2" xfId="18097" xr:uid="{00000000-0005-0000-0000-000081770000}"/>
    <cellStyle name="Normal 7 2 11 2 2" xfId="41437" xr:uid="{00000000-0005-0000-0000-000082770000}"/>
    <cellStyle name="Normal 7 2 11 3" xfId="12938" xr:uid="{00000000-0005-0000-0000-000083770000}"/>
    <cellStyle name="Normal 7 2 11 3 2" xfId="36122" xr:uid="{00000000-0005-0000-0000-000084770000}"/>
    <cellStyle name="Normal 7 2 11 4" xfId="30812" xr:uid="{00000000-0005-0000-0000-000085770000}"/>
    <cellStyle name="Normal 7 2 11 5" xfId="25497" xr:uid="{00000000-0005-0000-0000-000086770000}"/>
    <cellStyle name="Normal 7 2 12" xfId="14720" xr:uid="{00000000-0005-0000-0000-000087770000}"/>
    <cellStyle name="Normal 7 2 12 2" xfId="37906" xr:uid="{00000000-0005-0000-0000-000088770000}"/>
    <cellStyle name="Normal 7 2 13" xfId="9410" xr:uid="{00000000-0005-0000-0000-000089770000}"/>
    <cellStyle name="Normal 7 2 13 2" xfId="32591" xr:uid="{00000000-0005-0000-0000-00008A770000}"/>
    <cellStyle name="Normal 7 2 14" xfId="20008" xr:uid="{00000000-0005-0000-0000-00008B770000}"/>
    <cellStyle name="Normal 7 2 14 2" xfId="27281" xr:uid="{00000000-0005-0000-0000-00008C770000}"/>
    <cellStyle name="Normal 7 2 15" xfId="21966" xr:uid="{00000000-0005-0000-0000-00008D770000}"/>
    <cellStyle name="Normal 7 2 16" xfId="43206" xr:uid="{00000000-0005-0000-0000-00008E770000}"/>
    <cellStyle name="Normal 7 2 17" xfId="5334" xr:uid="{00000000-0005-0000-0000-00008F770000}"/>
    <cellStyle name="Normal 7 2 18" xfId="2366" xr:uid="{00000000-0005-0000-0000-000090770000}"/>
    <cellStyle name="Normal 7 2 2" xfId="415" xr:uid="{00000000-0005-0000-0000-000091770000}"/>
    <cellStyle name="Normal 7 2 2 10" xfId="7768" xr:uid="{00000000-0005-0000-0000-000092770000}"/>
    <cellStyle name="Normal 7 2 2 10 2" xfId="18098" xr:uid="{00000000-0005-0000-0000-000093770000}"/>
    <cellStyle name="Normal 7 2 2 10 2 2" xfId="41438" xr:uid="{00000000-0005-0000-0000-000094770000}"/>
    <cellStyle name="Normal 7 2 2 10 3" xfId="12939" xr:uid="{00000000-0005-0000-0000-000095770000}"/>
    <cellStyle name="Normal 7 2 2 10 3 2" xfId="36123" xr:uid="{00000000-0005-0000-0000-000096770000}"/>
    <cellStyle name="Normal 7 2 2 10 4" xfId="30813" xr:uid="{00000000-0005-0000-0000-000097770000}"/>
    <cellStyle name="Normal 7 2 2 10 5" xfId="25498" xr:uid="{00000000-0005-0000-0000-000098770000}"/>
    <cellStyle name="Normal 7 2 2 11" xfId="14721" xr:uid="{00000000-0005-0000-0000-000099770000}"/>
    <cellStyle name="Normal 7 2 2 11 2" xfId="37907" xr:uid="{00000000-0005-0000-0000-00009A770000}"/>
    <cellStyle name="Normal 7 2 2 12" xfId="9411" xr:uid="{00000000-0005-0000-0000-00009B770000}"/>
    <cellStyle name="Normal 7 2 2 12 2" xfId="32592" xr:uid="{00000000-0005-0000-0000-00009C770000}"/>
    <cellStyle name="Normal 7 2 2 13" xfId="20030" xr:uid="{00000000-0005-0000-0000-00009D770000}"/>
    <cellStyle name="Normal 7 2 2 13 2" xfId="27282" xr:uid="{00000000-0005-0000-0000-00009E770000}"/>
    <cellStyle name="Normal 7 2 2 14" xfId="21967" xr:uid="{00000000-0005-0000-0000-00009F770000}"/>
    <cellStyle name="Normal 7 2 2 15" xfId="43225" xr:uid="{00000000-0005-0000-0000-0000A0770000}"/>
    <cellStyle name="Normal 7 2 2 16" xfId="5335" xr:uid="{00000000-0005-0000-0000-0000A1770000}"/>
    <cellStyle name="Normal 7 2 2 17" xfId="2385" xr:uid="{00000000-0005-0000-0000-0000A2770000}"/>
    <cellStyle name="Normal 7 2 2 2" xfId="460" xr:uid="{00000000-0005-0000-0000-0000A3770000}"/>
    <cellStyle name="Normal 7 2 2 2 10" xfId="14749" xr:uid="{00000000-0005-0000-0000-0000A4770000}"/>
    <cellStyle name="Normal 7 2 2 2 10 2" xfId="37936" xr:uid="{00000000-0005-0000-0000-0000A5770000}"/>
    <cellStyle name="Normal 7 2 2 2 11" xfId="9440" xr:uid="{00000000-0005-0000-0000-0000A6770000}"/>
    <cellStyle name="Normal 7 2 2 2 11 2" xfId="32621" xr:uid="{00000000-0005-0000-0000-0000A7770000}"/>
    <cellStyle name="Normal 7 2 2 2 12" xfId="20069" xr:uid="{00000000-0005-0000-0000-0000A8770000}"/>
    <cellStyle name="Normal 7 2 2 2 12 2" xfId="27311" xr:uid="{00000000-0005-0000-0000-0000A9770000}"/>
    <cellStyle name="Normal 7 2 2 2 13" xfId="21996" xr:uid="{00000000-0005-0000-0000-0000AA770000}"/>
    <cellStyle name="Normal 7 2 2 2 14" xfId="43264" xr:uid="{00000000-0005-0000-0000-0000AB770000}"/>
    <cellStyle name="Normal 7 2 2 2 15" xfId="5336" xr:uid="{00000000-0005-0000-0000-0000AC770000}"/>
    <cellStyle name="Normal 7 2 2 2 16" xfId="2424" xr:uid="{00000000-0005-0000-0000-0000AD770000}"/>
    <cellStyle name="Normal 7 2 2 2 2" xfId="520" xr:uid="{00000000-0005-0000-0000-0000AE770000}"/>
    <cellStyle name="Normal 7 2 2 2 2 10" xfId="9502" xr:uid="{00000000-0005-0000-0000-0000AF770000}"/>
    <cellStyle name="Normal 7 2 2 2 2 10 2" xfId="32683" xr:uid="{00000000-0005-0000-0000-0000B0770000}"/>
    <cellStyle name="Normal 7 2 2 2 2 11" xfId="20129" xr:uid="{00000000-0005-0000-0000-0000B1770000}"/>
    <cellStyle name="Normal 7 2 2 2 2 11 2" xfId="27373" xr:uid="{00000000-0005-0000-0000-0000B2770000}"/>
    <cellStyle name="Normal 7 2 2 2 2 12" xfId="22058" xr:uid="{00000000-0005-0000-0000-0000B3770000}"/>
    <cellStyle name="Normal 7 2 2 2 2 13" xfId="43324" xr:uid="{00000000-0005-0000-0000-0000B4770000}"/>
    <cellStyle name="Normal 7 2 2 2 2 14" xfId="5337" xr:uid="{00000000-0005-0000-0000-0000B5770000}"/>
    <cellStyle name="Normal 7 2 2 2 2 15" xfId="2484" xr:uid="{00000000-0005-0000-0000-0000B6770000}"/>
    <cellStyle name="Normal 7 2 2 2 2 2" xfId="792" xr:uid="{00000000-0005-0000-0000-0000B7770000}"/>
    <cellStyle name="Normal 7 2 2 2 2 2 10" xfId="43593" xr:uid="{00000000-0005-0000-0000-0000B8770000}"/>
    <cellStyle name="Normal 7 2 2 2 2 2 11" xfId="5338" xr:uid="{00000000-0005-0000-0000-0000B9770000}"/>
    <cellStyle name="Normal 7 2 2 2 2 2 12" xfId="2753" xr:uid="{00000000-0005-0000-0000-0000BA770000}"/>
    <cellStyle name="Normal 7 2 2 2 2 2 2" xfId="1208" xr:uid="{00000000-0005-0000-0000-0000BB770000}"/>
    <cellStyle name="Normal 7 2 2 2 2 2 2 10" xfId="5339" xr:uid="{00000000-0005-0000-0000-0000BC770000}"/>
    <cellStyle name="Normal 7 2 2 2 2 2 2 11" xfId="3159" xr:uid="{00000000-0005-0000-0000-0000BD770000}"/>
    <cellStyle name="Normal 7 2 2 2 2 2 2 2" xfId="2023" xr:uid="{00000000-0005-0000-0000-0000BE770000}"/>
    <cellStyle name="Normal 7 2 2 2 2 2 2 2 10" xfId="3971" xr:uid="{00000000-0005-0000-0000-0000BF770000}"/>
    <cellStyle name="Normal 7 2 2 2 2 2 2 2 2" xfId="7579" xr:uid="{00000000-0005-0000-0000-0000C0770000}"/>
    <cellStyle name="Normal 7 2 2 2 2 2 2 2 2 2" xfId="17924" xr:uid="{00000000-0005-0000-0000-0000C1770000}"/>
    <cellStyle name="Normal 7 2 2 2 2 2 2 2 2 2 2" xfId="41248" xr:uid="{00000000-0005-0000-0000-0000C2770000}"/>
    <cellStyle name="Normal 7 2 2 2 2 2 2 2 2 3" xfId="12750" xr:uid="{00000000-0005-0000-0000-0000C3770000}"/>
    <cellStyle name="Normal 7 2 2 2 2 2 2 2 2 3 2" xfId="35933" xr:uid="{00000000-0005-0000-0000-0000C4770000}"/>
    <cellStyle name="Normal 7 2 2 2 2 2 2 2 2 4" xfId="30623" xr:uid="{00000000-0005-0000-0000-0000C5770000}"/>
    <cellStyle name="Normal 7 2 2 2 2 2 2 2 2 5" xfId="25308" xr:uid="{00000000-0005-0000-0000-0000C6770000}"/>
    <cellStyle name="Normal 7 2 2 2 2 2 2 2 3" xfId="9214" xr:uid="{00000000-0005-0000-0000-0000C7770000}"/>
    <cellStyle name="Normal 7 2 2 2 2 2 2 2 3 2" xfId="19671" xr:uid="{00000000-0005-0000-0000-0000C8770000}"/>
    <cellStyle name="Normal 7 2 2 2 2 2 2 2 3 2 2" xfId="43016" xr:uid="{00000000-0005-0000-0000-0000C9770000}"/>
    <cellStyle name="Normal 7 2 2 2 2 2 2 2 3 3" xfId="14517" xr:uid="{00000000-0005-0000-0000-0000CA770000}"/>
    <cellStyle name="Normal 7 2 2 2 2 2 2 2 3 3 2" xfId="37701" xr:uid="{00000000-0005-0000-0000-0000CB770000}"/>
    <cellStyle name="Normal 7 2 2 2 2 2 2 2 3 4" xfId="32391" xr:uid="{00000000-0005-0000-0000-0000CC770000}"/>
    <cellStyle name="Normal 7 2 2 2 2 2 2 2 3 5" xfId="27076" xr:uid="{00000000-0005-0000-0000-0000CD770000}"/>
    <cellStyle name="Normal 7 2 2 2 2 2 2 2 4" xfId="16298" xr:uid="{00000000-0005-0000-0000-0000CE770000}"/>
    <cellStyle name="Normal 7 2 2 2 2 2 2 2 4 2" xfId="39485" xr:uid="{00000000-0005-0000-0000-0000CF770000}"/>
    <cellStyle name="Normal 7 2 2 2 2 2 2 2 5" xfId="10989" xr:uid="{00000000-0005-0000-0000-0000D0770000}"/>
    <cellStyle name="Normal 7 2 2 2 2 2 2 2 5 2" xfId="34170" xr:uid="{00000000-0005-0000-0000-0000D1770000}"/>
    <cellStyle name="Normal 7 2 2 2 2 2 2 2 6" xfId="21616" xr:uid="{00000000-0005-0000-0000-0000D2770000}"/>
    <cellStyle name="Normal 7 2 2 2 2 2 2 2 6 2" xfId="28860" xr:uid="{00000000-0005-0000-0000-0000D3770000}"/>
    <cellStyle name="Normal 7 2 2 2 2 2 2 2 7" xfId="23545" xr:uid="{00000000-0005-0000-0000-0000D4770000}"/>
    <cellStyle name="Normal 7 2 2 2 2 2 2 2 8" xfId="44811" xr:uid="{00000000-0005-0000-0000-0000D5770000}"/>
    <cellStyle name="Normal 7 2 2 2 2 2 2 2 9" xfId="5340" xr:uid="{00000000-0005-0000-0000-0000D6770000}"/>
    <cellStyle name="Normal 7 2 2 2 2 2 2 3" xfId="6779" xr:uid="{00000000-0005-0000-0000-0000D7770000}"/>
    <cellStyle name="Normal 7 2 2 2 2 2 2 3 2" xfId="17160" xr:uid="{00000000-0005-0000-0000-0000D8770000}"/>
    <cellStyle name="Normal 7 2 2 2 2 2 2 3 2 2" xfId="40436" xr:uid="{00000000-0005-0000-0000-0000D9770000}"/>
    <cellStyle name="Normal 7 2 2 2 2 2 2 3 3" xfId="11938" xr:uid="{00000000-0005-0000-0000-0000DA770000}"/>
    <cellStyle name="Normal 7 2 2 2 2 2 2 3 3 2" xfId="35121" xr:uid="{00000000-0005-0000-0000-0000DB770000}"/>
    <cellStyle name="Normal 7 2 2 2 2 2 2 3 4" xfId="29811" xr:uid="{00000000-0005-0000-0000-0000DC770000}"/>
    <cellStyle name="Normal 7 2 2 2 2 2 2 3 5" xfId="24496" xr:uid="{00000000-0005-0000-0000-0000DD770000}"/>
    <cellStyle name="Normal 7 2 2 2 2 2 2 4" xfId="8449" xr:uid="{00000000-0005-0000-0000-0000DE770000}"/>
    <cellStyle name="Normal 7 2 2 2 2 2 2 4 2" xfId="18859" xr:uid="{00000000-0005-0000-0000-0000DF770000}"/>
    <cellStyle name="Normal 7 2 2 2 2 2 2 4 2 2" xfId="42204" xr:uid="{00000000-0005-0000-0000-0000E0770000}"/>
    <cellStyle name="Normal 7 2 2 2 2 2 2 4 3" xfId="13705" xr:uid="{00000000-0005-0000-0000-0000E1770000}"/>
    <cellStyle name="Normal 7 2 2 2 2 2 2 4 3 2" xfId="36889" xr:uid="{00000000-0005-0000-0000-0000E2770000}"/>
    <cellStyle name="Normal 7 2 2 2 2 2 2 4 4" xfId="31579" xr:uid="{00000000-0005-0000-0000-0000E3770000}"/>
    <cellStyle name="Normal 7 2 2 2 2 2 2 4 5" xfId="26264" xr:uid="{00000000-0005-0000-0000-0000E4770000}"/>
    <cellStyle name="Normal 7 2 2 2 2 2 2 5" xfId="15486" xr:uid="{00000000-0005-0000-0000-0000E5770000}"/>
    <cellStyle name="Normal 7 2 2 2 2 2 2 5 2" xfId="38673" xr:uid="{00000000-0005-0000-0000-0000E6770000}"/>
    <cellStyle name="Normal 7 2 2 2 2 2 2 6" xfId="10177" xr:uid="{00000000-0005-0000-0000-0000E7770000}"/>
    <cellStyle name="Normal 7 2 2 2 2 2 2 6 2" xfId="33358" xr:uid="{00000000-0005-0000-0000-0000E8770000}"/>
    <cellStyle name="Normal 7 2 2 2 2 2 2 7" xfId="20804" xr:uid="{00000000-0005-0000-0000-0000E9770000}"/>
    <cellStyle name="Normal 7 2 2 2 2 2 2 7 2" xfId="28048" xr:uid="{00000000-0005-0000-0000-0000EA770000}"/>
    <cellStyle name="Normal 7 2 2 2 2 2 2 8" xfId="22733" xr:uid="{00000000-0005-0000-0000-0000EB770000}"/>
    <cellStyle name="Normal 7 2 2 2 2 2 2 9" xfId="43999" xr:uid="{00000000-0005-0000-0000-0000EC770000}"/>
    <cellStyle name="Normal 7 2 2 2 2 2 3" xfId="1616" xr:uid="{00000000-0005-0000-0000-0000ED770000}"/>
    <cellStyle name="Normal 7 2 2 2 2 2 3 10" xfId="3565" xr:uid="{00000000-0005-0000-0000-0000EE770000}"/>
    <cellStyle name="Normal 7 2 2 2 2 2 3 2" xfId="7179" xr:uid="{00000000-0005-0000-0000-0000EF770000}"/>
    <cellStyle name="Normal 7 2 2 2 2 2 3 2 2" xfId="17542" xr:uid="{00000000-0005-0000-0000-0000F0770000}"/>
    <cellStyle name="Normal 7 2 2 2 2 2 3 2 2 2" xfId="40842" xr:uid="{00000000-0005-0000-0000-0000F1770000}"/>
    <cellStyle name="Normal 7 2 2 2 2 2 3 2 3" xfId="12344" xr:uid="{00000000-0005-0000-0000-0000F2770000}"/>
    <cellStyle name="Normal 7 2 2 2 2 2 3 2 3 2" xfId="35527" xr:uid="{00000000-0005-0000-0000-0000F3770000}"/>
    <cellStyle name="Normal 7 2 2 2 2 2 3 2 4" xfId="30217" xr:uid="{00000000-0005-0000-0000-0000F4770000}"/>
    <cellStyle name="Normal 7 2 2 2 2 2 3 2 5" xfId="24902" xr:uid="{00000000-0005-0000-0000-0000F5770000}"/>
    <cellStyle name="Normal 7 2 2 2 2 2 3 3" xfId="8831" xr:uid="{00000000-0005-0000-0000-0000F6770000}"/>
    <cellStyle name="Normal 7 2 2 2 2 2 3 3 2" xfId="19265" xr:uid="{00000000-0005-0000-0000-0000F7770000}"/>
    <cellStyle name="Normal 7 2 2 2 2 2 3 3 2 2" xfId="42610" xr:uid="{00000000-0005-0000-0000-0000F8770000}"/>
    <cellStyle name="Normal 7 2 2 2 2 2 3 3 3" xfId="14111" xr:uid="{00000000-0005-0000-0000-0000F9770000}"/>
    <cellStyle name="Normal 7 2 2 2 2 2 3 3 3 2" xfId="37295" xr:uid="{00000000-0005-0000-0000-0000FA770000}"/>
    <cellStyle name="Normal 7 2 2 2 2 2 3 3 4" xfId="31985" xr:uid="{00000000-0005-0000-0000-0000FB770000}"/>
    <cellStyle name="Normal 7 2 2 2 2 2 3 3 5" xfId="26670" xr:uid="{00000000-0005-0000-0000-0000FC770000}"/>
    <cellStyle name="Normal 7 2 2 2 2 2 3 4" xfId="15892" xr:uid="{00000000-0005-0000-0000-0000FD770000}"/>
    <cellStyle name="Normal 7 2 2 2 2 2 3 4 2" xfId="39079" xr:uid="{00000000-0005-0000-0000-0000FE770000}"/>
    <cellStyle name="Normal 7 2 2 2 2 2 3 5" xfId="10583" xr:uid="{00000000-0005-0000-0000-0000FF770000}"/>
    <cellStyle name="Normal 7 2 2 2 2 2 3 5 2" xfId="33764" xr:uid="{00000000-0005-0000-0000-000000780000}"/>
    <cellStyle name="Normal 7 2 2 2 2 2 3 6" xfId="21210" xr:uid="{00000000-0005-0000-0000-000001780000}"/>
    <cellStyle name="Normal 7 2 2 2 2 2 3 6 2" xfId="28454" xr:uid="{00000000-0005-0000-0000-000002780000}"/>
    <cellStyle name="Normal 7 2 2 2 2 2 3 7" xfId="23139" xr:uid="{00000000-0005-0000-0000-000003780000}"/>
    <cellStyle name="Normal 7 2 2 2 2 2 3 8" xfId="44405" xr:uid="{00000000-0005-0000-0000-000004780000}"/>
    <cellStyle name="Normal 7 2 2 2 2 2 3 9" xfId="5341" xr:uid="{00000000-0005-0000-0000-000005780000}"/>
    <cellStyle name="Normal 7 2 2 2 2 2 4" xfId="6380" xr:uid="{00000000-0005-0000-0000-000006780000}"/>
    <cellStyle name="Normal 7 2 2 2 2 2 4 2" xfId="16802" xr:uid="{00000000-0005-0000-0000-000007780000}"/>
    <cellStyle name="Normal 7 2 2 2 2 2 4 2 2" xfId="40030" xr:uid="{00000000-0005-0000-0000-000008780000}"/>
    <cellStyle name="Normal 7 2 2 2 2 2 4 3" xfId="11532" xr:uid="{00000000-0005-0000-0000-000009780000}"/>
    <cellStyle name="Normal 7 2 2 2 2 2 4 3 2" xfId="34715" xr:uid="{00000000-0005-0000-0000-00000A780000}"/>
    <cellStyle name="Normal 7 2 2 2 2 2 4 4" xfId="29405" xr:uid="{00000000-0005-0000-0000-00000B780000}"/>
    <cellStyle name="Normal 7 2 2 2 2 2 4 5" xfId="24090" xr:uid="{00000000-0005-0000-0000-00000C780000}"/>
    <cellStyle name="Normal 7 2 2 2 2 2 5" xfId="8091" xr:uid="{00000000-0005-0000-0000-00000D780000}"/>
    <cellStyle name="Normal 7 2 2 2 2 2 5 2" xfId="18454" xr:uid="{00000000-0005-0000-0000-00000E780000}"/>
    <cellStyle name="Normal 7 2 2 2 2 2 5 2 2" xfId="41798" xr:uid="{00000000-0005-0000-0000-00000F780000}"/>
    <cellStyle name="Normal 7 2 2 2 2 2 5 3" xfId="13299" xr:uid="{00000000-0005-0000-0000-000010780000}"/>
    <cellStyle name="Normal 7 2 2 2 2 2 5 3 2" xfId="36483" xr:uid="{00000000-0005-0000-0000-000011780000}"/>
    <cellStyle name="Normal 7 2 2 2 2 2 5 4" xfId="31173" xr:uid="{00000000-0005-0000-0000-000012780000}"/>
    <cellStyle name="Normal 7 2 2 2 2 2 5 5" xfId="25858" xr:uid="{00000000-0005-0000-0000-000013780000}"/>
    <cellStyle name="Normal 7 2 2 2 2 2 6" xfId="15080" xr:uid="{00000000-0005-0000-0000-000014780000}"/>
    <cellStyle name="Normal 7 2 2 2 2 2 6 2" xfId="38267" xr:uid="{00000000-0005-0000-0000-000015780000}"/>
    <cellStyle name="Normal 7 2 2 2 2 2 7" xfId="9771" xr:uid="{00000000-0005-0000-0000-000016780000}"/>
    <cellStyle name="Normal 7 2 2 2 2 2 7 2" xfId="32952" xr:uid="{00000000-0005-0000-0000-000017780000}"/>
    <cellStyle name="Normal 7 2 2 2 2 2 8" xfId="20398" xr:uid="{00000000-0005-0000-0000-000018780000}"/>
    <cellStyle name="Normal 7 2 2 2 2 2 8 2" xfId="27642" xr:uid="{00000000-0005-0000-0000-000019780000}"/>
    <cellStyle name="Normal 7 2 2 2 2 2 9" xfId="22327" xr:uid="{00000000-0005-0000-0000-00001A780000}"/>
    <cellStyle name="Normal 7 2 2 2 2 3" xfId="929" xr:uid="{00000000-0005-0000-0000-00001B780000}"/>
    <cellStyle name="Normal 7 2 2 2 2 3 10" xfId="43722" xr:uid="{00000000-0005-0000-0000-00001C780000}"/>
    <cellStyle name="Normal 7 2 2 2 2 3 11" xfId="5342" xr:uid="{00000000-0005-0000-0000-00001D780000}"/>
    <cellStyle name="Normal 7 2 2 2 2 3 12" xfId="2882" xr:uid="{00000000-0005-0000-0000-00001E780000}"/>
    <cellStyle name="Normal 7 2 2 2 2 3 2" xfId="1337" xr:uid="{00000000-0005-0000-0000-00001F780000}"/>
    <cellStyle name="Normal 7 2 2 2 2 3 2 10" xfId="5343" xr:uid="{00000000-0005-0000-0000-000020780000}"/>
    <cellStyle name="Normal 7 2 2 2 2 3 2 11" xfId="3288" xr:uid="{00000000-0005-0000-0000-000021780000}"/>
    <cellStyle name="Normal 7 2 2 2 2 3 2 2" xfId="2152" xr:uid="{00000000-0005-0000-0000-000022780000}"/>
    <cellStyle name="Normal 7 2 2 2 2 3 2 2 10" xfId="4100" xr:uid="{00000000-0005-0000-0000-000023780000}"/>
    <cellStyle name="Normal 7 2 2 2 2 3 2 2 2" xfId="7706" xr:uid="{00000000-0005-0000-0000-000024780000}"/>
    <cellStyle name="Normal 7 2 2 2 2 3 2 2 2 2" xfId="18041" xr:uid="{00000000-0005-0000-0000-000025780000}"/>
    <cellStyle name="Normal 7 2 2 2 2 3 2 2 2 2 2" xfId="41377" xr:uid="{00000000-0005-0000-0000-000026780000}"/>
    <cellStyle name="Normal 7 2 2 2 2 3 2 2 2 3" xfId="12879" xr:uid="{00000000-0005-0000-0000-000027780000}"/>
    <cellStyle name="Normal 7 2 2 2 2 3 2 2 2 3 2" xfId="36062" xr:uid="{00000000-0005-0000-0000-000028780000}"/>
    <cellStyle name="Normal 7 2 2 2 2 3 2 2 2 4" xfId="30752" xr:uid="{00000000-0005-0000-0000-000029780000}"/>
    <cellStyle name="Normal 7 2 2 2 2 3 2 2 2 5" xfId="25437" xr:uid="{00000000-0005-0000-0000-00002A780000}"/>
    <cellStyle name="Normal 7 2 2 2 2 3 2 2 3" xfId="9331" xr:uid="{00000000-0005-0000-0000-00002B780000}"/>
    <cellStyle name="Normal 7 2 2 2 2 3 2 2 3 2" xfId="19800" xr:uid="{00000000-0005-0000-0000-00002C780000}"/>
    <cellStyle name="Normal 7 2 2 2 2 3 2 2 3 2 2" xfId="43145" xr:uid="{00000000-0005-0000-0000-00002D780000}"/>
    <cellStyle name="Normal 7 2 2 2 2 3 2 2 3 3" xfId="14646" xr:uid="{00000000-0005-0000-0000-00002E780000}"/>
    <cellStyle name="Normal 7 2 2 2 2 3 2 2 3 3 2" xfId="37830" xr:uid="{00000000-0005-0000-0000-00002F780000}"/>
    <cellStyle name="Normal 7 2 2 2 2 3 2 2 3 4" xfId="32520" xr:uid="{00000000-0005-0000-0000-000030780000}"/>
    <cellStyle name="Normal 7 2 2 2 2 3 2 2 3 5" xfId="27205" xr:uid="{00000000-0005-0000-0000-000031780000}"/>
    <cellStyle name="Normal 7 2 2 2 2 3 2 2 4" xfId="16427" xr:uid="{00000000-0005-0000-0000-000032780000}"/>
    <cellStyle name="Normal 7 2 2 2 2 3 2 2 4 2" xfId="39614" xr:uid="{00000000-0005-0000-0000-000033780000}"/>
    <cellStyle name="Normal 7 2 2 2 2 3 2 2 5" xfId="11118" xr:uid="{00000000-0005-0000-0000-000034780000}"/>
    <cellStyle name="Normal 7 2 2 2 2 3 2 2 5 2" xfId="34299" xr:uid="{00000000-0005-0000-0000-000035780000}"/>
    <cellStyle name="Normal 7 2 2 2 2 3 2 2 6" xfId="21745" xr:uid="{00000000-0005-0000-0000-000036780000}"/>
    <cellStyle name="Normal 7 2 2 2 2 3 2 2 6 2" xfId="28989" xr:uid="{00000000-0005-0000-0000-000037780000}"/>
    <cellStyle name="Normal 7 2 2 2 2 3 2 2 7" xfId="23674" xr:uid="{00000000-0005-0000-0000-000038780000}"/>
    <cellStyle name="Normal 7 2 2 2 2 3 2 2 8" xfId="44940" xr:uid="{00000000-0005-0000-0000-000039780000}"/>
    <cellStyle name="Normal 7 2 2 2 2 3 2 2 9" xfId="5344" xr:uid="{00000000-0005-0000-0000-00003A780000}"/>
    <cellStyle name="Normal 7 2 2 2 2 3 2 3" xfId="6906" xr:uid="{00000000-0005-0000-0000-00003B780000}"/>
    <cellStyle name="Normal 7 2 2 2 2 3 2 3 2" xfId="17277" xr:uid="{00000000-0005-0000-0000-00003C780000}"/>
    <cellStyle name="Normal 7 2 2 2 2 3 2 3 2 2" xfId="40565" xr:uid="{00000000-0005-0000-0000-00003D780000}"/>
    <cellStyle name="Normal 7 2 2 2 2 3 2 3 3" xfId="12067" xr:uid="{00000000-0005-0000-0000-00003E780000}"/>
    <cellStyle name="Normal 7 2 2 2 2 3 2 3 3 2" xfId="35250" xr:uid="{00000000-0005-0000-0000-00003F780000}"/>
    <cellStyle name="Normal 7 2 2 2 2 3 2 3 4" xfId="29940" xr:uid="{00000000-0005-0000-0000-000040780000}"/>
    <cellStyle name="Normal 7 2 2 2 2 3 2 3 5" xfId="24625" xr:uid="{00000000-0005-0000-0000-000041780000}"/>
    <cellStyle name="Normal 7 2 2 2 2 3 2 4" xfId="8566" xr:uid="{00000000-0005-0000-0000-000042780000}"/>
    <cellStyle name="Normal 7 2 2 2 2 3 2 4 2" xfId="18988" xr:uid="{00000000-0005-0000-0000-000043780000}"/>
    <cellStyle name="Normal 7 2 2 2 2 3 2 4 2 2" xfId="42333" xr:uid="{00000000-0005-0000-0000-000044780000}"/>
    <cellStyle name="Normal 7 2 2 2 2 3 2 4 3" xfId="13834" xr:uid="{00000000-0005-0000-0000-000045780000}"/>
    <cellStyle name="Normal 7 2 2 2 2 3 2 4 3 2" xfId="37018" xr:uid="{00000000-0005-0000-0000-000046780000}"/>
    <cellStyle name="Normal 7 2 2 2 2 3 2 4 4" xfId="31708" xr:uid="{00000000-0005-0000-0000-000047780000}"/>
    <cellStyle name="Normal 7 2 2 2 2 3 2 4 5" xfId="26393" xr:uid="{00000000-0005-0000-0000-000048780000}"/>
    <cellStyle name="Normal 7 2 2 2 2 3 2 5" xfId="15615" xr:uid="{00000000-0005-0000-0000-000049780000}"/>
    <cellStyle name="Normal 7 2 2 2 2 3 2 5 2" xfId="38802" xr:uid="{00000000-0005-0000-0000-00004A780000}"/>
    <cellStyle name="Normal 7 2 2 2 2 3 2 6" xfId="10306" xr:uid="{00000000-0005-0000-0000-00004B780000}"/>
    <cellStyle name="Normal 7 2 2 2 2 3 2 6 2" xfId="33487" xr:uid="{00000000-0005-0000-0000-00004C780000}"/>
    <cellStyle name="Normal 7 2 2 2 2 3 2 7" xfId="20933" xr:uid="{00000000-0005-0000-0000-00004D780000}"/>
    <cellStyle name="Normal 7 2 2 2 2 3 2 7 2" xfId="28177" xr:uid="{00000000-0005-0000-0000-00004E780000}"/>
    <cellStyle name="Normal 7 2 2 2 2 3 2 8" xfId="22862" xr:uid="{00000000-0005-0000-0000-00004F780000}"/>
    <cellStyle name="Normal 7 2 2 2 2 3 2 9" xfId="44128" xr:uid="{00000000-0005-0000-0000-000050780000}"/>
    <cellStyle name="Normal 7 2 2 2 2 3 3" xfId="1745" xr:uid="{00000000-0005-0000-0000-000051780000}"/>
    <cellStyle name="Normal 7 2 2 2 2 3 3 10" xfId="3694" xr:uid="{00000000-0005-0000-0000-000052780000}"/>
    <cellStyle name="Normal 7 2 2 2 2 3 3 2" xfId="7306" xr:uid="{00000000-0005-0000-0000-000053780000}"/>
    <cellStyle name="Normal 7 2 2 2 2 3 3 2 2" xfId="17659" xr:uid="{00000000-0005-0000-0000-000054780000}"/>
    <cellStyle name="Normal 7 2 2 2 2 3 3 2 2 2" xfId="40971" xr:uid="{00000000-0005-0000-0000-000055780000}"/>
    <cellStyle name="Normal 7 2 2 2 2 3 3 2 3" xfId="12473" xr:uid="{00000000-0005-0000-0000-000056780000}"/>
    <cellStyle name="Normal 7 2 2 2 2 3 3 2 3 2" xfId="35656" xr:uid="{00000000-0005-0000-0000-000057780000}"/>
    <cellStyle name="Normal 7 2 2 2 2 3 3 2 4" xfId="30346" xr:uid="{00000000-0005-0000-0000-000058780000}"/>
    <cellStyle name="Normal 7 2 2 2 2 3 3 2 5" xfId="25031" xr:uid="{00000000-0005-0000-0000-000059780000}"/>
    <cellStyle name="Normal 7 2 2 2 2 3 3 3" xfId="8948" xr:uid="{00000000-0005-0000-0000-00005A780000}"/>
    <cellStyle name="Normal 7 2 2 2 2 3 3 3 2" xfId="19394" xr:uid="{00000000-0005-0000-0000-00005B780000}"/>
    <cellStyle name="Normal 7 2 2 2 2 3 3 3 2 2" xfId="42739" xr:uid="{00000000-0005-0000-0000-00005C780000}"/>
    <cellStyle name="Normal 7 2 2 2 2 3 3 3 3" xfId="14240" xr:uid="{00000000-0005-0000-0000-00005D780000}"/>
    <cellStyle name="Normal 7 2 2 2 2 3 3 3 3 2" xfId="37424" xr:uid="{00000000-0005-0000-0000-00005E780000}"/>
    <cellStyle name="Normal 7 2 2 2 2 3 3 3 4" xfId="32114" xr:uid="{00000000-0005-0000-0000-00005F780000}"/>
    <cellStyle name="Normal 7 2 2 2 2 3 3 3 5" xfId="26799" xr:uid="{00000000-0005-0000-0000-000060780000}"/>
    <cellStyle name="Normal 7 2 2 2 2 3 3 4" xfId="16021" xr:uid="{00000000-0005-0000-0000-000061780000}"/>
    <cellStyle name="Normal 7 2 2 2 2 3 3 4 2" xfId="39208" xr:uid="{00000000-0005-0000-0000-000062780000}"/>
    <cellStyle name="Normal 7 2 2 2 2 3 3 5" xfId="10712" xr:uid="{00000000-0005-0000-0000-000063780000}"/>
    <cellStyle name="Normal 7 2 2 2 2 3 3 5 2" xfId="33893" xr:uid="{00000000-0005-0000-0000-000064780000}"/>
    <cellStyle name="Normal 7 2 2 2 2 3 3 6" xfId="21339" xr:uid="{00000000-0005-0000-0000-000065780000}"/>
    <cellStyle name="Normal 7 2 2 2 2 3 3 6 2" xfId="28583" xr:uid="{00000000-0005-0000-0000-000066780000}"/>
    <cellStyle name="Normal 7 2 2 2 2 3 3 7" xfId="23268" xr:uid="{00000000-0005-0000-0000-000067780000}"/>
    <cellStyle name="Normal 7 2 2 2 2 3 3 8" xfId="44534" xr:uid="{00000000-0005-0000-0000-000068780000}"/>
    <cellStyle name="Normal 7 2 2 2 2 3 3 9" xfId="5345" xr:uid="{00000000-0005-0000-0000-000069780000}"/>
    <cellStyle name="Normal 7 2 2 2 2 3 4" xfId="6507" xr:uid="{00000000-0005-0000-0000-00006A780000}"/>
    <cellStyle name="Normal 7 2 2 2 2 3 4 2" xfId="16907" xr:uid="{00000000-0005-0000-0000-00006B780000}"/>
    <cellStyle name="Normal 7 2 2 2 2 3 4 2 2" xfId="40159" xr:uid="{00000000-0005-0000-0000-00006C780000}"/>
    <cellStyle name="Normal 7 2 2 2 2 3 4 3" xfId="11661" xr:uid="{00000000-0005-0000-0000-00006D780000}"/>
    <cellStyle name="Normal 7 2 2 2 2 3 4 3 2" xfId="34844" xr:uid="{00000000-0005-0000-0000-00006E780000}"/>
    <cellStyle name="Normal 7 2 2 2 2 3 4 4" xfId="29534" xr:uid="{00000000-0005-0000-0000-00006F780000}"/>
    <cellStyle name="Normal 7 2 2 2 2 3 4 5" xfId="24219" xr:uid="{00000000-0005-0000-0000-000070780000}"/>
    <cellStyle name="Normal 7 2 2 2 2 3 5" xfId="8196" xr:uid="{00000000-0005-0000-0000-000071780000}"/>
    <cellStyle name="Normal 7 2 2 2 2 3 5 2" xfId="18583" xr:uid="{00000000-0005-0000-0000-000072780000}"/>
    <cellStyle name="Normal 7 2 2 2 2 3 5 2 2" xfId="41927" xr:uid="{00000000-0005-0000-0000-000073780000}"/>
    <cellStyle name="Normal 7 2 2 2 2 3 5 3" xfId="13428" xr:uid="{00000000-0005-0000-0000-000074780000}"/>
    <cellStyle name="Normal 7 2 2 2 2 3 5 3 2" xfId="36612" xr:uid="{00000000-0005-0000-0000-000075780000}"/>
    <cellStyle name="Normal 7 2 2 2 2 3 5 4" xfId="31302" xr:uid="{00000000-0005-0000-0000-000076780000}"/>
    <cellStyle name="Normal 7 2 2 2 2 3 5 5" xfId="25987" xr:uid="{00000000-0005-0000-0000-000077780000}"/>
    <cellStyle name="Normal 7 2 2 2 2 3 6" xfId="15209" xr:uid="{00000000-0005-0000-0000-000078780000}"/>
    <cellStyle name="Normal 7 2 2 2 2 3 6 2" xfId="38396" xr:uid="{00000000-0005-0000-0000-000079780000}"/>
    <cellStyle name="Normal 7 2 2 2 2 3 7" xfId="9900" xr:uid="{00000000-0005-0000-0000-00007A780000}"/>
    <cellStyle name="Normal 7 2 2 2 2 3 7 2" xfId="33081" xr:uid="{00000000-0005-0000-0000-00007B780000}"/>
    <cellStyle name="Normal 7 2 2 2 2 3 8" xfId="20527" xr:uid="{00000000-0005-0000-0000-00007C780000}"/>
    <cellStyle name="Normal 7 2 2 2 2 3 8 2" xfId="27771" xr:uid="{00000000-0005-0000-0000-00007D780000}"/>
    <cellStyle name="Normal 7 2 2 2 2 3 9" xfId="22456" xr:uid="{00000000-0005-0000-0000-00007E780000}"/>
    <cellStyle name="Normal 7 2 2 2 2 4" xfId="1073" xr:uid="{00000000-0005-0000-0000-00007F780000}"/>
    <cellStyle name="Normal 7 2 2 2 2 4 10" xfId="5346" xr:uid="{00000000-0005-0000-0000-000080780000}"/>
    <cellStyle name="Normal 7 2 2 2 2 4 11" xfId="3024" xr:uid="{00000000-0005-0000-0000-000081780000}"/>
    <cellStyle name="Normal 7 2 2 2 2 4 2" xfId="1888" xr:uid="{00000000-0005-0000-0000-000082780000}"/>
    <cellStyle name="Normal 7 2 2 2 2 4 2 10" xfId="3836" xr:uid="{00000000-0005-0000-0000-000083780000}"/>
    <cellStyle name="Normal 7 2 2 2 2 4 2 2" xfId="7446" xr:uid="{00000000-0005-0000-0000-000084780000}"/>
    <cellStyle name="Normal 7 2 2 2 2 4 2 2 2" xfId="17801" xr:uid="{00000000-0005-0000-0000-000085780000}"/>
    <cellStyle name="Normal 7 2 2 2 2 4 2 2 2 2" xfId="41113" xr:uid="{00000000-0005-0000-0000-000086780000}"/>
    <cellStyle name="Normal 7 2 2 2 2 4 2 2 3" xfId="12615" xr:uid="{00000000-0005-0000-0000-000087780000}"/>
    <cellStyle name="Normal 7 2 2 2 2 4 2 2 3 2" xfId="35798" xr:uid="{00000000-0005-0000-0000-000088780000}"/>
    <cellStyle name="Normal 7 2 2 2 2 4 2 2 4" xfId="30488" xr:uid="{00000000-0005-0000-0000-000089780000}"/>
    <cellStyle name="Normal 7 2 2 2 2 4 2 2 5" xfId="25173" xr:uid="{00000000-0005-0000-0000-00008A780000}"/>
    <cellStyle name="Normal 7 2 2 2 2 4 2 3" xfId="9091" xr:uid="{00000000-0005-0000-0000-00008B780000}"/>
    <cellStyle name="Normal 7 2 2 2 2 4 2 3 2" xfId="19536" xr:uid="{00000000-0005-0000-0000-00008C780000}"/>
    <cellStyle name="Normal 7 2 2 2 2 4 2 3 2 2" xfId="42881" xr:uid="{00000000-0005-0000-0000-00008D780000}"/>
    <cellStyle name="Normal 7 2 2 2 2 4 2 3 3" xfId="14382" xr:uid="{00000000-0005-0000-0000-00008E780000}"/>
    <cellStyle name="Normal 7 2 2 2 2 4 2 3 3 2" xfId="37566" xr:uid="{00000000-0005-0000-0000-00008F780000}"/>
    <cellStyle name="Normal 7 2 2 2 2 4 2 3 4" xfId="32256" xr:uid="{00000000-0005-0000-0000-000090780000}"/>
    <cellStyle name="Normal 7 2 2 2 2 4 2 3 5" xfId="26941" xr:uid="{00000000-0005-0000-0000-000091780000}"/>
    <cellStyle name="Normal 7 2 2 2 2 4 2 4" xfId="16163" xr:uid="{00000000-0005-0000-0000-000092780000}"/>
    <cellStyle name="Normal 7 2 2 2 2 4 2 4 2" xfId="39350" xr:uid="{00000000-0005-0000-0000-000093780000}"/>
    <cellStyle name="Normal 7 2 2 2 2 4 2 5" xfId="10854" xr:uid="{00000000-0005-0000-0000-000094780000}"/>
    <cellStyle name="Normal 7 2 2 2 2 4 2 5 2" xfId="34035" xr:uid="{00000000-0005-0000-0000-000095780000}"/>
    <cellStyle name="Normal 7 2 2 2 2 4 2 6" xfId="21481" xr:uid="{00000000-0005-0000-0000-000096780000}"/>
    <cellStyle name="Normal 7 2 2 2 2 4 2 6 2" xfId="28725" xr:uid="{00000000-0005-0000-0000-000097780000}"/>
    <cellStyle name="Normal 7 2 2 2 2 4 2 7" xfId="23410" xr:uid="{00000000-0005-0000-0000-000098780000}"/>
    <cellStyle name="Normal 7 2 2 2 2 4 2 8" xfId="44676" xr:uid="{00000000-0005-0000-0000-000099780000}"/>
    <cellStyle name="Normal 7 2 2 2 2 4 2 9" xfId="5347" xr:uid="{00000000-0005-0000-0000-00009A780000}"/>
    <cellStyle name="Normal 7 2 2 2 2 4 3" xfId="6646" xr:uid="{00000000-0005-0000-0000-00009B780000}"/>
    <cellStyle name="Normal 7 2 2 2 2 4 3 2" xfId="17049" xr:uid="{00000000-0005-0000-0000-00009C780000}"/>
    <cellStyle name="Normal 7 2 2 2 2 4 3 2 2" xfId="40301" xr:uid="{00000000-0005-0000-0000-00009D780000}"/>
    <cellStyle name="Normal 7 2 2 2 2 4 3 3" xfId="11803" xr:uid="{00000000-0005-0000-0000-00009E780000}"/>
    <cellStyle name="Normal 7 2 2 2 2 4 3 3 2" xfId="34986" xr:uid="{00000000-0005-0000-0000-00009F780000}"/>
    <cellStyle name="Normal 7 2 2 2 2 4 3 4" xfId="29676" xr:uid="{00000000-0005-0000-0000-0000A0780000}"/>
    <cellStyle name="Normal 7 2 2 2 2 4 3 5" xfId="24361" xr:uid="{00000000-0005-0000-0000-0000A1780000}"/>
    <cellStyle name="Normal 7 2 2 2 2 4 4" xfId="8338" xr:uid="{00000000-0005-0000-0000-0000A2780000}"/>
    <cellStyle name="Normal 7 2 2 2 2 4 4 2" xfId="18724" xr:uid="{00000000-0005-0000-0000-0000A3780000}"/>
    <cellStyle name="Normal 7 2 2 2 2 4 4 2 2" xfId="42069" xr:uid="{00000000-0005-0000-0000-0000A4780000}"/>
    <cellStyle name="Normal 7 2 2 2 2 4 4 3" xfId="13570" xr:uid="{00000000-0005-0000-0000-0000A5780000}"/>
    <cellStyle name="Normal 7 2 2 2 2 4 4 3 2" xfId="36754" xr:uid="{00000000-0005-0000-0000-0000A6780000}"/>
    <cellStyle name="Normal 7 2 2 2 2 4 4 4" xfId="31444" xr:uid="{00000000-0005-0000-0000-0000A7780000}"/>
    <cellStyle name="Normal 7 2 2 2 2 4 4 5" xfId="26129" xr:uid="{00000000-0005-0000-0000-0000A8780000}"/>
    <cellStyle name="Normal 7 2 2 2 2 4 5" xfId="15351" xr:uid="{00000000-0005-0000-0000-0000A9780000}"/>
    <cellStyle name="Normal 7 2 2 2 2 4 5 2" xfId="38538" xr:uid="{00000000-0005-0000-0000-0000AA780000}"/>
    <cellStyle name="Normal 7 2 2 2 2 4 6" xfId="10042" xr:uid="{00000000-0005-0000-0000-0000AB780000}"/>
    <cellStyle name="Normal 7 2 2 2 2 4 6 2" xfId="33223" xr:uid="{00000000-0005-0000-0000-0000AC780000}"/>
    <cellStyle name="Normal 7 2 2 2 2 4 7" xfId="20669" xr:uid="{00000000-0005-0000-0000-0000AD780000}"/>
    <cellStyle name="Normal 7 2 2 2 2 4 7 2" xfId="27913" xr:uid="{00000000-0005-0000-0000-0000AE780000}"/>
    <cellStyle name="Normal 7 2 2 2 2 4 8" xfId="22598" xr:uid="{00000000-0005-0000-0000-0000AF780000}"/>
    <cellStyle name="Normal 7 2 2 2 2 4 9" xfId="43864" xr:uid="{00000000-0005-0000-0000-0000B0780000}"/>
    <cellStyle name="Normal 7 2 2 2 2 5" xfId="654" xr:uid="{00000000-0005-0000-0000-0000B1780000}"/>
    <cellStyle name="Normal 7 2 2 2 2 5 10" xfId="2618" xr:uid="{00000000-0005-0000-0000-0000B2780000}"/>
    <cellStyle name="Normal 7 2 2 2 2 5 2" xfId="6247" xr:uid="{00000000-0005-0000-0000-0000B3780000}"/>
    <cellStyle name="Normal 7 2 2 2 2 5 2 2" xfId="16691" xr:uid="{00000000-0005-0000-0000-0000B4780000}"/>
    <cellStyle name="Normal 7 2 2 2 2 5 2 2 2" xfId="39895" xr:uid="{00000000-0005-0000-0000-0000B5780000}"/>
    <cellStyle name="Normal 7 2 2 2 2 5 2 3" xfId="11397" xr:uid="{00000000-0005-0000-0000-0000B6780000}"/>
    <cellStyle name="Normal 7 2 2 2 2 5 2 3 2" xfId="34580" xr:uid="{00000000-0005-0000-0000-0000B7780000}"/>
    <cellStyle name="Normal 7 2 2 2 2 5 2 4" xfId="29270" xr:uid="{00000000-0005-0000-0000-0000B8780000}"/>
    <cellStyle name="Normal 7 2 2 2 2 5 2 5" xfId="23955" xr:uid="{00000000-0005-0000-0000-0000B9780000}"/>
    <cellStyle name="Normal 7 2 2 2 2 5 3" xfId="7980" xr:uid="{00000000-0005-0000-0000-0000BA780000}"/>
    <cellStyle name="Normal 7 2 2 2 2 5 3 2" xfId="18319" xr:uid="{00000000-0005-0000-0000-0000BB780000}"/>
    <cellStyle name="Normal 7 2 2 2 2 5 3 2 2" xfId="41663" xr:uid="{00000000-0005-0000-0000-0000BC780000}"/>
    <cellStyle name="Normal 7 2 2 2 2 5 3 3" xfId="13164" xr:uid="{00000000-0005-0000-0000-0000BD780000}"/>
    <cellStyle name="Normal 7 2 2 2 2 5 3 3 2" xfId="36348" xr:uid="{00000000-0005-0000-0000-0000BE780000}"/>
    <cellStyle name="Normal 7 2 2 2 2 5 3 4" xfId="31038" xr:uid="{00000000-0005-0000-0000-0000BF780000}"/>
    <cellStyle name="Normal 7 2 2 2 2 5 3 5" xfId="25723" xr:uid="{00000000-0005-0000-0000-0000C0780000}"/>
    <cellStyle name="Normal 7 2 2 2 2 5 4" xfId="14945" xr:uid="{00000000-0005-0000-0000-0000C1780000}"/>
    <cellStyle name="Normal 7 2 2 2 2 5 4 2" xfId="38132" xr:uid="{00000000-0005-0000-0000-0000C2780000}"/>
    <cellStyle name="Normal 7 2 2 2 2 5 5" xfId="9636" xr:uid="{00000000-0005-0000-0000-0000C3780000}"/>
    <cellStyle name="Normal 7 2 2 2 2 5 5 2" xfId="32817" xr:uid="{00000000-0005-0000-0000-0000C4780000}"/>
    <cellStyle name="Normal 7 2 2 2 2 5 6" xfId="20263" xr:uid="{00000000-0005-0000-0000-0000C5780000}"/>
    <cellStyle name="Normal 7 2 2 2 2 5 6 2" xfId="27507" xr:uid="{00000000-0005-0000-0000-0000C6780000}"/>
    <cellStyle name="Normal 7 2 2 2 2 5 7" xfId="22192" xr:uid="{00000000-0005-0000-0000-0000C7780000}"/>
    <cellStyle name="Normal 7 2 2 2 2 5 8" xfId="43458" xr:uid="{00000000-0005-0000-0000-0000C8780000}"/>
    <cellStyle name="Normal 7 2 2 2 2 5 9" xfId="5348" xr:uid="{00000000-0005-0000-0000-0000C9780000}"/>
    <cellStyle name="Normal 7 2 2 2 2 6" xfId="1481" xr:uid="{00000000-0005-0000-0000-0000CA780000}"/>
    <cellStyle name="Normal 7 2 2 2 2 6 10" xfId="3430" xr:uid="{00000000-0005-0000-0000-0000CB780000}"/>
    <cellStyle name="Normal 7 2 2 2 2 6 2" xfId="7046" xr:uid="{00000000-0005-0000-0000-0000CC780000}"/>
    <cellStyle name="Normal 7 2 2 2 2 6 2 2" xfId="17419" xr:uid="{00000000-0005-0000-0000-0000CD780000}"/>
    <cellStyle name="Normal 7 2 2 2 2 6 2 2 2" xfId="40707" xr:uid="{00000000-0005-0000-0000-0000CE780000}"/>
    <cellStyle name="Normal 7 2 2 2 2 6 2 3" xfId="12209" xr:uid="{00000000-0005-0000-0000-0000CF780000}"/>
    <cellStyle name="Normal 7 2 2 2 2 6 2 3 2" xfId="35392" xr:uid="{00000000-0005-0000-0000-0000D0780000}"/>
    <cellStyle name="Normal 7 2 2 2 2 6 2 4" xfId="30082" xr:uid="{00000000-0005-0000-0000-0000D1780000}"/>
    <cellStyle name="Normal 7 2 2 2 2 6 2 5" xfId="24767" xr:uid="{00000000-0005-0000-0000-0000D2780000}"/>
    <cellStyle name="Normal 7 2 2 2 2 6 3" xfId="8708" xr:uid="{00000000-0005-0000-0000-0000D3780000}"/>
    <cellStyle name="Normal 7 2 2 2 2 6 3 2" xfId="19130" xr:uid="{00000000-0005-0000-0000-0000D4780000}"/>
    <cellStyle name="Normal 7 2 2 2 2 6 3 2 2" xfId="42475" xr:uid="{00000000-0005-0000-0000-0000D5780000}"/>
    <cellStyle name="Normal 7 2 2 2 2 6 3 3" xfId="13976" xr:uid="{00000000-0005-0000-0000-0000D6780000}"/>
    <cellStyle name="Normal 7 2 2 2 2 6 3 3 2" xfId="37160" xr:uid="{00000000-0005-0000-0000-0000D7780000}"/>
    <cellStyle name="Normal 7 2 2 2 2 6 3 4" xfId="31850" xr:uid="{00000000-0005-0000-0000-0000D8780000}"/>
    <cellStyle name="Normal 7 2 2 2 2 6 3 5" xfId="26535" xr:uid="{00000000-0005-0000-0000-0000D9780000}"/>
    <cellStyle name="Normal 7 2 2 2 2 6 4" xfId="15757" xr:uid="{00000000-0005-0000-0000-0000DA780000}"/>
    <cellStyle name="Normal 7 2 2 2 2 6 4 2" xfId="38944" xr:uid="{00000000-0005-0000-0000-0000DB780000}"/>
    <cellStyle name="Normal 7 2 2 2 2 6 5" xfId="10448" xr:uid="{00000000-0005-0000-0000-0000DC780000}"/>
    <cellStyle name="Normal 7 2 2 2 2 6 5 2" xfId="33629" xr:uid="{00000000-0005-0000-0000-0000DD780000}"/>
    <cellStyle name="Normal 7 2 2 2 2 6 6" xfId="21075" xr:uid="{00000000-0005-0000-0000-0000DE780000}"/>
    <cellStyle name="Normal 7 2 2 2 2 6 6 2" xfId="28319" xr:uid="{00000000-0005-0000-0000-0000DF780000}"/>
    <cellStyle name="Normal 7 2 2 2 2 6 7" xfId="23004" xr:uid="{00000000-0005-0000-0000-0000E0780000}"/>
    <cellStyle name="Normal 7 2 2 2 2 6 8" xfId="44270" xr:uid="{00000000-0005-0000-0000-0000E1780000}"/>
    <cellStyle name="Normal 7 2 2 2 2 6 9" xfId="5349" xr:uid="{00000000-0005-0000-0000-0000E2780000}"/>
    <cellStyle name="Normal 7 2 2 2 2 7" xfId="6115" xr:uid="{00000000-0005-0000-0000-0000E3780000}"/>
    <cellStyle name="Normal 7 2 2 2 2 7 2" xfId="16557" xr:uid="{00000000-0005-0000-0000-0000E4780000}"/>
    <cellStyle name="Normal 7 2 2 2 2 7 2 2" xfId="39761" xr:uid="{00000000-0005-0000-0000-0000E5780000}"/>
    <cellStyle name="Normal 7 2 2 2 2 7 3" xfId="11263" xr:uid="{00000000-0005-0000-0000-0000E6780000}"/>
    <cellStyle name="Normal 7 2 2 2 2 7 3 2" xfId="34446" xr:uid="{00000000-0005-0000-0000-0000E7780000}"/>
    <cellStyle name="Normal 7 2 2 2 2 7 4" xfId="29136" xr:uid="{00000000-0005-0000-0000-0000E8780000}"/>
    <cellStyle name="Normal 7 2 2 2 2 7 5" xfId="23821" xr:uid="{00000000-0005-0000-0000-0000E9780000}"/>
    <cellStyle name="Normal 7 2 2 2 2 8" xfId="7846" xr:uid="{00000000-0005-0000-0000-0000EA780000}"/>
    <cellStyle name="Normal 7 2 2 2 2 8 2" xfId="18185" xr:uid="{00000000-0005-0000-0000-0000EB780000}"/>
    <cellStyle name="Normal 7 2 2 2 2 8 2 2" xfId="41529" xr:uid="{00000000-0005-0000-0000-0000EC780000}"/>
    <cellStyle name="Normal 7 2 2 2 2 8 3" xfId="13030" xr:uid="{00000000-0005-0000-0000-0000ED780000}"/>
    <cellStyle name="Normal 7 2 2 2 2 8 3 2" xfId="36214" xr:uid="{00000000-0005-0000-0000-0000EE780000}"/>
    <cellStyle name="Normal 7 2 2 2 2 8 4" xfId="30904" xr:uid="{00000000-0005-0000-0000-0000EF780000}"/>
    <cellStyle name="Normal 7 2 2 2 2 8 5" xfId="25589" xr:uid="{00000000-0005-0000-0000-0000F0780000}"/>
    <cellStyle name="Normal 7 2 2 2 2 9" xfId="14811" xr:uid="{00000000-0005-0000-0000-0000F1780000}"/>
    <cellStyle name="Normal 7 2 2 2 2 9 2" xfId="37998" xr:uid="{00000000-0005-0000-0000-0000F2780000}"/>
    <cellStyle name="Normal 7 2 2 2 3" xfId="730" xr:uid="{00000000-0005-0000-0000-0000F3780000}"/>
    <cellStyle name="Normal 7 2 2 2 3 10" xfId="43531" xr:uid="{00000000-0005-0000-0000-0000F4780000}"/>
    <cellStyle name="Normal 7 2 2 2 3 11" xfId="5350" xr:uid="{00000000-0005-0000-0000-0000F5780000}"/>
    <cellStyle name="Normal 7 2 2 2 3 12" xfId="2691" xr:uid="{00000000-0005-0000-0000-0000F6780000}"/>
    <cellStyle name="Normal 7 2 2 2 3 2" xfId="1146" xr:uid="{00000000-0005-0000-0000-0000F7780000}"/>
    <cellStyle name="Normal 7 2 2 2 3 2 10" xfId="5351" xr:uid="{00000000-0005-0000-0000-0000F8780000}"/>
    <cellStyle name="Normal 7 2 2 2 3 2 11" xfId="3097" xr:uid="{00000000-0005-0000-0000-0000F9780000}"/>
    <cellStyle name="Normal 7 2 2 2 3 2 2" xfId="1961" xr:uid="{00000000-0005-0000-0000-0000FA780000}"/>
    <cellStyle name="Normal 7 2 2 2 3 2 2 10" xfId="3909" xr:uid="{00000000-0005-0000-0000-0000FB780000}"/>
    <cellStyle name="Normal 7 2 2 2 3 2 2 2" xfId="7518" xr:uid="{00000000-0005-0000-0000-0000FC780000}"/>
    <cellStyle name="Normal 7 2 2 2 3 2 2 2 2" xfId="17862" xr:uid="{00000000-0005-0000-0000-0000FD780000}"/>
    <cellStyle name="Normal 7 2 2 2 3 2 2 2 2 2" xfId="41186" xr:uid="{00000000-0005-0000-0000-0000FE780000}"/>
    <cellStyle name="Normal 7 2 2 2 3 2 2 2 3" xfId="12688" xr:uid="{00000000-0005-0000-0000-0000FF780000}"/>
    <cellStyle name="Normal 7 2 2 2 3 2 2 2 3 2" xfId="35871" xr:uid="{00000000-0005-0000-0000-000000790000}"/>
    <cellStyle name="Normal 7 2 2 2 3 2 2 2 4" xfId="30561" xr:uid="{00000000-0005-0000-0000-000001790000}"/>
    <cellStyle name="Normal 7 2 2 2 3 2 2 2 5" xfId="25246" xr:uid="{00000000-0005-0000-0000-000002790000}"/>
    <cellStyle name="Normal 7 2 2 2 3 2 2 3" xfId="9152" xr:uid="{00000000-0005-0000-0000-000003790000}"/>
    <cellStyle name="Normal 7 2 2 2 3 2 2 3 2" xfId="19609" xr:uid="{00000000-0005-0000-0000-000004790000}"/>
    <cellStyle name="Normal 7 2 2 2 3 2 2 3 2 2" xfId="42954" xr:uid="{00000000-0005-0000-0000-000005790000}"/>
    <cellStyle name="Normal 7 2 2 2 3 2 2 3 3" xfId="14455" xr:uid="{00000000-0005-0000-0000-000006790000}"/>
    <cellStyle name="Normal 7 2 2 2 3 2 2 3 3 2" xfId="37639" xr:uid="{00000000-0005-0000-0000-000007790000}"/>
    <cellStyle name="Normal 7 2 2 2 3 2 2 3 4" xfId="32329" xr:uid="{00000000-0005-0000-0000-000008790000}"/>
    <cellStyle name="Normal 7 2 2 2 3 2 2 3 5" xfId="27014" xr:uid="{00000000-0005-0000-0000-000009790000}"/>
    <cellStyle name="Normal 7 2 2 2 3 2 2 4" xfId="16236" xr:uid="{00000000-0005-0000-0000-00000A790000}"/>
    <cellStyle name="Normal 7 2 2 2 3 2 2 4 2" xfId="39423" xr:uid="{00000000-0005-0000-0000-00000B790000}"/>
    <cellStyle name="Normal 7 2 2 2 3 2 2 5" xfId="10927" xr:uid="{00000000-0005-0000-0000-00000C790000}"/>
    <cellStyle name="Normal 7 2 2 2 3 2 2 5 2" xfId="34108" xr:uid="{00000000-0005-0000-0000-00000D790000}"/>
    <cellStyle name="Normal 7 2 2 2 3 2 2 6" xfId="21554" xr:uid="{00000000-0005-0000-0000-00000E790000}"/>
    <cellStyle name="Normal 7 2 2 2 3 2 2 6 2" xfId="28798" xr:uid="{00000000-0005-0000-0000-00000F790000}"/>
    <cellStyle name="Normal 7 2 2 2 3 2 2 7" xfId="23483" xr:uid="{00000000-0005-0000-0000-000010790000}"/>
    <cellStyle name="Normal 7 2 2 2 3 2 2 8" xfId="44749" xr:uid="{00000000-0005-0000-0000-000011790000}"/>
    <cellStyle name="Normal 7 2 2 2 3 2 2 9" xfId="5352" xr:uid="{00000000-0005-0000-0000-000012790000}"/>
    <cellStyle name="Normal 7 2 2 2 3 2 3" xfId="6718" xr:uid="{00000000-0005-0000-0000-000013790000}"/>
    <cellStyle name="Normal 7 2 2 2 3 2 3 2" xfId="17110" xr:uid="{00000000-0005-0000-0000-000014790000}"/>
    <cellStyle name="Normal 7 2 2 2 3 2 3 2 2" xfId="40374" xr:uid="{00000000-0005-0000-0000-000015790000}"/>
    <cellStyle name="Normal 7 2 2 2 3 2 3 3" xfId="11876" xr:uid="{00000000-0005-0000-0000-000016790000}"/>
    <cellStyle name="Normal 7 2 2 2 3 2 3 3 2" xfId="35059" xr:uid="{00000000-0005-0000-0000-000017790000}"/>
    <cellStyle name="Normal 7 2 2 2 3 2 3 4" xfId="29749" xr:uid="{00000000-0005-0000-0000-000018790000}"/>
    <cellStyle name="Normal 7 2 2 2 3 2 3 5" xfId="24434" xr:uid="{00000000-0005-0000-0000-000019790000}"/>
    <cellStyle name="Normal 7 2 2 2 3 2 4" xfId="8399" xr:uid="{00000000-0005-0000-0000-00001A790000}"/>
    <cellStyle name="Normal 7 2 2 2 3 2 4 2" xfId="18797" xr:uid="{00000000-0005-0000-0000-00001B790000}"/>
    <cellStyle name="Normal 7 2 2 2 3 2 4 2 2" xfId="42142" xr:uid="{00000000-0005-0000-0000-00001C790000}"/>
    <cellStyle name="Normal 7 2 2 2 3 2 4 3" xfId="13643" xr:uid="{00000000-0005-0000-0000-00001D790000}"/>
    <cellStyle name="Normal 7 2 2 2 3 2 4 3 2" xfId="36827" xr:uid="{00000000-0005-0000-0000-00001E790000}"/>
    <cellStyle name="Normal 7 2 2 2 3 2 4 4" xfId="31517" xr:uid="{00000000-0005-0000-0000-00001F790000}"/>
    <cellStyle name="Normal 7 2 2 2 3 2 4 5" xfId="26202" xr:uid="{00000000-0005-0000-0000-000020790000}"/>
    <cellStyle name="Normal 7 2 2 2 3 2 5" xfId="15424" xr:uid="{00000000-0005-0000-0000-000021790000}"/>
    <cellStyle name="Normal 7 2 2 2 3 2 5 2" xfId="38611" xr:uid="{00000000-0005-0000-0000-000022790000}"/>
    <cellStyle name="Normal 7 2 2 2 3 2 6" xfId="10115" xr:uid="{00000000-0005-0000-0000-000023790000}"/>
    <cellStyle name="Normal 7 2 2 2 3 2 6 2" xfId="33296" xr:uid="{00000000-0005-0000-0000-000024790000}"/>
    <cellStyle name="Normal 7 2 2 2 3 2 7" xfId="20742" xr:uid="{00000000-0005-0000-0000-000025790000}"/>
    <cellStyle name="Normal 7 2 2 2 3 2 7 2" xfId="27986" xr:uid="{00000000-0005-0000-0000-000026790000}"/>
    <cellStyle name="Normal 7 2 2 2 3 2 8" xfId="22671" xr:uid="{00000000-0005-0000-0000-000027790000}"/>
    <cellStyle name="Normal 7 2 2 2 3 2 9" xfId="43937" xr:uid="{00000000-0005-0000-0000-000028790000}"/>
    <cellStyle name="Normal 7 2 2 2 3 3" xfId="1554" xr:uid="{00000000-0005-0000-0000-000029790000}"/>
    <cellStyle name="Normal 7 2 2 2 3 3 10" xfId="3503" xr:uid="{00000000-0005-0000-0000-00002A790000}"/>
    <cellStyle name="Normal 7 2 2 2 3 3 2" xfId="7118" xr:uid="{00000000-0005-0000-0000-00002B790000}"/>
    <cellStyle name="Normal 7 2 2 2 3 3 2 2" xfId="17480" xr:uid="{00000000-0005-0000-0000-00002C790000}"/>
    <cellStyle name="Normal 7 2 2 2 3 3 2 2 2" xfId="40780" xr:uid="{00000000-0005-0000-0000-00002D790000}"/>
    <cellStyle name="Normal 7 2 2 2 3 3 2 3" xfId="12282" xr:uid="{00000000-0005-0000-0000-00002E790000}"/>
    <cellStyle name="Normal 7 2 2 2 3 3 2 3 2" xfId="35465" xr:uid="{00000000-0005-0000-0000-00002F790000}"/>
    <cellStyle name="Normal 7 2 2 2 3 3 2 4" xfId="30155" xr:uid="{00000000-0005-0000-0000-000030790000}"/>
    <cellStyle name="Normal 7 2 2 2 3 3 2 5" xfId="24840" xr:uid="{00000000-0005-0000-0000-000031790000}"/>
    <cellStyle name="Normal 7 2 2 2 3 3 3" xfId="8769" xr:uid="{00000000-0005-0000-0000-000032790000}"/>
    <cellStyle name="Normal 7 2 2 2 3 3 3 2" xfId="19203" xr:uid="{00000000-0005-0000-0000-000033790000}"/>
    <cellStyle name="Normal 7 2 2 2 3 3 3 2 2" xfId="42548" xr:uid="{00000000-0005-0000-0000-000034790000}"/>
    <cellStyle name="Normal 7 2 2 2 3 3 3 3" xfId="14049" xr:uid="{00000000-0005-0000-0000-000035790000}"/>
    <cellStyle name="Normal 7 2 2 2 3 3 3 3 2" xfId="37233" xr:uid="{00000000-0005-0000-0000-000036790000}"/>
    <cellStyle name="Normal 7 2 2 2 3 3 3 4" xfId="31923" xr:uid="{00000000-0005-0000-0000-000037790000}"/>
    <cellStyle name="Normal 7 2 2 2 3 3 3 5" xfId="26608" xr:uid="{00000000-0005-0000-0000-000038790000}"/>
    <cellStyle name="Normal 7 2 2 2 3 3 4" xfId="15830" xr:uid="{00000000-0005-0000-0000-000039790000}"/>
    <cellStyle name="Normal 7 2 2 2 3 3 4 2" xfId="39017" xr:uid="{00000000-0005-0000-0000-00003A790000}"/>
    <cellStyle name="Normal 7 2 2 2 3 3 5" xfId="10521" xr:uid="{00000000-0005-0000-0000-00003B790000}"/>
    <cellStyle name="Normal 7 2 2 2 3 3 5 2" xfId="33702" xr:uid="{00000000-0005-0000-0000-00003C790000}"/>
    <cellStyle name="Normal 7 2 2 2 3 3 6" xfId="21148" xr:uid="{00000000-0005-0000-0000-00003D790000}"/>
    <cellStyle name="Normal 7 2 2 2 3 3 6 2" xfId="28392" xr:uid="{00000000-0005-0000-0000-00003E790000}"/>
    <cellStyle name="Normal 7 2 2 2 3 3 7" xfId="23077" xr:uid="{00000000-0005-0000-0000-00003F790000}"/>
    <cellStyle name="Normal 7 2 2 2 3 3 8" xfId="44343" xr:uid="{00000000-0005-0000-0000-000040790000}"/>
    <cellStyle name="Normal 7 2 2 2 3 3 9" xfId="5353" xr:uid="{00000000-0005-0000-0000-000041790000}"/>
    <cellStyle name="Normal 7 2 2 2 3 4" xfId="6319" xr:uid="{00000000-0005-0000-0000-000042790000}"/>
    <cellStyle name="Normal 7 2 2 2 3 4 2" xfId="16752" xr:uid="{00000000-0005-0000-0000-000043790000}"/>
    <cellStyle name="Normal 7 2 2 2 3 4 2 2" xfId="39968" xr:uid="{00000000-0005-0000-0000-000044790000}"/>
    <cellStyle name="Normal 7 2 2 2 3 4 3" xfId="11470" xr:uid="{00000000-0005-0000-0000-000045790000}"/>
    <cellStyle name="Normal 7 2 2 2 3 4 3 2" xfId="34653" xr:uid="{00000000-0005-0000-0000-000046790000}"/>
    <cellStyle name="Normal 7 2 2 2 3 4 4" xfId="29343" xr:uid="{00000000-0005-0000-0000-000047790000}"/>
    <cellStyle name="Normal 7 2 2 2 3 4 5" xfId="24028" xr:uid="{00000000-0005-0000-0000-000048790000}"/>
    <cellStyle name="Normal 7 2 2 2 3 5" xfId="8041" xr:uid="{00000000-0005-0000-0000-000049790000}"/>
    <cellStyle name="Normal 7 2 2 2 3 5 2" xfId="18392" xr:uid="{00000000-0005-0000-0000-00004A790000}"/>
    <cellStyle name="Normal 7 2 2 2 3 5 2 2" xfId="41736" xr:uid="{00000000-0005-0000-0000-00004B790000}"/>
    <cellStyle name="Normal 7 2 2 2 3 5 3" xfId="13237" xr:uid="{00000000-0005-0000-0000-00004C790000}"/>
    <cellStyle name="Normal 7 2 2 2 3 5 3 2" xfId="36421" xr:uid="{00000000-0005-0000-0000-00004D790000}"/>
    <cellStyle name="Normal 7 2 2 2 3 5 4" xfId="31111" xr:uid="{00000000-0005-0000-0000-00004E790000}"/>
    <cellStyle name="Normal 7 2 2 2 3 5 5" xfId="25796" xr:uid="{00000000-0005-0000-0000-00004F790000}"/>
    <cellStyle name="Normal 7 2 2 2 3 6" xfId="15018" xr:uid="{00000000-0005-0000-0000-000050790000}"/>
    <cellStyle name="Normal 7 2 2 2 3 6 2" xfId="38205" xr:uid="{00000000-0005-0000-0000-000051790000}"/>
    <cellStyle name="Normal 7 2 2 2 3 7" xfId="9709" xr:uid="{00000000-0005-0000-0000-000052790000}"/>
    <cellStyle name="Normal 7 2 2 2 3 7 2" xfId="32890" xr:uid="{00000000-0005-0000-0000-000053790000}"/>
    <cellStyle name="Normal 7 2 2 2 3 8" xfId="20336" xr:uid="{00000000-0005-0000-0000-000054790000}"/>
    <cellStyle name="Normal 7 2 2 2 3 8 2" xfId="27580" xr:uid="{00000000-0005-0000-0000-000055790000}"/>
    <cellStyle name="Normal 7 2 2 2 3 9" xfId="22265" xr:uid="{00000000-0005-0000-0000-000056790000}"/>
    <cellStyle name="Normal 7 2 2 2 4" xfId="867" xr:uid="{00000000-0005-0000-0000-000057790000}"/>
    <cellStyle name="Normal 7 2 2 2 4 10" xfId="43660" xr:uid="{00000000-0005-0000-0000-000058790000}"/>
    <cellStyle name="Normal 7 2 2 2 4 11" xfId="5354" xr:uid="{00000000-0005-0000-0000-000059790000}"/>
    <cellStyle name="Normal 7 2 2 2 4 12" xfId="2820" xr:uid="{00000000-0005-0000-0000-00005A790000}"/>
    <cellStyle name="Normal 7 2 2 2 4 2" xfId="1275" xr:uid="{00000000-0005-0000-0000-00005B790000}"/>
    <cellStyle name="Normal 7 2 2 2 4 2 10" xfId="5355" xr:uid="{00000000-0005-0000-0000-00005C790000}"/>
    <cellStyle name="Normal 7 2 2 2 4 2 11" xfId="3226" xr:uid="{00000000-0005-0000-0000-00005D790000}"/>
    <cellStyle name="Normal 7 2 2 2 4 2 2" xfId="2090" xr:uid="{00000000-0005-0000-0000-00005E790000}"/>
    <cellStyle name="Normal 7 2 2 2 4 2 2 10" xfId="4038" xr:uid="{00000000-0005-0000-0000-00005F790000}"/>
    <cellStyle name="Normal 7 2 2 2 4 2 2 2" xfId="7645" xr:uid="{00000000-0005-0000-0000-000060790000}"/>
    <cellStyle name="Normal 7 2 2 2 4 2 2 2 2" xfId="17979" xr:uid="{00000000-0005-0000-0000-000061790000}"/>
    <cellStyle name="Normal 7 2 2 2 4 2 2 2 2 2" xfId="41315" xr:uid="{00000000-0005-0000-0000-000062790000}"/>
    <cellStyle name="Normal 7 2 2 2 4 2 2 2 3" xfId="12817" xr:uid="{00000000-0005-0000-0000-000063790000}"/>
    <cellStyle name="Normal 7 2 2 2 4 2 2 2 3 2" xfId="36000" xr:uid="{00000000-0005-0000-0000-000064790000}"/>
    <cellStyle name="Normal 7 2 2 2 4 2 2 2 4" xfId="30690" xr:uid="{00000000-0005-0000-0000-000065790000}"/>
    <cellStyle name="Normal 7 2 2 2 4 2 2 2 5" xfId="25375" xr:uid="{00000000-0005-0000-0000-000066790000}"/>
    <cellStyle name="Normal 7 2 2 2 4 2 2 3" xfId="9269" xr:uid="{00000000-0005-0000-0000-000067790000}"/>
    <cellStyle name="Normal 7 2 2 2 4 2 2 3 2" xfId="19738" xr:uid="{00000000-0005-0000-0000-000068790000}"/>
    <cellStyle name="Normal 7 2 2 2 4 2 2 3 2 2" xfId="43083" xr:uid="{00000000-0005-0000-0000-000069790000}"/>
    <cellStyle name="Normal 7 2 2 2 4 2 2 3 3" xfId="14584" xr:uid="{00000000-0005-0000-0000-00006A790000}"/>
    <cellStyle name="Normal 7 2 2 2 4 2 2 3 3 2" xfId="37768" xr:uid="{00000000-0005-0000-0000-00006B790000}"/>
    <cellStyle name="Normal 7 2 2 2 4 2 2 3 4" xfId="32458" xr:uid="{00000000-0005-0000-0000-00006C790000}"/>
    <cellStyle name="Normal 7 2 2 2 4 2 2 3 5" xfId="27143" xr:uid="{00000000-0005-0000-0000-00006D790000}"/>
    <cellStyle name="Normal 7 2 2 2 4 2 2 4" xfId="16365" xr:uid="{00000000-0005-0000-0000-00006E790000}"/>
    <cellStyle name="Normal 7 2 2 2 4 2 2 4 2" xfId="39552" xr:uid="{00000000-0005-0000-0000-00006F790000}"/>
    <cellStyle name="Normal 7 2 2 2 4 2 2 5" xfId="11056" xr:uid="{00000000-0005-0000-0000-000070790000}"/>
    <cellStyle name="Normal 7 2 2 2 4 2 2 5 2" xfId="34237" xr:uid="{00000000-0005-0000-0000-000071790000}"/>
    <cellStyle name="Normal 7 2 2 2 4 2 2 6" xfId="21683" xr:uid="{00000000-0005-0000-0000-000072790000}"/>
    <cellStyle name="Normal 7 2 2 2 4 2 2 6 2" xfId="28927" xr:uid="{00000000-0005-0000-0000-000073790000}"/>
    <cellStyle name="Normal 7 2 2 2 4 2 2 7" xfId="23612" xr:uid="{00000000-0005-0000-0000-000074790000}"/>
    <cellStyle name="Normal 7 2 2 2 4 2 2 8" xfId="44878" xr:uid="{00000000-0005-0000-0000-000075790000}"/>
    <cellStyle name="Normal 7 2 2 2 4 2 2 9" xfId="5356" xr:uid="{00000000-0005-0000-0000-000076790000}"/>
    <cellStyle name="Normal 7 2 2 2 4 2 3" xfId="6845" xr:uid="{00000000-0005-0000-0000-000077790000}"/>
    <cellStyle name="Normal 7 2 2 2 4 2 3 2" xfId="17215" xr:uid="{00000000-0005-0000-0000-000078790000}"/>
    <cellStyle name="Normal 7 2 2 2 4 2 3 2 2" xfId="40503" xr:uid="{00000000-0005-0000-0000-000079790000}"/>
    <cellStyle name="Normal 7 2 2 2 4 2 3 3" xfId="12005" xr:uid="{00000000-0005-0000-0000-00007A790000}"/>
    <cellStyle name="Normal 7 2 2 2 4 2 3 3 2" xfId="35188" xr:uid="{00000000-0005-0000-0000-00007B790000}"/>
    <cellStyle name="Normal 7 2 2 2 4 2 3 4" xfId="29878" xr:uid="{00000000-0005-0000-0000-00007C790000}"/>
    <cellStyle name="Normal 7 2 2 2 4 2 3 5" xfId="24563" xr:uid="{00000000-0005-0000-0000-00007D790000}"/>
    <cellStyle name="Normal 7 2 2 2 4 2 4" xfId="8504" xr:uid="{00000000-0005-0000-0000-00007E790000}"/>
    <cellStyle name="Normal 7 2 2 2 4 2 4 2" xfId="18926" xr:uid="{00000000-0005-0000-0000-00007F790000}"/>
    <cellStyle name="Normal 7 2 2 2 4 2 4 2 2" xfId="42271" xr:uid="{00000000-0005-0000-0000-000080790000}"/>
    <cellStyle name="Normal 7 2 2 2 4 2 4 3" xfId="13772" xr:uid="{00000000-0005-0000-0000-000081790000}"/>
    <cellStyle name="Normal 7 2 2 2 4 2 4 3 2" xfId="36956" xr:uid="{00000000-0005-0000-0000-000082790000}"/>
    <cellStyle name="Normal 7 2 2 2 4 2 4 4" xfId="31646" xr:uid="{00000000-0005-0000-0000-000083790000}"/>
    <cellStyle name="Normal 7 2 2 2 4 2 4 5" xfId="26331" xr:uid="{00000000-0005-0000-0000-000084790000}"/>
    <cellStyle name="Normal 7 2 2 2 4 2 5" xfId="15553" xr:uid="{00000000-0005-0000-0000-000085790000}"/>
    <cellStyle name="Normal 7 2 2 2 4 2 5 2" xfId="38740" xr:uid="{00000000-0005-0000-0000-000086790000}"/>
    <cellStyle name="Normal 7 2 2 2 4 2 6" xfId="10244" xr:uid="{00000000-0005-0000-0000-000087790000}"/>
    <cellStyle name="Normal 7 2 2 2 4 2 6 2" xfId="33425" xr:uid="{00000000-0005-0000-0000-000088790000}"/>
    <cellStyle name="Normal 7 2 2 2 4 2 7" xfId="20871" xr:uid="{00000000-0005-0000-0000-000089790000}"/>
    <cellStyle name="Normal 7 2 2 2 4 2 7 2" xfId="28115" xr:uid="{00000000-0005-0000-0000-00008A790000}"/>
    <cellStyle name="Normal 7 2 2 2 4 2 8" xfId="22800" xr:uid="{00000000-0005-0000-0000-00008B790000}"/>
    <cellStyle name="Normal 7 2 2 2 4 2 9" xfId="44066" xr:uid="{00000000-0005-0000-0000-00008C790000}"/>
    <cellStyle name="Normal 7 2 2 2 4 3" xfId="1683" xr:uid="{00000000-0005-0000-0000-00008D790000}"/>
    <cellStyle name="Normal 7 2 2 2 4 3 10" xfId="3632" xr:uid="{00000000-0005-0000-0000-00008E790000}"/>
    <cellStyle name="Normal 7 2 2 2 4 3 2" xfId="7245" xr:uid="{00000000-0005-0000-0000-00008F790000}"/>
    <cellStyle name="Normal 7 2 2 2 4 3 2 2" xfId="17597" xr:uid="{00000000-0005-0000-0000-000090790000}"/>
    <cellStyle name="Normal 7 2 2 2 4 3 2 2 2" xfId="40909" xr:uid="{00000000-0005-0000-0000-000091790000}"/>
    <cellStyle name="Normal 7 2 2 2 4 3 2 3" xfId="12411" xr:uid="{00000000-0005-0000-0000-000092790000}"/>
    <cellStyle name="Normal 7 2 2 2 4 3 2 3 2" xfId="35594" xr:uid="{00000000-0005-0000-0000-000093790000}"/>
    <cellStyle name="Normal 7 2 2 2 4 3 2 4" xfId="30284" xr:uid="{00000000-0005-0000-0000-000094790000}"/>
    <cellStyle name="Normal 7 2 2 2 4 3 2 5" xfId="24969" xr:uid="{00000000-0005-0000-0000-000095790000}"/>
    <cellStyle name="Normal 7 2 2 2 4 3 3" xfId="8886" xr:uid="{00000000-0005-0000-0000-000096790000}"/>
    <cellStyle name="Normal 7 2 2 2 4 3 3 2" xfId="19332" xr:uid="{00000000-0005-0000-0000-000097790000}"/>
    <cellStyle name="Normal 7 2 2 2 4 3 3 2 2" xfId="42677" xr:uid="{00000000-0005-0000-0000-000098790000}"/>
    <cellStyle name="Normal 7 2 2 2 4 3 3 3" xfId="14178" xr:uid="{00000000-0005-0000-0000-000099790000}"/>
    <cellStyle name="Normal 7 2 2 2 4 3 3 3 2" xfId="37362" xr:uid="{00000000-0005-0000-0000-00009A790000}"/>
    <cellStyle name="Normal 7 2 2 2 4 3 3 4" xfId="32052" xr:uid="{00000000-0005-0000-0000-00009B790000}"/>
    <cellStyle name="Normal 7 2 2 2 4 3 3 5" xfId="26737" xr:uid="{00000000-0005-0000-0000-00009C790000}"/>
    <cellStyle name="Normal 7 2 2 2 4 3 4" xfId="15959" xr:uid="{00000000-0005-0000-0000-00009D790000}"/>
    <cellStyle name="Normal 7 2 2 2 4 3 4 2" xfId="39146" xr:uid="{00000000-0005-0000-0000-00009E790000}"/>
    <cellStyle name="Normal 7 2 2 2 4 3 5" xfId="10650" xr:uid="{00000000-0005-0000-0000-00009F790000}"/>
    <cellStyle name="Normal 7 2 2 2 4 3 5 2" xfId="33831" xr:uid="{00000000-0005-0000-0000-0000A0790000}"/>
    <cellStyle name="Normal 7 2 2 2 4 3 6" xfId="21277" xr:uid="{00000000-0005-0000-0000-0000A1790000}"/>
    <cellStyle name="Normal 7 2 2 2 4 3 6 2" xfId="28521" xr:uid="{00000000-0005-0000-0000-0000A2790000}"/>
    <cellStyle name="Normal 7 2 2 2 4 3 7" xfId="23206" xr:uid="{00000000-0005-0000-0000-0000A3790000}"/>
    <cellStyle name="Normal 7 2 2 2 4 3 8" xfId="44472" xr:uid="{00000000-0005-0000-0000-0000A4790000}"/>
    <cellStyle name="Normal 7 2 2 2 4 3 9" xfId="5357" xr:uid="{00000000-0005-0000-0000-0000A5790000}"/>
    <cellStyle name="Normal 7 2 2 2 4 4" xfId="6446" xr:uid="{00000000-0005-0000-0000-0000A6790000}"/>
    <cellStyle name="Normal 7 2 2 2 4 4 2" xfId="16857" xr:uid="{00000000-0005-0000-0000-0000A7790000}"/>
    <cellStyle name="Normal 7 2 2 2 4 4 2 2" xfId="40097" xr:uid="{00000000-0005-0000-0000-0000A8790000}"/>
    <cellStyle name="Normal 7 2 2 2 4 4 3" xfId="11599" xr:uid="{00000000-0005-0000-0000-0000A9790000}"/>
    <cellStyle name="Normal 7 2 2 2 4 4 3 2" xfId="34782" xr:uid="{00000000-0005-0000-0000-0000AA790000}"/>
    <cellStyle name="Normal 7 2 2 2 4 4 4" xfId="29472" xr:uid="{00000000-0005-0000-0000-0000AB790000}"/>
    <cellStyle name="Normal 7 2 2 2 4 4 5" xfId="24157" xr:uid="{00000000-0005-0000-0000-0000AC790000}"/>
    <cellStyle name="Normal 7 2 2 2 4 5" xfId="8146" xr:uid="{00000000-0005-0000-0000-0000AD790000}"/>
    <cellStyle name="Normal 7 2 2 2 4 5 2" xfId="18521" xr:uid="{00000000-0005-0000-0000-0000AE790000}"/>
    <cellStyle name="Normal 7 2 2 2 4 5 2 2" xfId="41865" xr:uid="{00000000-0005-0000-0000-0000AF790000}"/>
    <cellStyle name="Normal 7 2 2 2 4 5 3" xfId="13366" xr:uid="{00000000-0005-0000-0000-0000B0790000}"/>
    <cellStyle name="Normal 7 2 2 2 4 5 3 2" xfId="36550" xr:uid="{00000000-0005-0000-0000-0000B1790000}"/>
    <cellStyle name="Normal 7 2 2 2 4 5 4" xfId="31240" xr:uid="{00000000-0005-0000-0000-0000B2790000}"/>
    <cellStyle name="Normal 7 2 2 2 4 5 5" xfId="25925" xr:uid="{00000000-0005-0000-0000-0000B3790000}"/>
    <cellStyle name="Normal 7 2 2 2 4 6" xfId="15147" xr:uid="{00000000-0005-0000-0000-0000B4790000}"/>
    <cellStyle name="Normal 7 2 2 2 4 6 2" xfId="38334" xr:uid="{00000000-0005-0000-0000-0000B5790000}"/>
    <cellStyle name="Normal 7 2 2 2 4 7" xfId="9838" xr:uid="{00000000-0005-0000-0000-0000B6790000}"/>
    <cellStyle name="Normal 7 2 2 2 4 7 2" xfId="33019" xr:uid="{00000000-0005-0000-0000-0000B7790000}"/>
    <cellStyle name="Normal 7 2 2 2 4 8" xfId="20465" xr:uid="{00000000-0005-0000-0000-0000B8790000}"/>
    <cellStyle name="Normal 7 2 2 2 4 8 2" xfId="27709" xr:uid="{00000000-0005-0000-0000-0000B9790000}"/>
    <cellStyle name="Normal 7 2 2 2 4 9" xfId="22394" xr:uid="{00000000-0005-0000-0000-0000BA790000}"/>
    <cellStyle name="Normal 7 2 2 2 5" xfId="1011" xr:uid="{00000000-0005-0000-0000-0000BB790000}"/>
    <cellStyle name="Normal 7 2 2 2 5 10" xfId="5358" xr:uid="{00000000-0005-0000-0000-0000BC790000}"/>
    <cellStyle name="Normal 7 2 2 2 5 11" xfId="2962" xr:uid="{00000000-0005-0000-0000-0000BD790000}"/>
    <cellStyle name="Normal 7 2 2 2 5 2" xfId="1826" xr:uid="{00000000-0005-0000-0000-0000BE790000}"/>
    <cellStyle name="Normal 7 2 2 2 5 2 10" xfId="3774" xr:uid="{00000000-0005-0000-0000-0000BF790000}"/>
    <cellStyle name="Normal 7 2 2 2 5 2 2" xfId="7385" xr:uid="{00000000-0005-0000-0000-0000C0790000}"/>
    <cellStyle name="Normal 7 2 2 2 5 2 2 2" xfId="17739" xr:uid="{00000000-0005-0000-0000-0000C1790000}"/>
    <cellStyle name="Normal 7 2 2 2 5 2 2 2 2" xfId="41051" xr:uid="{00000000-0005-0000-0000-0000C2790000}"/>
    <cellStyle name="Normal 7 2 2 2 5 2 2 3" xfId="12553" xr:uid="{00000000-0005-0000-0000-0000C3790000}"/>
    <cellStyle name="Normal 7 2 2 2 5 2 2 3 2" xfId="35736" xr:uid="{00000000-0005-0000-0000-0000C4790000}"/>
    <cellStyle name="Normal 7 2 2 2 5 2 2 4" xfId="30426" xr:uid="{00000000-0005-0000-0000-0000C5790000}"/>
    <cellStyle name="Normal 7 2 2 2 5 2 2 5" xfId="25111" xr:uid="{00000000-0005-0000-0000-0000C6790000}"/>
    <cellStyle name="Normal 7 2 2 2 5 2 3" xfId="9029" xr:uid="{00000000-0005-0000-0000-0000C7790000}"/>
    <cellStyle name="Normal 7 2 2 2 5 2 3 2" xfId="19474" xr:uid="{00000000-0005-0000-0000-0000C8790000}"/>
    <cellStyle name="Normal 7 2 2 2 5 2 3 2 2" xfId="42819" xr:uid="{00000000-0005-0000-0000-0000C9790000}"/>
    <cellStyle name="Normal 7 2 2 2 5 2 3 3" xfId="14320" xr:uid="{00000000-0005-0000-0000-0000CA790000}"/>
    <cellStyle name="Normal 7 2 2 2 5 2 3 3 2" xfId="37504" xr:uid="{00000000-0005-0000-0000-0000CB790000}"/>
    <cellStyle name="Normal 7 2 2 2 5 2 3 4" xfId="32194" xr:uid="{00000000-0005-0000-0000-0000CC790000}"/>
    <cellStyle name="Normal 7 2 2 2 5 2 3 5" xfId="26879" xr:uid="{00000000-0005-0000-0000-0000CD790000}"/>
    <cellStyle name="Normal 7 2 2 2 5 2 4" xfId="16101" xr:uid="{00000000-0005-0000-0000-0000CE790000}"/>
    <cellStyle name="Normal 7 2 2 2 5 2 4 2" xfId="39288" xr:uid="{00000000-0005-0000-0000-0000CF790000}"/>
    <cellStyle name="Normal 7 2 2 2 5 2 5" xfId="10792" xr:uid="{00000000-0005-0000-0000-0000D0790000}"/>
    <cellStyle name="Normal 7 2 2 2 5 2 5 2" xfId="33973" xr:uid="{00000000-0005-0000-0000-0000D1790000}"/>
    <cellStyle name="Normal 7 2 2 2 5 2 6" xfId="21419" xr:uid="{00000000-0005-0000-0000-0000D2790000}"/>
    <cellStyle name="Normal 7 2 2 2 5 2 6 2" xfId="28663" xr:uid="{00000000-0005-0000-0000-0000D3790000}"/>
    <cellStyle name="Normal 7 2 2 2 5 2 7" xfId="23348" xr:uid="{00000000-0005-0000-0000-0000D4790000}"/>
    <cellStyle name="Normal 7 2 2 2 5 2 8" xfId="44614" xr:uid="{00000000-0005-0000-0000-0000D5790000}"/>
    <cellStyle name="Normal 7 2 2 2 5 2 9" xfId="5359" xr:uid="{00000000-0005-0000-0000-0000D6790000}"/>
    <cellStyle name="Normal 7 2 2 2 5 3" xfId="6585" xr:uid="{00000000-0005-0000-0000-0000D7790000}"/>
    <cellStyle name="Normal 7 2 2 2 5 3 2" xfId="16987" xr:uid="{00000000-0005-0000-0000-0000D8790000}"/>
    <cellStyle name="Normal 7 2 2 2 5 3 2 2" xfId="40239" xr:uid="{00000000-0005-0000-0000-0000D9790000}"/>
    <cellStyle name="Normal 7 2 2 2 5 3 3" xfId="11741" xr:uid="{00000000-0005-0000-0000-0000DA790000}"/>
    <cellStyle name="Normal 7 2 2 2 5 3 3 2" xfId="34924" xr:uid="{00000000-0005-0000-0000-0000DB790000}"/>
    <cellStyle name="Normal 7 2 2 2 5 3 4" xfId="29614" xr:uid="{00000000-0005-0000-0000-0000DC790000}"/>
    <cellStyle name="Normal 7 2 2 2 5 3 5" xfId="24299" xr:uid="{00000000-0005-0000-0000-0000DD790000}"/>
    <cellStyle name="Normal 7 2 2 2 5 4" xfId="8276" xr:uid="{00000000-0005-0000-0000-0000DE790000}"/>
    <cellStyle name="Normal 7 2 2 2 5 4 2" xfId="18662" xr:uid="{00000000-0005-0000-0000-0000DF790000}"/>
    <cellStyle name="Normal 7 2 2 2 5 4 2 2" xfId="42007" xr:uid="{00000000-0005-0000-0000-0000E0790000}"/>
    <cellStyle name="Normal 7 2 2 2 5 4 3" xfId="13508" xr:uid="{00000000-0005-0000-0000-0000E1790000}"/>
    <cellStyle name="Normal 7 2 2 2 5 4 3 2" xfId="36692" xr:uid="{00000000-0005-0000-0000-0000E2790000}"/>
    <cellStyle name="Normal 7 2 2 2 5 4 4" xfId="31382" xr:uid="{00000000-0005-0000-0000-0000E3790000}"/>
    <cellStyle name="Normal 7 2 2 2 5 4 5" xfId="26067" xr:uid="{00000000-0005-0000-0000-0000E4790000}"/>
    <cellStyle name="Normal 7 2 2 2 5 5" xfId="15289" xr:uid="{00000000-0005-0000-0000-0000E5790000}"/>
    <cellStyle name="Normal 7 2 2 2 5 5 2" xfId="38476" xr:uid="{00000000-0005-0000-0000-0000E6790000}"/>
    <cellStyle name="Normal 7 2 2 2 5 6" xfId="9980" xr:uid="{00000000-0005-0000-0000-0000E7790000}"/>
    <cellStyle name="Normal 7 2 2 2 5 6 2" xfId="33161" xr:uid="{00000000-0005-0000-0000-0000E8790000}"/>
    <cellStyle name="Normal 7 2 2 2 5 7" xfId="20607" xr:uid="{00000000-0005-0000-0000-0000E9790000}"/>
    <cellStyle name="Normal 7 2 2 2 5 7 2" xfId="27851" xr:uid="{00000000-0005-0000-0000-0000EA790000}"/>
    <cellStyle name="Normal 7 2 2 2 5 8" xfId="22536" xr:uid="{00000000-0005-0000-0000-0000EB790000}"/>
    <cellStyle name="Normal 7 2 2 2 5 9" xfId="43802" xr:uid="{00000000-0005-0000-0000-0000EC790000}"/>
    <cellStyle name="Normal 7 2 2 2 6" xfId="592" xr:uid="{00000000-0005-0000-0000-0000ED790000}"/>
    <cellStyle name="Normal 7 2 2 2 6 10" xfId="2556" xr:uid="{00000000-0005-0000-0000-0000EE790000}"/>
    <cellStyle name="Normal 7 2 2 2 6 2" xfId="6186" xr:uid="{00000000-0005-0000-0000-0000EF790000}"/>
    <cellStyle name="Normal 7 2 2 2 6 2 2" xfId="16629" xr:uid="{00000000-0005-0000-0000-0000F0790000}"/>
    <cellStyle name="Normal 7 2 2 2 6 2 2 2" xfId="39833" xr:uid="{00000000-0005-0000-0000-0000F1790000}"/>
    <cellStyle name="Normal 7 2 2 2 6 2 3" xfId="11335" xr:uid="{00000000-0005-0000-0000-0000F2790000}"/>
    <cellStyle name="Normal 7 2 2 2 6 2 3 2" xfId="34518" xr:uid="{00000000-0005-0000-0000-0000F3790000}"/>
    <cellStyle name="Normal 7 2 2 2 6 2 4" xfId="29208" xr:uid="{00000000-0005-0000-0000-0000F4790000}"/>
    <cellStyle name="Normal 7 2 2 2 6 2 5" xfId="23893" xr:uid="{00000000-0005-0000-0000-0000F5790000}"/>
    <cellStyle name="Normal 7 2 2 2 6 3" xfId="7918" xr:uid="{00000000-0005-0000-0000-0000F6790000}"/>
    <cellStyle name="Normal 7 2 2 2 6 3 2" xfId="18257" xr:uid="{00000000-0005-0000-0000-0000F7790000}"/>
    <cellStyle name="Normal 7 2 2 2 6 3 2 2" xfId="41601" xr:uid="{00000000-0005-0000-0000-0000F8790000}"/>
    <cellStyle name="Normal 7 2 2 2 6 3 3" xfId="13102" xr:uid="{00000000-0005-0000-0000-0000F9790000}"/>
    <cellStyle name="Normal 7 2 2 2 6 3 3 2" xfId="36286" xr:uid="{00000000-0005-0000-0000-0000FA790000}"/>
    <cellStyle name="Normal 7 2 2 2 6 3 4" xfId="30976" xr:uid="{00000000-0005-0000-0000-0000FB790000}"/>
    <cellStyle name="Normal 7 2 2 2 6 3 5" xfId="25661" xr:uid="{00000000-0005-0000-0000-0000FC790000}"/>
    <cellStyle name="Normal 7 2 2 2 6 4" xfId="14883" xr:uid="{00000000-0005-0000-0000-0000FD790000}"/>
    <cellStyle name="Normal 7 2 2 2 6 4 2" xfId="38070" xr:uid="{00000000-0005-0000-0000-0000FE790000}"/>
    <cellStyle name="Normal 7 2 2 2 6 5" xfId="9574" xr:uid="{00000000-0005-0000-0000-0000FF790000}"/>
    <cellStyle name="Normal 7 2 2 2 6 5 2" xfId="32755" xr:uid="{00000000-0005-0000-0000-0000007A0000}"/>
    <cellStyle name="Normal 7 2 2 2 6 6" xfId="20201" xr:uid="{00000000-0005-0000-0000-0000017A0000}"/>
    <cellStyle name="Normal 7 2 2 2 6 6 2" xfId="27445" xr:uid="{00000000-0005-0000-0000-0000027A0000}"/>
    <cellStyle name="Normal 7 2 2 2 6 7" xfId="22130" xr:uid="{00000000-0005-0000-0000-0000037A0000}"/>
    <cellStyle name="Normal 7 2 2 2 6 8" xfId="43396" xr:uid="{00000000-0005-0000-0000-0000047A0000}"/>
    <cellStyle name="Normal 7 2 2 2 6 9" xfId="5360" xr:uid="{00000000-0005-0000-0000-0000057A0000}"/>
    <cellStyle name="Normal 7 2 2 2 7" xfId="1419" xr:uid="{00000000-0005-0000-0000-0000067A0000}"/>
    <cellStyle name="Normal 7 2 2 2 7 10" xfId="3368" xr:uid="{00000000-0005-0000-0000-0000077A0000}"/>
    <cellStyle name="Normal 7 2 2 2 7 2" xfId="6985" xr:uid="{00000000-0005-0000-0000-0000087A0000}"/>
    <cellStyle name="Normal 7 2 2 2 7 2 2" xfId="17357" xr:uid="{00000000-0005-0000-0000-0000097A0000}"/>
    <cellStyle name="Normal 7 2 2 2 7 2 2 2" xfId="40645" xr:uid="{00000000-0005-0000-0000-00000A7A0000}"/>
    <cellStyle name="Normal 7 2 2 2 7 2 3" xfId="12147" xr:uid="{00000000-0005-0000-0000-00000B7A0000}"/>
    <cellStyle name="Normal 7 2 2 2 7 2 3 2" xfId="35330" xr:uid="{00000000-0005-0000-0000-00000C7A0000}"/>
    <cellStyle name="Normal 7 2 2 2 7 2 4" xfId="30020" xr:uid="{00000000-0005-0000-0000-00000D7A0000}"/>
    <cellStyle name="Normal 7 2 2 2 7 2 5" xfId="24705" xr:uid="{00000000-0005-0000-0000-00000E7A0000}"/>
    <cellStyle name="Normal 7 2 2 2 7 3" xfId="8646" xr:uid="{00000000-0005-0000-0000-00000F7A0000}"/>
    <cellStyle name="Normal 7 2 2 2 7 3 2" xfId="19068" xr:uid="{00000000-0005-0000-0000-0000107A0000}"/>
    <cellStyle name="Normal 7 2 2 2 7 3 2 2" xfId="42413" xr:uid="{00000000-0005-0000-0000-0000117A0000}"/>
    <cellStyle name="Normal 7 2 2 2 7 3 3" xfId="13914" xr:uid="{00000000-0005-0000-0000-0000127A0000}"/>
    <cellStyle name="Normal 7 2 2 2 7 3 3 2" xfId="37098" xr:uid="{00000000-0005-0000-0000-0000137A0000}"/>
    <cellStyle name="Normal 7 2 2 2 7 3 4" xfId="31788" xr:uid="{00000000-0005-0000-0000-0000147A0000}"/>
    <cellStyle name="Normal 7 2 2 2 7 3 5" xfId="26473" xr:uid="{00000000-0005-0000-0000-0000157A0000}"/>
    <cellStyle name="Normal 7 2 2 2 7 4" xfId="15695" xr:uid="{00000000-0005-0000-0000-0000167A0000}"/>
    <cellStyle name="Normal 7 2 2 2 7 4 2" xfId="38882" xr:uid="{00000000-0005-0000-0000-0000177A0000}"/>
    <cellStyle name="Normal 7 2 2 2 7 5" xfId="10386" xr:uid="{00000000-0005-0000-0000-0000187A0000}"/>
    <cellStyle name="Normal 7 2 2 2 7 5 2" xfId="33567" xr:uid="{00000000-0005-0000-0000-0000197A0000}"/>
    <cellStyle name="Normal 7 2 2 2 7 6" xfId="21013" xr:uid="{00000000-0005-0000-0000-00001A7A0000}"/>
    <cellStyle name="Normal 7 2 2 2 7 6 2" xfId="28257" xr:uid="{00000000-0005-0000-0000-00001B7A0000}"/>
    <cellStyle name="Normal 7 2 2 2 7 7" xfId="22942" xr:uid="{00000000-0005-0000-0000-00001C7A0000}"/>
    <cellStyle name="Normal 7 2 2 2 7 8" xfId="44208" xr:uid="{00000000-0005-0000-0000-00001D7A0000}"/>
    <cellStyle name="Normal 7 2 2 2 7 9" xfId="5361" xr:uid="{00000000-0005-0000-0000-00001E7A0000}"/>
    <cellStyle name="Normal 7 2 2 2 8" xfId="6053" xr:uid="{00000000-0005-0000-0000-00001F7A0000}"/>
    <cellStyle name="Normal 7 2 2 2 8 2" xfId="16508" xr:uid="{00000000-0005-0000-0000-0000207A0000}"/>
    <cellStyle name="Normal 7 2 2 2 8 2 2" xfId="39699" xr:uid="{00000000-0005-0000-0000-0000217A0000}"/>
    <cellStyle name="Normal 7 2 2 2 8 3" xfId="11201" xr:uid="{00000000-0005-0000-0000-0000227A0000}"/>
    <cellStyle name="Normal 7 2 2 2 8 3 2" xfId="34384" xr:uid="{00000000-0005-0000-0000-0000237A0000}"/>
    <cellStyle name="Normal 7 2 2 2 8 4" xfId="29074" xr:uid="{00000000-0005-0000-0000-0000247A0000}"/>
    <cellStyle name="Normal 7 2 2 2 8 5" xfId="23759" xr:uid="{00000000-0005-0000-0000-0000257A0000}"/>
    <cellStyle name="Normal 7 2 2 2 9" xfId="7797" xr:uid="{00000000-0005-0000-0000-0000267A0000}"/>
    <cellStyle name="Normal 7 2 2 2 9 2" xfId="18124" xr:uid="{00000000-0005-0000-0000-0000277A0000}"/>
    <cellStyle name="Normal 7 2 2 2 9 2 2" xfId="41467" xr:uid="{00000000-0005-0000-0000-0000287A0000}"/>
    <cellStyle name="Normal 7 2 2 2 9 3" xfId="12968" xr:uid="{00000000-0005-0000-0000-0000297A0000}"/>
    <cellStyle name="Normal 7 2 2 2 9 3 2" xfId="36152" xr:uid="{00000000-0005-0000-0000-00002A7A0000}"/>
    <cellStyle name="Normal 7 2 2 2 9 4" xfId="30842" xr:uid="{00000000-0005-0000-0000-00002B7A0000}"/>
    <cellStyle name="Normal 7 2 2 2 9 5" xfId="25527" xr:uid="{00000000-0005-0000-0000-00002C7A0000}"/>
    <cellStyle name="Normal 7 2 2 3" xfId="479" xr:uid="{00000000-0005-0000-0000-00002D7A0000}"/>
    <cellStyle name="Normal 7 2 2 3 10" xfId="9461" xr:uid="{00000000-0005-0000-0000-00002E7A0000}"/>
    <cellStyle name="Normal 7 2 2 3 10 2" xfId="32642" xr:uid="{00000000-0005-0000-0000-00002F7A0000}"/>
    <cellStyle name="Normal 7 2 2 3 11" xfId="20088" xr:uid="{00000000-0005-0000-0000-0000307A0000}"/>
    <cellStyle name="Normal 7 2 2 3 11 2" xfId="27332" xr:uid="{00000000-0005-0000-0000-0000317A0000}"/>
    <cellStyle name="Normal 7 2 2 3 12" xfId="22017" xr:uid="{00000000-0005-0000-0000-0000327A0000}"/>
    <cellStyle name="Normal 7 2 2 3 13" xfId="43283" xr:uid="{00000000-0005-0000-0000-0000337A0000}"/>
    <cellStyle name="Normal 7 2 2 3 14" xfId="5362" xr:uid="{00000000-0005-0000-0000-0000347A0000}"/>
    <cellStyle name="Normal 7 2 2 3 15" xfId="2443" xr:uid="{00000000-0005-0000-0000-0000357A0000}"/>
    <cellStyle name="Normal 7 2 2 3 2" xfId="751" xr:uid="{00000000-0005-0000-0000-0000367A0000}"/>
    <cellStyle name="Normal 7 2 2 3 2 10" xfId="43552" xr:uid="{00000000-0005-0000-0000-0000377A0000}"/>
    <cellStyle name="Normal 7 2 2 3 2 11" xfId="5363" xr:uid="{00000000-0005-0000-0000-0000387A0000}"/>
    <cellStyle name="Normal 7 2 2 3 2 12" xfId="2712" xr:uid="{00000000-0005-0000-0000-0000397A0000}"/>
    <cellStyle name="Normal 7 2 2 3 2 2" xfId="1167" xr:uid="{00000000-0005-0000-0000-00003A7A0000}"/>
    <cellStyle name="Normal 7 2 2 3 2 2 10" xfId="5364" xr:uid="{00000000-0005-0000-0000-00003B7A0000}"/>
    <cellStyle name="Normal 7 2 2 3 2 2 11" xfId="3118" xr:uid="{00000000-0005-0000-0000-00003C7A0000}"/>
    <cellStyle name="Normal 7 2 2 3 2 2 2" xfId="1982" xr:uid="{00000000-0005-0000-0000-00003D7A0000}"/>
    <cellStyle name="Normal 7 2 2 3 2 2 2 10" xfId="3930" xr:uid="{00000000-0005-0000-0000-00003E7A0000}"/>
    <cellStyle name="Normal 7 2 2 3 2 2 2 2" xfId="7539" xr:uid="{00000000-0005-0000-0000-00003F7A0000}"/>
    <cellStyle name="Normal 7 2 2 3 2 2 2 2 2" xfId="17883" xr:uid="{00000000-0005-0000-0000-0000407A0000}"/>
    <cellStyle name="Normal 7 2 2 3 2 2 2 2 2 2" xfId="41207" xr:uid="{00000000-0005-0000-0000-0000417A0000}"/>
    <cellStyle name="Normal 7 2 2 3 2 2 2 2 3" xfId="12709" xr:uid="{00000000-0005-0000-0000-0000427A0000}"/>
    <cellStyle name="Normal 7 2 2 3 2 2 2 2 3 2" xfId="35892" xr:uid="{00000000-0005-0000-0000-0000437A0000}"/>
    <cellStyle name="Normal 7 2 2 3 2 2 2 2 4" xfId="30582" xr:uid="{00000000-0005-0000-0000-0000447A0000}"/>
    <cellStyle name="Normal 7 2 2 3 2 2 2 2 5" xfId="25267" xr:uid="{00000000-0005-0000-0000-0000457A0000}"/>
    <cellStyle name="Normal 7 2 2 3 2 2 2 3" xfId="9173" xr:uid="{00000000-0005-0000-0000-0000467A0000}"/>
    <cellStyle name="Normal 7 2 2 3 2 2 2 3 2" xfId="19630" xr:uid="{00000000-0005-0000-0000-0000477A0000}"/>
    <cellStyle name="Normal 7 2 2 3 2 2 2 3 2 2" xfId="42975" xr:uid="{00000000-0005-0000-0000-0000487A0000}"/>
    <cellStyle name="Normal 7 2 2 3 2 2 2 3 3" xfId="14476" xr:uid="{00000000-0005-0000-0000-0000497A0000}"/>
    <cellStyle name="Normal 7 2 2 3 2 2 2 3 3 2" xfId="37660" xr:uid="{00000000-0005-0000-0000-00004A7A0000}"/>
    <cellStyle name="Normal 7 2 2 3 2 2 2 3 4" xfId="32350" xr:uid="{00000000-0005-0000-0000-00004B7A0000}"/>
    <cellStyle name="Normal 7 2 2 3 2 2 2 3 5" xfId="27035" xr:uid="{00000000-0005-0000-0000-00004C7A0000}"/>
    <cellStyle name="Normal 7 2 2 3 2 2 2 4" xfId="16257" xr:uid="{00000000-0005-0000-0000-00004D7A0000}"/>
    <cellStyle name="Normal 7 2 2 3 2 2 2 4 2" xfId="39444" xr:uid="{00000000-0005-0000-0000-00004E7A0000}"/>
    <cellStyle name="Normal 7 2 2 3 2 2 2 5" xfId="10948" xr:uid="{00000000-0005-0000-0000-00004F7A0000}"/>
    <cellStyle name="Normal 7 2 2 3 2 2 2 5 2" xfId="34129" xr:uid="{00000000-0005-0000-0000-0000507A0000}"/>
    <cellStyle name="Normal 7 2 2 3 2 2 2 6" xfId="21575" xr:uid="{00000000-0005-0000-0000-0000517A0000}"/>
    <cellStyle name="Normal 7 2 2 3 2 2 2 6 2" xfId="28819" xr:uid="{00000000-0005-0000-0000-0000527A0000}"/>
    <cellStyle name="Normal 7 2 2 3 2 2 2 7" xfId="23504" xr:uid="{00000000-0005-0000-0000-0000537A0000}"/>
    <cellStyle name="Normal 7 2 2 3 2 2 2 8" xfId="44770" xr:uid="{00000000-0005-0000-0000-0000547A0000}"/>
    <cellStyle name="Normal 7 2 2 3 2 2 2 9" xfId="5365" xr:uid="{00000000-0005-0000-0000-0000557A0000}"/>
    <cellStyle name="Normal 7 2 2 3 2 2 3" xfId="6739" xr:uid="{00000000-0005-0000-0000-0000567A0000}"/>
    <cellStyle name="Normal 7 2 2 3 2 2 3 2" xfId="17131" xr:uid="{00000000-0005-0000-0000-0000577A0000}"/>
    <cellStyle name="Normal 7 2 2 3 2 2 3 2 2" xfId="40395" xr:uid="{00000000-0005-0000-0000-0000587A0000}"/>
    <cellStyle name="Normal 7 2 2 3 2 2 3 3" xfId="11897" xr:uid="{00000000-0005-0000-0000-0000597A0000}"/>
    <cellStyle name="Normal 7 2 2 3 2 2 3 3 2" xfId="35080" xr:uid="{00000000-0005-0000-0000-00005A7A0000}"/>
    <cellStyle name="Normal 7 2 2 3 2 2 3 4" xfId="29770" xr:uid="{00000000-0005-0000-0000-00005B7A0000}"/>
    <cellStyle name="Normal 7 2 2 3 2 2 3 5" xfId="24455" xr:uid="{00000000-0005-0000-0000-00005C7A0000}"/>
    <cellStyle name="Normal 7 2 2 3 2 2 4" xfId="8420" xr:uid="{00000000-0005-0000-0000-00005D7A0000}"/>
    <cellStyle name="Normal 7 2 2 3 2 2 4 2" xfId="18818" xr:uid="{00000000-0005-0000-0000-00005E7A0000}"/>
    <cellStyle name="Normal 7 2 2 3 2 2 4 2 2" xfId="42163" xr:uid="{00000000-0005-0000-0000-00005F7A0000}"/>
    <cellStyle name="Normal 7 2 2 3 2 2 4 3" xfId="13664" xr:uid="{00000000-0005-0000-0000-0000607A0000}"/>
    <cellStyle name="Normal 7 2 2 3 2 2 4 3 2" xfId="36848" xr:uid="{00000000-0005-0000-0000-0000617A0000}"/>
    <cellStyle name="Normal 7 2 2 3 2 2 4 4" xfId="31538" xr:uid="{00000000-0005-0000-0000-0000627A0000}"/>
    <cellStyle name="Normal 7 2 2 3 2 2 4 5" xfId="26223" xr:uid="{00000000-0005-0000-0000-0000637A0000}"/>
    <cellStyle name="Normal 7 2 2 3 2 2 5" xfId="15445" xr:uid="{00000000-0005-0000-0000-0000647A0000}"/>
    <cellStyle name="Normal 7 2 2 3 2 2 5 2" xfId="38632" xr:uid="{00000000-0005-0000-0000-0000657A0000}"/>
    <cellStyle name="Normal 7 2 2 3 2 2 6" xfId="10136" xr:uid="{00000000-0005-0000-0000-0000667A0000}"/>
    <cellStyle name="Normal 7 2 2 3 2 2 6 2" xfId="33317" xr:uid="{00000000-0005-0000-0000-0000677A0000}"/>
    <cellStyle name="Normal 7 2 2 3 2 2 7" xfId="20763" xr:uid="{00000000-0005-0000-0000-0000687A0000}"/>
    <cellStyle name="Normal 7 2 2 3 2 2 7 2" xfId="28007" xr:uid="{00000000-0005-0000-0000-0000697A0000}"/>
    <cellStyle name="Normal 7 2 2 3 2 2 8" xfId="22692" xr:uid="{00000000-0005-0000-0000-00006A7A0000}"/>
    <cellStyle name="Normal 7 2 2 3 2 2 9" xfId="43958" xr:uid="{00000000-0005-0000-0000-00006B7A0000}"/>
    <cellStyle name="Normal 7 2 2 3 2 3" xfId="1575" xr:uid="{00000000-0005-0000-0000-00006C7A0000}"/>
    <cellStyle name="Normal 7 2 2 3 2 3 10" xfId="3524" xr:uid="{00000000-0005-0000-0000-00006D7A0000}"/>
    <cellStyle name="Normal 7 2 2 3 2 3 2" xfId="7139" xr:uid="{00000000-0005-0000-0000-00006E7A0000}"/>
    <cellStyle name="Normal 7 2 2 3 2 3 2 2" xfId="17501" xr:uid="{00000000-0005-0000-0000-00006F7A0000}"/>
    <cellStyle name="Normal 7 2 2 3 2 3 2 2 2" xfId="40801" xr:uid="{00000000-0005-0000-0000-0000707A0000}"/>
    <cellStyle name="Normal 7 2 2 3 2 3 2 3" xfId="12303" xr:uid="{00000000-0005-0000-0000-0000717A0000}"/>
    <cellStyle name="Normal 7 2 2 3 2 3 2 3 2" xfId="35486" xr:uid="{00000000-0005-0000-0000-0000727A0000}"/>
    <cellStyle name="Normal 7 2 2 3 2 3 2 4" xfId="30176" xr:uid="{00000000-0005-0000-0000-0000737A0000}"/>
    <cellStyle name="Normal 7 2 2 3 2 3 2 5" xfId="24861" xr:uid="{00000000-0005-0000-0000-0000747A0000}"/>
    <cellStyle name="Normal 7 2 2 3 2 3 3" xfId="8790" xr:uid="{00000000-0005-0000-0000-0000757A0000}"/>
    <cellStyle name="Normal 7 2 2 3 2 3 3 2" xfId="19224" xr:uid="{00000000-0005-0000-0000-0000767A0000}"/>
    <cellStyle name="Normal 7 2 2 3 2 3 3 2 2" xfId="42569" xr:uid="{00000000-0005-0000-0000-0000777A0000}"/>
    <cellStyle name="Normal 7 2 2 3 2 3 3 3" xfId="14070" xr:uid="{00000000-0005-0000-0000-0000787A0000}"/>
    <cellStyle name="Normal 7 2 2 3 2 3 3 3 2" xfId="37254" xr:uid="{00000000-0005-0000-0000-0000797A0000}"/>
    <cellStyle name="Normal 7 2 2 3 2 3 3 4" xfId="31944" xr:uid="{00000000-0005-0000-0000-00007A7A0000}"/>
    <cellStyle name="Normal 7 2 2 3 2 3 3 5" xfId="26629" xr:uid="{00000000-0005-0000-0000-00007B7A0000}"/>
    <cellStyle name="Normal 7 2 2 3 2 3 4" xfId="15851" xr:uid="{00000000-0005-0000-0000-00007C7A0000}"/>
    <cellStyle name="Normal 7 2 2 3 2 3 4 2" xfId="39038" xr:uid="{00000000-0005-0000-0000-00007D7A0000}"/>
    <cellStyle name="Normal 7 2 2 3 2 3 5" xfId="10542" xr:uid="{00000000-0005-0000-0000-00007E7A0000}"/>
    <cellStyle name="Normal 7 2 2 3 2 3 5 2" xfId="33723" xr:uid="{00000000-0005-0000-0000-00007F7A0000}"/>
    <cellStyle name="Normal 7 2 2 3 2 3 6" xfId="21169" xr:uid="{00000000-0005-0000-0000-0000807A0000}"/>
    <cellStyle name="Normal 7 2 2 3 2 3 6 2" xfId="28413" xr:uid="{00000000-0005-0000-0000-0000817A0000}"/>
    <cellStyle name="Normal 7 2 2 3 2 3 7" xfId="23098" xr:uid="{00000000-0005-0000-0000-0000827A0000}"/>
    <cellStyle name="Normal 7 2 2 3 2 3 8" xfId="44364" xr:uid="{00000000-0005-0000-0000-0000837A0000}"/>
    <cellStyle name="Normal 7 2 2 3 2 3 9" xfId="5366" xr:uid="{00000000-0005-0000-0000-0000847A0000}"/>
    <cellStyle name="Normal 7 2 2 3 2 4" xfId="6340" xr:uid="{00000000-0005-0000-0000-0000857A0000}"/>
    <cellStyle name="Normal 7 2 2 3 2 4 2" xfId="16773" xr:uid="{00000000-0005-0000-0000-0000867A0000}"/>
    <cellStyle name="Normal 7 2 2 3 2 4 2 2" xfId="39989" xr:uid="{00000000-0005-0000-0000-0000877A0000}"/>
    <cellStyle name="Normal 7 2 2 3 2 4 3" xfId="11491" xr:uid="{00000000-0005-0000-0000-0000887A0000}"/>
    <cellStyle name="Normal 7 2 2 3 2 4 3 2" xfId="34674" xr:uid="{00000000-0005-0000-0000-0000897A0000}"/>
    <cellStyle name="Normal 7 2 2 3 2 4 4" xfId="29364" xr:uid="{00000000-0005-0000-0000-00008A7A0000}"/>
    <cellStyle name="Normal 7 2 2 3 2 4 5" xfId="24049" xr:uid="{00000000-0005-0000-0000-00008B7A0000}"/>
    <cellStyle name="Normal 7 2 2 3 2 5" xfId="8062" xr:uid="{00000000-0005-0000-0000-00008C7A0000}"/>
    <cellStyle name="Normal 7 2 2 3 2 5 2" xfId="18413" xr:uid="{00000000-0005-0000-0000-00008D7A0000}"/>
    <cellStyle name="Normal 7 2 2 3 2 5 2 2" xfId="41757" xr:uid="{00000000-0005-0000-0000-00008E7A0000}"/>
    <cellStyle name="Normal 7 2 2 3 2 5 3" xfId="13258" xr:uid="{00000000-0005-0000-0000-00008F7A0000}"/>
    <cellStyle name="Normal 7 2 2 3 2 5 3 2" xfId="36442" xr:uid="{00000000-0005-0000-0000-0000907A0000}"/>
    <cellStyle name="Normal 7 2 2 3 2 5 4" xfId="31132" xr:uid="{00000000-0005-0000-0000-0000917A0000}"/>
    <cellStyle name="Normal 7 2 2 3 2 5 5" xfId="25817" xr:uid="{00000000-0005-0000-0000-0000927A0000}"/>
    <cellStyle name="Normal 7 2 2 3 2 6" xfId="15039" xr:uid="{00000000-0005-0000-0000-0000937A0000}"/>
    <cellStyle name="Normal 7 2 2 3 2 6 2" xfId="38226" xr:uid="{00000000-0005-0000-0000-0000947A0000}"/>
    <cellStyle name="Normal 7 2 2 3 2 7" xfId="9730" xr:uid="{00000000-0005-0000-0000-0000957A0000}"/>
    <cellStyle name="Normal 7 2 2 3 2 7 2" xfId="32911" xr:uid="{00000000-0005-0000-0000-0000967A0000}"/>
    <cellStyle name="Normal 7 2 2 3 2 8" xfId="20357" xr:uid="{00000000-0005-0000-0000-0000977A0000}"/>
    <cellStyle name="Normal 7 2 2 3 2 8 2" xfId="27601" xr:uid="{00000000-0005-0000-0000-0000987A0000}"/>
    <cellStyle name="Normal 7 2 2 3 2 9" xfId="22286" xr:uid="{00000000-0005-0000-0000-0000997A0000}"/>
    <cellStyle name="Normal 7 2 2 3 3" xfId="888" xr:uid="{00000000-0005-0000-0000-00009A7A0000}"/>
    <cellStyle name="Normal 7 2 2 3 3 10" xfId="43681" xr:uid="{00000000-0005-0000-0000-00009B7A0000}"/>
    <cellStyle name="Normal 7 2 2 3 3 11" xfId="5367" xr:uid="{00000000-0005-0000-0000-00009C7A0000}"/>
    <cellStyle name="Normal 7 2 2 3 3 12" xfId="2841" xr:uid="{00000000-0005-0000-0000-00009D7A0000}"/>
    <cellStyle name="Normal 7 2 2 3 3 2" xfId="1296" xr:uid="{00000000-0005-0000-0000-00009E7A0000}"/>
    <cellStyle name="Normal 7 2 2 3 3 2 10" xfId="5368" xr:uid="{00000000-0005-0000-0000-00009F7A0000}"/>
    <cellStyle name="Normal 7 2 2 3 3 2 11" xfId="3247" xr:uid="{00000000-0005-0000-0000-0000A07A0000}"/>
    <cellStyle name="Normal 7 2 2 3 3 2 2" xfId="2111" xr:uid="{00000000-0005-0000-0000-0000A17A0000}"/>
    <cellStyle name="Normal 7 2 2 3 3 2 2 10" xfId="4059" xr:uid="{00000000-0005-0000-0000-0000A27A0000}"/>
    <cellStyle name="Normal 7 2 2 3 3 2 2 2" xfId="7666" xr:uid="{00000000-0005-0000-0000-0000A37A0000}"/>
    <cellStyle name="Normal 7 2 2 3 3 2 2 2 2" xfId="18000" xr:uid="{00000000-0005-0000-0000-0000A47A0000}"/>
    <cellStyle name="Normal 7 2 2 3 3 2 2 2 2 2" xfId="41336" xr:uid="{00000000-0005-0000-0000-0000A57A0000}"/>
    <cellStyle name="Normal 7 2 2 3 3 2 2 2 3" xfId="12838" xr:uid="{00000000-0005-0000-0000-0000A67A0000}"/>
    <cellStyle name="Normal 7 2 2 3 3 2 2 2 3 2" xfId="36021" xr:uid="{00000000-0005-0000-0000-0000A77A0000}"/>
    <cellStyle name="Normal 7 2 2 3 3 2 2 2 4" xfId="30711" xr:uid="{00000000-0005-0000-0000-0000A87A0000}"/>
    <cellStyle name="Normal 7 2 2 3 3 2 2 2 5" xfId="25396" xr:uid="{00000000-0005-0000-0000-0000A97A0000}"/>
    <cellStyle name="Normal 7 2 2 3 3 2 2 3" xfId="9290" xr:uid="{00000000-0005-0000-0000-0000AA7A0000}"/>
    <cellStyle name="Normal 7 2 2 3 3 2 2 3 2" xfId="19759" xr:uid="{00000000-0005-0000-0000-0000AB7A0000}"/>
    <cellStyle name="Normal 7 2 2 3 3 2 2 3 2 2" xfId="43104" xr:uid="{00000000-0005-0000-0000-0000AC7A0000}"/>
    <cellStyle name="Normal 7 2 2 3 3 2 2 3 3" xfId="14605" xr:uid="{00000000-0005-0000-0000-0000AD7A0000}"/>
    <cellStyle name="Normal 7 2 2 3 3 2 2 3 3 2" xfId="37789" xr:uid="{00000000-0005-0000-0000-0000AE7A0000}"/>
    <cellStyle name="Normal 7 2 2 3 3 2 2 3 4" xfId="32479" xr:uid="{00000000-0005-0000-0000-0000AF7A0000}"/>
    <cellStyle name="Normal 7 2 2 3 3 2 2 3 5" xfId="27164" xr:uid="{00000000-0005-0000-0000-0000B07A0000}"/>
    <cellStyle name="Normal 7 2 2 3 3 2 2 4" xfId="16386" xr:uid="{00000000-0005-0000-0000-0000B17A0000}"/>
    <cellStyle name="Normal 7 2 2 3 3 2 2 4 2" xfId="39573" xr:uid="{00000000-0005-0000-0000-0000B27A0000}"/>
    <cellStyle name="Normal 7 2 2 3 3 2 2 5" xfId="11077" xr:uid="{00000000-0005-0000-0000-0000B37A0000}"/>
    <cellStyle name="Normal 7 2 2 3 3 2 2 5 2" xfId="34258" xr:uid="{00000000-0005-0000-0000-0000B47A0000}"/>
    <cellStyle name="Normal 7 2 2 3 3 2 2 6" xfId="21704" xr:uid="{00000000-0005-0000-0000-0000B57A0000}"/>
    <cellStyle name="Normal 7 2 2 3 3 2 2 6 2" xfId="28948" xr:uid="{00000000-0005-0000-0000-0000B67A0000}"/>
    <cellStyle name="Normal 7 2 2 3 3 2 2 7" xfId="23633" xr:uid="{00000000-0005-0000-0000-0000B77A0000}"/>
    <cellStyle name="Normal 7 2 2 3 3 2 2 8" xfId="44899" xr:uid="{00000000-0005-0000-0000-0000B87A0000}"/>
    <cellStyle name="Normal 7 2 2 3 3 2 2 9" xfId="5369" xr:uid="{00000000-0005-0000-0000-0000B97A0000}"/>
    <cellStyle name="Normal 7 2 2 3 3 2 3" xfId="6866" xr:uid="{00000000-0005-0000-0000-0000BA7A0000}"/>
    <cellStyle name="Normal 7 2 2 3 3 2 3 2" xfId="17236" xr:uid="{00000000-0005-0000-0000-0000BB7A0000}"/>
    <cellStyle name="Normal 7 2 2 3 3 2 3 2 2" xfId="40524" xr:uid="{00000000-0005-0000-0000-0000BC7A0000}"/>
    <cellStyle name="Normal 7 2 2 3 3 2 3 3" xfId="12026" xr:uid="{00000000-0005-0000-0000-0000BD7A0000}"/>
    <cellStyle name="Normal 7 2 2 3 3 2 3 3 2" xfId="35209" xr:uid="{00000000-0005-0000-0000-0000BE7A0000}"/>
    <cellStyle name="Normal 7 2 2 3 3 2 3 4" xfId="29899" xr:uid="{00000000-0005-0000-0000-0000BF7A0000}"/>
    <cellStyle name="Normal 7 2 2 3 3 2 3 5" xfId="24584" xr:uid="{00000000-0005-0000-0000-0000C07A0000}"/>
    <cellStyle name="Normal 7 2 2 3 3 2 4" xfId="8525" xr:uid="{00000000-0005-0000-0000-0000C17A0000}"/>
    <cellStyle name="Normal 7 2 2 3 3 2 4 2" xfId="18947" xr:uid="{00000000-0005-0000-0000-0000C27A0000}"/>
    <cellStyle name="Normal 7 2 2 3 3 2 4 2 2" xfId="42292" xr:uid="{00000000-0005-0000-0000-0000C37A0000}"/>
    <cellStyle name="Normal 7 2 2 3 3 2 4 3" xfId="13793" xr:uid="{00000000-0005-0000-0000-0000C47A0000}"/>
    <cellStyle name="Normal 7 2 2 3 3 2 4 3 2" xfId="36977" xr:uid="{00000000-0005-0000-0000-0000C57A0000}"/>
    <cellStyle name="Normal 7 2 2 3 3 2 4 4" xfId="31667" xr:uid="{00000000-0005-0000-0000-0000C67A0000}"/>
    <cellStyle name="Normal 7 2 2 3 3 2 4 5" xfId="26352" xr:uid="{00000000-0005-0000-0000-0000C77A0000}"/>
    <cellStyle name="Normal 7 2 2 3 3 2 5" xfId="15574" xr:uid="{00000000-0005-0000-0000-0000C87A0000}"/>
    <cellStyle name="Normal 7 2 2 3 3 2 5 2" xfId="38761" xr:uid="{00000000-0005-0000-0000-0000C97A0000}"/>
    <cellStyle name="Normal 7 2 2 3 3 2 6" xfId="10265" xr:uid="{00000000-0005-0000-0000-0000CA7A0000}"/>
    <cellStyle name="Normal 7 2 2 3 3 2 6 2" xfId="33446" xr:uid="{00000000-0005-0000-0000-0000CB7A0000}"/>
    <cellStyle name="Normal 7 2 2 3 3 2 7" xfId="20892" xr:uid="{00000000-0005-0000-0000-0000CC7A0000}"/>
    <cellStyle name="Normal 7 2 2 3 3 2 7 2" xfId="28136" xr:uid="{00000000-0005-0000-0000-0000CD7A0000}"/>
    <cellStyle name="Normal 7 2 2 3 3 2 8" xfId="22821" xr:uid="{00000000-0005-0000-0000-0000CE7A0000}"/>
    <cellStyle name="Normal 7 2 2 3 3 2 9" xfId="44087" xr:uid="{00000000-0005-0000-0000-0000CF7A0000}"/>
    <cellStyle name="Normal 7 2 2 3 3 3" xfId="1704" xr:uid="{00000000-0005-0000-0000-0000D07A0000}"/>
    <cellStyle name="Normal 7 2 2 3 3 3 10" xfId="3653" xr:uid="{00000000-0005-0000-0000-0000D17A0000}"/>
    <cellStyle name="Normal 7 2 2 3 3 3 2" xfId="7266" xr:uid="{00000000-0005-0000-0000-0000D27A0000}"/>
    <cellStyle name="Normal 7 2 2 3 3 3 2 2" xfId="17618" xr:uid="{00000000-0005-0000-0000-0000D37A0000}"/>
    <cellStyle name="Normal 7 2 2 3 3 3 2 2 2" xfId="40930" xr:uid="{00000000-0005-0000-0000-0000D47A0000}"/>
    <cellStyle name="Normal 7 2 2 3 3 3 2 3" xfId="12432" xr:uid="{00000000-0005-0000-0000-0000D57A0000}"/>
    <cellStyle name="Normal 7 2 2 3 3 3 2 3 2" xfId="35615" xr:uid="{00000000-0005-0000-0000-0000D67A0000}"/>
    <cellStyle name="Normal 7 2 2 3 3 3 2 4" xfId="30305" xr:uid="{00000000-0005-0000-0000-0000D77A0000}"/>
    <cellStyle name="Normal 7 2 2 3 3 3 2 5" xfId="24990" xr:uid="{00000000-0005-0000-0000-0000D87A0000}"/>
    <cellStyle name="Normal 7 2 2 3 3 3 3" xfId="8907" xr:uid="{00000000-0005-0000-0000-0000D97A0000}"/>
    <cellStyle name="Normal 7 2 2 3 3 3 3 2" xfId="19353" xr:uid="{00000000-0005-0000-0000-0000DA7A0000}"/>
    <cellStyle name="Normal 7 2 2 3 3 3 3 2 2" xfId="42698" xr:uid="{00000000-0005-0000-0000-0000DB7A0000}"/>
    <cellStyle name="Normal 7 2 2 3 3 3 3 3" xfId="14199" xr:uid="{00000000-0005-0000-0000-0000DC7A0000}"/>
    <cellStyle name="Normal 7 2 2 3 3 3 3 3 2" xfId="37383" xr:uid="{00000000-0005-0000-0000-0000DD7A0000}"/>
    <cellStyle name="Normal 7 2 2 3 3 3 3 4" xfId="32073" xr:uid="{00000000-0005-0000-0000-0000DE7A0000}"/>
    <cellStyle name="Normal 7 2 2 3 3 3 3 5" xfId="26758" xr:uid="{00000000-0005-0000-0000-0000DF7A0000}"/>
    <cellStyle name="Normal 7 2 2 3 3 3 4" xfId="15980" xr:uid="{00000000-0005-0000-0000-0000E07A0000}"/>
    <cellStyle name="Normal 7 2 2 3 3 3 4 2" xfId="39167" xr:uid="{00000000-0005-0000-0000-0000E17A0000}"/>
    <cellStyle name="Normal 7 2 2 3 3 3 5" xfId="10671" xr:uid="{00000000-0005-0000-0000-0000E27A0000}"/>
    <cellStyle name="Normal 7 2 2 3 3 3 5 2" xfId="33852" xr:uid="{00000000-0005-0000-0000-0000E37A0000}"/>
    <cellStyle name="Normal 7 2 2 3 3 3 6" xfId="21298" xr:uid="{00000000-0005-0000-0000-0000E47A0000}"/>
    <cellStyle name="Normal 7 2 2 3 3 3 6 2" xfId="28542" xr:uid="{00000000-0005-0000-0000-0000E57A0000}"/>
    <cellStyle name="Normal 7 2 2 3 3 3 7" xfId="23227" xr:uid="{00000000-0005-0000-0000-0000E67A0000}"/>
    <cellStyle name="Normal 7 2 2 3 3 3 8" xfId="44493" xr:uid="{00000000-0005-0000-0000-0000E77A0000}"/>
    <cellStyle name="Normal 7 2 2 3 3 3 9" xfId="5370" xr:uid="{00000000-0005-0000-0000-0000E87A0000}"/>
    <cellStyle name="Normal 7 2 2 3 3 4" xfId="6467" xr:uid="{00000000-0005-0000-0000-0000E97A0000}"/>
    <cellStyle name="Normal 7 2 2 3 3 4 2" xfId="16878" xr:uid="{00000000-0005-0000-0000-0000EA7A0000}"/>
    <cellStyle name="Normal 7 2 2 3 3 4 2 2" xfId="40118" xr:uid="{00000000-0005-0000-0000-0000EB7A0000}"/>
    <cellStyle name="Normal 7 2 2 3 3 4 3" xfId="11620" xr:uid="{00000000-0005-0000-0000-0000EC7A0000}"/>
    <cellStyle name="Normal 7 2 2 3 3 4 3 2" xfId="34803" xr:uid="{00000000-0005-0000-0000-0000ED7A0000}"/>
    <cellStyle name="Normal 7 2 2 3 3 4 4" xfId="29493" xr:uid="{00000000-0005-0000-0000-0000EE7A0000}"/>
    <cellStyle name="Normal 7 2 2 3 3 4 5" xfId="24178" xr:uid="{00000000-0005-0000-0000-0000EF7A0000}"/>
    <cellStyle name="Normal 7 2 2 3 3 5" xfId="8167" xr:uid="{00000000-0005-0000-0000-0000F07A0000}"/>
    <cellStyle name="Normal 7 2 2 3 3 5 2" xfId="18542" xr:uid="{00000000-0005-0000-0000-0000F17A0000}"/>
    <cellStyle name="Normal 7 2 2 3 3 5 2 2" xfId="41886" xr:uid="{00000000-0005-0000-0000-0000F27A0000}"/>
    <cellStyle name="Normal 7 2 2 3 3 5 3" xfId="13387" xr:uid="{00000000-0005-0000-0000-0000F37A0000}"/>
    <cellStyle name="Normal 7 2 2 3 3 5 3 2" xfId="36571" xr:uid="{00000000-0005-0000-0000-0000F47A0000}"/>
    <cellStyle name="Normal 7 2 2 3 3 5 4" xfId="31261" xr:uid="{00000000-0005-0000-0000-0000F57A0000}"/>
    <cellStyle name="Normal 7 2 2 3 3 5 5" xfId="25946" xr:uid="{00000000-0005-0000-0000-0000F67A0000}"/>
    <cellStyle name="Normal 7 2 2 3 3 6" xfId="15168" xr:uid="{00000000-0005-0000-0000-0000F77A0000}"/>
    <cellStyle name="Normal 7 2 2 3 3 6 2" xfId="38355" xr:uid="{00000000-0005-0000-0000-0000F87A0000}"/>
    <cellStyle name="Normal 7 2 2 3 3 7" xfId="9859" xr:uid="{00000000-0005-0000-0000-0000F97A0000}"/>
    <cellStyle name="Normal 7 2 2 3 3 7 2" xfId="33040" xr:uid="{00000000-0005-0000-0000-0000FA7A0000}"/>
    <cellStyle name="Normal 7 2 2 3 3 8" xfId="20486" xr:uid="{00000000-0005-0000-0000-0000FB7A0000}"/>
    <cellStyle name="Normal 7 2 2 3 3 8 2" xfId="27730" xr:uid="{00000000-0005-0000-0000-0000FC7A0000}"/>
    <cellStyle name="Normal 7 2 2 3 3 9" xfId="22415" xr:uid="{00000000-0005-0000-0000-0000FD7A0000}"/>
    <cellStyle name="Normal 7 2 2 3 4" xfId="1032" xr:uid="{00000000-0005-0000-0000-0000FE7A0000}"/>
    <cellStyle name="Normal 7 2 2 3 4 10" xfId="5371" xr:uid="{00000000-0005-0000-0000-0000FF7A0000}"/>
    <cellStyle name="Normal 7 2 2 3 4 11" xfId="2983" xr:uid="{00000000-0005-0000-0000-0000007B0000}"/>
    <cellStyle name="Normal 7 2 2 3 4 2" xfId="1847" xr:uid="{00000000-0005-0000-0000-0000017B0000}"/>
    <cellStyle name="Normal 7 2 2 3 4 2 10" xfId="3795" xr:uid="{00000000-0005-0000-0000-0000027B0000}"/>
    <cellStyle name="Normal 7 2 2 3 4 2 2" xfId="7406" xr:uid="{00000000-0005-0000-0000-0000037B0000}"/>
    <cellStyle name="Normal 7 2 2 3 4 2 2 2" xfId="17760" xr:uid="{00000000-0005-0000-0000-0000047B0000}"/>
    <cellStyle name="Normal 7 2 2 3 4 2 2 2 2" xfId="41072" xr:uid="{00000000-0005-0000-0000-0000057B0000}"/>
    <cellStyle name="Normal 7 2 2 3 4 2 2 3" xfId="12574" xr:uid="{00000000-0005-0000-0000-0000067B0000}"/>
    <cellStyle name="Normal 7 2 2 3 4 2 2 3 2" xfId="35757" xr:uid="{00000000-0005-0000-0000-0000077B0000}"/>
    <cellStyle name="Normal 7 2 2 3 4 2 2 4" xfId="30447" xr:uid="{00000000-0005-0000-0000-0000087B0000}"/>
    <cellStyle name="Normal 7 2 2 3 4 2 2 5" xfId="25132" xr:uid="{00000000-0005-0000-0000-0000097B0000}"/>
    <cellStyle name="Normal 7 2 2 3 4 2 3" xfId="9050" xr:uid="{00000000-0005-0000-0000-00000A7B0000}"/>
    <cellStyle name="Normal 7 2 2 3 4 2 3 2" xfId="19495" xr:uid="{00000000-0005-0000-0000-00000B7B0000}"/>
    <cellStyle name="Normal 7 2 2 3 4 2 3 2 2" xfId="42840" xr:uid="{00000000-0005-0000-0000-00000C7B0000}"/>
    <cellStyle name="Normal 7 2 2 3 4 2 3 3" xfId="14341" xr:uid="{00000000-0005-0000-0000-00000D7B0000}"/>
    <cellStyle name="Normal 7 2 2 3 4 2 3 3 2" xfId="37525" xr:uid="{00000000-0005-0000-0000-00000E7B0000}"/>
    <cellStyle name="Normal 7 2 2 3 4 2 3 4" xfId="32215" xr:uid="{00000000-0005-0000-0000-00000F7B0000}"/>
    <cellStyle name="Normal 7 2 2 3 4 2 3 5" xfId="26900" xr:uid="{00000000-0005-0000-0000-0000107B0000}"/>
    <cellStyle name="Normal 7 2 2 3 4 2 4" xfId="16122" xr:uid="{00000000-0005-0000-0000-0000117B0000}"/>
    <cellStyle name="Normal 7 2 2 3 4 2 4 2" xfId="39309" xr:uid="{00000000-0005-0000-0000-0000127B0000}"/>
    <cellStyle name="Normal 7 2 2 3 4 2 5" xfId="10813" xr:uid="{00000000-0005-0000-0000-0000137B0000}"/>
    <cellStyle name="Normal 7 2 2 3 4 2 5 2" xfId="33994" xr:uid="{00000000-0005-0000-0000-0000147B0000}"/>
    <cellStyle name="Normal 7 2 2 3 4 2 6" xfId="21440" xr:uid="{00000000-0005-0000-0000-0000157B0000}"/>
    <cellStyle name="Normal 7 2 2 3 4 2 6 2" xfId="28684" xr:uid="{00000000-0005-0000-0000-0000167B0000}"/>
    <cellStyle name="Normal 7 2 2 3 4 2 7" xfId="23369" xr:uid="{00000000-0005-0000-0000-0000177B0000}"/>
    <cellStyle name="Normal 7 2 2 3 4 2 8" xfId="44635" xr:uid="{00000000-0005-0000-0000-0000187B0000}"/>
    <cellStyle name="Normal 7 2 2 3 4 2 9" xfId="5372" xr:uid="{00000000-0005-0000-0000-0000197B0000}"/>
    <cellStyle name="Normal 7 2 2 3 4 3" xfId="6606" xr:uid="{00000000-0005-0000-0000-00001A7B0000}"/>
    <cellStyle name="Normal 7 2 2 3 4 3 2" xfId="17008" xr:uid="{00000000-0005-0000-0000-00001B7B0000}"/>
    <cellStyle name="Normal 7 2 2 3 4 3 2 2" xfId="40260" xr:uid="{00000000-0005-0000-0000-00001C7B0000}"/>
    <cellStyle name="Normal 7 2 2 3 4 3 3" xfId="11762" xr:uid="{00000000-0005-0000-0000-00001D7B0000}"/>
    <cellStyle name="Normal 7 2 2 3 4 3 3 2" xfId="34945" xr:uid="{00000000-0005-0000-0000-00001E7B0000}"/>
    <cellStyle name="Normal 7 2 2 3 4 3 4" xfId="29635" xr:uid="{00000000-0005-0000-0000-00001F7B0000}"/>
    <cellStyle name="Normal 7 2 2 3 4 3 5" xfId="24320" xr:uid="{00000000-0005-0000-0000-0000207B0000}"/>
    <cellStyle name="Normal 7 2 2 3 4 4" xfId="8297" xr:uid="{00000000-0005-0000-0000-0000217B0000}"/>
    <cellStyle name="Normal 7 2 2 3 4 4 2" xfId="18683" xr:uid="{00000000-0005-0000-0000-0000227B0000}"/>
    <cellStyle name="Normal 7 2 2 3 4 4 2 2" xfId="42028" xr:uid="{00000000-0005-0000-0000-0000237B0000}"/>
    <cellStyle name="Normal 7 2 2 3 4 4 3" xfId="13529" xr:uid="{00000000-0005-0000-0000-0000247B0000}"/>
    <cellStyle name="Normal 7 2 2 3 4 4 3 2" xfId="36713" xr:uid="{00000000-0005-0000-0000-0000257B0000}"/>
    <cellStyle name="Normal 7 2 2 3 4 4 4" xfId="31403" xr:uid="{00000000-0005-0000-0000-0000267B0000}"/>
    <cellStyle name="Normal 7 2 2 3 4 4 5" xfId="26088" xr:uid="{00000000-0005-0000-0000-0000277B0000}"/>
    <cellStyle name="Normal 7 2 2 3 4 5" xfId="15310" xr:uid="{00000000-0005-0000-0000-0000287B0000}"/>
    <cellStyle name="Normal 7 2 2 3 4 5 2" xfId="38497" xr:uid="{00000000-0005-0000-0000-0000297B0000}"/>
    <cellStyle name="Normal 7 2 2 3 4 6" xfId="10001" xr:uid="{00000000-0005-0000-0000-00002A7B0000}"/>
    <cellStyle name="Normal 7 2 2 3 4 6 2" xfId="33182" xr:uid="{00000000-0005-0000-0000-00002B7B0000}"/>
    <cellStyle name="Normal 7 2 2 3 4 7" xfId="20628" xr:uid="{00000000-0005-0000-0000-00002C7B0000}"/>
    <cellStyle name="Normal 7 2 2 3 4 7 2" xfId="27872" xr:uid="{00000000-0005-0000-0000-00002D7B0000}"/>
    <cellStyle name="Normal 7 2 2 3 4 8" xfId="22557" xr:uid="{00000000-0005-0000-0000-00002E7B0000}"/>
    <cellStyle name="Normal 7 2 2 3 4 9" xfId="43823" xr:uid="{00000000-0005-0000-0000-00002F7B0000}"/>
    <cellStyle name="Normal 7 2 2 3 5" xfId="613" xr:uid="{00000000-0005-0000-0000-0000307B0000}"/>
    <cellStyle name="Normal 7 2 2 3 5 10" xfId="2577" xr:uid="{00000000-0005-0000-0000-0000317B0000}"/>
    <cellStyle name="Normal 7 2 2 3 5 2" xfId="6207" xr:uid="{00000000-0005-0000-0000-0000327B0000}"/>
    <cellStyle name="Normal 7 2 2 3 5 2 2" xfId="16650" xr:uid="{00000000-0005-0000-0000-0000337B0000}"/>
    <cellStyle name="Normal 7 2 2 3 5 2 2 2" xfId="39854" xr:uid="{00000000-0005-0000-0000-0000347B0000}"/>
    <cellStyle name="Normal 7 2 2 3 5 2 3" xfId="11356" xr:uid="{00000000-0005-0000-0000-0000357B0000}"/>
    <cellStyle name="Normal 7 2 2 3 5 2 3 2" xfId="34539" xr:uid="{00000000-0005-0000-0000-0000367B0000}"/>
    <cellStyle name="Normal 7 2 2 3 5 2 4" xfId="29229" xr:uid="{00000000-0005-0000-0000-0000377B0000}"/>
    <cellStyle name="Normal 7 2 2 3 5 2 5" xfId="23914" xr:uid="{00000000-0005-0000-0000-0000387B0000}"/>
    <cellStyle name="Normal 7 2 2 3 5 3" xfId="7939" xr:uid="{00000000-0005-0000-0000-0000397B0000}"/>
    <cellStyle name="Normal 7 2 2 3 5 3 2" xfId="18278" xr:uid="{00000000-0005-0000-0000-00003A7B0000}"/>
    <cellStyle name="Normal 7 2 2 3 5 3 2 2" xfId="41622" xr:uid="{00000000-0005-0000-0000-00003B7B0000}"/>
    <cellStyle name="Normal 7 2 2 3 5 3 3" xfId="13123" xr:uid="{00000000-0005-0000-0000-00003C7B0000}"/>
    <cellStyle name="Normal 7 2 2 3 5 3 3 2" xfId="36307" xr:uid="{00000000-0005-0000-0000-00003D7B0000}"/>
    <cellStyle name="Normal 7 2 2 3 5 3 4" xfId="30997" xr:uid="{00000000-0005-0000-0000-00003E7B0000}"/>
    <cellStyle name="Normal 7 2 2 3 5 3 5" xfId="25682" xr:uid="{00000000-0005-0000-0000-00003F7B0000}"/>
    <cellStyle name="Normal 7 2 2 3 5 4" xfId="14904" xr:uid="{00000000-0005-0000-0000-0000407B0000}"/>
    <cellStyle name="Normal 7 2 2 3 5 4 2" xfId="38091" xr:uid="{00000000-0005-0000-0000-0000417B0000}"/>
    <cellStyle name="Normal 7 2 2 3 5 5" xfId="9595" xr:uid="{00000000-0005-0000-0000-0000427B0000}"/>
    <cellStyle name="Normal 7 2 2 3 5 5 2" xfId="32776" xr:uid="{00000000-0005-0000-0000-0000437B0000}"/>
    <cellStyle name="Normal 7 2 2 3 5 6" xfId="20222" xr:uid="{00000000-0005-0000-0000-0000447B0000}"/>
    <cellStyle name="Normal 7 2 2 3 5 6 2" xfId="27466" xr:uid="{00000000-0005-0000-0000-0000457B0000}"/>
    <cellStyle name="Normal 7 2 2 3 5 7" xfId="22151" xr:uid="{00000000-0005-0000-0000-0000467B0000}"/>
    <cellStyle name="Normal 7 2 2 3 5 8" xfId="43417" xr:uid="{00000000-0005-0000-0000-0000477B0000}"/>
    <cellStyle name="Normal 7 2 2 3 5 9" xfId="5373" xr:uid="{00000000-0005-0000-0000-0000487B0000}"/>
    <cellStyle name="Normal 7 2 2 3 6" xfId="1440" xr:uid="{00000000-0005-0000-0000-0000497B0000}"/>
    <cellStyle name="Normal 7 2 2 3 6 10" xfId="3389" xr:uid="{00000000-0005-0000-0000-00004A7B0000}"/>
    <cellStyle name="Normal 7 2 2 3 6 2" xfId="7006" xr:uid="{00000000-0005-0000-0000-00004B7B0000}"/>
    <cellStyle name="Normal 7 2 2 3 6 2 2" xfId="17378" xr:uid="{00000000-0005-0000-0000-00004C7B0000}"/>
    <cellStyle name="Normal 7 2 2 3 6 2 2 2" xfId="40666" xr:uid="{00000000-0005-0000-0000-00004D7B0000}"/>
    <cellStyle name="Normal 7 2 2 3 6 2 3" xfId="12168" xr:uid="{00000000-0005-0000-0000-00004E7B0000}"/>
    <cellStyle name="Normal 7 2 2 3 6 2 3 2" xfId="35351" xr:uid="{00000000-0005-0000-0000-00004F7B0000}"/>
    <cellStyle name="Normal 7 2 2 3 6 2 4" xfId="30041" xr:uid="{00000000-0005-0000-0000-0000507B0000}"/>
    <cellStyle name="Normal 7 2 2 3 6 2 5" xfId="24726" xr:uid="{00000000-0005-0000-0000-0000517B0000}"/>
    <cellStyle name="Normal 7 2 2 3 6 3" xfId="8667" xr:uid="{00000000-0005-0000-0000-0000527B0000}"/>
    <cellStyle name="Normal 7 2 2 3 6 3 2" xfId="19089" xr:uid="{00000000-0005-0000-0000-0000537B0000}"/>
    <cellStyle name="Normal 7 2 2 3 6 3 2 2" xfId="42434" xr:uid="{00000000-0005-0000-0000-0000547B0000}"/>
    <cellStyle name="Normal 7 2 2 3 6 3 3" xfId="13935" xr:uid="{00000000-0005-0000-0000-0000557B0000}"/>
    <cellStyle name="Normal 7 2 2 3 6 3 3 2" xfId="37119" xr:uid="{00000000-0005-0000-0000-0000567B0000}"/>
    <cellStyle name="Normal 7 2 2 3 6 3 4" xfId="31809" xr:uid="{00000000-0005-0000-0000-0000577B0000}"/>
    <cellStyle name="Normal 7 2 2 3 6 3 5" xfId="26494" xr:uid="{00000000-0005-0000-0000-0000587B0000}"/>
    <cellStyle name="Normal 7 2 2 3 6 4" xfId="15716" xr:uid="{00000000-0005-0000-0000-0000597B0000}"/>
    <cellStyle name="Normal 7 2 2 3 6 4 2" xfId="38903" xr:uid="{00000000-0005-0000-0000-00005A7B0000}"/>
    <cellStyle name="Normal 7 2 2 3 6 5" xfId="10407" xr:uid="{00000000-0005-0000-0000-00005B7B0000}"/>
    <cellStyle name="Normal 7 2 2 3 6 5 2" xfId="33588" xr:uid="{00000000-0005-0000-0000-00005C7B0000}"/>
    <cellStyle name="Normal 7 2 2 3 6 6" xfId="21034" xr:uid="{00000000-0005-0000-0000-00005D7B0000}"/>
    <cellStyle name="Normal 7 2 2 3 6 6 2" xfId="28278" xr:uid="{00000000-0005-0000-0000-00005E7B0000}"/>
    <cellStyle name="Normal 7 2 2 3 6 7" xfId="22963" xr:uid="{00000000-0005-0000-0000-00005F7B0000}"/>
    <cellStyle name="Normal 7 2 2 3 6 8" xfId="44229" xr:uid="{00000000-0005-0000-0000-0000607B0000}"/>
    <cellStyle name="Normal 7 2 2 3 6 9" xfId="5374" xr:uid="{00000000-0005-0000-0000-0000617B0000}"/>
    <cellStyle name="Normal 7 2 2 3 7" xfId="6074" xr:uid="{00000000-0005-0000-0000-0000627B0000}"/>
    <cellStyle name="Normal 7 2 2 3 7 2" xfId="16529" xr:uid="{00000000-0005-0000-0000-0000637B0000}"/>
    <cellStyle name="Normal 7 2 2 3 7 2 2" xfId="39720" xr:uid="{00000000-0005-0000-0000-0000647B0000}"/>
    <cellStyle name="Normal 7 2 2 3 7 3" xfId="11222" xr:uid="{00000000-0005-0000-0000-0000657B0000}"/>
    <cellStyle name="Normal 7 2 2 3 7 3 2" xfId="34405" xr:uid="{00000000-0005-0000-0000-0000667B0000}"/>
    <cellStyle name="Normal 7 2 2 3 7 4" xfId="29095" xr:uid="{00000000-0005-0000-0000-0000677B0000}"/>
    <cellStyle name="Normal 7 2 2 3 7 5" xfId="23780" xr:uid="{00000000-0005-0000-0000-0000687B0000}"/>
    <cellStyle name="Normal 7 2 2 3 8" xfId="7818" xr:uid="{00000000-0005-0000-0000-0000697B0000}"/>
    <cellStyle name="Normal 7 2 2 3 8 2" xfId="18145" xr:uid="{00000000-0005-0000-0000-00006A7B0000}"/>
    <cellStyle name="Normal 7 2 2 3 8 2 2" xfId="41488" xr:uid="{00000000-0005-0000-0000-00006B7B0000}"/>
    <cellStyle name="Normal 7 2 2 3 8 3" xfId="12989" xr:uid="{00000000-0005-0000-0000-00006C7B0000}"/>
    <cellStyle name="Normal 7 2 2 3 8 3 2" xfId="36173" xr:uid="{00000000-0005-0000-0000-00006D7B0000}"/>
    <cellStyle name="Normal 7 2 2 3 8 4" xfId="30863" xr:uid="{00000000-0005-0000-0000-00006E7B0000}"/>
    <cellStyle name="Normal 7 2 2 3 8 5" xfId="25548" xr:uid="{00000000-0005-0000-0000-00006F7B0000}"/>
    <cellStyle name="Normal 7 2 2 3 9" xfId="14770" xr:uid="{00000000-0005-0000-0000-0000707B0000}"/>
    <cellStyle name="Normal 7 2 2 3 9 2" xfId="37957" xr:uid="{00000000-0005-0000-0000-0000717B0000}"/>
    <cellStyle name="Normal 7 2 2 4" xfId="701" xr:uid="{00000000-0005-0000-0000-0000727B0000}"/>
    <cellStyle name="Normal 7 2 2 4 10" xfId="43502" xr:uid="{00000000-0005-0000-0000-0000737B0000}"/>
    <cellStyle name="Normal 7 2 2 4 11" xfId="5375" xr:uid="{00000000-0005-0000-0000-0000747B0000}"/>
    <cellStyle name="Normal 7 2 2 4 12" xfId="2662" xr:uid="{00000000-0005-0000-0000-0000757B0000}"/>
    <cellStyle name="Normal 7 2 2 4 2" xfId="1117" xr:uid="{00000000-0005-0000-0000-0000767B0000}"/>
    <cellStyle name="Normal 7 2 2 4 2 10" xfId="5376" xr:uid="{00000000-0005-0000-0000-0000777B0000}"/>
    <cellStyle name="Normal 7 2 2 4 2 11" xfId="3068" xr:uid="{00000000-0005-0000-0000-0000787B0000}"/>
    <cellStyle name="Normal 7 2 2 4 2 2" xfId="1932" xr:uid="{00000000-0005-0000-0000-0000797B0000}"/>
    <cellStyle name="Normal 7 2 2 4 2 2 10" xfId="3880" xr:uid="{00000000-0005-0000-0000-00007A7B0000}"/>
    <cellStyle name="Normal 7 2 2 4 2 2 2" xfId="7490" xr:uid="{00000000-0005-0000-0000-00007B7B0000}"/>
    <cellStyle name="Normal 7 2 2 4 2 2 2 2" xfId="17833" xr:uid="{00000000-0005-0000-0000-00007C7B0000}"/>
    <cellStyle name="Normal 7 2 2 4 2 2 2 2 2" xfId="41157" xr:uid="{00000000-0005-0000-0000-00007D7B0000}"/>
    <cellStyle name="Normal 7 2 2 4 2 2 2 3" xfId="12659" xr:uid="{00000000-0005-0000-0000-00007E7B0000}"/>
    <cellStyle name="Normal 7 2 2 4 2 2 2 3 2" xfId="35842" xr:uid="{00000000-0005-0000-0000-00007F7B0000}"/>
    <cellStyle name="Normal 7 2 2 4 2 2 2 4" xfId="30532" xr:uid="{00000000-0005-0000-0000-0000807B0000}"/>
    <cellStyle name="Normal 7 2 2 4 2 2 2 5" xfId="25217" xr:uid="{00000000-0005-0000-0000-0000817B0000}"/>
    <cellStyle name="Normal 7 2 2 4 2 2 3" xfId="9123" xr:uid="{00000000-0005-0000-0000-0000827B0000}"/>
    <cellStyle name="Normal 7 2 2 4 2 2 3 2" xfId="19580" xr:uid="{00000000-0005-0000-0000-0000837B0000}"/>
    <cellStyle name="Normal 7 2 2 4 2 2 3 2 2" xfId="42925" xr:uid="{00000000-0005-0000-0000-0000847B0000}"/>
    <cellStyle name="Normal 7 2 2 4 2 2 3 3" xfId="14426" xr:uid="{00000000-0005-0000-0000-0000857B0000}"/>
    <cellStyle name="Normal 7 2 2 4 2 2 3 3 2" xfId="37610" xr:uid="{00000000-0005-0000-0000-0000867B0000}"/>
    <cellStyle name="Normal 7 2 2 4 2 2 3 4" xfId="32300" xr:uid="{00000000-0005-0000-0000-0000877B0000}"/>
    <cellStyle name="Normal 7 2 2 4 2 2 3 5" xfId="26985" xr:uid="{00000000-0005-0000-0000-0000887B0000}"/>
    <cellStyle name="Normal 7 2 2 4 2 2 4" xfId="16207" xr:uid="{00000000-0005-0000-0000-0000897B0000}"/>
    <cellStyle name="Normal 7 2 2 4 2 2 4 2" xfId="39394" xr:uid="{00000000-0005-0000-0000-00008A7B0000}"/>
    <cellStyle name="Normal 7 2 2 4 2 2 5" xfId="10898" xr:uid="{00000000-0005-0000-0000-00008B7B0000}"/>
    <cellStyle name="Normal 7 2 2 4 2 2 5 2" xfId="34079" xr:uid="{00000000-0005-0000-0000-00008C7B0000}"/>
    <cellStyle name="Normal 7 2 2 4 2 2 6" xfId="21525" xr:uid="{00000000-0005-0000-0000-00008D7B0000}"/>
    <cellStyle name="Normal 7 2 2 4 2 2 6 2" xfId="28769" xr:uid="{00000000-0005-0000-0000-00008E7B0000}"/>
    <cellStyle name="Normal 7 2 2 4 2 2 7" xfId="23454" xr:uid="{00000000-0005-0000-0000-00008F7B0000}"/>
    <cellStyle name="Normal 7 2 2 4 2 2 8" xfId="44720" xr:uid="{00000000-0005-0000-0000-0000907B0000}"/>
    <cellStyle name="Normal 7 2 2 4 2 2 9" xfId="5377" xr:uid="{00000000-0005-0000-0000-0000917B0000}"/>
    <cellStyle name="Normal 7 2 2 4 2 3" xfId="6690" xr:uid="{00000000-0005-0000-0000-0000927B0000}"/>
    <cellStyle name="Normal 7 2 2 4 2 3 2" xfId="17081" xr:uid="{00000000-0005-0000-0000-0000937B0000}"/>
    <cellStyle name="Normal 7 2 2 4 2 3 2 2" xfId="40345" xr:uid="{00000000-0005-0000-0000-0000947B0000}"/>
    <cellStyle name="Normal 7 2 2 4 2 3 3" xfId="11847" xr:uid="{00000000-0005-0000-0000-0000957B0000}"/>
    <cellStyle name="Normal 7 2 2 4 2 3 3 2" xfId="35030" xr:uid="{00000000-0005-0000-0000-0000967B0000}"/>
    <cellStyle name="Normal 7 2 2 4 2 3 4" xfId="29720" xr:uid="{00000000-0005-0000-0000-0000977B0000}"/>
    <cellStyle name="Normal 7 2 2 4 2 3 5" xfId="24405" xr:uid="{00000000-0005-0000-0000-0000987B0000}"/>
    <cellStyle name="Normal 7 2 2 4 2 4" xfId="8370" xr:uid="{00000000-0005-0000-0000-0000997B0000}"/>
    <cellStyle name="Normal 7 2 2 4 2 4 2" xfId="18768" xr:uid="{00000000-0005-0000-0000-00009A7B0000}"/>
    <cellStyle name="Normal 7 2 2 4 2 4 2 2" xfId="42113" xr:uid="{00000000-0005-0000-0000-00009B7B0000}"/>
    <cellStyle name="Normal 7 2 2 4 2 4 3" xfId="13614" xr:uid="{00000000-0005-0000-0000-00009C7B0000}"/>
    <cellStyle name="Normal 7 2 2 4 2 4 3 2" xfId="36798" xr:uid="{00000000-0005-0000-0000-00009D7B0000}"/>
    <cellStyle name="Normal 7 2 2 4 2 4 4" xfId="31488" xr:uid="{00000000-0005-0000-0000-00009E7B0000}"/>
    <cellStyle name="Normal 7 2 2 4 2 4 5" xfId="26173" xr:uid="{00000000-0005-0000-0000-00009F7B0000}"/>
    <cellStyle name="Normal 7 2 2 4 2 5" xfId="15395" xr:uid="{00000000-0005-0000-0000-0000A07B0000}"/>
    <cellStyle name="Normal 7 2 2 4 2 5 2" xfId="38582" xr:uid="{00000000-0005-0000-0000-0000A17B0000}"/>
    <cellStyle name="Normal 7 2 2 4 2 6" xfId="10086" xr:uid="{00000000-0005-0000-0000-0000A27B0000}"/>
    <cellStyle name="Normal 7 2 2 4 2 6 2" xfId="33267" xr:uid="{00000000-0005-0000-0000-0000A37B0000}"/>
    <cellStyle name="Normal 7 2 2 4 2 7" xfId="20713" xr:uid="{00000000-0005-0000-0000-0000A47B0000}"/>
    <cellStyle name="Normal 7 2 2 4 2 7 2" xfId="27957" xr:uid="{00000000-0005-0000-0000-0000A57B0000}"/>
    <cellStyle name="Normal 7 2 2 4 2 8" xfId="22642" xr:uid="{00000000-0005-0000-0000-0000A67B0000}"/>
    <cellStyle name="Normal 7 2 2 4 2 9" xfId="43908" xr:uid="{00000000-0005-0000-0000-0000A77B0000}"/>
    <cellStyle name="Normal 7 2 2 4 3" xfId="1525" xr:uid="{00000000-0005-0000-0000-0000A87B0000}"/>
    <cellStyle name="Normal 7 2 2 4 3 10" xfId="3474" xr:uid="{00000000-0005-0000-0000-0000A97B0000}"/>
    <cellStyle name="Normal 7 2 2 4 3 2" xfId="7090" xr:uid="{00000000-0005-0000-0000-0000AA7B0000}"/>
    <cellStyle name="Normal 7 2 2 4 3 2 2" xfId="17451" xr:uid="{00000000-0005-0000-0000-0000AB7B0000}"/>
    <cellStyle name="Normal 7 2 2 4 3 2 2 2" xfId="40751" xr:uid="{00000000-0005-0000-0000-0000AC7B0000}"/>
    <cellStyle name="Normal 7 2 2 4 3 2 3" xfId="12253" xr:uid="{00000000-0005-0000-0000-0000AD7B0000}"/>
    <cellStyle name="Normal 7 2 2 4 3 2 3 2" xfId="35436" xr:uid="{00000000-0005-0000-0000-0000AE7B0000}"/>
    <cellStyle name="Normal 7 2 2 4 3 2 4" xfId="30126" xr:uid="{00000000-0005-0000-0000-0000AF7B0000}"/>
    <cellStyle name="Normal 7 2 2 4 3 2 5" xfId="24811" xr:uid="{00000000-0005-0000-0000-0000B07B0000}"/>
    <cellStyle name="Normal 7 2 2 4 3 3" xfId="8740" xr:uid="{00000000-0005-0000-0000-0000B17B0000}"/>
    <cellStyle name="Normal 7 2 2 4 3 3 2" xfId="19174" xr:uid="{00000000-0005-0000-0000-0000B27B0000}"/>
    <cellStyle name="Normal 7 2 2 4 3 3 2 2" xfId="42519" xr:uid="{00000000-0005-0000-0000-0000B37B0000}"/>
    <cellStyle name="Normal 7 2 2 4 3 3 3" xfId="14020" xr:uid="{00000000-0005-0000-0000-0000B47B0000}"/>
    <cellStyle name="Normal 7 2 2 4 3 3 3 2" xfId="37204" xr:uid="{00000000-0005-0000-0000-0000B57B0000}"/>
    <cellStyle name="Normal 7 2 2 4 3 3 4" xfId="31894" xr:uid="{00000000-0005-0000-0000-0000B67B0000}"/>
    <cellStyle name="Normal 7 2 2 4 3 3 5" xfId="26579" xr:uid="{00000000-0005-0000-0000-0000B77B0000}"/>
    <cellStyle name="Normal 7 2 2 4 3 4" xfId="15801" xr:uid="{00000000-0005-0000-0000-0000B87B0000}"/>
    <cellStyle name="Normal 7 2 2 4 3 4 2" xfId="38988" xr:uid="{00000000-0005-0000-0000-0000B97B0000}"/>
    <cellStyle name="Normal 7 2 2 4 3 5" xfId="10492" xr:uid="{00000000-0005-0000-0000-0000BA7B0000}"/>
    <cellStyle name="Normal 7 2 2 4 3 5 2" xfId="33673" xr:uid="{00000000-0005-0000-0000-0000BB7B0000}"/>
    <cellStyle name="Normal 7 2 2 4 3 6" xfId="21119" xr:uid="{00000000-0005-0000-0000-0000BC7B0000}"/>
    <cellStyle name="Normal 7 2 2 4 3 6 2" xfId="28363" xr:uid="{00000000-0005-0000-0000-0000BD7B0000}"/>
    <cellStyle name="Normal 7 2 2 4 3 7" xfId="23048" xr:uid="{00000000-0005-0000-0000-0000BE7B0000}"/>
    <cellStyle name="Normal 7 2 2 4 3 8" xfId="44314" xr:uid="{00000000-0005-0000-0000-0000BF7B0000}"/>
    <cellStyle name="Normal 7 2 2 4 3 9" xfId="5378" xr:uid="{00000000-0005-0000-0000-0000C07B0000}"/>
    <cellStyle name="Normal 7 2 2 4 4" xfId="6291" xr:uid="{00000000-0005-0000-0000-0000C17B0000}"/>
    <cellStyle name="Normal 7 2 2 4 4 2" xfId="16723" xr:uid="{00000000-0005-0000-0000-0000C27B0000}"/>
    <cellStyle name="Normal 7 2 2 4 4 2 2" xfId="39939" xr:uid="{00000000-0005-0000-0000-0000C37B0000}"/>
    <cellStyle name="Normal 7 2 2 4 4 3" xfId="11441" xr:uid="{00000000-0005-0000-0000-0000C47B0000}"/>
    <cellStyle name="Normal 7 2 2 4 4 3 2" xfId="34624" xr:uid="{00000000-0005-0000-0000-0000C57B0000}"/>
    <cellStyle name="Normal 7 2 2 4 4 4" xfId="29314" xr:uid="{00000000-0005-0000-0000-0000C67B0000}"/>
    <cellStyle name="Normal 7 2 2 4 4 5" xfId="23999" xr:uid="{00000000-0005-0000-0000-0000C77B0000}"/>
    <cellStyle name="Normal 7 2 2 4 5" xfId="8012" xr:uid="{00000000-0005-0000-0000-0000C87B0000}"/>
    <cellStyle name="Normal 7 2 2 4 5 2" xfId="18363" xr:uid="{00000000-0005-0000-0000-0000C97B0000}"/>
    <cellStyle name="Normal 7 2 2 4 5 2 2" xfId="41707" xr:uid="{00000000-0005-0000-0000-0000CA7B0000}"/>
    <cellStyle name="Normal 7 2 2 4 5 3" xfId="13208" xr:uid="{00000000-0005-0000-0000-0000CB7B0000}"/>
    <cellStyle name="Normal 7 2 2 4 5 3 2" xfId="36392" xr:uid="{00000000-0005-0000-0000-0000CC7B0000}"/>
    <cellStyle name="Normal 7 2 2 4 5 4" xfId="31082" xr:uid="{00000000-0005-0000-0000-0000CD7B0000}"/>
    <cellStyle name="Normal 7 2 2 4 5 5" xfId="25767" xr:uid="{00000000-0005-0000-0000-0000CE7B0000}"/>
    <cellStyle name="Normal 7 2 2 4 6" xfId="14989" xr:uid="{00000000-0005-0000-0000-0000CF7B0000}"/>
    <cellStyle name="Normal 7 2 2 4 6 2" xfId="38176" xr:uid="{00000000-0005-0000-0000-0000D07B0000}"/>
    <cellStyle name="Normal 7 2 2 4 7" xfId="9680" xr:uid="{00000000-0005-0000-0000-0000D17B0000}"/>
    <cellStyle name="Normal 7 2 2 4 7 2" xfId="32861" xr:uid="{00000000-0005-0000-0000-0000D27B0000}"/>
    <cellStyle name="Normal 7 2 2 4 8" xfId="20307" xr:uid="{00000000-0005-0000-0000-0000D37B0000}"/>
    <cellStyle name="Normal 7 2 2 4 8 2" xfId="27551" xr:uid="{00000000-0005-0000-0000-0000D47B0000}"/>
    <cellStyle name="Normal 7 2 2 4 9" xfId="22236" xr:uid="{00000000-0005-0000-0000-0000D57B0000}"/>
    <cellStyle name="Normal 7 2 2 5" xfId="838" xr:uid="{00000000-0005-0000-0000-0000D67B0000}"/>
    <cellStyle name="Normal 7 2 2 5 10" xfId="43631" xr:uid="{00000000-0005-0000-0000-0000D77B0000}"/>
    <cellStyle name="Normal 7 2 2 5 11" xfId="5379" xr:uid="{00000000-0005-0000-0000-0000D87B0000}"/>
    <cellStyle name="Normal 7 2 2 5 12" xfId="2791" xr:uid="{00000000-0005-0000-0000-0000D97B0000}"/>
    <cellStyle name="Normal 7 2 2 5 2" xfId="1246" xr:uid="{00000000-0005-0000-0000-0000DA7B0000}"/>
    <cellStyle name="Normal 7 2 2 5 2 10" xfId="5380" xr:uid="{00000000-0005-0000-0000-0000DB7B0000}"/>
    <cellStyle name="Normal 7 2 2 5 2 11" xfId="3197" xr:uid="{00000000-0005-0000-0000-0000DC7B0000}"/>
    <cellStyle name="Normal 7 2 2 5 2 2" xfId="2061" xr:uid="{00000000-0005-0000-0000-0000DD7B0000}"/>
    <cellStyle name="Normal 7 2 2 5 2 2 10" xfId="4009" xr:uid="{00000000-0005-0000-0000-0000DE7B0000}"/>
    <cellStyle name="Normal 7 2 2 5 2 2 2" xfId="7617" xr:uid="{00000000-0005-0000-0000-0000DF7B0000}"/>
    <cellStyle name="Normal 7 2 2 5 2 2 2 2" xfId="17950" xr:uid="{00000000-0005-0000-0000-0000E07B0000}"/>
    <cellStyle name="Normal 7 2 2 5 2 2 2 2 2" xfId="41286" xr:uid="{00000000-0005-0000-0000-0000E17B0000}"/>
    <cellStyle name="Normal 7 2 2 5 2 2 2 3" xfId="12788" xr:uid="{00000000-0005-0000-0000-0000E27B0000}"/>
    <cellStyle name="Normal 7 2 2 5 2 2 2 3 2" xfId="35971" xr:uid="{00000000-0005-0000-0000-0000E37B0000}"/>
    <cellStyle name="Normal 7 2 2 5 2 2 2 4" xfId="30661" xr:uid="{00000000-0005-0000-0000-0000E47B0000}"/>
    <cellStyle name="Normal 7 2 2 5 2 2 2 5" xfId="25346" xr:uid="{00000000-0005-0000-0000-0000E57B0000}"/>
    <cellStyle name="Normal 7 2 2 5 2 2 3" xfId="9240" xr:uid="{00000000-0005-0000-0000-0000E67B0000}"/>
    <cellStyle name="Normal 7 2 2 5 2 2 3 2" xfId="19709" xr:uid="{00000000-0005-0000-0000-0000E77B0000}"/>
    <cellStyle name="Normal 7 2 2 5 2 2 3 2 2" xfId="43054" xr:uid="{00000000-0005-0000-0000-0000E87B0000}"/>
    <cellStyle name="Normal 7 2 2 5 2 2 3 3" xfId="14555" xr:uid="{00000000-0005-0000-0000-0000E97B0000}"/>
    <cellStyle name="Normal 7 2 2 5 2 2 3 3 2" xfId="37739" xr:uid="{00000000-0005-0000-0000-0000EA7B0000}"/>
    <cellStyle name="Normal 7 2 2 5 2 2 3 4" xfId="32429" xr:uid="{00000000-0005-0000-0000-0000EB7B0000}"/>
    <cellStyle name="Normal 7 2 2 5 2 2 3 5" xfId="27114" xr:uid="{00000000-0005-0000-0000-0000EC7B0000}"/>
    <cellStyle name="Normal 7 2 2 5 2 2 4" xfId="16336" xr:uid="{00000000-0005-0000-0000-0000ED7B0000}"/>
    <cellStyle name="Normal 7 2 2 5 2 2 4 2" xfId="39523" xr:uid="{00000000-0005-0000-0000-0000EE7B0000}"/>
    <cellStyle name="Normal 7 2 2 5 2 2 5" xfId="11027" xr:uid="{00000000-0005-0000-0000-0000EF7B0000}"/>
    <cellStyle name="Normal 7 2 2 5 2 2 5 2" xfId="34208" xr:uid="{00000000-0005-0000-0000-0000F07B0000}"/>
    <cellStyle name="Normal 7 2 2 5 2 2 6" xfId="21654" xr:uid="{00000000-0005-0000-0000-0000F17B0000}"/>
    <cellStyle name="Normal 7 2 2 5 2 2 6 2" xfId="28898" xr:uid="{00000000-0005-0000-0000-0000F27B0000}"/>
    <cellStyle name="Normal 7 2 2 5 2 2 7" xfId="23583" xr:uid="{00000000-0005-0000-0000-0000F37B0000}"/>
    <cellStyle name="Normal 7 2 2 5 2 2 8" xfId="44849" xr:uid="{00000000-0005-0000-0000-0000F47B0000}"/>
    <cellStyle name="Normal 7 2 2 5 2 2 9" xfId="5381" xr:uid="{00000000-0005-0000-0000-0000F57B0000}"/>
    <cellStyle name="Normal 7 2 2 5 2 3" xfId="6817" xr:uid="{00000000-0005-0000-0000-0000F67B0000}"/>
    <cellStyle name="Normal 7 2 2 5 2 3 2" xfId="17186" xr:uid="{00000000-0005-0000-0000-0000F77B0000}"/>
    <cellStyle name="Normal 7 2 2 5 2 3 2 2" xfId="40474" xr:uid="{00000000-0005-0000-0000-0000F87B0000}"/>
    <cellStyle name="Normal 7 2 2 5 2 3 3" xfId="11976" xr:uid="{00000000-0005-0000-0000-0000F97B0000}"/>
    <cellStyle name="Normal 7 2 2 5 2 3 3 2" xfId="35159" xr:uid="{00000000-0005-0000-0000-0000FA7B0000}"/>
    <cellStyle name="Normal 7 2 2 5 2 3 4" xfId="29849" xr:uid="{00000000-0005-0000-0000-0000FB7B0000}"/>
    <cellStyle name="Normal 7 2 2 5 2 3 5" xfId="24534" xr:uid="{00000000-0005-0000-0000-0000FC7B0000}"/>
    <cellStyle name="Normal 7 2 2 5 2 4" xfId="8475" xr:uid="{00000000-0005-0000-0000-0000FD7B0000}"/>
    <cellStyle name="Normal 7 2 2 5 2 4 2" xfId="18897" xr:uid="{00000000-0005-0000-0000-0000FE7B0000}"/>
    <cellStyle name="Normal 7 2 2 5 2 4 2 2" xfId="42242" xr:uid="{00000000-0005-0000-0000-0000FF7B0000}"/>
    <cellStyle name="Normal 7 2 2 5 2 4 3" xfId="13743" xr:uid="{00000000-0005-0000-0000-0000007C0000}"/>
    <cellStyle name="Normal 7 2 2 5 2 4 3 2" xfId="36927" xr:uid="{00000000-0005-0000-0000-0000017C0000}"/>
    <cellStyle name="Normal 7 2 2 5 2 4 4" xfId="31617" xr:uid="{00000000-0005-0000-0000-0000027C0000}"/>
    <cellStyle name="Normal 7 2 2 5 2 4 5" xfId="26302" xr:uid="{00000000-0005-0000-0000-0000037C0000}"/>
    <cellStyle name="Normal 7 2 2 5 2 5" xfId="15524" xr:uid="{00000000-0005-0000-0000-0000047C0000}"/>
    <cellStyle name="Normal 7 2 2 5 2 5 2" xfId="38711" xr:uid="{00000000-0005-0000-0000-0000057C0000}"/>
    <cellStyle name="Normal 7 2 2 5 2 6" xfId="10215" xr:uid="{00000000-0005-0000-0000-0000067C0000}"/>
    <cellStyle name="Normal 7 2 2 5 2 6 2" xfId="33396" xr:uid="{00000000-0005-0000-0000-0000077C0000}"/>
    <cellStyle name="Normal 7 2 2 5 2 7" xfId="20842" xr:uid="{00000000-0005-0000-0000-0000087C0000}"/>
    <cellStyle name="Normal 7 2 2 5 2 7 2" xfId="28086" xr:uid="{00000000-0005-0000-0000-0000097C0000}"/>
    <cellStyle name="Normal 7 2 2 5 2 8" xfId="22771" xr:uid="{00000000-0005-0000-0000-00000A7C0000}"/>
    <cellStyle name="Normal 7 2 2 5 2 9" xfId="44037" xr:uid="{00000000-0005-0000-0000-00000B7C0000}"/>
    <cellStyle name="Normal 7 2 2 5 3" xfId="1654" xr:uid="{00000000-0005-0000-0000-00000C7C0000}"/>
    <cellStyle name="Normal 7 2 2 5 3 10" xfId="3603" xr:uid="{00000000-0005-0000-0000-00000D7C0000}"/>
    <cellStyle name="Normal 7 2 2 5 3 2" xfId="7217" xr:uid="{00000000-0005-0000-0000-00000E7C0000}"/>
    <cellStyle name="Normal 7 2 2 5 3 2 2" xfId="17568" xr:uid="{00000000-0005-0000-0000-00000F7C0000}"/>
    <cellStyle name="Normal 7 2 2 5 3 2 2 2" xfId="40880" xr:uid="{00000000-0005-0000-0000-0000107C0000}"/>
    <cellStyle name="Normal 7 2 2 5 3 2 3" xfId="12382" xr:uid="{00000000-0005-0000-0000-0000117C0000}"/>
    <cellStyle name="Normal 7 2 2 5 3 2 3 2" xfId="35565" xr:uid="{00000000-0005-0000-0000-0000127C0000}"/>
    <cellStyle name="Normal 7 2 2 5 3 2 4" xfId="30255" xr:uid="{00000000-0005-0000-0000-0000137C0000}"/>
    <cellStyle name="Normal 7 2 2 5 3 2 5" xfId="24940" xr:uid="{00000000-0005-0000-0000-0000147C0000}"/>
    <cellStyle name="Normal 7 2 2 5 3 3" xfId="8857" xr:uid="{00000000-0005-0000-0000-0000157C0000}"/>
    <cellStyle name="Normal 7 2 2 5 3 3 2" xfId="19303" xr:uid="{00000000-0005-0000-0000-0000167C0000}"/>
    <cellStyle name="Normal 7 2 2 5 3 3 2 2" xfId="42648" xr:uid="{00000000-0005-0000-0000-0000177C0000}"/>
    <cellStyle name="Normal 7 2 2 5 3 3 3" xfId="14149" xr:uid="{00000000-0005-0000-0000-0000187C0000}"/>
    <cellStyle name="Normal 7 2 2 5 3 3 3 2" xfId="37333" xr:uid="{00000000-0005-0000-0000-0000197C0000}"/>
    <cellStyle name="Normal 7 2 2 5 3 3 4" xfId="32023" xr:uid="{00000000-0005-0000-0000-00001A7C0000}"/>
    <cellStyle name="Normal 7 2 2 5 3 3 5" xfId="26708" xr:uid="{00000000-0005-0000-0000-00001B7C0000}"/>
    <cellStyle name="Normal 7 2 2 5 3 4" xfId="15930" xr:uid="{00000000-0005-0000-0000-00001C7C0000}"/>
    <cellStyle name="Normal 7 2 2 5 3 4 2" xfId="39117" xr:uid="{00000000-0005-0000-0000-00001D7C0000}"/>
    <cellStyle name="Normal 7 2 2 5 3 5" xfId="10621" xr:uid="{00000000-0005-0000-0000-00001E7C0000}"/>
    <cellStyle name="Normal 7 2 2 5 3 5 2" xfId="33802" xr:uid="{00000000-0005-0000-0000-00001F7C0000}"/>
    <cellStyle name="Normal 7 2 2 5 3 6" xfId="21248" xr:uid="{00000000-0005-0000-0000-0000207C0000}"/>
    <cellStyle name="Normal 7 2 2 5 3 6 2" xfId="28492" xr:uid="{00000000-0005-0000-0000-0000217C0000}"/>
    <cellStyle name="Normal 7 2 2 5 3 7" xfId="23177" xr:uid="{00000000-0005-0000-0000-0000227C0000}"/>
    <cellStyle name="Normal 7 2 2 5 3 8" xfId="44443" xr:uid="{00000000-0005-0000-0000-0000237C0000}"/>
    <cellStyle name="Normal 7 2 2 5 3 9" xfId="5382" xr:uid="{00000000-0005-0000-0000-0000247C0000}"/>
    <cellStyle name="Normal 7 2 2 5 4" xfId="6418" xr:uid="{00000000-0005-0000-0000-0000257C0000}"/>
    <cellStyle name="Normal 7 2 2 5 4 2" xfId="16828" xr:uid="{00000000-0005-0000-0000-0000267C0000}"/>
    <cellStyle name="Normal 7 2 2 5 4 2 2" xfId="40068" xr:uid="{00000000-0005-0000-0000-0000277C0000}"/>
    <cellStyle name="Normal 7 2 2 5 4 3" xfId="11570" xr:uid="{00000000-0005-0000-0000-0000287C0000}"/>
    <cellStyle name="Normal 7 2 2 5 4 3 2" xfId="34753" xr:uid="{00000000-0005-0000-0000-0000297C0000}"/>
    <cellStyle name="Normal 7 2 2 5 4 4" xfId="29443" xr:uid="{00000000-0005-0000-0000-00002A7C0000}"/>
    <cellStyle name="Normal 7 2 2 5 4 5" xfId="24128" xr:uid="{00000000-0005-0000-0000-00002B7C0000}"/>
    <cellStyle name="Normal 7 2 2 5 5" xfId="8117" xr:uid="{00000000-0005-0000-0000-00002C7C0000}"/>
    <cellStyle name="Normal 7 2 2 5 5 2" xfId="18492" xr:uid="{00000000-0005-0000-0000-00002D7C0000}"/>
    <cellStyle name="Normal 7 2 2 5 5 2 2" xfId="41836" xr:uid="{00000000-0005-0000-0000-00002E7C0000}"/>
    <cellStyle name="Normal 7 2 2 5 5 3" xfId="13337" xr:uid="{00000000-0005-0000-0000-00002F7C0000}"/>
    <cellStyle name="Normal 7 2 2 5 5 3 2" xfId="36521" xr:uid="{00000000-0005-0000-0000-0000307C0000}"/>
    <cellStyle name="Normal 7 2 2 5 5 4" xfId="31211" xr:uid="{00000000-0005-0000-0000-0000317C0000}"/>
    <cellStyle name="Normal 7 2 2 5 5 5" xfId="25896" xr:uid="{00000000-0005-0000-0000-0000327C0000}"/>
    <cellStyle name="Normal 7 2 2 5 6" xfId="15118" xr:uid="{00000000-0005-0000-0000-0000337C0000}"/>
    <cellStyle name="Normal 7 2 2 5 6 2" xfId="38305" xr:uid="{00000000-0005-0000-0000-0000347C0000}"/>
    <cellStyle name="Normal 7 2 2 5 7" xfId="9809" xr:uid="{00000000-0005-0000-0000-0000357C0000}"/>
    <cellStyle name="Normal 7 2 2 5 7 2" xfId="32990" xr:uid="{00000000-0005-0000-0000-0000367C0000}"/>
    <cellStyle name="Normal 7 2 2 5 8" xfId="20436" xr:uid="{00000000-0005-0000-0000-0000377C0000}"/>
    <cellStyle name="Normal 7 2 2 5 8 2" xfId="27680" xr:uid="{00000000-0005-0000-0000-0000387C0000}"/>
    <cellStyle name="Normal 7 2 2 5 9" xfId="22365" xr:uid="{00000000-0005-0000-0000-0000397C0000}"/>
    <cellStyle name="Normal 7 2 2 6" xfId="982" xr:uid="{00000000-0005-0000-0000-00003A7C0000}"/>
    <cellStyle name="Normal 7 2 2 6 10" xfId="5383" xr:uid="{00000000-0005-0000-0000-00003B7C0000}"/>
    <cellStyle name="Normal 7 2 2 6 11" xfId="2933" xr:uid="{00000000-0005-0000-0000-00003C7C0000}"/>
    <cellStyle name="Normal 7 2 2 6 2" xfId="1797" xr:uid="{00000000-0005-0000-0000-00003D7C0000}"/>
    <cellStyle name="Normal 7 2 2 6 2 10" xfId="3745" xr:uid="{00000000-0005-0000-0000-00003E7C0000}"/>
    <cellStyle name="Normal 7 2 2 6 2 2" xfId="7357" xr:uid="{00000000-0005-0000-0000-00003F7C0000}"/>
    <cellStyle name="Normal 7 2 2 6 2 2 2" xfId="17710" xr:uid="{00000000-0005-0000-0000-0000407C0000}"/>
    <cellStyle name="Normal 7 2 2 6 2 2 2 2" xfId="41022" xr:uid="{00000000-0005-0000-0000-0000417C0000}"/>
    <cellStyle name="Normal 7 2 2 6 2 2 3" xfId="12524" xr:uid="{00000000-0005-0000-0000-0000427C0000}"/>
    <cellStyle name="Normal 7 2 2 6 2 2 3 2" xfId="35707" xr:uid="{00000000-0005-0000-0000-0000437C0000}"/>
    <cellStyle name="Normal 7 2 2 6 2 2 4" xfId="30397" xr:uid="{00000000-0005-0000-0000-0000447C0000}"/>
    <cellStyle name="Normal 7 2 2 6 2 2 5" xfId="25082" xr:uid="{00000000-0005-0000-0000-0000457C0000}"/>
    <cellStyle name="Normal 7 2 2 6 2 3" xfId="9000" xr:uid="{00000000-0005-0000-0000-0000467C0000}"/>
    <cellStyle name="Normal 7 2 2 6 2 3 2" xfId="19445" xr:uid="{00000000-0005-0000-0000-0000477C0000}"/>
    <cellStyle name="Normal 7 2 2 6 2 3 2 2" xfId="42790" xr:uid="{00000000-0005-0000-0000-0000487C0000}"/>
    <cellStyle name="Normal 7 2 2 6 2 3 3" xfId="14291" xr:uid="{00000000-0005-0000-0000-0000497C0000}"/>
    <cellStyle name="Normal 7 2 2 6 2 3 3 2" xfId="37475" xr:uid="{00000000-0005-0000-0000-00004A7C0000}"/>
    <cellStyle name="Normal 7 2 2 6 2 3 4" xfId="32165" xr:uid="{00000000-0005-0000-0000-00004B7C0000}"/>
    <cellStyle name="Normal 7 2 2 6 2 3 5" xfId="26850" xr:uid="{00000000-0005-0000-0000-00004C7C0000}"/>
    <cellStyle name="Normal 7 2 2 6 2 4" xfId="16072" xr:uid="{00000000-0005-0000-0000-00004D7C0000}"/>
    <cellStyle name="Normal 7 2 2 6 2 4 2" xfId="39259" xr:uid="{00000000-0005-0000-0000-00004E7C0000}"/>
    <cellStyle name="Normal 7 2 2 6 2 5" xfId="10763" xr:uid="{00000000-0005-0000-0000-00004F7C0000}"/>
    <cellStyle name="Normal 7 2 2 6 2 5 2" xfId="33944" xr:uid="{00000000-0005-0000-0000-0000507C0000}"/>
    <cellStyle name="Normal 7 2 2 6 2 6" xfId="21390" xr:uid="{00000000-0005-0000-0000-0000517C0000}"/>
    <cellStyle name="Normal 7 2 2 6 2 6 2" xfId="28634" xr:uid="{00000000-0005-0000-0000-0000527C0000}"/>
    <cellStyle name="Normal 7 2 2 6 2 7" xfId="23319" xr:uid="{00000000-0005-0000-0000-0000537C0000}"/>
    <cellStyle name="Normal 7 2 2 6 2 8" xfId="44585" xr:uid="{00000000-0005-0000-0000-0000547C0000}"/>
    <cellStyle name="Normal 7 2 2 6 2 9" xfId="5384" xr:uid="{00000000-0005-0000-0000-0000557C0000}"/>
    <cellStyle name="Normal 7 2 2 6 3" xfId="6557" xr:uid="{00000000-0005-0000-0000-0000567C0000}"/>
    <cellStyle name="Normal 7 2 2 6 3 2" xfId="16958" xr:uid="{00000000-0005-0000-0000-0000577C0000}"/>
    <cellStyle name="Normal 7 2 2 6 3 2 2" xfId="40210" xr:uid="{00000000-0005-0000-0000-0000587C0000}"/>
    <cellStyle name="Normal 7 2 2 6 3 3" xfId="11712" xr:uid="{00000000-0005-0000-0000-0000597C0000}"/>
    <cellStyle name="Normal 7 2 2 6 3 3 2" xfId="34895" xr:uid="{00000000-0005-0000-0000-00005A7C0000}"/>
    <cellStyle name="Normal 7 2 2 6 3 4" xfId="29585" xr:uid="{00000000-0005-0000-0000-00005B7C0000}"/>
    <cellStyle name="Normal 7 2 2 6 3 5" xfId="24270" xr:uid="{00000000-0005-0000-0000-00005C7C0000}"/>
    <cellStyle name="Normal 7 2 2 6 4" xfId="8247" xr:uid="{00000000-0005-0000-0000-00005D7C0000}"/>
    <cellStyle name="Normal 7 2 2 6 4 2" xfId="18633" xr:uid="{00000000-0005-0000-0000-00005E7C0000}"/>
    <cellStyle name="Normal 7 2 2 6 4 2 2" xfId="41978" xr:uid="{00000000-0005-0000-0000-00005F7C0000}"/>
    <cellStyle name="Normal 7 2 2 6 4 3" xfId="13479" xr:uid="{00000000-0005-0000-0000-0000607C0000}"/>
    <cellStyle name="Normal 7 2 2 6 4 3 2" xfId="36663" xr:uid="{00000000-0005-0000-0000-0000617C0000}"/>
    <cellStyle name="Normal 7 2 2 6 4 4" xfId="31353" xr:uid="{00000000-0005-0000-0000-0000627C0000}"/>
    <cellStyle name="Normal 7 2 2 6 4 5" xfId="26038" xr:uid="{00000000-0005-0000-0000-0000637C0000}"/>
    <cellStyle name="Normal 7 2 2 6 5" xfId="15260" xr:uid="{00000000-0005-0000-0000-0000647C0000}"/>
    <cellStyle name="Normal 7 2 2 6 5 2" xfId="38447" xr:uid="{00000000-0005-0000-0000-0000657C0000}"/>
    <cellStyle name="Normal 7 2 2 6 6" xfId="9951" xr:uid="{00000000-0005-0000-0000-0000667C0000}"/>
    <cellStyle name="Normal 7 2 2 6 6 2" xfId="33132" xr:uid="{00000000-0005-0000-0000-0000677C0000}"/>
    <cellStyle name="Normal 7 2 2 6 7" xfId="20578" xr:uid="{00000000-0005-0000-0000-0000687C0000}"/>
    <cellStyle name="Normal 7 2 2 6 7 2" xfId="27822" xr:uid="{00000000-0005-0000-0000-0000697C0000}"/>
    <cellStyle name="Normal 7 2 2 6 8" xfId="22507" xr:uid="{00000000-0005-0000-0000-00006A7C0000}"/>
    <cellStyle name="Normal 7 2 2 6 9" xfId="43773" xr:uid="{00000000-0005-0000-0000-00006B7C0000}"/>
    <cellStyle name="Normal 7 2 2 7" xfId="563" xr:uid="{00000000-0005-0000-0000-00006C7C0000}"/>
    <cellStyle name="Normal 7 2 2 7 10" xfId="2527" xr:uid="{00000000-0005-0000-0000-00006D7C0000}"/>
    <cellStyle name="Normal 7 2 2 7 2" xfId="6158" xr:uid="{00000000-0005-0000-0000-00006E7C0000}"/>
    <cellStyle name="Normal 7 2 2 7 2 2" xfId="16600" xr:uid="{00000000-0005-0000-0000-00006F7C0000}"/>
    <cellStyle name="Normal 7 2 2 7 2 2 2" xfId="39804" xr:uid="{00000000-0005-0000-0000-0000707C0000}"/>
    <cellStyle name="Normal 7 2 2 7 2 3" xfId="11306" xr:uid="{00000000-0005-0000-0000-0000717C0000}"/>
    <cellStyle name="Normal 7 2 2 7 2 3 2" xfId="34489" xr:uid="{00000000-0005-0000-0000-0000727C0000}"/>
    <cellStyle name="Normal 7 2 2 7 2 4" xfId="29179" xr:uid="{00000000-0005-0000-0000-0000737C0000}"/>
    <cellStyle name="Normal 7 2 2 7 2 5" xfId="23864" xr:uid="{00000000-0005-0000-0000-0000747C0000}"/>
    <cellStyle name="Normal 7 2 2 7 3" xfId="7889" xr:uid="{00000000-0005-0000-0000-0000757C0000}"/>
    <cellStyle name="Normal 7 2 2 7 3 2" xfId="18228" xr:uid="{00000000-0005-0000-0000-0000767C0000}"/>
    <cellStyle name="Normal 7 2 2 7 3 2 2" xfId="41572" xr:uid="{00000000-0005-0000-0000-0000777C0000}"/>
    <cellStyle name="Normal 7 2 2 7 3 3" xfId="13073" xr:uid="{00000000-0005-0000-0000-0000787C0000}"/>
    <cellStyle name="Normal 7 2 2 7 3 3 2" xfId="36257" xr:uid="{00000000-0005-0000-0000-0000797C0000}"/>
    <cellStyle name="Normal 7 2 2 7 3 4" xfId="30947" xr:uid="{00000000-0005-0000-0000-00007A7C0000}"/>
    <cellStyle name="Normal 7 2 2 7 3 5" xfId="25632" xr:uid="{00000000-0005-0000-0000-00007B7C0000}"/>
    <cellStyle name="Normal 7 2 2 7 4" xfId="14854" xr:uid="{00000000-0005-0000-0000-00007C7C0000}"/>
    <cellStyle name="Normal 7 2 2 7 4 2" xfId="38041" xr:uid="{00000000-0005-0000-0000-00007D7C0000}"/>
    <cellStyle name="Normal 7 2 2 7 5" xfId="9545" xr:uid="{00000000-0005-0000-0000-00007E7C0000}"/>
    <cellStyle name="Normal 7 2 2 7 5 2" xfId="32726" xr:uid="{00000000-0005-0000-0000-00007F7C0000}"/>
    <cellStyle name="Normal 7 2 2 7 6" xfId="20172" xr:uid="{00000000-0005-0000-0000-0000807C0000}"/>
    <cellStyle name="Normal 7 2 2 7 6 2" xfId="27416" xr:uid="{00000000-0005-0000-0000-0000817C0000}"/>
    <cellStyle name="Normal 7 2 2 7 7" xfId="22101" xr:uid="{00000000-0005-0000-0000-0000827C0000}"/>
    <cellStyle name="Normal 7 2 2 7 8" xfId="43367" xr:uid="{00000000-0005-0000-0000-0000837C0000}"/>
    <cellStyle name="Normal 7 2 2 7 9" xfId="5385" xr:uid="{00000000-0005-0000-0000-0000847C0000}"/>
    <cellStyle name="Normal 7 2 2 8" xfId="1390" xr:uid="{00000000-0005-0000-0000-0000857C0000}"/>
    <cellStyle name="Normal 7 2 2 8 10" xfId="3339" xr:uid="{00000000-0005-0000-0000-0000867C0000}"/>
    <cellStyle name="Normal 7 2 2 8 2" xfId="6957" xr:uid="{00000000-0005-0000-0000-0000877C0000}"/>
    <cellStyle name="Normal 7 2 2 8 2 2" xfId="17328" xr:uid="{00000000-0005-0000-0000-0000887C0000}"/>
    <cellStyle name="Normal 7 2 2 8 2 2 2" xfId="40616" xr:uid="{00000000-0005-0000-0000-0000897C0000}"/>
    <cellStyle name="Normal 7 2 2 8 2 3" xfId="12118" xr:uid="{00000000-0005-0000-0000-00008A7C0000}"/>
    <cellStyle name="Normal 7 2 2 8 2 3 2" xfId="35301" xr:uid="{00000000-0005-0000-0000-00008B7C0000}"/>
    <cellStyle name="Normal 7 2 2 8 2 4" xfId="29991" xr:uid="{00000000-0005-0000-0000-00008C7C0000}"/>
    <cellStyle name="Normal 7 2 2 8 2 5" xfId="24676" xr:uid="{00000000-0005-0000-0000-00008D7C0000}"/>
    <cellStyle name="Normal 7 2 2 8 3" xfId="8617" xr:uid="{00000000-0005-0000-0000-00008E7C0000}"/>
    <cellStyle name="Normal 7 2 2 8 3 2" xfId="19039" xr:uid="{00000000-0005-0000-0000-00008F7C0000}"/>
    <cellStyle name="Normal 7 2 2 8 3 2 2" xfId="42384" xr:uid="{00000000-0005-0000-0000-0000907C0000}"/>
    <cellStyle name="Normal 7 2 2 8 3 3" xfId="13885" xr:uid="{00000000-0005-0000-0000-0000917C0000}"/>
    <cellStyle name="Normal 7 2 2 8 3 3 2" xfId="37069" xr:uid="{00000000-0005-0000-0000-0000927C0000}"/>
    <cellStyle name="Normal 7 2 2 8 3 4" xfId="31759" xr:uid="{00000000-0005-0000-0000-0000937C0000}"/>
    <cellStyle name="Normal 7 2 2 8 3 5" xfId="26444" xr:uid="{00000000-0005-0000-0000-0000947C0000}"/>
    <cellStyle name="Normal 7 2 2 8 4" xfId="15666" xr:uid="{00000000-0005-0000-0000-0000957C0000}"/>
    <cellStyle name="Normal 7 2 2 8 4 2" xfId="38853" xr:uid="{00000000-0005-0000-0000-0000967C0000}"/>
    <cellStyle name="Normal 7 2 2 8 5" xfId="10357" xr:uid="{00000000-0005-0000-0000-0000977C0000}"/>
    <cellStyle name="Normal 7 2 2 8 5 2" xfId="33538" xr:uid="{00000000-0005-0000-0000-0000987C0000}"/>
    <cellStyle name="Normal 7 2 2 8 6" xfId="20984" xr:uid="{00000000-0005-0000-0000-0000997C0000}"/>
    <cellStyle name="Normal 7 2 2 8 6 2" xfId="28228" xr:uid="{00000000-0005-0000-0000-00009A7C0000}"/>
    <cellStyle name="Normal 7 2 2 8 7" xfId="22913" xr:uid="{00000000-0005-0000-0000-00009B7C0000}"/>
    <cellStyle name="Normal 7 2 2 8 8" xfId="44179" xr:uid="{00000000-0005-0000-0000-00009C7C0000}"/>
    <cellStyle name="Normal 7 2 2 8 9" xfId="5386" xr:uid="{00000000-0005-0000-0000-00009D7C0000}"/>
    <cellStyle name="Normal 7 2 2 9" xfId="6027" xr:uid="{00000000-0005-0000-0000-00009E7C0000}"/>
    <cellStyle name="Normal 7 2 2 9 2" xfId="16481" xr:uid="{00000000-0005-0000-0000-00009F7C0000}"/>
    <cellStyle name="Normal 7 2 2 9 2 2" xfId="39670" xr:uid="{00000000-0005-0000-0000-0000A07C0000}"/>
    <cellStyle name="Normal 7 2 2 9 3" xfId="11172" xr:uid="{00000000-0005-0000-0000-0000A17C0000}"/>
    <cellStyle name="Normal 7 2 2 9 3 2" xfId="34355" xr:uid="{00000000-0005-0000-0000-0000A27C0000}"/>
    <cellStyle name="Normal 7 2 2 9 4" xfId="29045" xr:uid="{00000000-0005-0000-0000-0000A37C0000}"/>
    <cellStyle name="Normal 7 2 2 9 5" xfId="23730" xr:uid="{00000000-0005-0000-0000-0000A47C0000}"/>
    <cellStyle name="Normal 7 2 3" xfId="448" xr:uid="{00000000-0005-0000-0000-0000A57C0000}"/>
    <cellStyle name="Normal 7 2 3 10" xfId="14737" xr:uid="{00000000-0005-0000-0000-0000A67C0000}"/>
    <cellStyle name="Normal 7 2 3 10 2" xfId="37924" xr:uid="{00000000-0005-0000-0000-0000A77C0000}"/>
    <cellStyle name="Normal 7 2 3 11" xfId="9428" xr:uid="{00000000-0005-0000-0000-0000A87C0000}"/>
    <cellStyle name="Normal 7 2 3 11 2" xfId="32609" xr:uid="{00000000-0005-0000-0000-0000A97C0000}"/>
    <cellStyle name="Normal 7 2 3 12" xfId="20058" xr:uid="{00000000-0005-0000-0000-0000AA7C0000}"/>
    <cellStyle name="Normal 7 2 3 12 2" xfId="27299" xr:uid="{00000000-0005-0000-0000-0000AB7C0000}"/>
    <cellStyle name="Normal 7 2 3 13" xfId="21984" xr:uid="{00000000-0005-0000-0000-0000AC7C0000}"/>
    <cellStyle name="Normal 7 2 3 14" xfId="43253" xr:uid="{00000000-0005-0000-0000-0000AD7C0000}"/>
    <cellStyle name="Normal 7 2 3 15" xfId="5387" xr:uid="{00000000-0005-0000-0000-0000AE7C0000}"/>
    <cellStyle name="Normal 7 2 3 16" xfId="2413" xr:uid="{00000000-0005-0000-0000-0000AF7C0000}"/>
    <cellStyle name="Normal 7 2 3 2" xfId="508" xr:uid="{00000000-0005-0000-0000-0000B07C0000}"/>
    <cellStyle name="Normal 7 2 3 2 10" xfId="9490" xr:uid="{00000000-0005-0000-0000-0000B17C0000}"/>
    <cellStyle name="Normal 7 2 3 2 10 2" xfId="32671" xr:uid="{00000000-0005-0000-0000-0000B27C0000}"/>
    <cellStyle name="Normal 7 2 3 2 11" xfId="20117" xr:uid="{00000000-0005-0000-0000-0000B37C0000}"/>
    <cellStyle name="Normal 7 2 3 2 11 2" xfId="27361" xr:uid="{00000000-0005-0000-0000-0000B47C0000}"/>
    <cellStyle name="Normal 7 2 3 2 12" xfId="22046" xr:uid="{00000000-0005-0000-0000-0000B57C0000}"/>
    <cellStyle name="Normal 7 2 3 2 13" xfId="43312" xr:uid="{00000000-0005-0000-0000-0000B67C0000}"/>
    <cellStyle name="Normal 7 2 3 2 14" xfId="5388" xr:uid="{00000000-0005-0000-0000-0000B77C0000}"/>
    <cellStyle name="Normal 7 2 3 2 15" xfId="2472" xr:uid="{00000000-0005-0000-0000-0000B87C0000}"/>
    <cellStyle name="Normal 7 2 3 2 2" xfId="780" xr:uid="{00000000-0005-0000-0000-0000B97C0000}"/>
    <cellStyle name="Normal 7 2 3 2 2 10" xfId="43581" xr:uid="{00000000-0005-0000-0000-0000BA7C0000}"/>
    <cellStyle name="Normal 7 2 3 2 2 11" xfId="5389" xr:uid="{00000000-0005-0000-0000-0000BB7C0000}"/>
    <cellStyle name="Normal 7 2 3 2 2 12" xfId="2741" xr:uid="{00000000-0005-0000-0000-0000BC7C0000}"/>
    <cellStyle name="Normal 7 2 3 2 2 2" xfId="1196" xr:uid="{00000000-0005-0000-0000-0000BD7C0000}"/>
    <cellStyle name="Normal 7 2 3 2 2 2 10" xfId="5390" xr:uid="{00000000-0005-0000-0000-0000BE7C0000}"/>
    <cellStyle name="Normal 7 2 3 2 2 2 11" xfId="3147" xr:uid="{00000000-0005-0000-0000-0000BF7C0000}"/>
    <cellStyle name="Normal 7 2 3 2 2 2 2" xfId="2011" xr:uid="{00000000-0005-0000-0000-0000C07C0000}"/>
    <cellStyle name="Normal 7 2 3 2 2 2 2 10" xfId="3959" xr:uid="{00000000-0005-0000-0000-0000C17C0000}"/>
    <cellStyle name="Normal 7 2 3 2 2 2 2 2" xfId="7568" xr:uid="{00000000-0005-0000-0000-0000C27C0000}"/>
    <cellStyle name="Normal 7 2 3 2 2 2 2 2 2" xfId="17912" xr:uid="{00000000-0005-0000-0000-0000C37C0000}"/>
    <cellStyle name="Normal 7 2 3 2 2 2 2 2 2 2" xfId="41236" xr:uid="{00000000-0005-0000-0000-0000C47C0000}"/>
    <cellStyle name="Normal 7 2 3 2 2 2 2 2 3" xfId="12738" xr:uid="{00000000-0005-0000-0000-0000C57C0000}"/>
    <cellStyle name="Normal 7 2 3 2 2 2 2 2 3 2" xfId="35921" xr:uid="{00000000-0005-0000-0000-0000C67C0000}"/>
    <cellStyle name="Normal 7 2 3 2 2 2 2 2 4" xfId="30611" xr:uid="{00000000-0005-0000-0000-0000C77C0000}"/>
    <cellStyle name="Normal 7 2 3 2 2 2 2 2 5" xfId="25296" xr:uid="{00000000-0005-0000-0000-0000C87C0000}"/>
    <cellStyle name="Normal 7 2 3 2 2 2 2 3" xfId="9202" xr:uid="{00000000-0005-0000-0000-0000C97C0000}"/>
    <cellStyle name="Normal 7 2 3 2 2 2 2 3 2" xfId="19659" xr:uid="{00000000-0005-0000-0000-0000CA7C0000}"/>
    <cellStyle name="Normal 7 2 3 2 2 2 2 3 2 2" xfId="43004" xr:uid="{00000000-0005-0000-0000-0000CB7C0000}"/>
    <cellStyle name="Normal 7 2 3 2 2 2 2 3 3" xfId="14505" xr:uid="{00000000-0005-0000-0000-0000CC7C0000}"/>
    <cellStyle name="Normal 7 2 3 2 2 2 2 3 3 2" xfId="37689" xr:uid="{00000000-0005-0000-0000-0000CD7C0000}"/>
    <cellStyle name="Normal 7 2 3 2 2 2 2 3 4" xfId="32379" xr:uid="{00000000-0005-0000-0000-0000CE7C0000}"/>
    <cellStyle name="Normal 7 2 3 2 2 2 2 3 5" xfId="27064" xr:uid="{00000000-0005-0000-0000-0000CF7C0000}"/>
    <cellStyle name="Normal 7 2 3 2 2 2 2 4" xfId="16286" xr:uid="{00000000-0005-0000-0000-0000D07C0000}"/>
    <cellStyle name="Normal 7 2 3 2 2 2 2 4 2" xfId="39473" xr:uid="{00000000-0005-0000-0000-0000D17C0000}"/>
    <cellStyle name="Normal 7 2 3 2 2 2 2 5" xfId="10977" xr:uid="{00000000-0005-0000-0000-0000D27C0000}"/>
    <cellStyle name="Normal 7 2 3 2 2 2 2 5 2" xfId="34158" xr:uid="{00000000-0005-0000-0000-0000D37C0000}"/>
    <cellStyle name="Normal 7 2 3 2 2 2 2 6" xfId="21604" xr:uid="{00000000-0005-0000-0000-0000D47C0000}"/>
    <cellStyle name="Normal 7 2 3 2 2 2 2 6 2" xfId="28848" xr:uid="{00000000-0005-0000-0000-0000D57C0000}"/>
    <cellStyle name="Normal 7 2 3 2 2 2 2 7" xfId="23533" xr:uid="{00000000-0005-0000-0000-0000D67C0000}"/>
    <cellStyle name="Normal 7 2 3 2 2 2 2 8" xfId="44799" xr:uid="{00000000-0005-0000-0000-0000D77C0000}"/>
    <cellStyle name="Normal 7 2 3 2 2 2 2 9" xfId="5391" xr:uid="{00000000-0005-0000-0000-0000D87C0000}"/>
    <cellStyle name="Normal 7 2 3 2 2 2 3" xfId="6768" xr:uid="{00000000-0005-0000-0000-0000D97C0000}"/>
    <cellStyle name="Normal 7 2 3 2 2 2 3 2" xfId="17148" xr:uid="{00000000-0005-0000-0000-0000DA7C0000}"/>
    <cellStyle name="Normal 7 2 3 2 2 2 3 2 2" xfId="40424" xr:uid="{00000000-0005-0000-0000-0000DB7C0000}"/>
    <cellStyle name="Normal 7 2 3 2 2 2 3 3" xfId="11926" xr:uid="{00000000-0005-0000-0000-0000DC7C0000}"/>
    <cellStyle name="Normal 7 2 3 2 2 2 3 3 2" xfId="35109" xr:uid="{00000000-0005-0000-0000-0000DD7C0000}"/>
    <cellStyle name="Normal 7 2 3 2 2 2 3 4" xfId="29799" xr:uid="{00000000-0005-0000-0000-0000DE7C0000}"/>
    <cellStyle name="Normal 7 2 3 2 2 2 3 5" xfId="24484" xr:uid="{00000000-0005-0000-0000-0000DF7C0000}"/>
    <cellStyle name="Normal 7 2 3 2 2 2 4" xfId="8437" xr:uid="{00000000-0005-0000-0000-0000E07C0000}"/>
    <cellStyle name="Normal 7 2 3 2 2 2 4 2" xfId="18847" xr:uid="{00000000-0005-0000-0000-0000E17C0000}"/>
    <cellStyle name="Normal 7 2 3 2 2 2 4 2 2" xfId="42192" xr:uid="{00000000-0005-0000-0000-0000E27C0000}"/>
    <cellStyle name="Normal 7 2 3 2 2 2 4 3" xfId="13693" xr:uid="{00000000-0005-0000-0000-0000E37C0000}"/>
    <cellStyle name="Normal 7 2 3 2 2 2 4 3 2" xfId="36877" xr:uid="{00000000-0005-0000-0000-0000E47C0000}"/>
    <cellStyle name="Normal 7 2 3 2 2 2 4 4" xfId="31567" xr:uid="{00000000-0005-0000-0000-0000E57C0000}"/>
    <cellStyle name="Normal 7 2 3 2 2 2 4 5" xfId="26252" xr:uid="{00000000-0005-0000-0000-0000E67C0000}"/>
    <cellStyle name="Normal 7 2 3 2 2 2 5" xfId="15474" xr:uid="{00000000-0005-0000-0000-0000E77C0000}"/>
    <cellStyle name="Normal 7 2 3 2 2 2 5 2" xfId="38661" xr:uid="{00000000-0005-0000-0000-0000E87C0000}"/>
    <cellStyle name="Normal 7 2 3 2 2 2 6" xfId="10165" xr:uid="{00000000-0005-0000-0000-0000E97C0000}"/>
    <cellStyle name="Normal 7 2 3 2 2 2 6 2" xfId="33346" xr:uid="{00000000-0005-0000-0000-0000EA7C0000}"/>
    <cellStyle name="Normal 7 2 3 2 2 2 7" xfId="20792" xr:uid="{00000000-0005-0000-0000-0000EB7C0000}"/>
    <cellStyle name="Normal 7 2 3 2 2 2 7 2" xfId="28036" xr:uid="{00000000-0005-0000-0000-0000EC7C0000}"/>
    <cellStyle name="Normal 7 2 3 2 2 2 8" xfId="22721" xr:uid="{00000000-0005-0000-0000-0000ED7C0000}"/>
    <cellStyle name="Normal 7 2 3 2 2 2 9" xfId="43987" xr:uid="{00000000-0005-0000-0000-0000EE7C0000}"/>
    <cellStyle name="Normal 7 2 3 2 2 3" xfId="1604" xr:uid="{00000000-0005-0000-0000-0000EF7C0000}"/>
    <cellStyle name="Normal 7 2 3 2 2 3 10" xfId="3553" xr:uid="{00000000-0005-0000-0000-0000F07C0000}"/>
    <cellStyle name="Normal 7 2 3 2 2 3 2" xfId="7168" xr:uid="{00000000-0005-0000-0000-0000F17C0000}"/>
    <cellStyle name="Normal 7 2 3 2 2 3 2 2" xfId="17530" xr:uid="{00000000-0005-0000-0000-0000F27C0000}"/>
    <cellStyle name="Normal 7 2 3 2 2 3 2 2 2" xfId="40830" xr:uid="{00000000-0005-0000-0000-0000F37C0000}"/>
    <cellStyle name="Normal 7 2 3 2 2 3 2 3" xfId="12332" xr:uid="{00000000-0005-0000-0000-0000F47C0000}"/>
    <cellStyle name="Normal 7 2 3 2 2 3 2 3 2" xfId="35515" xr:uid="{00000000-0005-0000-0000-0000F57C0000}"/>
    <cellStyle name="Normal 7 2 3 2 2 3 2 4" xfId="30205" xr:uid="{00000000-0005-0000-0000-0000F67C0000}"/>
    <cellStyle name="Normal 7 2 3 2 2 3 2 5" xfId="24890" xr:uid="{00000000-0005-0000-0000-0000F77C0000}"/>
    <cellStyle name="Normal 7 2 3 2 2 3 3" xfId="8819" xr:uid="{00000000-0005-0000-0000-0000F87C0000}"/>
    <cellStyle name="Normal 7 2 3 2 2 3 3 2" xfId="19253" xr:uid="{00000000-0005-0000-0000-0000F97C0000}"/>
    <cellStyle name="Normal 7 2 3 2 2 3 3 2 2" xfId="42598" xr:uid="{00000000-0005-0000-0000-0000FA7C0000}"/>
    <cellStyle name="Normal 7 2 3 2 2 3 3 3" xfId="14099" xr:uid="{00000000-0005-0000-0000-0000FB7C0000}"/>
    <cellStyle name="Normal 7 2 3 2 2 3 3 3 2" xfId="37283" xr:uid="{00000000-0005-0000-0000-0000FC7C0000}"/>
    <cellStyle name="Normal 7 2 3 2 2 3 3 4" xfId="31973" xr:uid="{00000000-0005-0000-0000-0000FD7C0000}"/>
    <cellStyle name="Normal 7 2 3 2 2 3 3 5" xfId="26658" xr:uid="{00000000-0005-0000-0000-0000FE7C0000}"/>
    <cellStyle name="Normal 7 2 3 2 2 3 4" xfId="15880" xr:uid="{00000000-0005-0000-0000-0000FF7C0000}"/>
    <cellStyle name="Normal 7 2 3 2 2 3 4 2" xfId="39067" xr:uid="{00000000-0005-0000-0000-0000007D0000}"/>
    <cellStyle name="Normal 7 2 3 2 2 3 5" xfId="10571" xr:uid="{00000000-0005-0000-0000-0000017D0000}"/>
    <cellStyle name="Normal 7 2 3 2 2 3 5 2" xfId="33752" xr:uid="{00000000-0005-0000-0000-0000027D0000}"/>
    <cellStyle name="Normal 7 2 3 2 2 3 6" xfId="21198" xr:uid="{00000000-0005-0000-0000-0000037D0000}"/>
    <cellStyle name="Normal 7 2 3 2 2 3 6 2" xfId="28442" xr:uid="{00000000-0005-0000-0000-0000047D0000}"/>
    <cellStyle name="Normal 7 2 3 2 2 3 7" xfId="23127" xr:uid="{00000000-0005-0000-0000-0000057D0000}"/>
    <cellStyle name="Normal 7 2 3 2 2 3 8" xfId="44393" xr:uid="{00000000-0005-0000-0000-0000067D0000}"/>
    <cellStyle name="Normal 7 2 3 2 2 3 9" xfId="5392" xr:uid="{00000000-0005-0000-0000-0000077D0000}"/>
    <cellStyle name="Normal 7 2 3 2 2 4" xfId="6369" xr:uid="{00000000-0005-0000-0000-0000087D0000}"/>
    <cellStyle name="Normal 7 2 3 2 2 4 2" xfId="16790" xr:uid="{00000000-0005-0000-0000-0000097D0000}"/>
    <cellStyle name="Normal 7 2 3 2 2 4 2 2" xfId="40018" xr:uid="{00000000-0005-0000-0000-00000A7D0000}"/>
    <cellStyle name="Normal 7 2 3 2 2 4 3" xfId="11520" xr:uid="{00000000-0005-0000-0000-00000B7D0000}"/>
    <cellStyle name="Normal 7 2 3 2 2 4 3 2" xfId="34703" xr:uid="{00000000-0005-0000-0000-00000C7D0000}"/>
    <cellStyle name="Normal 7 2 3 2 2 4 4" xfId="29393" xr:uid="{00000000-0005-0000-0000-00000D7D0000}"/>
    <cellStyle name="Normal 7 2 3 2 2 4 5" xfId="24078" xr:uid="{00000000-0005-0000-0000-00000E7D0000}"/>
    <cellStyle name="Normal 7 2 3 2 2 5" xfId="8079" xr:uid="{00000000-0005-0000-0000-00000F7D0000}"/>
    <cellStyle name="Normal 7 2 3 2 2 5 2" xfId="18442" xr:uid="{00000000-0005-0000-0000-0000107D0000}"/>
    <cellStyle name="Normal 7 2 3 2 2 5 2 2" xfId="41786" xr:uid="{00000000-0005-0000-0000-0000117D0000}"/>
    <cellStyle name="Normal 7 2 3 2 2 5 3" xfId="13287" xr:uid="{00000000-0005-0000-0000-0000127D0000}"/>
    <cellStyle name="Normal 7 2 3 2 2 5 3 2" xfId="36471" xr:uid="{00000000-0005-0000-0000-0000137D0000}"/>
    <cellStyle name="Normal 7 2 3 2 2 5 4" xfId="31161" xr:uid="{00000000-0005-0000-0000-0000147D0000}"/>
    <cellStyle name="Normal 7 2 3 2 2 5 5" xfId="25846" xr:uid="{00000000-0005-0000-0000-0000157D0000}"/>
    <cellStyle name="Normal 7 2 3 2 2 6" xfId="15068" xr:uid="{00000000-0005-0000-0000-0000167D0000}"/>
    <cellStyle name="Normal 7 2 3 2 2 6 2" xfId="38255" xr:uid="{00000000-0005-0000-0000-0000177D0000}"/>
    <cellStyle name="Normal 7 2 3 2 2 7" xfId="9759" xr:uid="{00000000-0005-0000-0000-0000187D0000}"/>
    <cellStyle name="Normal 7 2 3 2 2 7 2" xfId="32940" xr:uid="{00000000-0005-0000-0000-0000197D0000}"/>
    <cellStyle name="Normal 7 2 3 2 2 8" xfId="20386" xr:uid="{00000000-0005-0000-0000-00001A7D0000}"/>
    <cellStyle name="Normal 7 2 3 2 2 8 2" xfId="27630" xr:uid="{00000000-0005-0000-0000-00001B7D0000}"/>
    <cellStyle name="Normal 7 2 3 2 2 9" xfId="22315" xr:uid="{00000000-0005-0000-0000-00001C7D0000}"/>
    <cellStyle name="Normal 7 2 3 2 3" xfId="917" xr:uid="{00000000-0005-0000-0000-00001D7D0000}"/>
    <cellStyle name="Normal 7 2 3 2 3 10" xfId="43710" xr:uid="{00000000-0005-0000-0000-00001E7D0000}"/>
    <cellStyle name="Normal 7 2 3 2 3 11" xfId="5393" xr:uid="{00000000-0005-0000-0000-00001F7D0000}"/>
    <cellStyle name="Normal 7 2 3 2 3 12" xfId="2870" xr:uid="{00000000-0005-0000-0000-0000207D0000}"/>
    <cellStyle name="Normal 7 2 3 2 3 2" xfId="1325" xr:uid="{00000000-0005-0000-0000-0000217D0000}"/>
    <cellStyle name="Normal 7 2 3 2 3 2 10" xfId="5394" xr:uid="{00000000-0005-0000-0000-0000227D0000}"/>
    <cellStyle name="Normal 7 2 3 2 3 2 11" xfId="3276" xr:uid="{00000000-0005-0000-0000-0000237D0000}"/>
    <cellStyle name="Normal 7 2 3 2 3 2 2" xfId="2140" xr:uid="{00000000-0005-0000-0000-0000247D0000}"/>
    <cellStyle name="Normal 7 2 3 2 3 2 2 10" xfId="4088" xr:uid="{00000000-0005-0000-0000-0000257D0000}"/>
    <cellStyle name="Normal 7 2 3 2 3 2 2 2" xfId="7695" xr:uid="{00000000-0005-0000-0000-0000267D0000}"/>
    <cellStyle name="Normal 7 2 3 2 3 2 2 2 2" xfId="18029" xr:uid="{00000000-0005-0000-0000-0000277D0000}"/>
    <cellStyle name="Normal 7 2 3 2 3 2 2 2 2 2" xfId="41365" xr:uid="{00000000-0005-0000-0000-0000287D0000}"/>
    <cellStyle name="Normal 7 2 3 2 3 2 2 2 3" xfId="12867" xr:uid="{00000000-0005-0000-0000-0000297D0000}"/>
    <cellStyle name="Normal 7 2 3 2 3 2 2 2 3 2" xfId="36050" xr:uid="{00000000-0005-0000-0000-00002A7D0000}"/>
    <cellStyle name="Normal 7 2 3 2 3 2 2 2 4" xfId="30740" xr:uid="{00000000-0005-0000-0000-00002B7D0000}"/>
    <cellStyle name="Normal 7 2 3 2 3 2 2 2 5" xfId="25425" xr:uid="{00000000-0005-0000-0000-00002C7D0000}"/>
    <cellStyle name="Normal 7 2 3 2 3 2 2 3" xfId="9319" xr:uid="{00000000-0005-0000-0000-00002D7D0000}"/>
    <cellStyle name="Normal 7 2 3 2 3 2 2 3 2" xfId="19788" xr:uid="{00000000-0005-0000-0000-00002E7D0000}"/>
    <cellStyle name="Normal 7 2 3 2 3 2 2 3 2 2" xfId="43133" xr:uid="{00000000-0005-0000-0000-00002F7D0000}"/>
    <cellStyle name="Normal 7 2 3 2 3 2 2 3 3" xfId="14634" xr:uid="{00000000-0005-0000-0000-0000307D0000}"/>
    <cellStyle name="Normal 7 2 3 2 3 2 2 3 3 2" xfId="37818" xr:uid="{00000000-0005-0000-0000-0000317D0000}"/>
    <cellStyle name="Normal 7 2 3 2 3 2 2 3 4" xfId="32508" xr:uid="{00000000-0005-0000-0000-0000327D0000}"/>
    <cellStyle name="Normal 7 2 3 2 3 2 2 3 5" xfId="27193" xr:uid="{00000000-0005-0000-0000-0000337D0000}"/>
    <cellStyle name="Normal 7 2 3 2 3 2 2 4" xfId="16415" xr:uid="{00000000-0005-0000-0000-0000347D0000}"/>
    <cellStyle name="Normal 7 2 3 2 3 2 2 4 2" xfId="39602" xr:uid="{00000000-0005-0000-0000-0000357D0000}"/>
    <cellStyle name="Normal 7 2 3 2 3 2 2 5" xfId="11106" xr:uid="{00000000-0005-0000-0000-0000367D0000}"/>
    <cellStyle name="Normal 7 2 3 2 3 2 2 5 2" xfId="34287" xr:uid="{00000000-0005-0000-0000-0000377D0000}"/>
    <cellStyle name="Normal 7 2 3 2 3 2 2 6" xfId="21733" xr:uid="{00000000-0005-0000-0000-0000387D0000}"/>
    <cellStyle name="Normal 7 2 3 2 3 2 2 6 2" xfId="28977" xr:uid="{00000000-0005-0000-0000-0000397D0000}"/>
    <cellStyle name="Normal 7 2 3 2 3 2 2 7" xfId="23662" xr:uid="{00000000-0005-0000-0000-00003A7D0000}"/>
    <cellStyle name="Normal 7 2 3 2 3 2 2 8" xfId="44928" xr:uid="{00000000-0005-0000-0000-00003B7D0000}"/>
    <cellStyle name="Normal 7 2 3 2 3 2 2 9" xfId="5395" xr:uid="{00000000-0005-0000-0000-00003C7D0000}"/>
    <cellStyle name="Normal 7 2 3 2 3 2 3" xfId="6895" xr:uid="{00000000-0005-0000-0000-00003D7D0000}"/>
    <cellStyle name="Normal 7 2 3 2 3 2 3 2" xfId="17265" xr:uid="{00000000-0005-0000-0000-00003E7D0000}"/>
    <cellStyle name="Normal 7 2 3 2 3 2 3 2 2" xfId="40553" xr:uid="{00000000-0005-0000-0000-00003F7D0000}"/>
    <cellStyle name="Normal 7 2 3 2 3 2 3 3" xfId="12055" xr:uid="{00000000-0005-0000-0000-0000407D0000}"/>
    <cellStyle name="Normal 7 2 3 2 3 2 3 3 2" xfId="35238" xr:uid="{00000000-0005-0000-0000-0000417D0000}"/>
    <cellStyle name="Normal 7 2 3 2 3 2 3 4" xfId="29928" xr:uid="{00000000-0005-0000-0000-0000427D0000}"/>
    <cellStyle name="Normal 7 2 3 2 3 2 3 5" xfId="24613" xr:uid="{00000000-0005-0000-0000-0000437D0000}"/>
    <cellStyle name="Normal 7 2 3 2 3 2 4" xfId="8554" xr:uid="{00000000-0005-0000-0000-0000447D0000}"/>
    <cellStyle name="Normal 7 2 3 2 3 2 4 2" xfId="18976" xr:uid="{00000000-0005-0000-0000-0000457D0000}"/>
    <cellStyle name="Normal 7 2 3 2 3 2 4 2 2" xfId="42321" xr:uid="{00000000-0005-0000-0000-0000467D0000}"/>
    <cellStyle name="Normal 7 2 3 2 3 2 4 3" xfId="13822" xr:uid="{00000000-0005-0000-0000-0000477D0000}"/>
    <cellStyle name="Normal 7 2 3 2 3 2 4 3 2" xfId="37006" xr:uid="{00000000-0005-0000-0000-0000487D0000}"/>
    <cellStyle name="Normal 7 2 3 2 3 2 4 4" xfId="31696" xr:uid="{00000000-0005-0000-0000-0000497D0000}"/>
    <cellStyle name="Normal 7 2 3 2 3 2 4 5" xfId="26381" xr:uid="{00000000-0005-0000-0000-00004A7D0000}"/>
    <cellStyle name="Normal 7 2 3 2 3 2 5" xfId="15603" xr:uid="{00000000-0005-0000-0000-00004B7D0000}"/>
    <cellStyle name="Normal 7 2 3 2 3 2 5 2" xfId="38790" xr:uid="{00000000-0005-0000-0000-00004C7D0000}"/>
    <cellStyle name="Normal 7 2 3 2 3 2 6" xfId="10294" xr:uid="{00000000-0005-0000-0000-00004D7D0000}"/>
    <cellStyle name="Normal 7 2 3 2 3 2 6 2" xfId="33475" xr:uid="{00000000-0005-0000-0000-00004E7D0000}"/>
    <cellStyle name="Normal 7 2 3 2 3 2 7" xfId="20921" xr:uid="{00000000-0005-0000-0000-00004F7D0000}"/>
    <cellStyle name="Normal 7 2 3 2 3 2 7 2" xfId="28165" xr:uid="{00000000-0005-0000-0000-0000507D0000}"/>
    <cellStyle name="Normal 7 2 3 2 3 2 8" xfId="22850" xr:uid="{00000000-0005-0000-0000-0000517D0000}"/>
    <cellStyle name="Normal 7 2 3 2 3 2 9" xfId="44116" xr:uid="{00000000-0005-0000-0000-0000527D0000}"/>
    <cellStyle name="Normal 7 2 3 2 3 3" xfId="1733" xr:uid="{00000000-0005-0000-0000-0000537D0000}"/>
    <cellStyle name="Normal 7 2 3 2 3 3 10" xfId="3682" xr:uid="{00000000-0005-0000-0000-0000547D0000}"/>
    <cellStyle name="Normal 7 2 3 2 3 3 2" xfId="7295" xr:uid="{00000000-0005-0000-0000-0000557D0000}"/>
    <cellStyle name="Normal 7 2 3 2 3 3 2 2" xfId="17647" xr:uid="{00000000-0005-0000-0000-0000567D0000}"/>
    <cellStyle name="Normal 7 2 3 2 3 3 2 2 2" xfId="40959" xr:uid="{00000000-0005-0000-0000-0000577D0000}"/>
    <cellStyle name="Normal 7 2 3 2 3 3 2 3" xfId="12461" xr:uid="{00000000-0005-0000-0000-0000587D0000}"/>
    <cellStyle name="Normal 7 2 3 2 3 3 2 3 2" xfId="35644" xr:uid="{00000000-0005-0000-0000-0000597D0000}"/>
    <cellStyle name="Normal 7 2 3 2 3 3 2 4" xfId="30334" xr:uid="{00000000-0005-0000-0000-00005A7D0000}"/>
    <cellStyle name="Normal 7 2 3 2 3 3 2 5" xfId="25019" xr:uid="{00000000-0005-0000-0000-00005B7D0000}"/>
    <cellStyle name="Normal 7 2 3 2 3 3 3" xfId="8936" xr:uid="{00000000-0005-0000-0000-00005C7D0000}"/>
    <cellStyle name="Normal 7 2 3 2 3 3 3 2" xfId="19382" xr:uid="{00000000-0005-0000-0000-00005D7D0000}"/>
    <cellStyle name="Normal 7 2 3 2 3 3 3 2 2" xfId="42727" xr:uid="{00000000-0005-0000-0000-00005E7D0000}"/>
    <cellStyle name="Normal 7 2 3 2 3 3 3 3" xfId="14228" xr:uid="{00000000-0005-0000-0000-00005F7D0000}"/>
    <cellStyle name="Normal 7 2 3 2 3 3 3 3 2" xfId="37412" xr:uid="{00000000-0005-0000-0000-0000607D0000}"/>
    <cellStyle name="Normal 7 2 3 2 3 3 3 4" xfId="32102" xr:uid="{00000000-0005-0000-0000-0000617D0000}"/>
    <cellStyle name="Normal 7 2 3 2 3 3 3 5" xfId="26787" xr:uid="{00000000-0005-0000-0000-0000627D0000}"/>
    <cellStyle name="Normal 7 2 3 2 3 3 4" xfId="16009" xr:uid="{00000000-0005-0000-0000-0000637D0000}"/>
    <cellStyle name="Normal 7 2 3 2 3 3 4 2" xfId="39196" xr:uid="{00000000-0005-0000-0000-0000647D0000}"/>
    <cellStyle name="Normal 7 2 3 2 3 3 5" xfId="10700" xr:uid="{00000000-0005-0000-0000-0000657D0000}"/>
    <cellStyle name="Normal 7 2 3 2 3 3 5 2" xfId="33881" xr:uid="{00000000-0005-0000-0000-0000667D0000}"/>
    <cellStyle name="Normal 7 2 3 2 3 3 6" xfId="21327" xr:uid="{00000000-0005-0000-0000-0000677D0000}"/>
    <cellStyle name="Normal 7 2 3 2 3 3 6 2" xfId="28571" xr:uid="{00000000-0005-0000-0000-0000687D0000}"/>
    <cellStyle name="Normal 7 2 3 2 3 3 7" xfId="23256" xr:uid="{00000000-0005-0000-0000-0000697D0000}"/>
    <cellStyle name="Normal 7 2 3 2 3 3 8" xfId="44522" xr:uid="{00000000-0005-0000-0000-00006A7D0000}"/>
    <cellStyle name="Normal 7 2 3 2 3 3 9" xfId="5396" xr:uid="{00000000-0005-0000-0000-00006B7D0000}"/>
    <cellStyle name="Normal 7 2 3 2 3 4" xfId="6496" xr:uid="{00000000-0005-0000-0000-00006C7D0000}"/>
    <cellStyle name="Normal 7 2 3 2 3 4 2" xfId="16895" xr:uid="{00000000-0005-0000-0000-00006D7D0000}"/>
    <cellStyle name="Normal 7 2 3 2 3 4 2 2" xfId="40147" xr:uid="{00000000-0005-0000-0000-00006E7D0000}"/>
    <cellStyle name="Normal 7 2 3 2 3 4 3" xfId="11649" xr:uid="{00000000-0005-0000-0000-00006F7D0000}"/>
    <cellStyle name="Normal 7 2 3 2 3 4 3 2" xfId="34832" xr:uid="{00000000-0005-0000-0000-0000707D0000}"/>
    <cellStyle name="Normal 7 2 3 2 3 4 4" xfId="29522" xr:uid="{00000000-0005-0000-0000-0000717D0000}"/>
    <cellStyle name="Normal 7 2 3 2 3 4 5" xfId="24207" xr:uid="{00000000-0005-0000-0000-0000727D0000}"/>
    <cellStyle name="Normal 7 2 3 2 3 5" xfId="8184" xr:uid="{00000000-0005-0000-0000-0000737D0000}"/>
    <cellStyle name="Normal 7 2 3 2 3 5 2" xfId="18571" xr:uid="{00000000-0005-0000-0000-0000747D0000}"/>
    <cellStyle name="Normal 7 2 3 2 3 5 2 2" xfId="41915" xr:uid="{00000000-0005-0000-0000-0000757D0000}"/>
    <cellStyle name="Normal 7 2 3 2 3 5 3" xfId="13416" xr:uid="{00000000-0005-0000-0000-0000767D0000}"/>
    <cellStyle name="Normal 7 2 3 2 3 5 3 2" xfId="36600" xr:uid="{00000000-0005-0000-0000-0000777D0000}"/>
    <cellStyle name="Normal 7 2 3 2 3 5 4" xfId="31290" xr:uid="{00000000-0005-0000-0000-0000787D0000}"/>
    <cellStyle name="Normal 7 2 3 2 3 5 5" xfId="25975" xr:uid="{00000000-0005-0000-0000-0000797D0000}"/>
    <cellStyle name="Normal 7 2 3 2 3 6" xfId="15197" xr:uid="{00000000-0005-0000-0000-00007A7D0000}"/>
    <cellStyle name="Normal 7 2 3 2 3 6 2" xfId="38384" xr:uid="{00000000-0005-0000-0000-00007B7D0000}"/>
    <cellStyle name="Normal 7 2 3 2 3 7" xfId="9888" xr:uid="{00000000-0005-0000-0000-00007C7D0000}"/>
    <cellStyle name="Normal 7 2 3 2 3 7 2" xfId="33069" xr:uid="{00000000-0005-0000-0000-00007D7D0000}"/>
    <cellStyle name="Normal 7 2 3 2 3 8" xfId="20515" xr:uid="{00000000-0005-0000-0000-00007E7D0000}"/>
    <cellStyle name="Normal 7 2 3 2 3 8 2" xfId="27759" xr:uid="{00000000-0005-0000-0000-00007F7D0000}"/>
    <cellStyle name="Normal 7 2 3 2 3 9" xfId="22444" xr:uid="{00000000-0005-0000-0000-0000807D0000}"/>
    <cellStyle name="Normal 7 2 3 2 4" xfId="1061" xr:uid="{00000000-0005-0000-0000-0000817D0000}"/>
    <cellStyle name="Normal 7 2 3 2 4 10" xfId="5397" xr:uid="{00000000-0005-0000-0000-0000827D0000}"/>
    <cellStyle name="Normal 7 2 3 2 4 11" xfId="3012" xr:uid="{00000000-0005-0000-0000-0000837D0000}"/>
    <cellStyle name="Normal 7 2 3 2 4 2" xfId="1876" xr:uid="{00000000-0005-0000-0000-0000847D0000}"/>
    <cellStyle name="Normal 7 2 3 2 4 2 10" xfId="3824" xr:uid="{00000000-0005-0000-0000-0000857D0000}"/>
    <cellStyle name="Normal 7 2 3 2 4 2 2" xfId="7435" xr:uid="{00000000-0005-0000-0000-0000867D0000}"/>
    <cellStyle name="Normal 7 2 3 2 4 2 2 2" xfId="17789" xr:uid="{00000000-0005-0000-0000-0000877D0000}"/>
    <cellStyle name="Normal 7 2 3 2 4 2 2 2 2" xfId="41101" xr:uid="{00000000-0005-0000-0000-0000887D0000}"/>
    <cellStyle name="Normal 7 2 3 2 4 2 2 3" xfId="12603" xr:uid="{00000000-0005-0000-0000-0000897D0000}"/>
    <cellStyle name="Normal 7 2 3 2 4 2 2 3 2" xfId="35786" xr:uid="{00000000-0005-0000-0000-00008A7D0000}"/>
    <cellStyle name="Normal 7 2 3 2 4 2 2 4" xfId="30476" xr:uid="{00000000-0005-0000-0000-00008B7D0000}"/>
    <cellStyle name="Normal 7 2 3 2 4 2 2 5" xfId="25161" xr:uid="{00000000-0005-0000-0000-00008C7D0000}"/>
    <cellStyle name="Normal 7 2 3 2 4 2 3" xfId="9079" xr:uid="{00000000-0005-0000-0000-00008D7D0000}"/>
    <cellStyle name="Normal 7 2 3 2 4 2 3 2" xfId="19524" xr:uid="{00000000-0005-0000-0000-00008E7D0000}"/>
    <cellStyle name="Normal 7 2 3 2 4 2 3 2 2" xfId="42869" xr:uid="{00000000-0005-0000-0000-00008F7D0000}"/>
    <cellStyle name="Normal 7 2 3 2 4 2 3 3" xfId="14370" xr:uid="{00000000-0005-0000-0000-0000907D0000}"/>
    <cellStyle name="Normal 7 2 3 2 4 2 3 3 2" xfId="37554" xr:uid="{00000000-0005-0000-0000-0000917D0000}"/>
    <cellStyle name="Normal 7 2 3 2 4 2 3 4" xfId="32244" xr:uid="{00000000-0005-0000-0000-0000927D0000}"/>
    <cellStyle name="Normal 7 2 3 2 4 2 3 5" xfId="26929" xr:uid="{00000000-0005-0000-0000-0000937D0000}"/>
    <cellStyle name="Normal 7 2 3 2 4 2 4" xfId="16151" xr:uid="{00000000-0005-0000-0000-0000947D0000}"/>
    <cellStyle name="Normal 7 2 3 2 4 2 4 2" xfId="39338" xr:uid="{00000000-0005-0000-0000-0000957D0000}"/>
    <cellStyle name="Normal 7 2 3 2 4 2 5" xfId="10842" xr:uid="{00000000-0005-0000-0000-0000967D0000}"/>
    <cellStyle name="Normal 7 2 3 2 4 2 5 2" xfId="34023" xr:uid="{00000000-0005-0000-0000-0000977D0000}"/>
    <cellStyle name="Normal 7 2 3 2 4 2 6" xfId="21469" xr:uid="{00000000-0005-0000-0000-0000987D0000}"/>
    <cellStyle name="Normal 7 2 3 2 4 2 6 2" xfId="28713" xr:uid="{00000000-0005-0000-0000-0000997D0000}"/>
    <cellStyle name="Normal 7 2 3 2 4 2 7" xfId="23398" xr:uid="{00000000-0005-0000-0000-00009A7D0000}"/>
    <cellStyle name="Normal 7 2 3 2 4 2 8" xfId="44664" xr:uid="{00000000-0005-0000-0000-00009B7D0000}"/>
    <cellStyle name="Normal 7 2 3 2 4 2 9" xfId="5398" xr:uid="{00000000-0005-0000-0000-00009C7D0000}"/>
    <cellStyle name="Normal 7 2 3 2 4 3" xfId="6635" xr:uid="{00000000-0005-0000-0000-00009D7D0000}"/>
    <cellStyle name="Normal 7 2 3 2 4 3 2" xfId="17037" xr:uid="{00000000-0005-0000-0000-00009E7D0000}"/>
    <cellStyle name="Normal 7 2 3 2 4 3 2 2" xfId="40289" xr:uid="{00000000-0005-0000-0000-00009F7D0000}"/>
    <cellStyle name="Normal 7 2 3 2 4 3 3" xfId="11791" xr:uid="{00000000-0005-0000-0000-0000A07D0000}"/>
    <cellStyle name="Normal 7 2 3 2 4 3 3 2" xfId="34974" xr:uid="{00000000-0005-0000-0000-0000A17D0000}"/>
    <cellStyle name="Normal 7 2 3 2 4 3 4" xfId="29664" xr:uid="{00000000-0005-0000-0000-0000A27D0000}"/>
    <cellStyle name="Normal 7 2 3 2 4 3 5" xfId="24349" xr:uid="{00000000-0005-0000-0000-0000A37D0000}"/>
    <cellStyle name="Normal 7 2 3 2 4 4" xfId="8326" xr:uid="{00000000-0005-0000-0000-0000A47D0000}"/>
    <cellStyle name="Normal 7 2 3 2 4 4 2" xfId="18712" xr:uid="{00000000-0005-0000-0000-0000A57D0000}"/>
    <cellStyle name="Normal 7 2 3 2 4 4 2 2" xfId="42057" xr:uid="{00000000-0005-0000-0000-0000A67D0000}"/>
    <cellStyle name="Normal 7 2 3 2 4 4 3" xfId="13558" xr:uid="{00000000-0005-0000-0000-0000A77D0000}"/>
    <cellStyle name="Normal 7 2 3 2 4 4 3 2" xfId="36742" xr:uid="{00000000-0005-0000-0000-0000A87D0000}"/>
    <cellStyle name="Normal 7 2 3 2 4 4 4" xfId="31432" xr:uid="{00000000-0005-0000-0000-0000A97D0000}"/>
    <cellStyle name="Normal 7 2 3 2 4 4 5" xfId="26117" xr:uid="{00000000-0005-0000-0000-0000AA7D0000}"/>
    <cellStyle name="Normal 7 2 3 2 4 5" xfId="15339" xr:uid="{00000000-0005-0000-0000-0000AB7D0000}"/>
    <cellStyle name="Normal 7 2 3 2 4 5 2" xfId="38526" xr:uid="{00000000-0005-0000-0000-0000AC7D0000}"/>
    <cellStyle name="Normal 7 2 3 2 4 6" xfId="10030" xr:uid="{00000000-0005-0000-0000-0000AD7D0000}"/>
    <cellStyle name="Normal 7 2 3 2 4 6 2" xfId="33211" xr:uid="{00000000-0005-0000-0000-0000AE7D0000}"/>
    <cellStyle name="Normal 7 2 3 2 4 7" xfId="20657" xr:uid="{00000000-0005-0000-0000-0000AF7D0000}"/>
    <cellStyle name="Normal 7 2 3 2 4 7 2" xfId="27901" xr:uid="{00000000-0005-0000-0000-0000B07D0000}"/>
    <cellStyle name="Normal 7 2 3 2 4 8" xfId="22586" xr:uid="{00000000-0005-0000-0000-0000B17D0000}"/>
    <cellStyle name="Normal 7 2 3 2 4 9" xfId="43852" xr:uid="{00000000-0005-0000-0000-0000B27D0000}"/>
    <cellStyle name="Normal 7 2 3 2 5" xfId="642" xr:uid="{00000000-0005-0000-0000-0000B37D0000}"/>
    <cellStyle name="Normal 7 2 3 2 5 10" xfId="2606" xr:uid="{00000000-0005-0000-0000-0000B47D0000}"/>
    <cellStyle name="Normal 7 2 3 2 5 2" xfId="6236" xr:uid="{00000000-0005-0000-0000-0000B57D0000}"/>
    <cellStyle name="Normal 7 2 3 2 5 2 2" xfId="16679" xr:uid="{00000000-0005-0000-0000-0000B67D0000}"/>
    <cellStyle name="Normal 7 2 3 2 5 2 2 2" xfId="39883" xr:uid="{00000000-0005-0000-0000-0000B77D0000}"/>
    <cellStyle name="Normal 7 2 3 2 5 2 3" xfId="11385" xr:uid="{00000000-0005-0000-0000-0000B87D0000}"/>
    <cellStyle name="Normal 7 2 3 2 5 2 3 2" xfId="34568" xr:uid="{00000000-0005-0000-0000-0000B97D0000}"/>
    <cellStyle name="Normal 7 2 3 2 5 2 4" xfId="29258" xr:uid="{00000000-0005-0000-0000-0000BA7D0000}"/>
    <cellStyle name="Normal 7 2 3 2 5 2 5" xfId="23943" xr:uid="{00000000-0005-0000-0000-0000BB7D0000}"/>
    <cellStyle name="Normal 7 2 3 2 5 3" xfId="7968" xr:uid="{00000000-0005-0000-0000-0000BC7D0000}"/>
    <cellStyle name="Normal 7 2 3 2 5 3 2" xfId="18307" xr:uid="{00000000-0005-0000-0000-0000BD7D0000}"/>
    <cellStyle name="Normal 7 2 3 2 5 3 2 2" xfId="41651" xr:uid="{00000000-0005-0000-0000-0000BE7D0000}"/>
    <cellStyle name="Normal 7 2 3 2 5 3 3" xfId="13152" xr:uid="{00000000-0005-0000-0000-0000BF7D0000}"/>
    <cellStyle name="Normal 7 2 3 2 5 3 3 2" xfId="36336" xr:uid="{00000000-0005-0000-0000-0000C07D0000}"/>
    <cellStyle name="Normal 7 2 3 2 5 3 4" xfId="31026" xr:uid="{00000000-0005-0000-0000-0000C17D0000}"/>
    <cellStyle name="Normal 7 2 3 2 5 3 5" xfId="25711" xr:uid="{00000000-0005-0000-0000-0000C27D0000}"/>
    <cellStyle name="Normal 7 2 3 2 5 4" xfId="14933" xr:uid="{00000000-0005-0000-0000-0000C37D0000}"/>
    <cellStyle name="Normal 7 2 3 2 5 4 2" xfId="38120" xr:uid="{00000000-0005-0000-0000-0000C47D0000}"/>
    <cellStyle name="Normal 7 2 3 2 5 5" xfId="9624" xr:uid="{00000000-0005-0000-0000-0000C57D0000}"/>
    <cellStyle name="Normal 7 2 3 2 5 5 2" xfId="32805" xr:uid="{00000000-0005-0000-0000-0000C67D0000}"/>
    <cellStyle name="Normal 7 2 3 2 5 6" xfId="20251" xr:uid="{00000000-0005-0000-0000-0000C77D0000}"/>
    <cellStyle name="Normal 7 2 3 2 5 6 2" xfId="27495" xr:uid="{00000000-0005-0000-0000-0000C87D0000}"/>
    <cellStyle name="Normal 7 2 3 2 5 7" xfId="22180" xr:uid="{00000000-0005-0000-0000-0000C97D0000}"/>
    <cellStyle name="Normal 7 2 3 2 5 8" xfId="43446" xr:uid="{00000000-0005-0000-0000-0000CA7D0000}"/>
    <cellStyle name="Normal 7 2 3 2 5 9" xfId="5399" xr:uid="{00000000-0005-0000-0000-0000CB7D0000}"/>
    <cellStyle name="Normal 7 2 3 2 6" xfId="1469" xr:uid="{00000000-0005-0000-0000-0000CC7D0000}"/>
    <cellStyle name="Normal 7 2 3 2 6 10" xfId="3418" xr:uid="{00000000-0005-0000-0000-0000CD7D0000}"/>
    <cellStyle name="Normal 7 2 3 2 6 2" xfId="7035" xr:uid="{00000000-0005-0000-0000-0000CE7D0000}"/>
    <cellStyle name="Normal 7 2 3 2 6 2 2" xfId="17407" xr:uid="{00000000-0005-0000-0000-0000CF7D0000}"/>
    <cellStyle name="Normal 7 2 3 2 6 2 2 2" xfId="40695" xr:uid="{00000000-0005-0000-0000-0000D07D0000}"/>
    <cellStyle name="Normal 7 2 3 2 6 2 3" xfId="12197" xr:uid="{00000000-0005-0000-0000-0000D17D0000}"/>
    <cellStyle name="Normal 7 2 3 2 6 2 3 2" xfId="35380" xr:uid="{00000000-0005-0000-0000-0000D27D0000}"/>
    <cellStyle name="Normal 7 2 3 2 6 2 4" xfId="30070" xr:uid="{00000000-0005-0000-0000-0000D37D0000}"/>
    <cellStyle name="Normal 7 2 3 2 6 2 5" xfId="24755" xr:uid="{00000000-0005-0000-0000-0000D47D0000}"/>
    <cellStyle name="Normal 7 2 3 2 6 3" xfId="8696" xr:uid="{00000000-0005-0000-0000-0000D57D0000}"/>
    <cellStyle name="Normal 7 2 3 2 6 3 2" xfId="19118" xr:uid="{00000000-0005-0000-0000-0000D67D0000}"/>
    <cellStyle name="Normal 7 2 3 2 6 3 2 2" xfId="42463" xr:uid="{00000000-0005-0000-0000-0000D77D0000}"/>
    <cellStyle name="Normal 7 2 3 2 6 3 3" xfId="13964" xr:uid="{00000000-0005-0000-0000-0000D87D0000}"/>
    <cellStyle name="Normal 7 2 3 2 6 3 3 2" xfId="37148" xr:uid="{00000000-0005-0000-0000-0000D97D0000}"/>
    <cellStyle name="Normal 7 2 3 2 6 3 4" xfId="31838" xr:uid="{00000000-0005-0000-0000-0000DA7D0000}"/>
    <cellStyle name="Normal 7 2 3 2 6 3 5" xfId="26523" xr:uid="{00000000-0005-0000-0000-0000DB7D0000}"/>
    <cellStyle name="Normal 7 2 3 2 6 4" xfId="15745" xr:uid="{00000000-0005-0000-0000-0000DC7D0000}"/>
    <cellStyle name="Normal 7 2 3 2 6 4 2" xfId="38932" xr:uid="{00000000-0005-0000-0000-0000DD7D0000}"/>
    <cellStyle name="Normal 7 2 3 2 6 5" xfId="10436" xr:uid="{00000000-0005-0000-0000-0000DE7D0000}"/>
    <cellStyle name="Normal 7 2 3 2 6 5 2" xfId="33617" xr:uid="{00000000-0005-0000-0000-0000DF7D0000}"/>
    <cellStyle name="Normal 7 2 3 2 6 6" xfId="21063" xr:uid="{00000000-0005-0000-0000-0000E07D0000}"/>
    <cellStyle name="Normal 7 2 3 2 6 6 2" xfId="28307" xr:uid="{00000000-0005-0000-0000-0000E17D0000}"/>
    <cellStyle name="Normal 7 2 3 2 6 7" xfId="22992" xr:uid="{00000000-0005-0000-0000-0000E27D0000}"/>
    <cellStyle name="Normal 7 2 3 2 6 8" xfId="44258" xr:uid="{00000000-0005-0000-0000-0000E37D0000}"/>
    <cellStyle name="Normal 7 2 3 2 6 9" xfId="5400" xr:uid="{00000000-0005-0000-0000-0000E47D0000}"/>
    <cellStyle name="Normal 7 2 3 2 7" xfId="6103" xr:uid="{00000000-0005-0000-0000-0000E57D0000}"/>
    <cellStyle name="Normal 7 2 3 2 7 2" xfId="16546" xr:uid="{00000000-0005-0000-0000-0000E67D0000}"/>
    <cellStyle name="Normal 7 2 3 2 7 2 2" xfId="39749" xr:uid="{00000000-0005-0000-0000-0000E77D0000}"/>
    <cellStyle name="Normal 7 2 3 2 7 3" xfId="11251" xr:uid="{00000000-0005-0000-0000-0000E87D0000}"/>
    <cellStyle name="Normal 7 2 3 2 7 3 2" xfId="34434" xr:uid="{00000000-0005-0000-0000-0000E97D0000}"/>
    <cellStyle name="Normal 7 2 3 2 7 4" xfId="29124" xr:uid="{00000000-0005-0000-0000-0000EA7D0000}"/>
    <cellStyle name="Normal 7 2 3 2 7 5" xfId="23809" xr:uid="{00000000-0005-0000-0000-0000EB7D0000}"/>
    <cellStyle name="Normal 7 2 3 2 8" xfId="7835" xr:uid="{00000000-0005-0000-0000-0000EC7D0000}"/>
    <cellStyle name="Normal 7 2 3 2 8 2" xfId="18174" xr:uid="{00000000-0005-0000-0000-0000ED7D0000}"/>
    <cellStyle name="Normal 7 2 3 2 8 2 2" xfId="41517" xr:uid="{00000000-0005-0000-0000-0000EE7D0000}"/>
    <cellStyle name="Normal 7 2 3 2 8 3" xfId="13018" xr:uid="{00000000-0005-0000-0000-0000EF7D0000}"/>
    <cellStyle name="Normal 7 2 3 2 8 3 2" xfId="36202" xr:uid="{00000000-0005-0000-0000-0000F07D0000}"/>
    <cellStyle name="Normal 7 2 3 2 8 4" xfId="30892" xr:uid="{00000000-0005-0000-0000-0000F17D0000}"/>
    <cellStyle name="Normal 7 2 3 2 8 5" xfId="25577" xr:uid="{00000000-0005-0000-0000-0000F27D0000}"/>
    <cellStyle name="Normal 7 2 3 2 9" xfId="14799" xr:uid="{00000000-0005-0000-0000-0000F37D0000}"/>
    <cellStyle name="Normal 7 2 3 2 9 2" xfId="37986" xr:uid="{00000000-0005-0000-0000-0000F47D0000}"/>
    <cellStyle name="Normal 7 2 3 3" xfId="718" xr:uid="{00000000-0005-0000-0000-0000F57D0000}"/>
    <cellStyle name="Normal 7 2 3 3 10" xfId="43519" xr:uid="{00000000-0005-0000-0000-0000F67D0000}"/>
    <cellStyle name="Normal 7 2 3 3 11" xfId="5401" xr:uid="{00000000-0005-0000-0000-0000F77D0000}"/>
    <cellStyle name="Normal 7 2 3 3 12" xfId="2679" xr:uid="{00000000-0005-0000-0000-0000F87D0000}"/>
    <cellStyle name="Normal 7 2 3 3 2" xfId="1134" xr:uid="{00000000-0005-0000-0000-0000F97D0000}"/>
    <cellStyle name="Normal 7 2 3 3 2 10" xfId="5402" xr:uid="{00000000-0005-0000-0000-0000FA7D0000}"/>
    <cellStyle name="Normal 7 2 3 3 2 11" xfId="3085" xr:uid="{00000000-0005-0000-0000-0000FB7D0000}"/>
    <cellStyle name="Normal 7 2 3 3 2 2" xfId="1949" xr:uid="{00000000-0005-0000-0000-0000FC7D0000}"/>
    <cellStyle name="Normal 7 2 3 3 2 2 10" xfId="3897" xr:uid="{00000000-0005-0000-0000-0000FD7D0000}"/>
    <cellStyle name="Normal 7 2 3 3 2 2 2" xfId="7507" xr:uid="{00000000-0005-0000-0000-0000FE7D0000}"/>
    <cellStyle name="Normal 7 2 3 3 2 2 2 2" xfId="17850" xr:uid="{00000000-0005-0000-0000-0000FF7D0000}"/>
    <cellStyle name="Normal 7 2 3 3 2 2 2 2 2" xfId="41174" xr:uid="{00000000-0005-0000-0000-0000007E0000}"/>
    <cellStyle name="Normal 7 2 3 3 2 2 2 3" xfId="12676" xr:uid="{00000000-0005-0000-0000-0000017E0000}"/>
    <cellStyle name="Normal 7 2 3 3 2 2 2 3 2" xfId="35859" xr:uid="{00000000-0005-0000-0000-0000027E0000}"/>
    <cellStyle name="Normal 7 2 3 3 2 2 2 4" xfId="30549" xr:uid="{00000000-0005-0000-0000-0000037E0000}"/>
    <cellStyle name="Normal 7 2 3 3 2 2 2 5" xfId="25234" xr:uid="{00000000-0005-0000-0000-0000047E0000}"/>
    <cellStyle name="Normal 7 2 3 3 2 2 3" xfId="9140" xr:uid="{00000000-0005-0000-0000-0000057E0000}"/>
    <cellStyle name="Normal 7 2 3 3 2 2 3 2" xfId="19597" xr:uid="{00000000-0005-0000-0000-0000067E0000}"/>
    <cellStyle name="Normal 7 2 3 3 2 2 3 2 2" xfId="42942" xr:uid="{00000000-0005-0000-0000-0000077E0000}"/>
    <cellStyle name="Normal 7 2 3 3 2 2 3 3" xfId="14443" xr:uid="{00000000-0005-0000-0000-0000087E0000}"/>
    <cellStyle name="Normal 7 2 3 3 2 2 3 3 2" xfId="37627" xr:uid="{00000000-0005-0000-0000-0000097E0000}"/>
    <cellStyle name="Normal 7 2 3 3 2 2 3 4" xfId="32317" xr:uid="{00000000-0005-0000-0000-00000A7E0000}"/>
    <cellStyle name="Normal 7 2 3 3 2 2 3 5" xfId="27002" xr:uid="{00000000-0005-0000-0000-00000B7E0000}"/>
    <cellStyle name="Normal 7 2 3 3 2 2 4" xfId="16224" xr:uid="{00000000-0005-0000-0000-00000C7E0000}"/>
    <cellStyle name="Normal 7 2 3 3 2 2 4 2" xfId="39411" xr:uid="{00000000-0005-0000-0000-00000D7E0000}"/>
    <cellStyle name="Normal 7 2 3 3 2 2 5" xfId="10915" xr:uid="{00000000-0005-0000-0000-00000E7E0000}"/>
    <cellStyle name="Normal 7 2 3 3 2 2 5 2" xfId="34096" xr:uid="{00000000-0005-0000-0000-00000F7E0000}"/>
    <cellStyle name="Normal 7 2 3 3 2 2 6" xfId="21542" xr:uid="{00000000-0005-0000-0000-0000107E0000}"/>
    <cellStyle name="Normal 7 2 3 3 2 2 6 2" xfId="28786" xr:uid="{00000000-0005-0000-0000-0000117E0000}"/>
    <cellStyle name="Normal 7 2 3 3 2 2 7" xfId="23471" xr:uid="{00000000-0005-0000-0000-0000127E0000}"/>
    <cellStyle name="Normal 7 2 3 3 2 2 8" xfId="44737" xr:uid="{00000000-0005-0000-0000-0000137E0000}"/>
    <cellStyle name="Normal 7 2 3 3 2 2 9" xfId="5403" xr:uid="{00000000-0005-0000-0000-0000147E0000}"/>
    <cellStyle name="Normal 7 2 3 3 2 3" xfId="6707" xr:uid="{00000000-0005-0000-0000-0000157E0000}"/>
    <cellStyle name="Normal 7 2 3 3 2 3 2" xfId="17098" xr:uid="{00000000-0005-0000-0000-0000167E0000}"/>
    <cellStyle name="Normal 7 2 3 3 2 3 2 2" xfId="40362" xr:uid="{00000000-0005-0000-0000-0000177E0000}"/>
    <cellStyle name="Normal 7 2 3 3 2 3 3" xfId="11864" xr:uid="{00000000-0005-0000-0000-0000187E0000}"/>
    <cellStyle name="Normal 7 2 3 3 2 3 3 2" xfId="35047" xr:uid="{00000000-0005-0000-0000-0000197E0000}"/>
    <cellStyle name="Normal 7 2 3 3 2 3 4" xfId="29737" xr:uid="{00000000-0005-0000-0000-00001A7E0000}"/>
    <cellStyle name="Normal 7 2 3 3 2 3 5" xfId="24422" xr:uid="{00000000-0005-0000-0000-00001B7E0000}"/>
    <cellStyle name="Normal 7 2 3 3 2 4" xfId="8387" xr:uid="{00000000-0005-0000-0000-00001C7E0000}"/>
    <cellStyle name="Normal 7 2 3 3 2 4 2" xfId="18785" xr:uid="{00000000-0005-0000-0000-00001D7E0000}"/>
    <cellStyle name="Normal 7 2 3 3 2 4 2 2" xfId="42130" xr:uid="{00000000-0005-0000-0000-00001E7E0000}"/>
    <cellStyle name="Normal 7 2 3 3 2 4 3" xfId="13631" xr:uid="{00000000-0005-0000-0000-00001F7E0000}"/>
    <cellStyle name="Normal 7 2 3 3 2 4 3 2" xfId="36815" xr:uid="{00000000-0005-0000-0000-0000207E0000}"/>
    <cellStyle name="Normal 7 2 3 3 2 4 4" xfId="31505" xr:uid="{00000000-0005-0000-0000-0000217E0000}"/>
    <cellStyle name="Normal 7 2 3 3 2 4 5" xfId="26190" xr:uid="{00000000-0005-0000-0000-0000227E0000}"/>
    <cellStyle name="Normal 7 2 3 3 2 5" xfId="15412" xr:uid="{00000000-0005-0000-0000-0000237E0000}"/>
    <cellStyle name="Normal 7 2 3 3 2 5 2" xfId="38599" xr:uid="{00000000-0005-0000-0000-0000247E0000}"/>
    <cellStyle name="Normal 7 2 3 3 2 6" xfId="10103" xr:uid="{00000000-0005-0000-0000-0000257E0000}"/>
    <cellStyle name="Normal 7 2 3 3 2 6 2" xfId="33284" xr:uid="{00000000-0005-0000-0000-0000267E0000}"/>
    <cellStyle name="Normal 7 2 3 3 2 7" xfId="20730" xr:uid="{00000000-0005-0000-0000-0000277E0000}"/>
    <cellStyle name="Normal 7 2 3 3 2 7 2" xfId="27974" xr:uid="{00000000-0005-0000-0000-0000287E0000}"/>
    <cellStyle name="Normal 7 2 3 3 2 8" xfId="22659" xr:uid="{00000000-0005-0000-0000-0000297E0000}"/>
    <cellStyle name="Normal 7 2 3 3 2 9" xfId="43925" xr:uid="{00000000-0005-0000-0000-00002A7E0000}"/>
    <cellStyle name="Normal 7 2 3 3 3" xfId="1542" xr:uid="{00000000-0005-0000-0000-00002B7E0000}"/>
    <cellStyle name="Normal 7 2 3 3 3 10" xfId="3491" xr:uid="{00000000-0005-0000-0000-00002C7E0000}"/>
    <cellStyle name="Normal 7 2 3 3 3 2" xfId="7107" xr:uid="{00000000-0005-0000-0000-00002D7E0000}"/>
    <cellStyle name="Normal 7 2 3 3 3 2 2" xfId="17468" xr:uid="{00000000-0005-0000-0000-00002E7E0000}"/>
    <cellStyle name="Normal 7 2 3 3 3 2 2 2" xfId="40768" xr:uid="{00000000-0005-0000-0000-00002F7E0000}"/>
    <cellStyle name="Normal 7 2 3 3 3 2 3" xfId="12270" xr:uid="{00000000-0005-0000-0000-0000307E0000}"/>
    <cellStyle name="Normal 7 2 3 3 3 2 3 2" xfId="35453" xr:uid="{00000000-0005-0000-0000-0000317E0000}"/>
    <cellStyle name="Normal 7 2 3 3 3 2 4" xfId="30143" xr:uid="{00000000-0005-0000-0000-0000327E0000}"/>
    <cellStyle name="Normal 7 2 3 3 3 2 5" xfId="24828" xr:uid="{00000000-0005-0000-0000-0000337E0000}"/>
    <cellStyle name="Normal 7 2 3 3 3 3" xfId="8757" xr:uid="{00000000-0005-0000-0000-0000347E0000}"/>
    <cellStyle name="Normal 7 2 3 3 3 3 2" xfId="19191" xr:uid="{00000000-0005-0000-0000-0000357E0000}"/>
    <cellStyle name="Normal 7 2 3 3 3 3 2 2" xfId="42536" xr:uid="{00000000-0005-0000-0000-0000367E0000}"/>
    <cellStyle name="Normal 7 2 3 3 3 3 3" xfId="14037" xr:uid="{00000000-0005-0000-0000-0000377E0000}"/>
    <cellStyle name="Normal 7 2 3 3 3 3 3 2" xfId="37221" xr:uid="{00000000-0005-0000-0000-0000387E0000}"/>
    <cellStyle name="Normal 7 2 3 3 3 3 4" xfId="31911" xr:uid="{00000000-0005-0000-0000-0000397E0000}"/>
    <cellStyle name="Normal 7 2 3 3 3 3 5" xfId="26596" xr:uid="{00000000-0005-0000-0000-00003A7E0000}"/>
    <cellStyle name="Normal 7 2 3 3 3 4" xfId="15818" xr:uid="{00000000-0005-0000-0000-00003B7E0000}"/>
    <cellStyle name="Normal 7 2 3 3 3 4 2" xfId="39005" xr:uid="{00000000-0005-0000-0000-00003C7E0000}"/>
    <cellStyle name="Normal 7 2 3 3 3 5" xfId="10509" xr:uid="{00000000-0005-0000-0000-00003D7E0000}"/>
    <cellStyle name="Normal 7 2 3 3 3 5 2" xfId="33690" xr:uid="{00000000-0005-0000-0000-00003E7E0000}"/>
    <cellStyle name="Normal 7 2 3 3 3 6" xfId="21136" xr:uid="{00000000-0005-0000-0000-00003F7E0000}"/>
    <cellStyle name="Normal 7 2 3 3 3 6 2" xfId="28380" xr:uid="{00000000-0005-0000-0000-0000407E0000}"/>
    <cellStyle name="Normal 7 2 3 3 3 7" xfId="23065" xr:uid="{00000000-0005-0000-0000-0000417E0000}"/>
    <cellStyle name="Normal 7 2 3 3 3 8" xfId="44331" xr:uid="{00000000-0005-0000-0000-0000427E0000}"/>
    <cellStyle name="Normal 7 2 3 3 3 9" xfId="5404" xr:uid="{00000000-0005-0000-0000-0000437E0000}"/>
    <cellStyle name="Normal 7 2 3 3 4" xfId="6308" xr:uid="{00000000-0005-0000-0000-0000447E0000}"/>
    <cellStyle name="Normal 7 2 3 3 4 2" xfId="16740" xr:uid="{00000000-0005-0000-0000-0000457E0000}"/>
    <cellStyle name="Normal 7 2 3 3 4 2 2" xfId="39956" xr:uid="{00000000-0005-0000-0000-0000467E0000}"/>
    <cellStyle name="Normal 7 2 3 3 4 3" xfId="11458" xr:uid="{00000000-0005-0000-0000-0000477E0000}"/>
    <cellStyle name="Normal 7 2 3 3 4 3 2" xfId="34641" xr:uid="{00000000-0005-0000-0000-0000487E0000}"/>
    <cellStyle name="Normal 7 2 3 3 4 4" xfId="29331" xr:uid="{00000000-0005-0000-0000-0000497E0000}"/>
    <cellStyle name="Normal 7 2 3 3 4 5" xfId="24016" xr:uid="{00000000-0005-0000-0000-00004A7E0000}"/>
    <cellStyle name="Normal 7 2 3 3 5" xfId="8029" xr:uid="{00000000-0005-0000-0000-00004B7E0000}"/>
    <cellStyle name="Normal 7 2 3 3 5 2" xfId="18380" xr:uid="{00000000-0005-0000-0000-00004C7E0000}"/>
    <cellStyle name="Normal 7 2 3 3 5 2 2" xfId="41724" xr:uid="{00000000-0005-0000-0000-00004D7E0000}"/>
    <cellStyle name="Normal 7 2 3 3 5 3" xfId="13225" xr:uid="{00000000-0005-0000-0000-00004E7E0000}"/>
    <cellStyle name="Normal 7 2 3 3 5 3 2" xfId="36409" xr:uid="{00000000-0005-0000-0000-00004F7E0000}"/>
    <cellStyle name="Normal 7 2 3 3 5 4" xfId="31099" xr:uid="{00000000-0005-0000-0000-0000507E0000}"/>
    <cellStyle name="Normal 7 2 3 3 5 5" xfId="25784" xr:uid="{00000000-0005-0000-0000-0000517E0000}"/>
    <cellStyle name="Normal 7 2 3 3 6" xfId="15006" xr:uid="{00000000-0005-0000-0000-0000527E0000}"/>
    <cellStyle name="Normal 7 2 3 3 6 2" xfId="38193" xr:uid="{00000000-0005-0000-0000-0000537E0000}"/>
    <cellStyle name="Normal 7 2 3 3 7" xfId="9697" xr:uid="{00000000-0005-0000-0000-0000547E0000}"/>
    <cellStyle name="Normal 7 2 3 3 7 2" xfId="32878" xr:uid="{00000000-0005-0000-0000-0000557E0000}"/>
    <cellStyle name="Normal 7 2 3 3 8" xfId="20324" xr:uid="{00000000-0005-0000-0000-0000567E0000}"/>
    <cellStyle name="Normal 7 2 3 3 8 2" xfId="27568" xr:uid="{00000000-0005-0000-0000-0000577E0000}"/>
    <cellStyle name="Normal 7 2 3 3 9" xfId="22253" xr:uid="{00000000-0005-0000-0000-0000587E0000}"/>
    <cellStyle name="Normal 7 2 3 4" xfId="855" xr:uid="{00000000-0005-0000-0000-0000597E0000}"/>
    <cellStyle name="Normal 7 2 3 4 10" xfId="43648" xr:uid="{00000000-0005-0000-0000-00005A7E0000}"/>
    <cellStyle name="Normal 7 2 3 4 11" xfId="5405" xr:uid="{00000000-0005-0000-0000-00005B7E0000}"/>
    <cellStyle name="Normal 7 2 3 4 12" xfId="2808" xr:uid="{00000000-0005-0000-0000-00005C7E0000}"/>
    <cellStyle name="Normal 7 2 3 4 2" xfId="1263" xr:uid="{00000000-0005-0000-0000-00005D7E0000}"/>
    <cellStyle name="Normal 7 2 3 4 2 10" xfId="5406" xr:uid="{00000000-0005-0000-0000-00005E7E0000}"/>
    <cellStyle name="Normal 7 2 3 4 2 11" xfId="3214" xr:uid="{00000000-0005-0000-0000-00005F7E0000}"/>
    <cellStyle name="Normal 7 2 3 4 2 2" xfId="2078" xr:uid="{00000000-0005-0000-0000-0000607E0000}"/>
    <cellStyle name="Normal 7 2 3 4 2 2 10" xfId="4026" xr:uid="{00000000-0005-0000-0000-0000617E0000}"/>
    <cellStyle name="Normal 7 2 3 4 2 2 2" xfId="7634" xr:uid="{00000000-0005-0000-0000-0000627E0000}"/>
    <cellStyle name="Normal 7 2 3 4 2 2 2 2" xfId="17967" xr:uid="{00000000-0005-0000-0000-0000637E0000}"/>
    <cellStyle name="Normal 7 2 3 4 2 2 2 2 2" xfId="41303" xr:uid="{00000000-0005-0000-0000-0000647E0000}"/>
    <cellStyle name="Normal 7 2 3 4 2 2 2 3" xfId="12805" xr:uid="{00000000-0005-0000-0000-0000657E0000}"/>
    <cellStyle name="Normal 7 2 3 4 2 2 2 3 2" xfId="35988" xr:uid="{00000000-0005-0000-0000-0000667E0000}"/>
    <cellStyle name="Normal 7 2 3 4 2 2 2 4" xfId="30678" xr:uid="{00000000-0005-0000-0000-0000677E0000}"/>
    <cellStyle name="Normal 7 2 3 4 2 2 2 5" xfId="25363" xr:uid="{00000000-0005-0000-0000-0000687E0000}"/>
    <cellStyle name="Normal 7 2 3 4 2 2 3" xfId="9257" xr:uid="{00000000-0005-0000-0000-0000697E0000}"/>
    <cellStyle name="Normal 7 2 3 4 2 2 3 2" xfId="19726" xr:uid="{00000000-0005-0000-0000-00006A7E0000}"/>
    <cellStyle name="Normal 7 2 3 4 2 2 3 2 2" xfId="43071" xr:uid="{00000000-0005-0000-0000-00006B7E0000}"/>
    <cellStyle name="Normal 7 2 3 4 2 2 3 3" xfId="14572" xr:uid="{00000000-0005-0000-0000-00006C7E0000}"/>
    <cellStyle name="Normal 7 2 3 4 2 2 3 3 2" xfId="37756" xr:uid="{00000000-0005-0000-0000-00006D7E0000}"/>
    <cellStyle name="Normal 7 2 3 4 2 2 3 4" xfId="32446" xr:uid="{00000000-0005-0000-0000-00006E7E0000}"/>
    <cellStyle name="Normal 7 2 3 4 2 2 3 5" xfId="27131" xr:uid="{00000000-0005-0000-0000-00006F7E0000}"/>
    <cellStyle name="Normal 7 2 3 4 2 2 4" xfId="16353" xr:uid="{00000000-0005-0000-0000-0000707E0000}"/>
    <cellStyle name="Normal 7 2 3 4 2 2 4 2" xfId="39540" xr:uid="{00000000-0005-0000-0000-0000717E0000}"/>
    <cellStyle name="Normal 7 2 3 4 2 2 5" xfId="11044" xr:uid="{00000000-0005-0000-0000-0000727E0000}"/>
    <cellStyle name="Normal 7 2 3 4 2 2 5 2" xfId="34225" xr:uid="{00000000-0005-0000-0000-0000737E0000}"/>
    <cellStyle name="Normal 7 2 3 4 2 2 6" xfId="21671" xr:uid="{00000000-0005-0000-0000-0000747E0000}"/>
    <cellStyle name="Normal 7 2 3 4 2 2 6 2" xfId="28915" xr:uid="{00000000-0005-0000-0000-0000757E0000}"/>
    <cellStyle name="Normal 7 2 3 4 2 2 7" xfId="23600" xr:uid="{00000000-0005-0000-0000-0000767E0000}"/>
    <cellStyle name="Normal 7 2 3 4 2 2 8" xfId="44866" xr:uid="{00000000-0005-0000-0000-0000777E0000}"/>
    <cellStyle name="Normal 7 2 3 4 2 2 9" xfId="5407" xr:uid="{00000000-0005-0000-0000-0000787E0000}"/>
    <cellStyle name="Normal 7 2 3 4 2 3" xfId="6834" xr:uid="{00000000-0005-0000-0000-0000797E0000}"/>
    <cellStyle name="Normal 7 2 3 4 2 3 2" xfId="17203" xr:uid="{00000000-0005-0000-0000-00007A7E0000}"/>
    <cellStyle name="Normal 7 2 3 4 2 3 2 2" xfId="40491" xr:uid="{00000000-0005-0000-0000-00007B7E0000}"/>
    <cellStyle name="Normal 7 2 3 4 2 3 3" xfId="11993" xr:uid="{00000000-0005-0000-0000-00007C7E0000}"/>
    <cellStyle name="Normal 7 2 3 4 2 3 3 2" xfId="35176" xr:uid="{00000000-0005-0000-0000-00007D7E0000}"/>
    <cellStyle name="Normal 7 2 3 4 2 3 4" xfId="29866" xr:uid="{00000000-0005-0000-0000-00007E7E0000}"/>
    <cellStyle name="Normal 7 2 3 4 2 3 5" xfId="24551" xr:uid="{00000000-0005-0000-0000-00007F7E0000}"/>
    <cellStyle name="Normal 7 2 3 4 2 4" xfId="8492" xr:uid="{00000000-0005-0000-0000-0000807E0000}"/>
    <cellStyle name="Normal 7 2 3 4 2 4 2" xfId="18914" xr:uid="{00000000-0005-0000-0000-0000817E0000}"/>
    <cellStyle name="Normal 7 2 3 4 2 4 2 2" xfId="42259" xr:uid="{00000000-0005-0000-0000-0000827E0000}"/>
    <cellStyle name="Normal 7 2 3 4 2 4 3" xfId="13760" xr:uid="{00000000-0005-0000-0000-0000837E0000}"/>
    <cellStyle name="Normal 7 2 3 4 2 4 3 2" xfId="36944" xr:uid="{00000000-0005-0000-0000-0000847E0000}"/>
    <cellStyle name="Normal 7 2 3 4 2 4 4" xfId="31634" xr:uid="{00000000-0005-0000-0000-0000857E0000}"/>
    <cellStyle name="Normal 7 2 3 4 2 4 5" xfId="26319" xr:uid="{00000000-0005-0000-0000-0000867E0000}"/>
    <cellStyle name="Normal 7 2 3 4 2 5" xfId="15541" xr:uid="{00000000-0005-0000-0000-0000877E0000}"/>
    <cellStyle name="Normal 7 2 3 4 2 5 2" xfId="38728" xr:uid="{00000000-0005-0000-0000-0000887E0000}"/>
    <cellStyle name="Normal 7 2 3 4 2 6" xfId="10232" xr:uid="{00000000-0005-0000-0000-0000897E0000}"/>
    <cellStyle name="Normal 7 2 3 4 2 6 2" xfId="33413" xr:uid="{00000000-0005-0000-0000-00008A7E0000}"/>
    <cellStyle name="Normal 7 2 3 4 2 7" xfId="20859" xr:uid="{00000000-0005-0000-0000-00008B7E0000}"/>
    <cellStyle name="Normal 7 2 3 4 2 7 2" xfId="28103" xr:uid="{00000000-0005-0000-0000-00008C7E0000}"/>
    <cellStyle name="Normal 7 2 3 4 2 8" xfId="22788" xr:uid="{00000000-0005-0000-0000-00008D7E0000}"/>
    <cellStyle name="Normal 7 2 3 4 2 9" xfId="44054" xr:uid="{00000000-0005-0000-0000-00008E7E0000}"/>
    <cellStyle name="Normal 7 2 3 4 3" xfId="1671" xr:uid="{00000000-0005-0000-0000-00008F7E0000}"/>
    <cellStyle name="Normal 7 2 3 4 3 10" xfId="3620" xr:uid="{00000000-0005-0000-0000-0000907E0000}"/>
    <cellStyle name="Normal 7 2 3 4 3 2" xfId="7234" xr:uid="{00000000-0005-0000-0000-0000917E0000}"/>
    <cellStyle name="Normal 7 2 3 4 3 2 2" xfId="17585" xr:uid="{00000000-0005-0000-0000-0000927E0000}"/>
    <cellStyle name="Normal 7 2 3 4 3 2 2 2" xfId="40897" xr:uid="{00000000-0005-0000-0000-0000937E0000}"/>
    <cellStyle name="Normal 7 2 3 4 3 2 3" xfId="12399" xr:uid="{00000000-0005-0000-0000-0000947E0000}"/>
    <cellStyle name="Normal 7 2 3 4 3 2 3 2" xfId="35582" xr:uid="{00000000-0005-0000-0000-0000957E0000}"/>
    <cellStyle name="Normal 7 2 3 4 3 2 4" xfId="30272" xr:uid="{00000000-0005-0000-0000-0000967E0000}"/>
    <cellStyle name="Normal 7 2 3 4 3 2 5" xfId="24957" xr:uid="{00000000-0005-0000-0000-0000977E0000}"/>
    <cellStyle name="Normal 7 2 3 4 3 3" xfId="8874" xr:uid="{00000000-0005-0000-0000-0000987E0000}"/>
    <cellStyle name="Normal 7 2 3 4 3 3 2" xfId="19320" xr:uid="{00000000-0005-0000-0000-0000997E0000}"/>
    <cellStyle name="Normal 7 2 3 4 3 3 2 2" xfId="42665" xr:uid="{00000000-0005-0000-0000-00009A7E0000}"/>
    <cellStyle name="Normal 7 2 3 4 3 3 3" xfId="14166" xr:uid="{00000000-0005-0000-0000-00009B7E0000}"/>
    <cellStyle name="Normal 7 2 3 4 3 3 3 2" xfId="37350" xr:uid="{00000000-0005-0000-0000-00009C7E0000}"/>
    <cellStyle name="Normal 7 2 3 4 3 3 4" xfId="32040" xr:uid="{00000000-0005-0000-0000-00009D7E0000}"/>
    <cellStyle name="Normal 7 2 3 4 3 3 5" xfId="26725" xr:uid="{00000000-0005-0000-0000-00009E7E0000}"/>
    <cellStyle name="Normal 7 2 3 4 3 4" xfId="15947" xr:uid="{00000000-0005-0000-0000-00009F7E0000}"/>
    <cellStyle name="Normal 7 2 3 4 3 4 2" xfId="39134" xr:uid="{00000000-0005-0000-0000-0000A07E0000}"/>
    <cellStyle name="Normal 7 2 3 4 3 5" xfId="10638" xr:uid="{00000000-0005-0000-0000-0000A17E0000}"/>
    <cellStyle name="Normal 7 2 3 4 3 5 2" xfId="33819" xr:uid="{00000000-0005-0000-0000-0000A27E0000}"/>
    <cellStyle name="Normal 7 2 3 4 3 6" xfId="21265" xr:uid="{00000000-0005-0000-0000-0000A37E0000}"/>
    <cellStyle name="Normal 7 2 3 4 3 6 2" xfId="28509" xr:uid="{00000000-0005-0000-0000-0000A47E0000}"/>
    <cellStyle name="Normal 7 2 3 4 3 7" xfId="23194" xr:uid="{00000000-0005-0000-0000-0000A57E0000}"/>
    <cellStyle name="Normal 7 2 3 4 3 8" xfId="44460" xr:uid="{00000000-0005-0000-0000-0000A67E0000}"/>
    <cellStyle name="Normal 7 2 3 4 3 9" xfId="5408" xr:uid="{00000000-0005-0000-0000-0000A77E0000}"/>
    <cellStyle name="Normal 7 2 3 4 4" xfId="6435" xr:uid="{00000000-0005-0000-0000-0000A87E0000}"/>
    <cellStyle name="Normal 7 2 3 4 4 2" xfId="16845" xr:uid="{00000000-0005-0000-0000-0000A97E0000}"/>
    <cellStyle name="Normal 7 2 3 4 4 2 2" xfId="40085" xr:uid="{00000000-0005-0000-0000-0000AA7E0000}"/>
    <cellStyle name="Normal 7 2 3 4 4 3" xfId="11587" xr:uid="{00000000-0005-0000-0000-0000AB7E0000}"/>
    <cellStyle name="Normal 7 2 3 4 4 3 2" xfId="34770" xr:uid="{00000000-0005-0000-0000-0000AC7E0000}"/>
    <cellStyle name="Normal 7 2 3 4 4 4" xfId="29460" xr:uid="{00000000-0005-0000-0000-0000AD7E0000}"/>
    <cellStyle name="Normal 7 2 3 4 4 5" xfId="24145" xr:uid="{00000000-0005-0000-0000-0000AE7E0000}"/>
    <cellStyle name="Normal 7 2 3 4 5" xfId="8134" xr:uid="{00000000-0005-0000-0000-0000AF7E0000}"/>
    <cellStyle name="Normal 7 2 3 4 5 2" xfId="18509" xr:uid="{00000000-0005-0000-0000-0000B07E0000}"/>
    <cellStyle name="Normal 7 2 3 4 5 2 2" xfId="41853" xr:uid="{00000000-0005-0000-0000-0000B17E0000}"/>
    <cellStyle name="Normal 7 2 3 4 5 3" xfId="13354" xr:uid="{00000000-0005-0000-0000-0000B27E0000}"/>
    <cellStyle name="Normal 7 2 3 4 5 3 2" xfId="36538" xr:uid="{00000000-0005-0000-0000-0000B37E0000}"/>
    <cellStyle name="Normal 7 2 3 4 5 4" xfId="31228" xr:uid="{00000000-0005-0000-0000-0000B47E0000}"/>
    <cellStyle name="Normal 7 2 3 4 5 5" xfId="25913" xr:uid="{00000000-0005-0000-0000-0000B57E0000}"/>
    <cellStyle name="Normal 7 2 3 4 6" xfId="15135" xr:uid="{00000000-0005-0000-0000-0000B67E0000}"/>
    <cellStyle name="Normal 7 2 3 4 6 2" xfId="38322" xr:uid="{00000000-0005-0000-0000-0000B77E0000}"/>
    <cellStyle name="Normal 7 2 3 4 7" xfId="9826" xr:uid="{00000000-0005-0000-0000-0000B87E0000}"/>
    <cellStyle name="Normal 7 2 3 4 7 2" xfId="33007" xr:uid="{00000000-0005-0000-0000-0000B97E0000}"/>
    <cellStyle name="Normal 7 2 3 4 8" xfId="20453" xr:uid="{00000000-0005-0000-0000-0000BA7E0000}"/>
    <cellStyle name="Normal 7 2 3 4 8 2" xfId="27697" xr:uid="{00000000-0005-0000-0000-0000BB7E0000}"/>
    <cellStyle name="Normal 7 2 3 4 9" xfId="22382" xr:uid="{00000000-0005-0000-0000-0000BC7E0000}"/>
    <cellStyle name="Normal 7 2 3 5" xfId="999" xr:uid="{00000000-0005-0000-0000-0000BD7E0000}"/>
    <cellStyle name="Normal 7 2 3 5 10" xfId="5409" xr:uid="{00000000-0005-0000-0000-0000BE7E0000}"/>
    <cellStyle name="Normal 7 2 3 5 11" xfId="2950" xr:uid="{00000000-0005-0000-0000-0000BF7E0000}"/>
    <cellStyle name="Normal 7 2 3 5 2" xfId="1814" xr:uid="{00000000-0005-0000-0000-0000C07E0000}"/>
    <cellStyle name="Normal 7 2 3 5 2 10" xfId="3762" xr:uid="{00000000-0005-0000-0000-0000C17E0000}"/>
    <cellStyle name="Normal 7 2 3 5 2 2" xfId="7374" xr:uid="{00000000-0005-0000-0000-0000C27E0000}"/>
    <cellStyle name="Normal 7 2 3 5 2 2 2" xfId="17727" xr:uid="{00000000-0005-0000-0000-0000C37E0000}"/>
    <cellStyle name="Normal 7 2 3 5 2 2 2 2" xfId="41039" xr:uid="{00000000-0005-0000-0000-0000C47E0000}"/>
    <cellStyle name="Normal 7 2 3 5 2 2 3" xfId="12541" xr:uid="{00000000-0005-0000-0000-0000C57E0000}"/>
    <cellStyle name="Normal 7 2 3 5 2 2 3 2" xfId="35724" xr:uid="{00000000-0005-0000-0000-0000C67E0000}"/>
    <cellStyle name="Normal 7 2 3 5 2 2 4" xfId="30414" xr:uid="{00000000-0005-0000-0000-0000C77E0000}"/>
    <cellStyle name="Normal 7 2 3 5 2 2 5" xfId="25099" xr:uid="{00000000-0005-0000-0000-0000C87E0000}"/>
    <cellStyle name="Normal 7 2 3 5 2 3" xfId="9017" xr:uid="{00000000-0005-0000-0000-0000C97E0000}"/>
    <cellStyle name="Normal 7 2 3 5 2 3 2" xfId="19462" xr:uid="{00000000-0005-0000-0000-0000CA7E0000}"/>
    <cellStyle name="Normal 7 2 3 5 2 3 2 2" xfId="42807" xr:uid="{00000000-0005-0000-0000-0000CB7E0000}"/>
    <cellStyle name="Normal 7 2 3 5 2 3 3" xfId="14308" xr:uid="{00000000-0005-0000-0000-0000CC7E0000}"/>
    <cellStyle name="Normal 7 2 3 5 2 3 3 2" xfId="37492" xr:uid="{00000000-0005-0000-0000-0000CD7E0000}"/>
    <cellStyle name="Normal 7 2 3 5 2 3 4" xfId="32182" xr:uid="{00000000-0005-0000-0000-0000CE7E0000}"/>
    <cellStyle name="Normal 7 2 3 5 2 3 5" xfId="26867" xr:uid="{00000000-0005-0000-0000-0000CF7E0000}"/>
    <cellStyle name="Normal 7 2 3 5 2 4" xfId="16089" xr:uid="{00000000-0005-0000-0000-0000D07E0000}"/>
    <cellStyle name="Normal 7 2 3 5 2 4 2" xfId="39276" xr:uid="{00000000-0005-0000-0000-0000D17E0000}"/>
    <cellStyle name="Normal 7 2 3 5 2 5" xfId="10780" xr:uid="{00000000-0005-0000-0000-0000D27E0000}"/>
    <cellStyle name="Normal 7 2 3 5 2 5 2" xfId="33961" xr:uid="{00000000-0005-0000-0000-0000D37E0000}"/>
    <cellStyle name="Normal 7 2 3 5 2 6" xfId="21407" xr:uid="{00000000-0005-0000-0000-0000D47E0000}"/>
    <cellStyle name="Normal 7 2 3 5 2 6 2" xfId="28651" xr:uid="{00000000-0005-0000-0000-0000D57E0000}"/>
    <cellStyle name="Normal 7 2 3 5 2 7" xfId="23336" xr:uid="{00000000-0005-0000-0000-0000D67E0000}"/>
    <cellStyle name="Normal 7 2 3 5 2 8" xfId="44602" xr:uid="{00000000-0005-0000-0000-0000D77E0000}"/>
    <cellStyle name="Normal 7 2 3 5 2 9" xfId="5410" xr:uid="{00000000-0005-0000-0000-0000D87E0000}"/>
    <cellStyle name="Normal 7 2 3 5 3" xfId="6574" xr:uid="{00000000-0005-0000-0000-0000D97E0000}"/>
    <cellStyle name="Normal 7 2 3 5 3 2" xfId="16975" xr:uid="{00000000-0005-0000-0000-0000DA7E0000}"/>
    <cellStyle name="Normal 7 2 3 5 3 2 2" xfId="40227" xr:uid="{00000000-0005-0000-0000-0000DB7E0000}"/>
    <cellStyle name="Normal 7 2 3 5 3 3" xfId="11729" xr:uid="{00000000-0005-0000-0000-0000DC7E0000}"/>
    <cellStyle name="Normal 7 2 3 5 3 3 2" xfId="34912" xr:uid="{00000000-0005-0000-0000-0000DD7E0000}"/>
    <cellStyle name="Normal 7 2 3 5 3 4" xfId="29602" xr:uid="{00000000-0005-0000-0000-0000DE7E0000}"/>
    <cellStyle name="Normal 7 2 3 5 3 5" xfId="24287" xr:uid="{00000000-0005-0000-0000-0000DF7E0000}"/>
    <cellStyle name="Normal 7 2 3 5 4" xfId="8264" xr:uid="{00000000-0005-0000-0000-0000E07E0000}"/>
    <cellStyle name="Normal 7 2 3 5 4 2" xfId="18650" xr:uid="{00000000-0005-0000-0000-0000E17E0000}"/>
    <cellStyle name="Normal 7 2 3 5 4 2 2" xfId="41995" xr:uid="{00000000-0005-0000-0000-0000E27E0000}"/>
    <cellStyle name="Normal 7 2 3 5 4 3" xfId="13496" xr:uid="{00000000-0005-0000-0000-0000E37E0000}"/>
    <cellStyle name="Normal 7 2 3 5 4 3 2" xfId="36680" xr:uid="{00000000-0005-0000-0000-0000E47E0000}"/>
    <cellStyle name="Normal 7 2 3 5 4 4" xfId="31370" xr:uid="{00000000-0005-0000-0000-0000E57E0000}"/>
    <cellStyle name="Normal 7 2 3 5 4 5" xfId="26055" xr:uid="{00000000-0005-0000-0000-0000E67E0000}"/>
    <cellStyle name="Normal 7 2 3 5 5" xfId="15277" xr:uid="{00000000-0005-0000-0000-0000E77E0000}"/>
    <cellStyle name="Normal 7 2 3 5 5 2" xfId="38464" xr:uid="{00000000-0005-0000-0000-0000E87E0000}"/>
    <cellStyle name="Normal 7 2 3 5 6" xfId="9968" xr:uid="{00000000-0005-0000-0000-0000E97E0000}"/>
    <cellStyle name="Normal 7 2 3 5 6 2" xfId="33149" xr:uid="{00000000-0005-0000-0000-0000EA7E0000}"/>
    <cellStyle name="Normal 7 2 3 5 7" xfId="20595" xr:uid="{00000000-0005-0000-0000-0000EB7E0000}"/>
    <cellStyle name="Normal 7 2 3 5 7 2" xfId="27839" xr:uid="{00000000-0005-0000-0000-0000EC7E0000}"/>
    <cellStyle name="Normal 7 2 3 5 8" xfId="22524" xr:uid="{00000000-0005-0000-0000-0000ED7E0000}"/>
    <cellStyle name="Normal 7 2 3 5 9" xfId="43790" xr:uid="{00000000-0005-0000-0000-0000EE7E0000}"/>
    <cellStyle name="Normal 7 2 3 6" xfId="580" xr:uid="{00000000-0005-0000-0000-0000EF7E0000}"/>
    <cellStyle name="Normal 7 2 3 6 10" xfId="2544" xr:uid="{00000000-0005-0000-0000-0000F07E0000}"/>
    <cellStyle name="Normal 7 2 3 6 2" xfId="6175" xr:uid="{00000000-0005-0000-0000-0000F17E0000}"/>
    <cellStyle name="Normal 7 2 3 6 2 2" xfId="16617" xr:uid="{00000000-0005-0000-0000-0000F27E0000}"/>
    <cellStyle name="Normal 7 2 3 6 2 2 2" xfId="39821" xr:uid="{00000000-0005-0000-0000-0000F37E0000}"/>
    <cellStyle name="Normal 7 2 3 6 2 3" xfId="11323" xr:uid="{00000000-0005-0000-0000-0000F47E0000}"/>
    <cellStyle name="Normal 7 2 3 6 2 3 2" xfId="34506" xr:uid="{00000000-0005-0000-0000-0000F57E0000}"/>
    <cellStyle name="Normal 7 2 3 6 2 4" xfId="29196" xr:uid="{00000000-0005-0000-0000-0000F67E0000}"/>
    <cellStyle name="Normal 7 2 3 6 2 5" xfId="23881" xr:uid="{00000000-0005-0000-0000-0000F77E0000}"/>
    <cellStyle name="Normal 7 2 3 6 3" xfId="7906" xr:uid="{00000000-0005-0000-0000-0000F87E0000}"/>
    <cellStyle name="Normal 7 2 3 6 3 2" xfId="18245" xr:uid="{00000000-0005-0000-0000-0000F97E0000}"/>
    <cellStyle name="Normal 7 2 3 6 3 2 2" xfId="41589" xr:uid="{00000000-0005-0000-0000-0000FA7E0000}"/>
    <cellStyle name="Normal 7 2 3 6 3 3" xfId="13090" xr:uid="{00000000-0005-0000-0000-0000FB7E0000}"/>
    <cellStyle name="Normal 7 2 3 6 3 3 2" xfId="36274" xr:uid="{00000000-0005-0000-0000-0000FC7E0000}"/>
    <cellStyle name="Normal 7 2 3 6 3 4" xfId="30964" xr:uid="{00000000-0005-0000-0000-0000FD7E0000}"/>
    <cellStyle name="Normal 7 2 3 6 3 5" xfId="25649" xr:uid="{00000000-0005-0000-0000-0000FE7E0000}"/>
    <cellStyle name="Normal 7 2 3 6 4" xfId="14871" xr:uid="{00000000-0005-0000-0000-0000FF7E0000}"/>
    <cellStyle name="Normal 7 2 3 6 4 2" xfId="38058" xr:uid="{00000000-0005-0000-0000-0000007F0000}"/>
    <cellStyle name="Normal 7 2 3 6 5" xfId="9562" xr:uid="{00000000-0005-0000-0000-0000017F0000}"/>
    <cellStyle name="Normal 7 2 3 6 5 2" xfId="32743" xr:uid="{00000000-0005-0000-0000-0000027F0000}"/>
    <cellStyle name="Normal 7 2 3 6 6" xfId="20189" xr:uid="{00000000-0005-0000-0000-0000037F0000}"/>
    <cellStyle name="Normal 7 2 3 6 6 2" xfId="27433" xr:uid="{00000000-0005-0000-0000-0000047F0000}"/>
    <cellStyle name="Normal 7 2 3 6 7" xfId="22118" xr:uid="{00000000-0005-0000-0000-0000057F0000}"/>
    <cellStyle name="Normal 7 2 3 6 8" xfId="43384" xr:uid="{00000000-0005-0000-0000-0000067F0000}"/>
    <cellStyle name="Normal 7 2 3 6 9" xfId="5411" xr:uid="{00000000-0005-0000-0000-0000077F0000}"/>
    <cellStyle name="Normal 7 2 3 7" xfId="1407" xr:uid="{00000000-0005-0000-0000-0000087F0000}"/>
    <cellStyle name="Normal 7 2 3 7 10" xfId="3356" xr:uid="{00000000-0005-0000-0000-0000097F0000}"/>
    <cellStyle name="Normal 7 2 3 7 2" xfId="6974" xr:uid="{00000000-0005-0000-0000-00000A7F0000}"/>
    <cellStyle name="Normal 7 2 3 7 2 2" xfId="17345" xr:uid="{00000000-0005-0000-0000-00000B7F0000}"/>
    <cellStyle name="Normal 7 2 3 7 2 2 2" xfId="40633" xr:uid="{00000000-0005-0000-0000-00000C7F0000}"/>
    <cellStyle name="Normal 7 2 3 7 2 3" xfId="12135" xr:uid="{00000000-0005-0000-0000-00000D7F0000}"/>
    <cellStyle name="Normal 7 2 3 7 2 3 2" xfId="35318" xr:uid="{00000000-0005-0000-0000-00000E7F0000}"/>
    <cellStyle name="Normal 7 2 3 7 2 4" xfId="30008" xr:uid="{00000000-0005-0000-0000-00000F7F0000}"/>
    <cellStyle name="Normal 7 2 3 7 2 5" xfId="24693" xr:uid="{00000000-0005-0000-0000-0000107F0000}"/>
    <cellStyle name="Normal 7 2 3 7 3" xfId="8634" xr:uid="{00000000-0005-0000-0000-0000117F0000}"/>
    <cellStyle name="Normal 7 2 3 7 3 2" xfId="19056" xr:uid="{00000000-0005-0000-0000-0000127F0000}"/>
    <cellStyle name="Normal 7 2 3 7 3 2 2" xfId="42401" xr:uid="{00000000-0005-0000-0000-0000137F0000}"/>
    <cellStyle name="Normal 7 2 3 7 3 3" xfId="13902" xr:uid="{00000000-0005-0000-0000-0000147F0000}"/>
    <cellStyle name="Normal 7 2 3 7 3 3 2" xfId="37086" xr:uid="{00000000-0005-0000-0000-0000157F0000}"/>
    <cellStyle name="Normal 7 2 3 7 3 4" xfId="31776" xr:uid="{00000000-0005-0000-0000-0000167F0000}"/>
    <cellStyle name="Normal 7 2 3 7 3 5" xfId="26461" xr:uid="{00000000-0005-0000-0000-0000177F0000}"/>
    <cellStyle name="Normal 7 2 3 7 4" xfId="15683" xr:uid="{00000000-0005-0000-0000-0000187F0000}"/>
    <cellStyle name="Normal 7 2 3 7 4 2" xfId="38870" xr:uid="{00000000-0005-0000-0000-0000197F0000}"/>
    <cellStyle name="Normal 7 2 3 7 5" xfId="10374" xr:uid="{00000000-0005-0000-0000-00001A7F0000}"/>
    <cellStyle name="Normal 7 2 3 7 5 2" xfId="33555" xr:uid="{00000000-0005-0000-0000-00001B7F0000}"/>
    <cellStyle name="Normal 7 2 3 7 6" xfId="21001" xr:uid="{00000000-0005-0000-0000-00001C7F0000}"/>
    <cellStyle name="Normal 7 2 3 7 6 2" xfId="28245" xr:uid="{00000000-0005-0000-0000-00001D7F0000}"/>
    <cellStyle name="Normal 7 2 3 7 7" xfId="22930" xr:uid="{00000000-0005-0000-0000-00001E7F0000}"/>
    <cellStyle name="Normal 7 2 3 7 8" xfId="44196" xr:uid="{00000000-0005-0000-0000-00001F7F0000}"/>
    <cellStyle name="Normal 7 2 3 7 9" xfId="5412" xr:uid="{00000000-0005-0000-0000-0000207F0000}"/>
    <cellStyle name="Normal 7 2 3 8" xfId="6042" xr:uid="{00000000-0005-0000-0000-0000217F0000}"/>
    <cellStyle name="Normal 7 2 3 8 2" xfId="16497" xr:uid="{00000000-0005-0000-0000-0000227F0000}"/>
    <cellStyle name="Normal 7 2 3 8 2 2" xfId="39687" xr:uid="{00000000-0005-0000-0000-0000237F0000}"/>
    <cellStyle name="Normal 7 2 3 8 3" xfId="11189" xr:uid="{00000000-0005-0000-0000-0000247F0000}"/>
    <cellStyle name="Normal 7 2 3 8 3 2" xfId="34372" xr:uid="{00000000-0005-0000-0000-0000257F0000}"/>
    <cellStyle name="Normal 7 2 3 8 4" xfId="29062" xr:uid="{00000000-0005-0000-0000-0000267F0000}"/>
    <cellStyle name="Normal 7 2 3 8 5" xfId="23747" xr:uid="{00000000-0005-0000-0000-0000277F0000}"/>
    <cellStyle name="Normal 7 2 3 9" xfId="7785" xr:uid="{00000000-0005-0000-0000-0000287F0000}"/>
    <cellStyle name="Normal 7 2 3 9 2" xfId="18113" xr:uid="{00000000-0005-0000-0000-0000297F0000}"/>
    <cellStyle name="Normal 7 2 3 9 2 2" xfId="41455" xr:uid="{00000000-0005-0000-0000-00002A7F0000}"/>
    <cellStyle name="Normal 7 2 3 9 3" xfId="12956" xr:uid="{00000000-0005-0000-0000-00002B7F0000}"/>
    <cellStyle name="Normal 7 2 3 9 3 2" xfId="36140" xr:uid="{00000000-0005-0000-0000-00002C7F0000}"/>
    <cellStyle name="Normal 7 2 3 9 4" xfId="30830" xr:uid="{00000000-0005-0000-0000-00002D7F0000}"/>
    <cellStyle name="Normal 7 2 3 9 5" xfId="25515" xr:uid="{00000000-0005-0000-0000-00002E7F0000}"/>
    <cellStyle name="Normal 7 2 4" xfId="478" xr:uid="{00000000-0005-0000-0000-00002F7F0000}"/>
    <cellStyle name="Normal 7 2 4 10" xfId="9460" xr:uid="{00000000-0005-0000-0000-0000307F0000}"/>
    <cellStyle name="Normal 7 2 4 10 2" xfId="32641" xr:uid="{00000000-0005-0000-0000-0000317F0000}"/>
    <cellStyle name="Normal 7 2 4 11" xfId="20087" xr:uid="{00000000-0005-0000-0000-0000327F0000}"/>
    <cellStyle name="Normal 7 2 4 11 2" xfId="27331" xr:uid="{00000000-0005-0000-0000-0000337F0000}"/>
    <cellStyle name="Normal 7 2 4 12" xfId="22016" xr:uid="{00000000-0005-0000-0000-0000347F0000}"/>
    <cellStyle name="Normal 7 2 4 13" xfId="43282" xr:uid="{00000000-0005-0000-0000-0000357F0000}"/>
    <cellStyle name="Normal 7 2 4 14" xfId="5413" xr:uid="{00000000-0005-0000-0000-0000367F0000}"/>
    <cellStyle name="Normal 7 2 4 15" xfId="2442" xr:uid="{00000000-0005-0000-0000-0000377F0000}"/>
    <cellStyle name="Normal 7 2 4 2" xfId="750" xr:uid="{00000000-0005-0000-0000-0000387F0000}"/>
    <cellStyle name="Normal 7 2 4 2 10" xfId="43551" xr:uid="{00000000-0005-0000-0000-0000397F0000}"/>
    <cellStyle name="Normal 7 2 4 2 11" xfId="5414" xr:uid="{00000000-0005-0000-0000-00003A7F0000}"/>
    <cellStyle name="Normal 7 2 4 2 12" xfId="2711" xr:uid="{00000000-0005-0000-0000-00003B7F0000}"/>
    <cellStyle name="Normal 7 2 4 2 2" xfId="1166" xr:uid="{00000000-0005-0000-0000-00003C7F0000}"/>
    <cellStyle name="Normal 7 2 4 2 2 10" xfId="5415" xr:uid="{00000000-0005-0000-0000-00003D7F0000}"/>
    <cellStyle name="Normal 7 2 4 2 2 11" xfId="3117" xr:uid="{00000000-0005-0000-0000-00003E7F0000}"/>
    <cellStyle name="Normal 7 2 4 2 2 2" xfId="1981" xr:uid="{00000000-0005-0000-0000-00003F7F0000}"/>
    <cellStyle name="Normal 7 2 4 2 2 2 10" xfId="3929" xr:uid="{00000000-0005-0000-0000-0000407F0000}"/>
    <cellStyle name="Normal 7 2 4 2 2 2 2" xfId="7538" xr:uid="{00000000-0005-0000-0000-0000417F0000}"/>
    <cellStyle name="Normal 7 2 4 2 2 2 2 2" xfId="17882" xr:uid="{00000000-0005-0000-0000-0000427F0000}"/>
    <cellStyle name="Normal 7 2 4 2 2 2 2 2 2" xfId="41206" xr:uid="{00000000-0005-0000-0000-0000437F0000}"/>
    <cellStyle name="Normal 7 2 4 2 2 2 2 3" xfId="12708" xr:uid="{00000000-0005-0000-0000-0000447F0000}"/>
    <cellStyle name="Normal 7 2 4 2 2 2 2 3 2" xfId="35891" xr:uid="{00000000-0005-0000-0000-0000457F0000}"/>
    <cellStyle name="Normal 7 2 4 2 2 2 2 4" xfId="30581" xr:uid="{00000000-0005-0000-0000-0000467F0000}"/>
    <cellStyle name="Normal 7 2 4 2 2 2 2 5" xfId="25266" xr:uid="{00000000-0005-0000-0000-0000477F0000}"/>
    <cellStyle name="Normal 7 2 4 2 2 2 3" xfId="9172" xr:uid="{00000000-0005-0000-0000-0000487F0000}"/>
    <cellStyle name="Normal 7 2 4 2 2 2 3 2" xfId="19629" xr:uid="{00000000-0005-0000-0000-0000497F0000}"/>
    <cellStyle name="Normal 7 2 4 2 2 2 3 2 2" xfId="42974" xr:uid="{00000000-0005-0000-0000-00004A7F0000}"/>
    <cellStyle name="Normal 7 2 4 2 2 2 3 3" xfId="14475" xr:uid="{00000000-0005-0000-0000-00004B7F0000}"/>
    <cellStyle name="Normal 7 2 4 2 2 2 3 3 2" xfId="37659" xr:uid="{00000000-0005-0000-0000-00004C7F0000}"/>
    <cellStyle name="Normal 7 2 4 2 2 2 3 4" xfId="32349" xr:uid="{00000000-0005-0000-0000-00004D7F0000}"/>
    <cellStyle name="Normal 7 2 4 2 2 2 3 5" xfId="27034" xr:uid="{00000000-0005-0000-0000-00004E7F0000}"/>
    <cellStyle name="Normal 7 2 4 2 2 2 4" xfId="16256" xr:uid="{00000000-0005-0000-0000-00004F7F0000}"/>
    <cellStyle name="Normal 7 2 4 2 2 2 4 2" xfId="39443" xr:uid="{00000000-0005-0000-0000-0000507F0000}"/>
    <cellStyle name="Normal 7 2 4 2 2 2 5" xfId="10947" xr:uid="{00000000-0005-0000-0000-0000517F0000}"/>
    <cellStyle name="Normal 7 2 4 2 2 2 5 2" xfId="34128" xr:uid="{00000000-0005-0000-0000-0000527F0000}"/>
    <cellStyle name="Normal 7 2 4 2 2 2 6" xfId="21574" xr:uid="{00000000-0005-0000-0000-0000537F0000}"/>
    <cellStyle name="Normal 7 2 4 2 2 2 6 2" xfId="28818" xr:uid="{00000000-0005-0000-0000-0000547F0000}"/>
    <cellStyle name="Normal 7 2 4 2 2 2 7" xfId="23503" xr:uid="{00000000-0005-0000-0000-0000557F0000}"/>
    <cellStyle name="Normal 7 2 4 2 2 2 8" xfId="44769" xr:uid="{00000000-0005-0000-0000-0000567F0000}"/>
    <cellStyle name="Normal 7 2 4 2 2 2 9" xfId="5416" xr:uid="{00000000-0005-0000-0000-0000577F0000}"/>
    <cellStyle name="Normal 7 2 4 2 2 3" xfId="6738" xr:uid="{00000000-0005-0000-0000-0000587F0000}"/>
    <cellStyle name="Normal 7 2 4 2 2 3 2" xfId="17130" xr:uid="{00000000-0005-0000-0000-0000597F0000}"/>
    <cellStyle name="Normal 7 2 4 2 2 3 2 2" xfId="40394" xr:uid="{00000000-0005-0000-0000-00005A7F0000}"/>
    <cellStyle name="Normal 7 2 4 2 2 3 3" xfId="11896" xr:uid="{00000000-0005-0000-0000-00005B7F0000}"/>
    <cellStyle name="Normal 7 2 4 2 2 3 3 2" xfId="35079" xr:uid="{00000000-0005-0000-0000-00005C7F0000}"/>
    <cellStyle name="Normal 7 2 4 2 2 3 4" xfId="29769" xr:uid="{00000000-0005-0000-0000-00005D7F0000}"/>
    <cellStyle name="Normal 7 2 4 2 2 3 5" xfId="24454" xr:uid="{00000000-0005-0000-0000-00005E7F0000}"/>
    <cellStyle name="Normal 7 2 4 2 2 4" xfId="8419" xr:uid="{00000000-0005-0000-0000-00005F7F0000}"/>
    <cellStyle name="Normal 7 2 4 2 2 4 2" xfId="18817" xr:uid="{00000000-0005-0000-0000-0000607F0000}"/>
    <cellStyle name="Normal 7 2 4 2 2 4 2 2" xfId="42162" xr:uid="{00000000-0005-0000-0000-0000617F0000}"/>
    <cellStyle name="Normal 7 2 4 2 2 4 3" xfId="13663" xr:uid="{00000000-0005-0000-0000-0000627F0000}"/>
    <cellStyle name="Normal 7 2 4 2 2 4 3 2" xfId="36847" xr:uid="{00000000-0005-0000-0000-0000637F0000}"/>
    <cellStyle name="Normal 7 2 4 2 2 4 4" xfId="31537" xr:uid="{00000000-0005-0000-0000-0000647F0000}"/>
    <cellStyle name="Normal 7 2 4 2 2 4 5" xfId="26222" xr:uid="{00000000-0005-0000-0000-0000657F0000}"/>
    <cellStyle name="Normal 7 2 4 2 2 5" xfId="15444" xr:uid="{00000000-0005-0000-0000-0000667F0000}"/>
    <cellStyle name="Normal 7 2 4 2 2 5 2" xfId="38631" xr:uid="{00000000-0005-0000-0000-0000677F0000}"/>
    <cellStyle name="Normal 7 2 4 2 2 6" xfId="10135" xr:uid="{00000000-0005-0000-0000-0000687F0000}"/>
    <cellStyle name="Normal 7 2 4 2 2 6 2" xfId="33316" xr:uid="{00000000-0005-0000-0000-0000697F0000}"/>
    <cellStyle name="Normal 7 2 4 2 2 7" xfId="20762" xr:uid="{00000000-0005-0000-0000-00006A7F0000}"/>
    <cellStyle name="Normal 7 2 4 2 2 7 2" xfId="28006" xr:uid="{00000000-0005-0000-0000-00006B7F0000}"/>
    <cellStyle name="Normal 7 2 4 2 2 8" xfId="22691" xr:uid="{00000000-0005-0000-0000-00006C7F0000}"/>
    <cellStyle name="Normal 7 2 4 2 2 9" xfId="43957" xr:uid="{00000000-0005-0000-0000-00006D7F0000}"/>
    <cellStyle name="Normal 7 2 4 2 3" xfId="1574" xr:uid="{00000000-0005-0000-0000-00006E7F0000}"/>
    <cellStyle name="Normal 7 2 4 2 3 10" xfId="3523" xr:uid="{00000000-0005-0000-0000-00006F7F0000}"/>
    <cellStyle name="Normal 7 2 4 2 3 2" xfId="7138" xr:uid="{00000000-0005-0000-0000-0000707F0000}"/>
    <cellStyle name="Normal 7 2 4 2 3 2 2" xfId="17500" xr:uid="{00000000-0005-0000-0000-0000717F0000}"/>
    <cellStyle name="Normal 7 2 4 2 3 2 2 2" xfId="40800" xr:uid="{00000000-0005-0000-0000-0000727F0000}"/>
    <cellStyle name="Normal 7 2 4 2 3 2 3" xfId="12302" xr:uid="{00000000-0005-0000-0000-0000737F0000}"/>
    <cellStyle name="Normal 7 2 4 2 3 2 3 2" xfId="35485" xr:uid="{00000000-0005-0000-0000-0000747F0000}"/>
    <cellStyle name="Normal 7 2 4 2 3 2 4" xfId="30175" xr:uid="{00000000-0005-0000-0000-0000757F0000}"/>
    <cellStyle name="Normal 7 2 4 2 3 2 5" xfId="24860" xr:uid="{00000000-0005-0000-0000-0000767F0000}"/>
    <cellStyle name="Normal 7 2 4 2 3 3" xfId="8789" xr:uid="{00000000-0005-0000-0000-0000777F0000}"/>
    <cellStyle name="Normal 7 2 4 2 3 3 2" xfId="19223" xr:uid="{00000000-0005-0000-0000-0000787F0000}"/>
    <cellStyle name="Normal 7 2 4 2 3 3 2 2" xfId="42568" xr:uid="{00000000-0005-0000-0000-0000797F0000}"/>
    <cellStyle name="Normal 7 2 4 2 3 3 3" xfId="14069" xr:uid="{00000000-0005-0000-0000-00007A7F0000}"/>
    <cellStyle name="Normal 7 2 4 2 3 3 3 2" xfId="37253" xr:uid="{00000000-0005-0000-0000-00007B7F0000}"/>
    <cellStyle name="Normal 7 2 4 2 3 3 4" xfId="31943" xr:uid="{00000000-0005-0000-0000-00007C7F0000}"/>
    <cellStyle name="Normal 7 2 4 2 3 3 5" xfId="26628" xr:uid="{00000000-0005-0000-0000-00007D7F0000}"/>
    <cellStyle name="Normal 7 2 4 2 3 4" xfId="15850" xr:uid="{00000000-0005-0000-0000-00007E7F0000}"/>
    <cellStyle name="Normal 7 2 4 2 3 4 2" xfId="39037" xr:uid="{00000000-0005-0000-0000-00007F7F0000}"/>
    <cellStyle name="Normal 7 2 4 2 3 5" xfId="10541" xr:uid="{00000000-0005-0000-0000-0000807F0000}"/>
    <cellStyle name="Normal 7 2 4 2 3 5 2" xfId="33722" xr:uid="{00000000-0005-0000-0000-0000817F0000}"/>
    <cellStyle name="Normal 7 2 4 2 3 6" xfId="21168" xr:uid="{00000000-0005-0000-0000-0000827F0000}"/>
    <cellStyle name="Normal 7 2 4 2 3 6 2" xfId="28412" xr:uid="{00000000-0005-0000-0000-0000837F0000}"/>
    <cellStyle name="Normal 7 2 4 2 3 7" xfId="23097" xr:uid="{00000000-0005-0000-0000-0000847F0000}"/>
    <cellStyle name="Normal 7 2 4 2 3 8" xfId="44363" xr:uid="{00000000-0005-0000-0000-0000857F0000}"/>
    <cellStyle name="Normal 7 2 4 2 3 9" xfId="5417" xr:uid="{00000000-0005-0000-0000-0000867F0000}"/>
    <cellStyle name="Normal 7 2 4 2 4" xfId="6339" xr:uid="{00000000-0005-0000-0000-0000877F0000}"/>
    <cellStyle name="Normal 7 2 4 2 4 2" xfId="16772" xr:uid="{00000000-0005-0000-0000-0000887F0000}"/>
    <cellStyle name="Normal 7 2 4 2 4 2 2" xfId="39988" xr:uid="{00000000-0005-0000-0000-0000897F0000}"/>
    <cellStyle name="Normal 7 2 4 2 4 3" xfId="11490" xr:uid="{00000000-0005-0000-0000-00008A7F0000}"/>
    <cellStyle name="Normal 7 2 4 2 4 3 2" xfId="34673" xr:uid="{00000000-0005-0000-0000-00008B7F0000}"/>
    <cellStyle name="Normal 7 2 4 2 4 4" xfId="29363" xr:uid="{00000000-0005-0000-0000-00008C7F0000}"/>
    <cellStyle name="Normal 7 2 4 2 4 5" xfId="24048" xr:uid="{00000000-0005-0000-0000-00008D7F0000}"/>
    <cellStyle name="Normal 7 2 4 2 5" xfId="8061" xr:uid="{00000000-0005-0000-0000-00008E7F0000}"/>
    <cellStyle name="Normal 7 2 4 2 5 2" xfId="18412" xr:uid="{00000000-0005-0000-0000-00008F7F0000}"/>
    <cellStyle name="Normal 7 2 4 2 5 2 2" xfId="41756" xr:uid="{00000000-0005-0000-0000-0000907F0000}"/>
    <cellStyle name="Normal 7 2 4 2 5 3" xfId="13257" xr:uid="{00000000-0005-0000-0000-0000917F0000}"/>
    <cellStyle name="Normal 7 2 4 2 5 3 2" xfId="36441" xr:uid="{00000000-0005-0000-0000-0000927F0000}"/>
    <cellStyle name="Normal 7 2 4 2 5 4" xfId="31131" xr:uid="{00000000-0005-0000-0000-0000937F0000}"/>
    <cellStyle name="Normal 7 2 4 2 5 5" xfId="25816" xr:uid="{00000000-0005-0000-0000-0000947F0000}"/>
    <cellStyle name="Normal 7 2 4 2 6" xfId="15038" xr:uid="{00000000-0005-0000-0000-0000957F0000}"/>
    <cellStyle name="Normal 7 2 4 2 6 2" xfId="38225" xr:uid="{00000000-0005-0000-0000-0000967F0000}"/>
    <cellStyle name="Normal 7 2 4 2 7" xfId="9729" xr:uid="{00000000-0005-0000-0000-0000977F0000}"/>
    <cellStyle name="Normal 7 2 4 2 7 2" xfId="32910" xr:uid="{00000000-0005-0000-0000-0000987F0000}"/>
    <cellStyle name="Normal 7 2 4 2 8" xfId="20356" xr:uid="{00000000-0005-0000-0000-0000997F0000}"/>
    <cellStyle name="Normal 7 2 4 2 8 2" xfId="27600" xr:uid="{00000000-0005-0000-0000-00009A7F0000}"/>
    <cellStyle name="Normal 7 2 4 2 9" xfId="22285" xr:uid="{00000000-0005-0000-0000-00009B7F0000}"/>
    <cellStyle name="Normal 7 2 4 3" xfId="887" xr:uid="{00000000-0005-0000-0000-00009C7F0000}"/>
    <cellStyle name="Normal 7 2 4 3 10" xfId="43680" xr:uid="{00000000-0005-0000-0000-00009D7F0000}"/>
    <cellStyle name="Normal 7 2 4 3 11" xfId="5418" xr:uid="{00000000-0005-0000-0000-00009E7F0000}"/>
    <cellStyle name="Normal 7 2 4 3 12" xfId="2840" xr:uid="{00000000-0005-0000-0000-00009F7F0000}"/>
    <cellStyle name="Normal 7 2 4 3 2" xfId="1295" xr:uid="{00000000-0005-0000-0000-0000A07F0000}"/>
    <cellStyle name="Normal 7 2 4 3 2 10" xfId="5419" xr:uid="{00000000-0005-0000-0000-0000A17F0000}"/>
    <cellStyle name="Normal 7 2 4 3 2 11" xfId="3246" xr:uid="{00000000-0005-0000-0000-0000A27F0000}"/>
    <cellStyle name="Normal 7 2 4 3 2 2" xfId="2110" xr:uid="{00000000-0005-0000-0000-0000A37F0000}"/>
    <cellStyle name="Normal 7 2 4 3 2 2 10" xfId="4058" xr:uid="{00000000-0005-0000-0000-0000A47F0000}"/>
    <cellStyle name="Normal 7 2 4 3 2 2 2" xfId="7665" xr:uid="{00000000-0005-0000-0000-0000A57F0000}"/>
    <cellStyle name="Normal 7 2 4 3 2 2 2 2" xfId="17999" xr:uid="{00000000-0005-0000-0000-0000A67F0000}"/>
    <cellStyle name="Normal 7 2 4 3 2 2 2 2 2" xfId="41335" xr:uid="{00000000-0005-0000-0000-0000A77F0000}"/>
    <cellStyle name="Normal 7 2 4 3 2 2 2 3" xfId="12837" xr:uid="{00000000-0005-0000-0000-0000A87F0000}"/>
    <cellStyle name="Normal 7 2 4 3 2 2 2 3 2" xfId="36020" xr:uid="{00000000-0005-0000-0000-0000A97F0000}"/>
    <cellStyle name="Normal 7 2 4 3 2 2 2 4" xfId="30710" xr:uid="{00000000-0005-0000-0000-0000AA7F0000}"/>
    <cellStyle name="Normal 7 2 4 3 2 2 2 5" xfId="25395" xr:uid="{00000000-0005-0000-0000-0000AB7F0000}"/>
    <cellStyle name="Normal 7 2 4 3 2 2 3" xfId="9289" xr:uid="{00000000-0005-0000-0000-0000AC7F0000}"/>
    <cellStyle name="Normal 7 2 4 3 2 2 3 2" xfId="19758" xr:uid="{00000000-0005-0000-0000-0000AD7F0000}"/>
    <cellStyle name="Normal 7 2 4 3 2 2 3 2 2" xfId="43103" xr:uid="{00000000-0005-0000-0000-0000AE7F0000}"/>
    <cellStyle name="Normal 7 2 4 3 2 2 3 3" xfId="14604" xr:uid="{00000000-0005-0000-0000-0000AF7F0000}"/>
    <cellStyle name="Normal 7 2 4 3 2 2 3 3 2" xfId="37788" xr:uid="{00000000-0005-0000-0000-0000B07F0000}"/>
    <cellStyle name="Normal 7 2 4 3 2 2 3 4" xfId="32478" xr:uid="{00000000-0005-0000-0000-0000B17F0000}"/>
    <cellStyle name="Normal 7 2 4 3 2 2 3 5" xfId="27163" xr:uid="{00000000-0005-0000-0000-0000B27F0000}"/>
    <cellStyle name="Normal 7 2 4 3 2 2 4" xfId="16385" xr:uid="{00000000-0005-0000-0000-0000B37F0000}"/>
    <cellStyle name="Normal 7 2 4 3 2 2 4 2" xfId="39572" xr:uid="{00000000-0005-0000-0000-0000B47F0000}"/>
    <cellStyle name="Normal 7 2 4 3 2 2 5" xfId="11076" xr:uid="{00000000-0005-0000-0000-0000B57F0000}"/>
    <cellStyle name="Normal 7 2 4 3 2 2 5 2" xfId="34257" xr:uid="{00000000-0005-0000-0000-0000B67F0000}"/>
    <cellStyle name="Normal 7 2 4 3 2 2 6" xfId="21703" xr:uid="{00000000-0005-0000-0000-0000B77F0000}"/>
    <cellStyle name="Normal 7 2 4 3 2 2 6 2" xfId="28947" xr:uid="{00000000-0005-0000-0000-0000B87F0000}"/>
    <cellStyle name="Normal 7 2 4 3 2 2 7" xfId="23632" xr:uid="{00000000-0005-0000-0000-0000B97F0000}"/>
    <cellStyle name="Normal 7 2 4 3 2 2 8" xfId="44898" xr:uid="{00000000-0005-0000-0000-0000BA7F0000}"/>
    <cellStyle name="Normal 7 2 4 3 2 2 9" xfId="5420" xr:uid="{00000000-0005-0000-0000-0000BB7F0000}"/>
    <cellStyle name="Normal 7 2 4 3 2 3" xfId="6865" xr:uid="{00000000-0005-0000-0000-0000BC7F0000}"/>
    <cellStyle name="Normal 7 2 4 3 2 3 2" xfId="17235" xr:uid="{00000000-0005-0000-0000-0000BD7F0000}"/>
    <cellStyle name="Normal 7 2 4 3 2 3 2 2" xfId="40523" xr:uid="{00000000-0005-0000-0000-0000BE7F0000}"/>
    <cellStyle name="Normal 7 2 4 3 2 3 3" xfId="12025" xr:uid="{00000000-0005-0000-0000-0000BF7F0000}"/>
    <cellStyle name="Normal 7 2 4 3 2 3 3 2" xfId="35208" xr:uid="{00000000-0005-0000-0000-0000C07F0000}"/>
    <cellStyle name="Normal 7 2 4 3 2 3 4" xfId="29898" xr:uid="{00000000-0005-0000-0000-0000C17F0000}"/>
    <cellStyle name="Normal 7 2 4 3 2 3 5" xfId="24583" xr:uid="{00000000-0005-0000-0000-0000C27F0000}"/>
    <cellStyle name="Normal 7 2 4 3 2 4" xfId="8524" xr:uid="{00000000-0005-0000-0000-0000C37F0000}"/>
    <cellStyle name="Normal 7 2 4 3 2 4 2" xfId="18946" xr:uid="{00000000-0005-0000-0000-0000C47F0000}"/>
    <cellStyle name="Normal 7 2 4 3 2 4 2 2" xfId="42291" xr:uid="{00000000-0005-0000-0000-0000C57F0000}"/>
    <cellStyle name="Normal 7 2 4 3 2 4 3" xfId="13792" xr:uid="{00000000-0005-0000-0000-0000C67F0000}"/>
    <cellStyle name="Normal 7 2 4 3 2 4 3 2" xfId="36976" xr:uid="{00000000-0005-0000-0000-0000C77F0000}"/>
    <cellStyle name="Normal 7 2 4 3 2 4 4" xfId="31666" xr:uid="{00000000-0005-0000-0000-0000C87F0000}"/>
    <cellStyle name="Normal 7 2 4 3 2 4 5" xfId="26351" xr:uid="{00000000-0005-0000-0000-0000C97F0000}"/>
    <cellStyle name="Normal 7 2 4 3 2 5" xfId="15573" xr:uid="{00000000-0005-0000-0000-0000CA7F0000}"/>
    <cellStyle name="Normal 7 2 4 3 2 5 2" xfId="38760" xr:uid="{00000000-0005-0000-0000-0000CB7F0000}"/>
    <cellStyle name="Normal 7 2 4 3 2 6" xfId="10264" xr:uid="{00000000-0005-0000-0000-0000CC7F0000}"/>
    <cellStyle name="Normal 7 2 4 3 2 6 2" xfId="33445" xr:uid="{00000000-0005-0000-0000-0000CD7F0000}"/>
    <cellStyle name="Normal 7 2 4 3 2 7" xfId="20891" xr:uid="{00000000-0005-0000-0000-0000CE7F0000}"/>
    <cellStyle name="Normal 7 2 4 3 2 7 2" xfId="28135" xr:uid="{00000000-0005-0000-0000-0000CF7F0000}"/>
    <cellStyle name="Normal 7 2 4 3 2 8" xfId="22820" xr:uid="{00000000-0005-0000-0000-0000D07F0000}"/>
    <cellStyle name="Normal 7 2 4 3 2 9" xfId="44086" xr:uid="{00000000-0005-0000-0000-0000D17F0000}"/>
    <cellStyle name="Normal 7 2 4 3 3" xfId="1703" xr:uid="{00000000-0005-0000-0000-0000D27F0000}"/>
    <cellStyle name="Normal 7 2 4 3 3 10" xfId="3652" xr:uid="{00000000-0005-0000-0000-0000D37F0000}"/>
    <cellStyle name="Normal 7 2 4 3 3 2" xfId="7265" xr:uid="{00000000-0005-0000-0000-0000D47F0000}"/>
    <cellStyle name="Normal 7 2 4 3 3 2 2" xfId="17617" xr:uid="{00000000-0005-0000-0000-0000D57F0000}"/>
    <cellStyle name="Normal 7 2 4 3 3 2 2 2" xfId="40929" xr:uid="{00000000-0005-0000-0000-0000D67F0000}"/>
    <cellStyle name="Normal 7 2 4 3 3 2 3" xfId="12431" xr:uid="{00000000-0005-0000-0000-0000D77F0000}"/>
    <cellStyle name="Normal 7 2 4 3 3 2 3 2" xfId="35614" xr:uid="{00000000-0005-0000-0000-0000D87F0000}"/>
    <cellStyle name="Normal 7 2 4 3 3 2 4" xfId="30304" xr:uid="{00000000-0005-0000-0000-0000D97F0000}"/>
    <cellStyle name="Normal 7 2 4 3 3 2 5" xfId="24989" xr:uid="{00000000-0005-0000-0000-0000DA7F0000}"/>
    <cellStyle name="Normal 7 2 4 3 3 3" xfId="8906" xr:uid="{00000000-0005-0000-0000-0000DB7F0000}"/>
    <cellStyle name="Normal 7 2 4 3 3 3 2" xfId="19352" xr:uid="{00000000-0005-0000-0000-0000DC7F0000}"/>
    <cellStyle name="Normal 7 2 4 3 3 3 2 2" xfId="42697" xr:uid="{00000000-0005-0000-0000-0000DD7F0000}"/>
    <cellStyle name="Normal 7 2 4 3 3 3 3" xfId="14198" xr:uid="{00000000-0005-0000-0000-0000DE7F0000}"/>
    <cellStyle name="Normal 7 2 4 3 3 3 3 2" xfId="37382" xr:uid="{00000000-0005-0000-0000-0000DF7F0000}"/>
    <cellStyle name="Normal 7 2 4 3 3 3 4" xfId="32072" xr:uid="{00000000-0005-0000-0000-0000E07F0000}"/>
    <cellStyle name="Normal 7 2 4 3 3 3 5" xfId="26757" xr:uid="{00000000-0005-0000-0000-0000E17F0000}"/>
    <cellStyle name="Normal 7 2 4 3 3 4" xfId="15979" xr:uid="{00000000-0005-0000-0000-0000E27F0000}"/>
    <cellStyle name="Normal 7 2 4 3 3 4 2" xfId="39166" xr:uid="{00000000-0005-0000-0000-0000E37F0000}"/>
    <cellStyle name="Normal 7 2 4 3 3 5" xfId="10670" xr:uid="{00000000-0005-0000-0000-0000E47F0000}"/>
    <cellStyle name="Normal 7 2 4 3 3 5 2" xfId="33851" xr:uid="{00000000-0005-0000-0000-0000E57F0000}"/>
    <cellStyle name="Normal 7 2 4 3 3 6" xfId="21297" xr:uid="{00000000-0005-0000-0000-0000E67F0000}"/>
    <cellStyle name="Normal 7 2 4 3 3 6 2" xfId="28541" xr:uid="{00000000-0005-0000-0000-0000E77F0000}"/>
    <cellStyle name="Normal 7 2 4 3 3 7" xfId="23226" xr:uid="{00000000-0005-0000-0000-0000E87F0000}"/>
    <cellStyle name="Normal 7 2 4 3 3 8" xfId="44492" xr:uid="{00000000-0005-0000-0000-0000E97F0000}"/>
    <cellStyle name="Normal 7 2 4 3 3 9" xfId="5421" xr:uid="{00000000-0005-0000-0000-0000EA7F0000}"/>
    <cellStyle name="Normal 7 2 4 3 4" xfId="6466" xr:uid="{00000000-0005-0000-0000-0000EB7F0000}"/>
    <cellStyle name="Normal 7 2 4 3 4 2" xfId="16877" xr:uid="{00000000-0005-0000-0000-0000EC7F0000}"/>
    <cellStyle name="Normal 7 2 4 3 4 2 2" xfId="40117" xr:uid="{00000000-0005-0000-0000-0000ED7F0000}"/>
    <cellStyle name="Normal 7 2 4 3 4 3" xfId="11619" xr:uid="{00000000-0005-0000-0000-0000EE7F0000}"/>
    <cellStyle name="Normal 7 2 4 3 4 3 2" xfId="34802" xr:uid="{00000000-0005-0000-0000-0000EF7F0000}"/>
    <cellStyle name="Normal 7 2 4 3 4 4" xfId="29492" xr:uid="{00000000-0005-0000-0000-0000F07F0000}"/>
    <cellStyle name="Normal 7 2 4 3 4 5" xfId="24177" xr:uid="{00000000-0005-0000-0000-0000F17F0000}"/>
    <cellStyle name="Normal 7 2 4 3 5" xfId="8166" xr:uid="{00000000-0005-0000-0000-0000F27F0000}"/>
    <cellStyle name="Normal 7 2 4 3 5 2" xfId="18541" xr:uid="{00000000-0005-0000-0000-0000F37F0000}"/>
    <cellStyle name="Normal 7 2 4 3 5 2 2" xfId="41885" xr:uid="{00000000-0005-0000-0000-0000F47F0000}"/>
    <cellStyle name="Normal 7 2 4 3 5 3" xfId="13386" xr:uid="{00000000-0005-0000-0000-0000F57F0000}"/>
    <cellStyle name="Normal 7 2 4 3 5 3 2" xfId="36570" xr:uid="{00000000-0005-0000-0000-0000F67F0000}"/>
    <cellStyle name="Normal 7 2 4 3 5 4" xfId="31260" xr:uid="{00000000-0005-0000-0000-0000F77F0000}"/>
    <cellStyle name="Normal 7 2 4 3 5 5" xfId="25945" xr:uid="{00000000-0005-0000-0000-0000F87F0000}"/>
    <cellStyle name="Normal 7 2 4 3 6" xfId="15167" xr:uid="{00000000-0005-0000-0000-0000F97F0000}"/>
    <cellStyle name="Normal 7 2 4 3 6 2" xfId="38354" xr:uid="{00000000-0005-0000-0000-0000FA7F0000}"/>
    <cellStyle name="Normal 7 2 4 3 7" xfId="9858" xr:uid="{00000000-0005-0000-0000-0000FB7F0000}"/>
    <cellStyle name="Normal 7 2 4 3 7 2" xfId="33039" xr:uid="{00000000-0005-0000-0000-0000FC7F0000}"/>
    <cellStyle name="Normal 7 2 4 3 8" xfId="20485" xr:uid="{00000000-0005-0000-0000-0000FD7F0000}"/>
    <cellStyle name="Normal 7 2 4 3 8 2" xfId="27729" xr:uid="{00000000-0005-0000-0000-0000FE7F0000}"/>
    <cellStyle name="Normal 7 2 4 3 9" xfId="22414" xr:uid="{00000000-0005-0000-0000-0000FF7F0000}"/>
    <cellStyle name="Normal 7 2 4 4" xfId="1031" xr:uid="{00000000-0005-0000-0000-000000800000}"/>
    <cellStyle name="Normal 7 2 4 4 10" xfId="5422" xr:uid="{00000000-0005-0000-0000-000001800000}"/>
    <cellStyle name="Normal 7 2 4 4 11" xfId="2982" xr:uid="{00000000-0005-0000-0000-000002800000}"/>
    <cellStyle name="Normal 7 2 4 4 2" xfId="1846" xr:uid="{00000000-0005-0000-0000-000003800000}"/>
    <cellStyle name="Normal 7 2 4 4 2 10" xfId="3794" xr:uid="{00000000-0005-0000-0000-000004800000}"/>
    <cellStyle name="Normal 7 2 4 4 2 2" xfId="7405" xr:uid="{00000000-0005-0000-0000-000005800000}"/>
    <cellStyle name="Normal 7 2 4 4 2 2 2" xfId="17759" xr:uid="{00000000-0005-0000-0000-000006800000}"/>
    <cellStyle name="Normal 7 2 4 4 2 2 2 2" xfId="41071" xr:uid="{00000000-0005-0000-0000-000007800000}"/>
    <cellStyle name="Normal 7 2 4 4 2 2 3" xfId="12573" xr:uid="{00000000-0005-0000-0000-000008800000}"/>
    <cellStyle name="Normal 7 2 4 4 2 2 3 2" xfId="35756" xr:uid="{00000000-0005-0000-0000-000009800000}"/>
    <cellStyle name="Normal 7 2 4 4 2 2 4" xfId="30446" xr:uid="{00000000-0005-0000-0000-00000A800000}"/>
    <cellStyle name="Normal 7 2 4 4 2 2 5" xfId="25131" xr:uid="{00000000-0005-0000-0000-00000B800000}"/>
    <cellStyle name="Normal 7 2 4 4 2 3" xfId="9049" xr:uid="{00000000-0005-0000-0000-00000C800000}"/>
    <cellStyle name="Normal 7 2 4 4 2 3 2" xfId="19494" xr:uid="{00000000-0005-0000-0000-00000D800000}"/>
    <cellStyle name="Normal 7 2 4 4 2 3 2 2" xfId="42839" xr:uid="{00000000-0005-0000-0000-00000E800000}"/>
    <cellStyle name="Normal 7 2 4 4 2 3 3" xfId="14340" xr:uid="{00000000-0005-0000-0000-00000F800000}"/>
    <cellStyle name="Normal 7 2 4 4 2 3 3 2" xfId="37524" xr:uid="{00000000-0005-0000-0000-000010800000}"/>
    <cellStyle name="Normal 7 2 4 4 2 3 4" xfId="32214" xr:uid="{00000000-0005-0000-0000-000011800000}"/>
    <cellStyle name="Normal 7 2 4 4 2 3 5" xfId="26899" xr:uid="{00000000-0005-0000-0000-000012800000}"/>
    <cellStyle name="Normal 7 2 4 4 2 4" xfId="16121" xr:uid="{00000000-0005-0000-0000-000013800000}"/>
    <cellStyle name="Normal 7 2 4 4 2 4 2" xfId="39308" xr:uid="{00000000-0005-0000-0000-000014800000}"/>
    <cellStyle name="Normal 7 2 4 4 2 5" xfId="10812" xr:uid="{00000000-0005-0000-0000-000015800000}"/>
    <cellStyle name="Normal 7 2 4 4 2 5 2" xfId="33993" xr:uid="{00000000-0005-0000-0000-000016800000}"/>
    <cellStyle name="Normal 7 2 4 4 2 6" xfId="21439" xr:uid="{00000000-0005-0000-0000-000017800000}"/>
    <cellStyle name="Normal 7 2 4 4 2 6 2" xfId="28683" xr:uid="{00000000-0005-0000-0000-000018800000}"/>
    <cellStyle name="Normal 7 2 4 4 2 7" xfId="23368" xr:uid="{00000000-0005-0000-0000-000019800000}"/>
    <cellStyle name="Normal 7 2 4 4 2 8" xfId="44634" xr:uid="{00000000-0005-0000-0000-00001A800000}"/>
    <cellStyle name="Normal 7 2 4 4 2 9" xfId="5423" xr:uid="{00000000-0005-0000-0000-00001B800000}"/>
    <cellStyle name="Normal 7 2 4 4 3" xfId="6605" xr:uid="{00000000-0005-0000-0000-00001C800000}"/>
    <cellStyle name="Normal 7 2 4 4 3 2" xfId="17007" xr:uid="{00000000-0005-0000-0000-00001D800000}"/>
    <cellStyle name="Normal 7 2 4 4 3 2 2" xfId="40259" xr:uid="{00000000-0005-0000-0000-00001E800000}"/>
    <cellStyle name="Normal 7 2 4 4 3 3" xfId="11761" xr:uid="{00000000-0005-0000-0000-00001F800000}"/>
    <cellStyle name="Normal 7 2 4 4 3 3 2" xfId="34944" xr:uid="{00000000-0005-0000-0000-000020800000}"/>
    <cellStyle name="Normal 7 2 4 4 3 4" xfId="29634" xr:uid="{00000000-0005-0000-0000-000021800000}"/>
    <cellStyle name="Normal 7 2 4 4 3 5" xfId="24319" xr:uid="{00000000-0005-0000-0000-000022800000}"/>
    <cellStyle name="Normal 7 2 4 4 4" xfId="8296" xr:uid="{00000000-0005-0000-0000-000023800000}"/>
    <cellStyle name="Normal 7 2 4 4 4 2" xfId="18682" xr:uid="{00000000-0005-0000-0000-000024800000}"/>
    <cellStyle name="Normal 7 2 4 4 4 2 2" xfId="42027" xr:uid="{00000000-0005-0000-0000-000025800000}"/>
    <cellStyle name="Normal 7 2 4 4 4 3" xfId="13528" xr:uid="{00000000-0005-0000-0000-000026800000}"/>
    <cellStyle name="Normal 7 2 4 4 4 3 2" xfId="36712" xr:uid="{00000000-0005-0000-0000-000027800000}"/>
    <cellStyle name="Normal 7 2 4 4 4 4" xfId="31402" xr:uid="{00000000-0005-0000-0000-000028800000}"/>
    <cellStyle name="Normal 7 2 4 4 4 5" xfId="26087" xr:uid="{00000000-0005-0000-0000-000029800000}"/>
    <cellStyle name="Normal 7 2 4 4 5" xfId="15309" xr:uid="{00000000-0005-0000-0000-00002A800000}"/>
    <cellStyle name="Normal 7 2 4 4 5 2" xfId="38496" xr:uid="{00000000-0005-0000-0000-00002B800000}"/>
    <cellStyle name="Normal 7 2 4 4 6" xfId="10000" xr:uid="{00000000-0005-0000-0000-00002C800000}"/>
    <cellStyle name="Normal 7 2 4 4 6 2" xfId="33181" xr:uid="{00000000-0005-0000-0000-00002D800000}"/>
    <cellStyle name="Normal 7 2 4 4 7" xfId="20627" xr:uid="{00000000-0005-0000-0000-00002E800000}"/>
    <cellStyle name="Normal 7 2 4 4 7 2" xfId="27871" xr:uid="{00000000-0005-0000-0000-00002F800000}"/>
    <cellStyle name="Normal 7 2 4 4 8" xfId="22556" xr:uid="{00000000-0005-0000-0000-000030800000}"/>
    <cellStyle name="Normal 7 2 4 4 9" xfId="43822" xr:uid="{00000000-0005-0000-0000-000031800000}"/>
    <cellStyle name="Normal 7 2 4 5" xfId="612" xr:uid="{00000000-0005-0000-0000-000032800000}"/>
    <cellStyle name="Normal 7 2 4 5 10" xfId="2576" xr:uid="{00000000-0005-0000-0000-000033800000}"/>
    <cellStyle name="Normal 7 2 4 5 2" xfId="6206" xr:uid="{00000000-0005-0000-0000-000034800000}"/>
    <cellStyle name="Normal 7 2 4 5 2 2" xfId="16649" xr:uid="{00000000-0005-0000-0000-000035800000}"/>
    <cellStyle name="Normal 7 2 4 5 2 2 2" xfId="39853" xr:uid="{00000000-0005-0000-0000-000036800000}"/>
    <cellStyle name="Normal 7 2 4 5 2 3" xfId="11355" xr:uid="{00000000-0005-0000-0000-000037800000}"/>
    <cellStyle name="Normal 7 2 4 5 2 3 2" xfId="34538" xr:uid="{00000000-0005-0000-0000-000038800000}"/>
    <cellStyle name="Normal 7 2 4 5 2 4" xfId="29228" xr:uid="{00000000-0005-0000-0000-000039800000}"/>
    <cellStyle name="Normal 7 2 4 5 2 5" xfId="23913" xr:uid="{00000000-0005-0000-0000-00003A800000}"/>
    <cellStyle name="Normal 7 2 4 5 3" xfId="7938" xr:uid="{00000000-0005-0000-0000-00003B800000}"/>
    <cellStyle name="Normal 7 2 4 5 3 2" xfId="18277" xr:uid="{00000000-0005-0000-0000-00003C800000}"/>
    <cellStyle name="Normal 7 2 4 5 3 2 2" xfId="41621" xr:uid="{00000000-0005-0000-0000-00003D800000}"/>
    <cellStyle name="Normal 7 2 4 5 3 3" xfId="13122" xr:uid="{00000000-0005-0000-0000-00003E800000}"/>
    <cellStyle name="Normal 7 2 4 5 3 3 2" xfId="36306" xr:uid="{00000000-0005-0000-0000-00003F800000}"/>
    <cellStyle name="Normal 7 2 4 5 3 4" xfId="30996" xr:uid="{00000000-0005-0000-0000-000040800000}"/>
    <cellStyle name="Normal 7 2 4 5 3 5" xfId="25681" xr:uid="{00000000-0005-0000-0000-000041800000}"/>
    <cellStyle name="Normal 7 2 4 5 4" xfId="14903" xr:uid="{00000000-0005-0000-0000-000042800000}"/>
    <cellStyle name="Normal 7 2 4 5 4 2" xfId="38090" xr:uid="{00000000-0005-0000-0000-000043800000}"/>
    <cellStyle name="Normal 7 2 4 5 5" xfId="9594" xr:uid="{00000000-0005-0000-0000-000044800000}"/>
    <cellStyle name="Normal 7 2 4 5 5 2" xfId="32775" xr:uid="{00000000-0005-0000-0000-000045800000}"/>
    <cellStyle name="Normal 7 2 4 5 6" xfId="20221" xr:uid="{00000000-0005-0000-0000-000046800000}"/>
    <cellStyle name="Normal 7 2 4 5 6 2" xfId="27465" xr:uid="{00000000-0005-0000-0000-000047800000}"/>
    <cellStyle name="Normal 7 2 4 5 7" xfId="22150" xr:uid="{00000000-0005-0000-0000-000048800000}"/>
    <cellStyle name="Normal 7 2 4 5 8" xfId="43416" xr:uid="{00000000-0005-0000-0000-000049800000}"/>
    <cellStyle name="Normal 7 2 4 5 9" xfId="5424" xr:uid="{00000000-0005-0000-0000-00004A800000}"/>
    <cellStyle name="Normal 7 2 4 6" xfId="1439" xr:uid="{00000000-0005-0000-0000-00004B800000}"/>
    <cellStyle name="Normal 7 2 4 6 10" xfId="3388" xr:uid="{00000000-0005-0000-0000-00004C800000}"/>
    <cellStyle name="Normal 7 2 4 6 2" xfId="7005" xr:uid="{00000000-0005-0000-0000-00004D800000}"/>
    <cellStyle name="Normal 7 2 4 6 2 2" xfId="17377" xr:uid="{00000000-0005-0000-0000-00004E800000}"/>
    <cellStyle name="Normal 7 2 4 6 2 2 2" xfId="40665" xr:uid="{00000000-0005-0000-0000-00004F800000}"/>
    <cellStyle name="Normal 7 2 4 6 2 3" xfId="12167" xr:uid="{00000000-0005-0000-0000-000050800000}"/>
    <cellStyle name="Normal 7 2 4 6 2 3 2" xfId="35350" xr:uid="{00000000-0005-0000-0000-000051800000}"/>
    <cellStyle name="Normal 7 2 4 6 2 4" xfId="30040" xr:uid="{00000000-0005-0000-0000-000052800000}"/>
    <cellStyle name="Normal 7 2 4 6 2 5" xfId="24725" xr:uid="{00000000-0005-0000-0000-000053800000}"/>
    <cellStyle name="Normal 7 2 4 6 3" xfId="8666" xr:uid="{00000000-0005-0000-0000-000054800000}"/>
    <cellStyle name="Normal 7 2 4 6 3 2" xfId="19088" xr:uid="{00000000-0005-0000-0000-000055800000}"/>
    <cellStyle name="Normal 7 2 4 6 3 2 2" xfId="42433" xr:uid="{00000000-0005-0000-0000-000056800000}"/>
    <cellStyle name="Normal 7 2 4 6 3 3" xfId="13934" xr:uid="{00000000-0005-0000-0000-000057800000}"/>
    <cellStyle name="Normal 7 2 4 6 3 3 2" xfId="37118" xr:uid="{00000000-0005-0000-0000-000058800000}"/>
    <cellStyle name="Normal 7 2 4 6 3 4" xfId="31808" xr:uid="{00000000-0005-0000-0000-000059800000}"/>
    <cellStyle name="Normal 7 2 4 6 3 5" xfId="26493" xr:uid="{00000000-0005-0000-0000-00005A800000}"/>
    <cellStyle name="Normal 7 2 4 6 4" xfId="15715" xr:uid="{00000000-0005-0000-0000-00005B800000}"/>
    <cellStyle name="Normal 7 2 4 6 4 2" xfId="38902" xr:uid="{00000000-0005-0000-0000-00005C800000}"/>
    <cellStyle name="Normal 7 2 4 6 5" xfId="10406" xr:uid="{00000000-0005-0000-0000-00005D800000}"/>
    <cellStyle name="Normal 7 2 4 6 5 2" xfId="33587" xr:uid="{00000000-0005-0000-0000-00005E800000}"/>
    <cellStyle name="Normal 7 2 4 6 6" xfId="21033" xr:uid="{00000000-0005-0000-0000-00005F800000}"/>
    <cellStyle name="Normal 7 2 4 6 6 2" xfId="28277" xr:uid="{00000000-0005-0000-0000-000060800000}"/>
    <cellStyle name="Normal 7 2 4 6 7" xfId="22962" xr:uid="{00000000-0005-0000-0000-000061800000}"/>
    <cellStyle name="Normal 7 2 4 6 8" xfId="44228" xr:uid="{00000000-0005-0000-0000-000062800000}"/>
    <cellStyle name="Normal 7 2 4 6 9" xfId="5425" xr:uid="{00000000-0005-0000-0000-000063800000}"/>
    <cellStyle name="Normal 7 2 4 7" xfId="6073" xr:uid="{00000000-0005-0000-0000-000064800000}"/>
    <cellStyle name="Normal 7 2 4 7 2" xfId="16528" xr:uid="{00000000-0005-0000-0000-000065800000}"/>
    <cellStyle name="Normal 7 2 4 7 2 2" xfId="39719" xr:uid="{00000000-0005-0000-0000-000066800000}"/>
    <cellStyle name="Normal 7 2 4 7 3" xfId="11221" xr:uid="{00000000-0005-0000-0000-000067800000}"/>
    <cellStyle name="Normal 7 2 4 7 3 2" xfId="34404" xr:uid="{00000000-0005-0000-0000-000068800000}"/>
    <cellStyle name="Normal 7 2 4 7 4" xfId="29094" xr:uid="{00000000-0005-0000-0000-000069800000}"/>
    <cellStyle name="Normal 7 2 4 7 5" xfId="23779" xr:uid="{00000000-0005-0000-0000-00006A800000}"/>
    <cellStyle name="Normal 7 2 4 8" xfId="7817" xr:uid="{00000000-0005-0000-0000-00006B800000}"/>
    <cellStyle name="Normal 7 2 4 8 2" xfId="18144" xr:uid="{00000000-0005-0000-0000-00006C800000}"/>
    <cellStyle name="Normal 7 2 4 8 2 2" xfId="41487" xr:uid="{00000000-0005-0000-0000-00006D800000}"/>
    <cellStyle name="Normal 7 2 4 8 3" xfId="12988" xr:uid="{00000000-0005-0000-0000-00006E800000}"/>
    <cellStyle name="Normal 7 2 4 8 3 2" xfId="36172" xr:uid="{00000000-0005-0000-0000-00006F800000}"/>
    <cellStyle name="Normal 7 2 4 8 4" xfId="30862" xr:uid="{00000000-0005-0000-0000-000070800000}"/>
    <cellStyle name="Normal 7 2 4 8 5" xfId="25547" xr:uid="{00000000-0005-0000-0000-000071800000}"/>
    <cellStyle name="Normal 7 2 4 9" xfId="14769" xr:uid="{00000000-0005-0000-0000-000072800000}"/>
    <cellStyle name="Normal 7 2 4 9 2" xfId="37956" xr:uid="{00000000-0005-0000-0000-000073800000}"/>
    <cellStyle name="Normal 7 2 5" xfId="700" xr:uid="{00000000-0005-0000-0000-000074800000}"/>
    <cellStyle name="Normal 7 2 5 10" xfId="43501" xr:uid="{00000000-0005-0000-0000-000075800000}"/>
    <cellStyle name="Normal 7 2 5 11" xfId="5426" xr:uid="{00000000-0005-0000-0000-000076800000}"/>
    <cellStyle name="Normal 7 2 5 12" xfId="2661" xr:uid="{00000000-0005-0000-0000-000077800000}"/>
    <cellStyle name="Normal 7 2 5 2" xfId="1116" xr:uid="{00000000-0005-0000-0000-000078800000}"/>
    <cellStyle name="Normal 7 2 5 2 10" xfId="5427" xr:uid="{00000000-0005-0000-0000-000079800000}"/>
    <cellStyle name="Normal 7 2 5 2 11" xfId="3067" xr:uid="{00000000-0005-0000-0000-00007A800000}"/>
    <cellStyle name="Normal 7 2 5 2 2" xfId="1931" xr:uid="{00000000-0005-0000-0000-00007B800000}"/>
    <cellStyle name="Normal 7 2 5 2 2 10" xfId="3879" xr:uid="{00000000-0005-0000-0000-00007C800000}"/>
    <cellStyle name="Normal 7 2 5 2 2 2" xfId="7489" xr:uid="{00000000-0005-0000-0000-00007D800000}"/>
    <cellStyle name="Normal 7 2 5 2 2 2 2" xfId="17832" xr:uid="{00000000-0005-0000-0000-00007E800000}"/>
    <cellStyle name="Normal 7 2 5 2 2 2 2 2" xfId="41156" xr:uid="{00000000-0005-0000-0000-00007F800000}"/>
    <cellStyle name="Normal 7 2 5 2 2 2 3" xfId="12658" xr:uid="{00000000-0005-0000-0000-000080800000}"/>
    <cellStyle name="Normal 7 2 5 2 2 2 3 2" xfId="35841" xr:uid="{00000000-0005-0000-0000-000081800000}"/>
    <cellStyle name="Normal 7 2 5 2 2 2 4" xfId="30531" xr:uid="{00000000-0005-0000-0000-000082800000}"/>
    <cellStyle name="Normal 7 2 5 2 2 2 5" xfId="25216" xr:uid="{00000000-0005-0000-0000-000083800000}"/>
    <cellStyle name="Normal 7 2 5 2 2 3" xfId="9122" xr:uid="{00000000-0005-0000-0000-000084800000}"/>
    <cellStyle name="Normal 7 2 5 2 2 3 2" xfId="19579" xr:uid="{00000000-0005-0000-0000-000085800000}"/>
    <cellStyle name="Normal 7 2 5 2 2 3 2 2" xfId="42924" xr:uid="{00000000-0005-0000-0000-000086800000}"/>
    <cellStyle name="Normal 7 2 5 2 2 3 3" xfId="14425" xr:uid="{00000000-0005-0000-0000-000087800000}"/>
    <cellStyle name="Normal 7 2 5 2 2 3 3 2" xfId="37609" xr:uid="{00000000-0005-0000-0000-000088800000}"/>
    <cellStyle name="Normal 7 2 5 2 2 3 4" xfId="32299" xr:uid="{00000000-0005-0000-0000-000089800000}"/>
    <cellStyle name="Normal 7 2 5 2 2 3 5" xfId="26984" xr:uid="{00000000-0005-0000-0000-00008A800000}"/>
    <cellStyle name="Normal 7 2 5 2 2 4" xfId="16206" xr:uid="{00000000-0005-0000-0000-00008B800000}"/>
    <cellStyle name="Normal 7 2 5 2 2 4 2" xfId="39393" xr:uid="{00000000-0005-0000-0000-00008C800000}"/>
    <cellStyle name="Normal 7 2 5 2 2 5" xfId="10897" xr:uid="{00000000-0005-0000-0000-00008D800000}"/>
    <cellStyle name="Normal 7 2 5 2 2 5 2" xfId="34078" xr:uid="{00000000-0005-0000-0000-00008E800000}"/>
    <cellStyle name="Normal 7 2 5 2 2 6" xfId="21524" xr:uid="{00000000-0005-0000-0000-00008F800000}"/>
    <cellStyle name="Normal 7 2 5 2 2 6 2" xfId="28768" xr:uid="{00000000-0005-0000-0000-000090800000}"/>
    <cellStyle name="Normal 7 2 5 2 2 7" xfId="23453" xr:uid="{00000000-0005-0000-0000-000091800000}"/>
    <cellStyle name="Normal 7 2 5 2 2 8" xfId="44719" xr:uid="{00000000-0005-0000-0000-000092800000}"/>
    <cellStyle name="Normal 7 2 5 2 2 9" xfId="5428" xr:uid="{00000000-0005-0000-0000-000093800000}"/>
    <cellStyle name="Normal 7 2 5 2 3" xfId="6689" xr:uid="{00000000-0005-0000-0000-000094800000}"/>
    <cellStyle name="Normal 7 2 5 2 3 2" xfId="17080" xr:uid="{00000000-0005-0000-0000-000095800000}"/>
    <cellStyle name="Normal 7 2 5 2 3 2 2" xfId="40344" xr:uid="{00000000-0005-0000-0000-000096800000}"/>
    <cellStyle name="Normal 7 2 5 2 3 3" xfId="11846" xr:uid="{00000000-0005-0000-0000-000097800000}"/>
    <cellStyle name="Normal 7 2 5 2 3 3 2" xfId="35029" xr:uid="{00000000-0005-0000-0000-000098800000}"/>
    <cellStyle name="Normal 7 2 5 2 3 4" xfId="29719" xr:uid="{00000000-0005-0000-0000-000099800000}"/>
    <cellStyle name="Normal 7 2 5 2 3 5" xfId="24404" xr:uid="{00000000-0005-0000-0000-00009A800000}"/>
    <cellStyle name="Normal 7 2 5 2 4" xfId="8369" xr:uid="{00000000-0005-0000-0000-00009B800000}"/>
    <cellStyle name="Normal 7 2 5 2 4 2" xfId="18767" xr:uid="{00000000-0005-0000-0000-00009C800000}"/>
    <cellStyle name="Normal 7 2 5 2 4 2 2" xfId="42112" xr:uid="{00000000-0005-0000-0000-00009D800000}"/>
    <cellStyle name="Normal 7 2 5 2 4 3" xfId="13613" xr:uid="{00000000-0005-0000-0000-00009E800000}"/>
    <cellStyle name="Normal 7 2 5 2 4 3 2" xfId="36797" xr:uid="{00000000-0005-0000-0000-00009F800000}"/>
    <cellStyle name="Normal 7 2 5 2 4 4" xfId="31487" xr:uid="{00000000-0005-0000-0000-0000A0800000}"/>
    <cellStyle name="Normal 7 2 5 2 4 5" xfId="26172" xr:uid="{00000000-0005-0000-0000-0000A1800000}"/>
    <cellStyle name="Normal 7 2 5 2 5" xfId="15394" xr:uid="{00000000-0005-0000-0000-0000A2800000}"/>
    <cellStyle name="Normal 7 2 5 2 5 2" xfId="38581" xr:uid="{00000000-0005-0000-0000-0000A3800000}"/>
    <cellStyle name="Normal 7 2 5 2 6" xfId="10085" xr:uid="{00000000-0005-0000-0000-0000A4800000}"/>
    <cellStyle name="Normal 7 2 5 2 6 2" xfId="33266" xr:uid="{00000000-0005-0000-0000-0000A5800000}"/>
    <cellStyle name="Normal 7 2 5 2 7" xfId="20712" xr:uid="{00000000-0005-0000-0000-0000A6800000}"/>
    <cellStyle name="Normal 7 2 5 2 7 2" xfId="27956" xr:uid="{00000000-0005-0000-0000-0000A7800000}"/>
    <cellStyle name="Normal 7 2 5 2 8" xfId="22641" xr:uid="{00000000-0005-0000-0000-0000A8800000}"/>
    <cellStyle name="Normal 7 2 5 2 9" xfId="43907" xr:uid="{00000000-0005-0000-0000-0000A9800000}"/>
    <cellStyle name="Normal 7 2 5 3" xfId="1524" xr:uid="{00000000-0005-0000-0000-0000AA800000}"/>
    <cellStyle name="Normal 7 2 5 3 10" xfId="3473" xr:uid="{00000000-0005-0000-0000-0000AB800000}"/>
    <cellStyle name="Normal 7 2 5 3 2" xfId="7089" xr:uid="{00000000-0005-0000-0000-0000AC800000}"/>
    <cellStyle name="Normal 7 2 5 3 2 2" xfId="17450" xr:uid="{00000000-0005-0000-0000-0000AD800000}"/>
    <cellStyle name="Normal 7 2 5 3 2 2 2" xfId="40750" xr:uid="{00000000-0005-0000-0000-0000AE800000}"/>
    <cellStyle name="Normal 7 2 5 3 2 3" xfId="12252" xr:uid="{00000000-0005-0000-0000-0000AF800000}"/>
    <cellStyle name="Normal 7 2 5 3 2 3 2" xfId="35435" xr:uid="{00000000-0005-0000-0000-0000B0800000}"/>
    <cellStyle name="Normal 7 2 5 3 2 4" xfId="30125" xr:uid="{00000000-0005-0000-0000-0000B1800000}"/>
    <cellStyle name="Normal 7 2 5 3 2 5" xfId="24810" xr:uid="{00000000-0005-0000-0000-0000B2800000}"/>
    <cellStyle name="Normal 7 2 5 3 3" xfId="8739" xr:uid="{00000000-0005-0000-0000-0000B3800000}"/>
    <cellStyle name="Normal 7 2 5 3 3 2" xfId="19173" xr:uid="{00000000-0005-0000-0000-0000B4800000}"/>
    <cellStyle name="Normal 7 2 5 3 3 2 2" xfId="42518" xr:uid="{00000000-0005-0000-0000-0000B5800000}"/>
    <cellStyle name="Normal 7 2 5 3 3 3" xfId="14019" xr:uid="{00000000-0005-0000-0000-0000B6800000}"/>
    <cellStyle name="Normal 7 2 5 3 3 3 2" xfId="37203" xr:uid="{00000000-0005-0000-0000-0000B7800000}"/>
    <cellStyle name="Normal 7 2 5 3 3 4" xfId="31893" xr:uid="{00000000-0005-0000-0000-0000B8800000}"/>
    <cellStyle name="Normal 7 2 5 3 3 5" xfId="26578" xr:uid="{00000000-0005-0000-0000-0000B9800000}"/>
    <cellStyle name="Normal 7 2 5 3 4" xfId="15800" xr:uid="{00000000-0005-0000-0000-0000BA800000}"/>
    <cellStyle name="Normal 7 2 5 3 4 2" xfId="38987" xr:uid="{00000000-0005-0000-0000-0000BB800000}"/>
    <cellStyle name="Normal 7 2 5 3 5" xfId="10491" xr:uid="{00000000-0005-0000-0000-0000BC800000}"/>
    <cellStyle name="Normal 7 2 5 3 5 2" xfId="33672" xr:uid="{00000000-0005-0000-0000-0000BD800000}"/>
    <cellStyle name="Normal 7 2 5 3 6" xfId="21118" xr:uid="{00000000-0005-0000-0000-0000BE800000}"/>
    <cellStyle name="Normal 7 2 5 3 6 2" xfId="28362" xr:uid="{00000000-0005-0000-0000-0000BF800000}"/>
    <cellStyle name="Normal 7 2 5 3 7" xfId="23047" xr:uid="{00000000-0005-0000-0000-0000C0800000}"/>
    <cellStyle name="Normal 7 2 5 3 8" xfId="44313" xr:uid="{00000000-0005-0000-0000-0000C1800000}"/>
    <cellStyle name="Normal 7 2 5 3 9" xfId="5429" xr:uid="{00000000-0005-0000-0000-0000C2800000}"/>
    <cellStyle name="Normal 7 2 5 4" xfId="6290" xr:uid="{00000000-0005-0000-0000-0000C3800000}"/>
    <cellStyle name="Normal 7 2 5 4 2" xfId="16722" xr:uid="{00000000-0005-0000-0000-0000C4800000}"/>
    <cellStyle name="Normal 7 2 5 4 2 2" xfId="39938" xr:uid="{00000000-0005-0000-0000-0000C5800000}"/>
    <cellStyle name="Normal 7 2 5 4 3" xfId="11440" xr:uid="{00000000-0005-0000-0000-0000C6800000}"/>
    <cellStyle name="Normal 7 2 5 4 3 2" xfId="34623" xr:uid="{00000000-0005-0000-0000-0000C7800000}"/>
    <cellStyle name="Normal 7 2 5 4 4" xfId="29313" xr:uid="{00000000-0005-0000-0000-0000C8800000}"/>
    <cellStyle name="Normal 7 2 5 4 5" xfId="23998" xr:uid="{00000000-0005-0000-0000-0000C9800000}"/>
    <cellStyle name="Normal 7 2 5 5" xfId="8011" xr:uid="{00000000-0005-0000-0000-0000CA800000}"/>
    <cellStyle name="Normal 7 2 5 5 2" xfId="18362" xr:uid="{00000000-0005-0000-0000-0000CB800000}"/>
    <cellStyle name="Normal 7 2 5 5 2 2" xfId="41706" xr:uid="{00000000-0005-0000-0000-0000CC800000}"/>
    <cellStyle name="Normal 7 2 5 5 3" xfId="13207" xr:uid="{00000000-0005-0000-0000-0000CD800000}"/>
    <cellStyle name="Normal 7 2 5 5 3 2" xfId="36391" xr:uid="{00000000-0005-0000-0000-0000CE800000}"/>
    <cellStyle name="Normal 7 2 5 5 4" xfId="31081" xr:uid="{00000000-0005-0000-0000-0000CF800000}"/>
    <cellStyle name="Normal 7 2 5 5 5" xfId="25766" xr:uid="{00000000-0005-0000-0000-0000D0800000}"/>
    <cellStyle name="Normal 7 2 5 6" xfId="14988" xr:uid="{00000000-0005-0000-0000-0000D1800000}"/>
    <cellStyle name="Normal 7 2 5 6 2" xfId="38175" xr:uid="{00000000-0005-0000-0000-0000D2800000}"/>
    <cellStyle name="Normal 7 2 5 7" xfId="9679" xr:uid="{00000000-0005-0000-0000-0000D3800000}"/>
    <cellStyle name="Normal 7 2 5 7 2" xfId="32860" xr:uid="{00000000-0005-0000-0000-0000D4800000}"/>
    <cellStyle name="Normal 7 2 5 8" xfId="20306" xr:uid="{00000000-0005-0000-0000-0000D5800000}"/>
    <cellStyle name="Normal 7 2 5 8 2" xfId="27550" xr:uid="{00000000-0005-0000-0000-0000D6800000}"/>
    <cellStyle name="Normal 7 2 5 9" xfId="22235" xr:uid="{00000000-0005-0000-0000-0000D7800000}"/>
    <cellStyle name="Normal 7 2 6" xfId="837" xr:uid="{00000000-0005-0000-0000-0000D8800000}"/>
    <cellStyle name="Normal 7 2 6 10" xfId="43630" xr:uid="{00000000-0005-0000-0000-0000D9800000}"/>
    <cellStyle name="Normal 7 2 6 11" xfId="5430" xr:uid="{00000000-0005-0000-0000-0000DA800000}"/>
    <cellStyle name="Normal 7 2 6 12" xfId="2790" xr:uid="{00000000-0005-0000-0000-0000DB800000}"/>
    <cellStyle name="Normal 7 2 6 2" xfId="1245" xr:uid="{00000000-0005-0000-0000-0000DC800000}"/>
    <cellStyle name="Normal 7 2 6 2 10" xfId="5431" xr:uid="{00000000-0005-0000-0000-0000DD800000}"/>
    <cellStyle name="Normal 7 2 6 2 11" xfId="3196" xr:uid="{00000000-0005-0000-0000-0000DE800000}"/>
    <cellStyle name="Normal 7 2 6 2 2" xfId="2060" xr:uid="{00000000-0005-0000-0000-0000DF800000}"/>
    <cellStyle name="Normal 7 2 6 2 2 10" xfId="4008" xr:uid="{00000000-0005-0000-0000-0000E0800000}"/>
    <cellStyle name="Normal 7 2 6 2 2 2" xfId="7616" xr:uid="{00000000-0005-0000-0000-0000E1800000}"/>
    <cellStyle name="Normal 7 2 6 2 2 2 2" xfId="17949" xr:uid="{00000000-0005-0000-0000-0000E2800000}"/>
    <cellStyle name="Normal 7 2 6 2 2 2 2 2" xfId="41285" xr:uid="{00000000-0005-0000-0000-0000E3800000}"/>
    <cellStyle name="Normal 7 2 6 2 2 2 3" xfId="12787" xr:uid="{00000000-0005-0000-0000-0000E4800000}"/>
    <cellStyle name="Normal 7 2 6 2 2 2 3 2" xfId="35970" xr:uid="{00000000-0005-0000-0000-0000E5800000}"/>
    <cellStyle name="Normal 7 2 6 2 2 2 4" xfId="30660" xr:uid="{00000000-0005-0000-0000-0000E6800000}"/>
    <cellStyle name="Normal 7 2 6 2 2 2 5" xfId="25345" xr:uid="{00000000-0005-0000-0000-0000E7800000}"/>
    <cellStyle name="Normal 7 2 6 2 2 3" xfId="9239" xr:uid="{00000000-0005-0000-0000-0000E8800000}"/>
    <cellStyle name="Normal 7 2 6 2 2 3 2" xfId="19708" xr:uid="{00000000-0005-0000-0000-0000E9800000}"/>
    <cellStyle name="Normal 7 2 6 2 2 3 2 2" xfId="43053" xr:uid="{00000000-0005-0000-0000-0000EA800000}"/>
    <cellStyle name="Normal 7 2 6 2 2 3 3" xfId="14554" xr:uid="{00000000-0005-0000-0000-0000EB800000}"/>
    <cellStyle name="Normal 7 2 6 2 2 3 3 2" xfId="37738" xr:uid="{00000000-0005-0000-0000-0000EC800000}"/>
    <cellStyle name="Normal 7 2 6 2 2 3 4" xfId="32428" xr:uid="{00000000-0005-0000-0000-0000ED800000}"/>
    <cellStyle name="Normal 7 2 6 2 2 3 5" xfId="27113" xr:uid="{00000000-0005-0000-0000-0000EE800000}"/>
    <cellStyle name="Normal 7 2 6 2 2 4" xfId="16335" xr:uid="{00000000-0005-0000-0000-0000EF800000}"/>
    <cellStyle name="Normal 7 2 6 2 2 4 2" xfId="39522" xr:uid="{00000000-0005-0000-0000-0000F0800000}"/>
    <cellStyle name="Normal 7 2 6 2 2 5" xfId="11026" xr:uid="{00000000-0005-0000-0000-0000F1800000}"/>
    <cellStyle name="Normal 7 2 6 2 2 5 2" xfId="34207" xr:uid="{00000000-0005-0000-0000-0000F2800000}"/>
    <cellStyle name="Normal 7 2 6 2 2 6" xfId="21653" xr:uid="{00000000-0005-0000-0000-0000F3800000}"/>
    <cellStyle name="Normal 7 2 6 2 2 6 2" xfId="28897" xr:uid="{00000000-0005-0000-0000-0000F4800000}"/>
    <cellStyle name="Normal 7 2 6 2 2 7" xfId="23582" xr:uid="{00000000-0005-0000-0000-0000F5800000}"/>
    <cellStyle name="Normal 7 2 6 2 2 8" xfId="44848" xr:uid="{00000000-0005-0000-0000-0000F6800000}"/>
    <cellStyle name="Normal 7 2 6 2 2 9" xfId="5432" xr:uid="{00000000-0005-0000-0000-0000F7800000}"/>
    <cellStyle name="Normal 7 2 6 2 3" xfId="6816" xr:uid="{00000000-0005-0000-0000-0000F8800000}"/>
    <cellStyle name="Normal 7 2 6 2 3 2" xfId="17185" xr:uid="{00000000-0005-0000-0000-0000F9800000}"/>
    <cellStyle name="Normal 7 2 6 2 3 2 2" xfId="40473" xr:uid="{00000000-0005-0000-0000-0000FA800000}"/>
    <cellStyle name="Normal 7 2 6 2 3 3" xfId="11975" xr:uid="{00000000-0005-0000-0000-0000FB800000}"/>
    <cellStyle name="Normal 7 2 6 2 3 3 2" xfId="35158" xr:uid="{00000000-0005-0000-0000-0000FC800000}"/>
    <cellStyle name="Normal 7 2 6 2 3 4" xfId="29848" xr:uid="{00000000-0005-0000-0000-0000FD800000}"/>
    <cellStyle name="Normal 7 2 6 2 3 5" xfId="24533" xr:uid="{00000000-0005-0000-0000-0000FE800000}"/>
    <cellStyle name="Normal 7 2 6 2 4" xfId="8474" xr:uid="{00000000-0005-0000-0000-0000FF800000}"/>
    <cellStyle name="Normal 7 2 6 2 4 2" xfId="18896" xr:uid="{00000000-0005-0000-0000-000000810000}"/>
    <cellStyle name="Normal 7 2 6 2 4 2 2" xfId="42241" xr:uid="{00000000-0005-0000-0000-000001810000}"/>
    <cellStyle name="Normal 7 2 6 2 4 3" xfId="13742" xr:uid="{00000000-0005-0000-0000-000002810000}"/>
    <cellStyle name="Normal 7 2 6 2 4 3 2" xfId="36926" xr:uid="{00000000-0005-0000-0000-000003810000}"/>
    <cellStyle name="Normal 7 2 6 2 4 4" xfId="31616" xr:uid="{00000000-0005-0000-0000-000004810000}"/>
    <cellStyle name="Normal 7 2 6 2 4 5" xfId="26301" xr:uid="{00000000-0005-0000-0000-000005810000}"/>
    <cellStyle name="Normal 7 2 6 2 5" xfId="15523" xr:uid="{00000000-0005-0000-0000-000006810000}"/>
    <cellStyle name="Normal 7 2 6 2 5 2" xfId="38710" xr:uid="{00000000-0005-0000-0000-000007810000}"/>
    <cellStyle name="Normal 7 2 6 2 6" xfId="10214" xr:uid="{00000000-0005-0000-0000-000008810000}"/>
    <cellStyle name="Normal 7 2 6 2 6 2" xfId="33395" xr:uid="{00000000-0005-0000-0000-000009810000}"/>
    <cellStyle name="Normal 7 2 6 2 7" xfId="20841" xr:uid="{00000000-0005-0000-0000-00000A810000}"/>
    <cellStyle name="Normal 7 2 6 2 7 2" xfId="28085" xr:uid="{00000000-0005-0000-0000-00000B810000}"/>
    <cellStyle name="Normal 7 2 6 2 8" xfId="22770" xr:uid="{00000000-0005-0000-0000-00000C810000}"/>
    <cellStyle name="Normal 7 2 6 2 9" xfId="44036" xr:uid="{00000000-0005-0000-0000-00000D810000}"/>
    <cellStyle name="Normal 7 2 6 3" xfId="1653" xr:uid="{00000000-0005-0000-0000-00000E810000}"/>
    <cellStyle name="Normal 7 2 6 3 10" xfId="3602" xr:uid="{00000000-0005-0000-0000-00000F810000}"/>
    <cellStyle name="Normal 7 2 6 3 2" xfId="7216" xr:uid="{00000000-0005-0000-0000-000010810000}"/>
    <cellStyle name="Normal 7 2 6 3 2 2" xfId="17567" xr:uid="{00000000-0005-0000-0000-000011810000}"/>
    <cellStyle name="Normal 7 2 6 3 2 2 2" xfId="40879" xr:uid="{00000000-0005-0000-0000-000012810000}"/>
    <cellStyle name="Normal 7 2 6 3 2 3" xfId="12381" xr:uid="{00000000-0005-0000-0000-000013810000}"/>
    <cellStyle name="Normal 7 2 6 3 2 3 2" xfId="35564" xr:uid="{00000000-0005-0000-0000-000014810000}"/>
    <cellStyle name="Normal 7 2 6 3 2 4" xfId="30254" xr:uid="{00000000-0005-0000-0000-000015810000}"/>
    <cellStyle name="Normal 7 2 6 3 2 5" xfId="24939" xr:uid="{00000000-0005-0000-0000-000016810000}"/>
    <cellStyle name="Normal 7 2 6 3 3" xfId="8856" xr:uid="{00000000-0005-0000-0000-000017810000}"/>
    <cellStyle name="Normal 7 2 6 3 3 2" xfId="19302" xr:uid="{00000000-0005-0000-0000-000018810000}"/>
    <cellStyle name="Normal 7 2 6 3 3 2 2" xfId="42647" xr:uid="{00000000-0005-0000-0000-000019810000}"/>
    <cellStyle name="Normal 7 2 6 3 3 3" xfId="14148" xr:uid="{00000000-0005-0000-0000-00001A810000}"/>
    <cellStyle name="Normal 7 2 6 3 3 3 2" xfId="37332" xr:uid="{00000000-0005-0000-0000-00001B810000}"/>
    <cellStyle name="Normal 7 2 6 3 3 4" xfId="32022" xr:uid="{00000000-0005-0000-0000-00001C810000}"/>
    <cellStyle name="Normal 7 2 6 3 3 5" xfId="26707" xr:uid="{00000000-0005-0000-0000-00001D810000}"/>
    <cellStyle name="Normal 7 2 6 3 4" xfId="15929" xr:uid="{00000000-0005-0000-0000-00001E810000}"/>
    <cellStyle name="Normal 7 2 6 3 4 2" xfId="39116" xr:uid="{00000000-0005-0000-0000-00001F810000}"/>
    <cellStyle name="Normal 7 2 6 3 5" xfId="10620" xr:uid="{00000000-0005-0000-0000-000020810000}"/>
    <cellStyle name="Normal 7 2 6 3 5 2" xfId="33801" xr:uid="{00000000-0005-0000-0000-000021810000}"/>
    <cellStyle name="Normal 7 2 6 3 6" xfId="21247" xr:uid="{00000000-0005-0000-0000-000022810000}"/>
    <cellStyle name="Normal 7 2 6 3 6 2" xfId="28491" xr:uid="{00000000-0005-0000-0000-000023810000}"/>
    <cellStyle name="Normal 7 2 6 3 7" xfId="23176" xr:uid="{00000000-0005-0000-0000-000024810000}"/>
    <cellStyle name="Normal 7 2 6 3 8" xfId="44442" xr:uid="{00000000-0005-0000-0000-000025810000}"/>
    <cellStyle name="Normal 7 2 6 3 9" xfId="5433" xr:uid="{00000000-0005-0000-0000-000026810000}"/>
    <cellStyle name="Normal 7 2 6 4" xfId="6417" xr:uid="{00000000-0005-0000-0000-000027810000}"/>
    <cellStyle name="Normal 7 2 6 4 2" xfId="16827" xr:uid="{00000000-0005-0000-0000-000028810000}"/>
    <cellStyle name="Normal 7 2 6 4 2 2" xfId="40067" xr:uid="{00000000-0005-0000-0000-000029810000}"/>
    <cellStyle name="Normal 7 2 6 4 3" xfId="11569" xr:uid="{00000000-0005-0000-0000-00002A810000}"/>
    <cellStyle name="Normal 7 2 6 4 3 2" xfId="34752" xr:uid="{00000000-0005-0000-0000-00002B810000}"/>
    <cellStyle name="Normal 7 2 6 4 4" xfId="29442" xr:uid="{00000000-0005-0000-0000-00002C810000}"/>
    <cellStyle name="Normal 7 2 6 4 5" xfId="24127" xr:uid="{00000000-0005-0000-0000-00002D810000}"/>
    <cellStyle name="Normal 7 2 6 5" xfId="8116" xr:uid="{00000000-0005-0000-0000-00002E810000}"/>
    <cellStyle name="Normal 7 2 6 5 2" xfId="18491" xr:uid="{00000000-0005-0000-0000-00002F810000}"/>
    <cellStyle name="Normal 7 2 6 5 2 2" xfId="41835" xr:uid="{00000000-0005-0000-0000-000030810000}"/>
    <cellStyle name="Normal 7 2 6 5 3" xfId="13336" xr:uid="{00000000-0005-0000-0000-000031810000}"/>
    <cellStyle name="Normal 7 2 6 5 3 2" xfId="36520" xr:uid="{00000000-0005-0000-0000-000032810000}"/>
    <cellStyle name="Normal 7 2 6 5 4" xfId="31210" xr:uid="{00000000-0005-0000-0000-000033810000}"/>
    <cellStyle name="Normal 7 2 6 5 5" xfId="25895" xr:uid="{00000000-0005-0000-0000-000034810000}"/>
    <cellStyle name="Normal 7 2 6 6" xfId="15117" xr:uid="{00000000-0005-0000-0000-000035810000}"/>
    <cellStyle name="Normal 7 2 6 6 2" xfId="38304" xr:uid="{00000000-0005-0000-0000-000036810000}"/>
    <cellStyle name="Normal 7 2 6 7" xfId="9808" xr:uid="{00000000-0005-0000-0000-000037810000}"/>
    <cellStyle name="Normal 7 2 6 7 2" xfId="32989" xr:uid="{00000000-0005-0000-0000-000038810000}"/>
    <cellStyle name="Normal 7 2 6 8" xfId="20435" xr:uid="{00000000-0005-0000-0000-000039810000}"/>
    <cellStyle name="Normal 7 2 6 8 2" xfId="27679" xr:uid="{00000000-0005-0000-0000-00003A810000}"/>
    <cellStyle name="Normal 7 2 6 9" xfId="22364" xr:uid="{00000000-0005-0000-0000-00003B810000}"/>
    <cellStyle name="Normal 7 2 7" xfId="981" xr:uid="{00000000-0005-0000-0000-00003C810000}"/>
    <cellStyle name="Normal 7 2 7 10" xfId="5434" xr:uid="{00000000-0005-0000-0000-00003D810000}"/>
    <cellStyle name="Normal 7 2 7 11" xfId="2932" xr:uid="{00000000-0005-0000-0000-00003E810000}"/>
    <cellStyle name="Normal 7 2 7 2" xfId="1796" xr:uid="{00000000-0005-0000-0000-00003F810000}"/>
    <cellStyle name="Normal 7 2 7 2 10" xfId="3744" xr:uid="{00000000-0005-0000-0000-000040810000}"/>
    <cellStyle name="Normal 7 2 7 2 2" xfId="7356" xr:uid="{00000000-0005-0000-0000-000041810000}"/>
    <cellStyle name="Normal 7 2 7 2 2 2" xfId="17709" xr:uid="{00000000-0005-0000-0000-000042810000}"/>
    <cellStyle name="Normal 7 2 7 2 2 2 2" xfId="41021" xr:uid="{00000000-0005-0000-0000-000043810000}"/>
    <cellStyle name="Normal 7 2 7 2 2 3" xfId="12523" xr:uid="{00000000-0005-0000-0000-000044810000}"/>
    <cellStyle name="Normal 7 2 7 2 2 3 2" xfId="35706" xr:uid="{00000000-0005-0000-0000-000045810000}"/>
    <cellStyle name="Normal 7 2 7 2 2 4" xfId="30396" xr:uid="{00000000-0005-0000-0000-000046810000}"/>
    <cellStyle name="Normal 7 2 7 2 2 5" xfId="25081" xr:uid="{00000000-0005-0000-0000-000047810000}"/>
    <cellStyle name="Normal 7 2 7 2 3" xfId="8999" xr:uid="{00000000-0005-0000-0000-000048810000}"/>
    <cellStyle name="Normal 7 2 7 2 3 2" xfId="19444" xr:uid="{00000000-0005-0000-0000-000049810000}"/>
    <cellStyle name="Normal 7 2 7 2 3 2 2" xfId="42789" xr:uid="{00000000-0005-0000-0000-00004A810000}"/>
    <cellStyle name="Normal 7 2 7 2 3 3" xfId="14290" xr:uid="{00000000-0005-0000-0000-00004B810000}"/>
    <cellStyle name="Normal 7 2 7 2 3 3 2" xfId="37474" xr:uid="{00000000-0005-0000-0000-00004C810000}"/>
    <cellStyle name="Normal 7 2 7 2 3 4" xfId="32164" xr:uid="{00000000-0005-0000-0000-00004D810000}"/>
    <cellStyle name="Normal 7 2 7 2 3 5" xfId="26849" xr:uid="{00000000-0005-0000-0000-00004E810000}"/>
    <cellStyle name="Normal 7 2 7 2 4" xfId="16071" xr:uid="{00000000-0005-0000-0000-00004F810000}"/>
    <cellStyle name="Normal 7 2 7 2 4 2" xfId="39258" xr:uid="{00000000-0005-0000-0000-000050810000}"/>
    <cellStyle name="Normal 7 2 7 2 5" xfId="10762" xr:uid="{00000000-0005-0000-0000-000051810000}"/>
    <cellStyle name="Normal 7 2 7 2 5 2" xfId="33943" xr:uid="{00000000-0005-0000-0000-000052810000}"/>
    <cellStyle name="Normal 7 2 7 2 6" xfId="21389" xr:uid="{00000000-0005-0000-0000-000053810000}"/>
    <cellStyle name="Normal 7 2 7 2 6 2" xfId="28633" xr:uid="{00000000-0005-0000-0000-000054810000}"/>
    <cellStyle name="Normal 7 2 7 2 7" xfId="23318" xr:uid="{00000000-0005-0000-0000-000055810000}"/>
    <cellStyle name="Normal 7 2 7 2 8" xfId="44584" xr:uid="{00000000-0005-0000-0000-000056810000}"/>
    <cellStyle name="Normal 7 2 7 2 9" xfId="5435" xr:uid="{00000000-0005-0000-0000-000057810000}"/>
    <cellStyle name="Normal 7 2 7 3" xfId="6556" xr:uid="{00000000-0005-0000-0000-000058810000}"/>
    <cellStyle name="Normal 7 2 7 3 2" xfId="16957" xr:uid="{00000000-0005-0000-0000-000059810000}"/>
    <cellStyle name="Normal 7 2 7 3 2 2" xfId="40209" xr:uid="{00000000-0005-0000-0000-00005A810000}"/>
    <cellStyle name="Normal 7 2 7 3 3" xfId="11711" xr:uid="{00000000-0005-0000-0000-00005B810000}"/>
    <cellStyle name="Normal 7 2 7 3 3 2" xfId="34894" xr:uid="{00000000-0005-0000-0000-00005C810000}"/>
    <cellStyle name="Normal 7 2 7 3 4" xfId="29584" xr:uid="{00000000-0005-0000-0000-00005D810000}"/>
    <cellStyle name="Normal 7 2 7 3 5" xfId="24269" xr:uid="{00000000-0005-0000-0000-00005E810000}"/>
    <cellStyle name="Normal 7 2 7 4" xfId="8246" xr:uid="{00000000-0005-0000-0000-00005F810000}"/>
    <cellStyle name="Normal 7 2 7 4 2" xfId="18632" xr:uid="{00000000-0005-0000-0000-000060810000}"/>
    <cellStyle name="Normal 7 2 7 4 2 2" xfId="41977" xr:uid="{00000000-0005-0000-0000-000061810000}"/>
    <cellStyle name="Normal 7 2 7 4 3" xfId="13478" xr:uid="{00000000-0005-0000-0000-000062810000}"/>
    <cellStyle name="Normal 7 2 7 4 3 2" xfId="36662" xr:uid="{00000000-0005-0000-0000-000063810000}"/>
    <cellStyle name="Normal 7 2 7 4 4" xfId="31352" xr:uid="{00000000-0005-0000-0000-000064810000}"/>
    <cellStyle name="Normal 7 2 7 4 5" xfId="26037" xr:uid="{00000000-0005-0000-0000-000065810000}"/>
    <cellStyle name="Normal 7 2 7 5" xfId="15259" xr:uid="{00000000-0005-0000-0000-000066810000}"/>
    <cellStyle name="Normal 7 2 7 5 2" xfId="38446" xr:uid="{00000000-0005-0000-0000-000067810000}"/>
    <cellStyle name="Normal 7 2 7 6" xfId="9950" xr:uid="{00000000-0005-0000-0000-000068810000}"/>
    <cellStyle name="Normal 7 2 7 6 2" xfId="33131" xr:uid="{00000000-0005-0000-0000-000069810000}"/>
    <cellStyle name="Normal 7 2 7 7" xfId="20577" xr:uid="{00000000-0005-0000-0000-00006A810000}"/>
    <cellStyle name="Normal 7 2 7 7 2" xfId="27821" xr:uid="{00000000-0005-0000-0000-00006B810000}"/>
    <cellStyle name="Normal 7 2 7 8" xfId="22506" xr:uid="{00000000-0005-0000-0000-00006C810000}"/>
    <cellStyle name="Normal 7 2 7 9" xfId="43772" xr:uid="{00000000-0005-0000-0000-00006D810000}"/>
    <cellStyle name="Normal 7 2 8" xfId="562" xr:uid="{00000000-0005-0000-0000-00006E810000}"/>
    <cellStyle name="Normal 7 2 8 10" xfId="2526" xr:uid="{00000000-0005-0000-0000-00006F810000}"/>
    <cellStyle name="Normal 7 2 8 2" xfId="6157" xr:uid="{00000000-0005-0000-0000-000070810000}"/>
    <cellStyle name="Normal 7 2 8 2 2" xfId="16599" xr:uid="{00000000-0005-0000-0000-000071810000}"/>
    <cellStyle name="Normal 7 2 8 2 2 2" xfId="39803" xr:uid="{00000000-0005-0000-0000-000072810000}"/>
    <cellStyle name="Normal 7 2 8 2 3" xfId="11305" xr:uid="{00000000-0005-0000-0000-000073810000}"/>
    <cellStyle name="Normal 7 2 8 2 3 2" xfId="34488" xr:uid="{00000000-0005-0000-0000-000074810000}"/>
    <cellStyle name="Normal 7 2 8 2 4" xfId="29178" xr:uid="{00000000-0005-0000-0000-000075810000}"/>
    <cellStyle name="Normal 7 2 8 2 5" xfId="23863" xr:uid="{00000000-0005-0000-0000-000076810000}"/>
    <cellStyle name="Normal 7 2 8 3" xfId="7888" xr:uid="{00000000-0005-0000-0000-000077810000}"/>
    <cellStyle name="Normal 7 2 8 3 2" xfId="18227" xr:uid="{00000000-0005-0000-0000-000078810000}"/>
    <cellStyle name="Normal 7 2 8 3 2 2" xfId="41571" xr:uid="{00000000-0005-0000-0000-000079810000}"/>
    <cellStyle name="Normal 7 2 8 3 3" xfId="13072" xr:uid="{00000000-0005-0000-0000-00007A810000}"/>
    <cellStyle name="Normal 7 2 8 3 3 2" xfId="36256" xr:uid="{00000000-0005-0000-0000-00007B810000}"/>
    <cellStyle name="Normal 7 2 8 3 4" xfId="30946" xr:uid="{00000000-0005-0000-0000-00007C810000}"/>
    <cellStyle name="Normal 7 2 8 3 5" xfId="25631" xr:uid="{00000000-0005-0000-0000-00007D810000}"/>
    <cellStyle name="Normal 7 2 8 4" xfId="14853" xr:uid="{00000000-0005-0000-0000-00007E810000}"/>
    <cellStyle name="Normal 7 2 8 4 2" xfId="38040" xr:uid="{00000000-0005-0000-0000-00007F810000}"/>
    <cellStyle name="Normal 7 2 8 5" xfId="9544" xr:uid="{00000000-0005-0000-0000-000080810000}"/>
    <cellStyle name="Normal 7 2 8 5 2" xfId="32725" xr:uid="{00000000-0005-0000-0000-000081810000}"/>
    <cellStyle name="Normal 7 2 8 6" xfId="20171" xr:uid="{00000000-0005-0000-0000-000082810000}"/>
    <cellStyle name="Normal 7 2 8 6 2" xfId="27415" xr:uid="{00000000-0005-0000-0000-000083810000}"/>
    <cellStyle name="Normal 7 2 8 7" xfId="22100" xr:uid="{00000000-0005-0000-0000-000084810000}"/>
    <cellStyle name="Normal 7 2 8 8" xfId="43366" xr:uid="{00000000-0005-0000-0000-000085810000}"/>
    <cellStyle name="Normal 7 2 8 9" xfId="5436" xr:uid="{00000000-0005-0000-0000-000086810000}"/>
    <cellStyle name="Normal 7 2 9" xfId="1389" xr:uid="{00000000-0005-0000-0000-000087810000}"/>
    <cellStyle name="Normal 7 2 9 10" xfId="3338" xr:uid="{00000000-0005-0000-0000-000088810000}"/>
    <cellStyle name="Normal 7 2 9 2" xfId="6956" xr:uid="{00000000-0005-0000-0000-000089810000}"/>
    <cellStyle name="Normal 7 2 9 2 2" xfId="17327" xr:uid="{00000000-0005-0000-0000-00008A810000}"/>
    <cellStyle name="Normal 7 2 9 2 2 2" xfId="40615" xr:uid="{00000000-0005-0000-0000-00008B810000}"/>
    <cellStyle name="Normal 7 2 9 2 3" xfId="12117" xr:uid="{00000000-0005-0000-0000-00008C810000}"/>
    <cellStyle name="Normal 7 2 9 2 3 2" xfId="35300" xr:uid="{00000000-0005-0000-0000-00008D810000}"/>
    <cellStyle name="Normal 7 2 9 2 4" xfId="29990" xr:uid="{00000000-0005-0000-0000-00008E810000}"/>
    <cellStyle name="Normal 7 2 9 2 5" xfId="24675" xr:uid="{00000000-0005-0000-0000-00008F810000}"/>
    <cellStyle name="Normal 7 2 9 3" xfId="8616" xr:uid="{00000000-0005-0000-0000-000090810000}"/>
    <cellStyle name="Normal 7 2 9 3 2" xfId="19038" xr:uid="{00000000-0005-0000-0000-000091810000}"/>
    <cellStyle name="Normal 7 2 9 3 2 2" xfId="42383" xr:uid="{00000000-0005-0000-0000-000092810000}"/>
    <cellStyle name="Normal 7 2 9 3 3" xfId="13884" xr:uid="{00000000-0005-0000-0000-000093810000}"/>
    <cellStyle name="Normal 7 2 9 3 3 2" xfId="37068" xr:uid="{00000000-0005-0000-0000-000094810000}"/>
    <cellStyle name="Normal 7 2 9 3 4" xfId="31758" xr:uid="{00000000-0005-0000-0000-000095810000}"/>
    <cellStyle name="Normal 7 2 9 3 5" xfId="26443" xr:uid="{00000000-0005-0000-0000-000096810000}"/>
    <cellStyle name="Normal 7 2 9 4" xfId="15665" xr:uid="{00000000-0005-0000-0000-000097810000}"/>
    <cellStyle name="Normal 7 2 9 4 2" xfId="38852" xr:uid="{00000000-0005-0000-0000-000098810000}"/>
    <cellStyle name="Normal 7 2 9 5" xfId="10356" xr:uid="{00000000-0005-0000-0000-000099810000}"/>
    <cellStyle name="Normal 7 2 9 5 2" xfId="33537" xr:uid="{00000000-0005-0000-0000-00009A810000}"/>
    <cellStyle name="Normal 7 2 9 6" xfId="20983" xr:uid="{00000000-0005-0000-0000-00009B810000}"/>
    <cellStyle name="Normal 7 2 9 6 2" xfId="28227" xr:uid="{00000000-0005-0000-0000-00009C810000}"/>
    <cellStyle name="Normal 7 2 9 7" xfId="22912" xr:uid="{00000000-0005-0000-0000-00009D810000}"/>
    <cellStyle name="Normal 7 2 9 8" xfId="44178" xr:uid="{00000000-0005-0000-0000-00009E810000}"/>
    <cellStyle name="Normal 7 2 9 9" xfId="5437" xr:uid="{00000000-0005-0000-0000-00009F810000}"/>
    <cellStyle name="Normal 7 20" xfId="14672" xr:uid="{00000000-0005-0000-0000-0000A0810000}"/>
    <cellStyle name="Normal 7 20 2" xfId="37857" xr:uid="{00000000-0005-0000-0000-0000A1810000}"/>
    <cellStyle name="Normal 7 21" xfId="9366" xr:uid="{00000000-0005-0000-0000-0000A2810000}"/>
    <cellStyle name="Normal 7 21 2" xfId="32547" xr:uid="{00000000-0005-0000-0000-0000A3810000}"/>
    <cellStyle name="Normal 7 22" xfId="19988" xr:uid="{00000000-0005-0000-0000-0000A4810000}"/>
    <cellStyle name="Normal 7 22 2" xfId="27232" xr:uid="{00000000-0005-0000-0000-0000A5810000}"/>
    <cellStyle name="Normal 7 23" xfId="21922" xr:uid="{00000000-0005-0000-0000-0000A6810000}"/>
    <cellStyle name="Normal 7 24" xfId="43187" xr:uid="{00000000-0005-0000-0000-0000A7810000}"/>
    <cellStyle name="Normal 7 25" xfId="5324" xr:uid="{00000000-0005-0000-0000-0000A8810000}"/>
    <cellStyle name="Normal 7 26" xfId="2336" xr:uid="{00000000-0005-0000-0000-0000A9810000}"/>
    <cellStyle name="Normal 7 3" xfId="362" xr:uid="{00000000-0005-0000-0000-0000AA810000}"/>
    <cellStyle name="Normal 7 3 10" xfId="5981" xr:uid="{00000000-0005-0000-0000-0000AB810000}"/>
    <cellStyle name="Normal 7 3 10 2" xfId="7769" xr:uid="{00000000-0005-0000-0000-0000AC810000}"/>
    <cellStyle name="Normal 7 3 10 2 2" xfId="41439" xr:uid="{00000000-0005-0000-0000-0000AD810000}"/>
    <cellStyle name="Normal 7 3 10 3" xfId="12940" xr:uid="{00000000-0005-0000-0000-0000AE810000}"/>
    <cellStyle name="Normal 7 3 10 3 2" xfId="36124" xr:uid="{00000000-0005-0000-0000-0000AF810000}"/>
    <cellStyle name="Normal 7 3 10 4" xfId="21911" xr:uid="{00000000-0005-0000-0000-0000B0810000}"/>
    <cellStyle name="Normal 7 3 10 4 2" xfId="30814" xr:uid="{00000000-0005-0000-0000-0000B1810000}"/>
    <cellStyle name="Normal 7 3 10 5" xfId="25499" xr:uid="{00000000-0005-0000-0000-0000B2810000}"/>
    <cellStyle name="Normal 7 3 11" xfId="14722" xr:uid="{00000000-0005-0000-0000-0000B3810000}"/>
    <cellStyle name="Normal 7 3 11 2" xfId="37908" xr:uid="{00000000-0005-0000-0000-0000B4810000}"/>
    <cellStyle name="Normal 7 3 12" xfId="9412" xr:uid="{00000000-0005-0000-0000-0000B5810000}"/>
    <cellStyle name="Normal 7 3 12 2" xfId="32593" xr:uid="{00000000-0005-0000-0000-0000B6810000}"/>
    <cellStyle name="Normal 7 3 13" xfId="20009" xr:uid="{00000000-0005-0000-0000-0000B7810000}"/>
    <cellStyle name="Normal 7 3 13 2" xfId="27283" xr:uid="{00000000-0005-0000-0000-0000B8810000}"/>
    <cellStyle name="Normal 7 3 14" xfId="21968" xr:uid="{00000000-0005-0000-0000-0000B9810000}"/>
    <cellStyle name="Normal 7 3 2" xfId="455" xr:uid="{00000000-0005-0000-0000-0000BA810000}"/>
    <cellStyle name="Normal 7 3 2 10" xfId="14744" xr:uid="{00000000-0005-0000-0000-0000BB810000}"/>
    <cellStyle name="Normal 7 3 2 10 2" xfId="37931" xr:uid="{00000000-0005-0000-0000-0000BC810000}"/>
    <cellStyle name="Normal 7 3 2 11" xfId="9435" xr:uid="{00000000-0005-0000-0000-0000BD810000}"/>
    <cellStyle name="Normal 7 3 2 11 2" xfId="32616" xr:uid="{00000000-0005-0000-0000-0000BE810000}"/>
    <cellStyle name="Normal 7 3 2 12" xfId="20064" xr:uid="{00000000-0005-0000-0000-0000BF810000}"/>
    <cellStyle name="Normal 7 3 2 12 2" xfId="27306" xr:uid="{00000000-0005-0000-0000-0000C0810000}"/>
    <cellStyle name="Normal 7 3 2 13" xfId="21991" xr:uid="{00000000-0005-0000-0000-0000C1810000}"/>
    <cellStyle name="Normal 7 3 2 14" xfId="43259" xr:uid="{00000000-0005-0000-0000-0000C2810000}"/>
    <cellStyle name="Normal 7 3 2 15" xfId="5438" xr:uid="{00000000-0005-0000-0000-0000C3810000}"/>
    <cellStyle name="Normal 7 3 2 16" xfId="2419" xr:uid="{00000000-0005-0000-0000-0000C4810000}"/>
    <cellStyle name="Normal 7 3 2 2" xfId="515" xr:uid="{00000000-0005-0000-0000-0000C5810000}"/>
    <cellStyle name="Normal 7 3 2 2 10" xfId="9497" xr:uid="{00000000-0005-0000-0000-0000C6810000}"/>
    <cellStyle name="Normal 7 3 2 2 10 2" xfId="32678" xr:uid="{00000000-0005-0000-0000-0000C7810000}"/>
    <cellStyle name="Normal 7 3 2 2 11" xfId="20124" xr:uid="{00000000-0005-0000-0000-0000C8810000}"/>
    <cellStyle name="Normal 7 3 2 2 11 2" xfId="27368" xr:uid="{00000000-0005-0000-0000-0000C9810000}"/>
    <cellStyle name="Normal 7 3 2 2 12" xfId="22053" xr:uid="{00000000-0005-0000-0000-0000CA810000}"/>
    <cellStyle name="Normal 7 3 2 2 13" xfId="43319" xr:uid="{00000000-0005-0000-0000-0000CB810000}"/>
    <cellStyle name="Normal 7 3 2 2 14" xfId="5439" xr:uid="{00000000-0005-0000-0000-0000CC810000}"/>
    <cellStyle name="Normal 7 3 2 2 15" xfId="2479" xr:uid="{00000000-0005-0000-0000-0000CD810000}"/>
    <cellStyle name="Normal 7 3 2 2 2" xfId="787" xr:uid="{00000000-0005-0000-0000-0000CE810000}"/>
    <cellStyle name="Normal 7 3 2 2 2 10" xfId="43588" xr:uid="{00000000-0005-0000-0000-0000CF810000}"/>
    <cellStyle name="Normal 7 3 2 2 2 11" xfId="5440" xr:uid="{00000000-0005-0000-0000-0000D0810000}"/>
    <cellStyle name="Normal 7 3 2 2 2 12" xfId="2748" xr:uid="{00000000-0005-0000-0000-0000D1810000}"/>
    <cellStyle name="Normal 7 3 2 2 2 2" xfId="1203" xr:uid="{00000000-0005-0000-0000-0000D2810000}"/>
    <cellStyle name="Normal 7 3 2 2 2 2 10" xfId="5441" xr:uid="{00000000-0005-0000-0000-0000D3810000}"/>
    <cellStyle name="Normal 7 3 2 2 2 2 11" xfId="3154" xr:uid="{00000000-0005-0000-0000-0000D4810000}"/>
    <cellStyle name="Normal 7 3 2 2 2 2 2" xfId="2018" xr:uid="{00000000-0005-0000-0000-0000D5810000}"/>
    <cellStyle name="Normal 7 3 2 2 2 2 2 10" xfId="3966" xr:uid="{00000000-0005-0000-0000-0000D6810000}"/>
    <cellStyle name="Normal 7 3 2 2 2 2 2 2" xfId="7574" xr:uid="{00000000-0005-0000-0000-0000D7810000}"/>
    <cellStyle name="Normal 7 3 2 2 2 2 2 2 2" xfId="17919" xr:uid="{00000000-0005-0000-0000-0000D8810000}"/>
    <cellStyle name="Normal 7 3 2 2 2 2 2 2 2 2" xfId="41243" xr:uid="{00000000-0005-0000-0000-0000D9810000}"/>
    <cellStyle name="Normal 7 3 2 2 2 2 2 2 3" xfId="12745" xr:uid="{00000000-0005-0000-0000-0000DA810000}"/>
    <cellStyle name="Normal 7 3 2 2 2 2 2 2 3 2" xfId="35928" xr:uid="{00000000-0005-0000-0000-0000DB810000}"/>
    <cellStyle name="Normal 7 3 2 2 2 2 2 2 4" xfId="30618" xr:uid="{00000000-0005-0000-0000-0000DC810000}"/>
    <cellStyle name="Normal 7 3 2 2 2 2 2 2 5" xfId="25303" xr:uid="{00000000-0005-0000-0000-0000DD810000}"/>
    <cellStyle name="Normal 7 3 2 2 2 2 2 3" xfId="9209" xr:uid="{00000000-0005-0000-0000-0000DE810000}"/>
    <cellStyle name="Normal 7 3 2 2 2 2 2 3 2" xfId="19666" xr:uid="{00000000-0005-0000-0000-0000DF810000}"/>
    <cellStyle name="Normal 7 3 2 2 2 2 2 3 2 2" xfId="43011" xr:uid="{00000000-0005-0000-0000-0000E0810000}"/>
    <cellStyle name="Normal 7 3 2 2 2 2 2 3 3" xfId="14512" xr:uid="{00000000-0005-0000-0000-0000E1810000}"/>
    <cellStyle name="Normal 7 3 2 2 2 2 2 3 3 2" xfId="37696" xr:uid="{00000000-0005-0000-0000-0000E2810000}"/>
    <cellStyle name="Normal 7 3 2 2 2 2 2 3 4" xfId="32386" xr:uid="{00000000-0005-0000-0000-0000E3810000}"/>
    <cellStyle name="Normal 7 3 2 2 2 2 2 3 5" xfId="27071" xr:uid="{00000000-0005-0000-0000-0000E4810000}"/>
    <cellStyle name="Normal 7 3 2 2 2 2 2 4" xfId="16293" xr:uid="{00000000-0005-0000-0000-0000E5810000}"/>
    <cellStyle name="Normal 7 3 2 2 2 2 2 4 2" xfId="39480" xr:uid="{00000000-0005-0000-0000-0000E6810000}"/>
    <cellStyle name="Normal 7 3 2 2 2 2 2 5" xfId="10984" xr:uid="{00000000-0005-0000-0000-0000E7810000}"/>
    <cellStyle name="Normal 7 3 2 2 2 2 2 5 2" xfId="34165" xr:uid="{00000000-0005-0000-0000-0000E8810000}"/>
    <cellStyle name="Normal 7 3 2 2 2 2 2 6" xfId="21611" xr:uid="{00000000-0005-0000-0000-0000E9810000}"/>
    <cellStyle name="Normal 7 3 2 2 2 2 2 6 2" xfId="28855" xr:uid="{00000000-0005-0000-0000-0000EA810000}"/>
    <cellStyle name="Normal 7 3 2 2 2 2 2 7" xfId="23540" xr:uid="{00000000-0005-0000-0000-0000EB810000}"/>
    <cellStyle name="Normal 7 3 2 2 2 2 2 8" xfId="44806" xr:uid="{00000000-0005-0000-0000-0000EC810000}"/>
    <cellStyle name="Normal 7 3 2 2 2 2 2 9" xfId="5442" xr:uid="{00000000-0005-0000-0000-0000ED810000}"/>
    <cellStyle name="Normal 7 3 2 2 2 2 3" xfId="6774" xr:uid="{00000000-0005-0000-0000-0000EE810000}"/>
    <cellStyle name="Normal 7 3 2 2 2 2 3 2" xfId="17155" xr:uid="{00000000-0005-0000-0000-0000EF810000}"/>
    <cellStyle name="Normal 7 3 2 2 2 2 3 2 2" xfId="40431" xr:uid="{00000000-0005-0000-0000-0000F0810000}"/>
    <cellStyle name="Normal 7 3 2 2 2 2 3 3" xfId="11933" xr:uid="{00000000-0005-0000-0000-0000F1810000}"/>
    <cellStyle name="Normal 7 3 2 2 2 2 3 3 2" xfId="35116" xr:uid="{00000000-0005-0000-0000-0000F2810000}"/>
    <cellStyle name="Normal 7 3 2 2 2 2 3 4" xfId="29806" xr:uid="{00000000-0005-0000-0000-0000F3810000}"/>
    <cellStyle name="Normal 7 3 2 2 2 2 3 5" xfId="24491" xr:uid="{00000000-0005-0000-0000-0000F4810000}"/>
    <cellStyle name="Normal 7 3 2 2 2 2 4" xfId="8444" xr:uid="{00000000-0005-0000-0000-0000F5810000}"/>
    <cellStyle name="Normal 7 3 2 2 2 2 4 2" xfId="18854" xr:uid="{00000000-0005-0000-0000-0000F6810000}"/>
    <cellStyle name="Normal 7 3 2 2 2 2 4 2 2" xfId="42199" xr:uid="{00000000-0005-0000-0000-0000F7810000}"/>
    <cellStyle name="Normal 7 3 2 2 2 2 4 3" xfId="13700" xr:uid="{00000000-0005-0000-0000-0000F8810000}"/>
    <cellStyle name="Normal 7 3 2 2 2 2 4 3 2" xfId="36884" xr:uid="{00000000-0005-0000-0000-0000F9810000}"/>
    <cellStyle name="Normal 7 3 2 2 2 2 4 4" xfId="31574" xr:uid="{00000000-0005-0000-0000-0000FA810000}"/>
    <cellStyle name="Normal 7 3 2 2 2 2 4 5" xfId="26259" xr:uid="{00000000-0005-0000-0000-0000FB810000}"/>
    <cellStyle name="Normal 7 3 2 2 2 2 5" xfId="15481" xr:uid="{00000000-0005-0000-0000-0000FC810000}"/>
    <cellStyle name="Normal 7 3 2 2 2 2 5 2" xfId="38668" xr:uid="{00000000-0005-0000-0000-0000FD810000}"/>
    <cellStyle name="Normal 7 3 2 2 2 2 6" xfId="10172" xr:uid="{00000000-0005-0000-0000-0000FE810000}"/>
    <cellStyle name="Normal 7 3 2 2 2 2 6 2" xfId="33353" xr:uid="{00000000-0005-0000-0000-0000FF810000}"/>
    <cellStyle name="Normal 7 3 2 2 2 2 7" xfId="20799" xr:uid="{00000000-0005-0000-0000-000000820000}"/>
    <cellStyle name="Normal 7 3 2 2 2 2 7 2" xfId="28043" xr:uid="{00000000-0005-0000-0000-000001820000}"/>
    <cellStyle name="Normal 7 3 2 2 2 2 8" xfId="22728" xr:uid="{00000000-0005-0000-0000-000002820000}"/>
    <cellStyle name="Normal 7 3 2 2 2 2 9" xfId="43994" xr:uid="{00000000-0005-0000-0000-000003820000}"/>
    <cellStyle name="Normal 7 3 2 2 2 3" xfId="1611" xr:uid="{00000000-0005-0000-0000-000004820000}"/>
    <cellStyle name="Normal 7 3 2 2 2 3 10" xfId="3560" xr:uid="{00000000-0005-0000-0000-000005820000}"/>
    <cellStyle name="Normal 7 3 2 2 2 3 2" xfId="7174" xr:uid="{00000000-0005-0000-0000-000006820000}"/>
    <cellStyle name="Normal 7 3 2 2 2 3 2 2" xfId="17537" xr:uid="{00000000-0005-0000-0000-000007820000}"/>
    <cellStyle name="Normal 7 3 2 2 2 3 2 2 2" xfId="40837" xr:uid="{00000000-0005-0000-0000-000008820000}"/>
    <cellStyle name="Normal 7 3 2 2 2 3 2 3" xfId="12339" xr:uid="{00000000-0005-0000-0000-000009820000}"/>
    <cellStyle name="Normal 7 3 2 2 2 3 2 3 2" xfId="35522" xr:uid="{00000000-0005-0000-0000-00000A820000}"/>
    <cellStyle name="Normal 7 3 2 2 2 3 2 4" xfId="30212" xr:uid="{00000000-0005-0000-0000-00000B820000}"/>
    <cellStyle name="Normal 7 3 2 2 2 3 2 5" xfId="24897" xr:uid="{00000000-0005-0000-0000-00000C820000}"/>
    <cellStyle name="Normal 7 3 2 2 2 3 3" xfId="8826" xr:uid="{00000000-0005-0000-0000-00000D820000}"/>
    <cellStyle name="Normal 7 3 2 2 2 3 3 2" xfId="19260" xr:uid="{00000000-0005-0000-0000-00000E820000}"/>
    <cellStyle name="Normal 7 3 2 2 2 3 3 2 2" xfId="42605" xr:uid="{00000000-0005-0000-0000-00000F820000}"/>
    <cellStyle name="Normal 7 3 2 2 2 3 3 3" xfId="14106" xr:uid="{00000000-0005-0000-0000-000010820000}"/>
    <cellStyle name="Normal 7 3 2 2 2 3 3 3 2" xfId="37290" xr:uid="{00000000-0005-0000-0000-000011820000}"/>
    <cellStyle name="Normal 7 3 2 2 2 3 3 4" xfId="31980" xr:uid="{00000000-0005-0000-0000-000012820000}"/>
    <cellStyle name="Normal 7 3 2 2 2 3 3 5" xfId="26665" xr:uid="{00000000-0005-0000-0000-000013820000}"/>
    <cellStyle name="Normal 7 3 2 2 2 3 4" xfId="15887" xr:uid="{00000000-0005-0000-0000-000014820000}"/>
    <cellStyle name="Normal 7 3 2 2 2 3 4 2" xfId="39074" xr:uid="{00000000-0005-0000-0000-000015820000}"/>
    <cellStyle name="Normal 7 3 2 2 2 3 5" xfId="10578" xr:uid="{00000000-0005-0000-0000-000016820000}"/>
    <cellStyle name="Normal 7 3 2 2 2 3 5 2" xfId="33759" xr:uid="{00000000-0005-0000-0000-000017820000}"/>
    <cellStyle name="Normal 7 3 2 2 2 3 6" xfId="21205" xr:uid="{00000000-0005-0000-0000-000018820000}"/>
    <cellStyle name="Normal 7 3 2 2 2 3 6 2" xfId="28449" xr:uid="{00000000-0005-0000-0000-000019820000}"/>
    <cellStyle name="Normal 7 3 2 2 2 3 7" xfId="23134" xr:uid="{00000000-0005-0000-0000-00001A820000}"/>
    <cellStyle name="Normal 7 3 2 2 2 3 8" xfId="44400" xr:uid="{00000000-0005-0000-0000-00001B820000}"/>
    <cellStyle name="Normal 7 3 2 2 2 3 9" xfId="5443" xr:uid="{00000000-0005-0000-0000-00001C820000}"/>
    <cellStyle name="Normal 7 3 2 2 2 4" xfId="6375" xr:uid="{00000000-0005-0000-0000-00001D820000}"/>
    <cellStyle name="Normal 7 3 2 2 2 4 2" xfId="16797" xr:uid="{00000000-0005-0000-0000-00001E820000}"/>
    <cellStyle name="Normal 7 3 2 2 2 4 2 2" xfId="40025" xr:uid="{00000000-0005-0000-0000-00001F820000}"/>
    <cellStyle name="Normal 7 3 2 2 2 4 3" xfId="11527" xr:uid="{00000000-0005-0000-0000-000020820000}"/>
    <cellStyle name="Normal 7 3 2 2 2 4 3 2" xfId="34710" xr:uid="{00000000-0005-0000-0000-000021820000}"/>
    <cellStyle name="Normal 7 3 2 2 2 4 4" xfId="29400" xr:uid="{00000000-0005-0000-0000-000022820000}"/>
    <cellStyle name="Normal 7 3 2 2 2 4 5" xfId="24085" xr:uid="{00000000-0005-0000-0000-000023820000}"/>
    <cellStyle name="Normal 7 3 2 2 2 5" xfId="8086" xr:uid="{00000000-0005-0000-0000-000024820000}"/>
    <cellStyle name="Normal 7 3 2 2 2 5 2" xfId="18449" xr:uid="{00000000-0005-0000-0000-000025820000}"/>
    <cellStyle name="Normal 7 3 2 2 2 5 2 2" xfId="41793" xr:uid="{00000000-0005-0000-0000-000026820000}"/>
    <cellStyle name="Normal 7 3 2 2 2 5 3" xfId="13294" xr:uid="{00000000-0005-0000-0000-000027820000}"/>
    <cellStyle name="Normal 7 3 2 2 2 5 3 2" xfId="36478" xr:uid="{00000000-0005-0000-0000-000028820000}"/>
    <cellStyle name="Normal 7 3 2 2 2 5 4" xfId="31168" xr:uid="{00000000-0005-0000-0000-000029820000}"/>
    <cellStyle name="Normal 7 3 2 2 2 5 5" xfId="25853" xr:uid="{00000000-0005-0000-0000-00002A820000}"/>
    <cellStyle name="Normal 7 3 2 2 2 6" xfId="15075" xr:uid="{00000000-0005-0000-0000-00002B820000}"/>
    <cellStyle name="Normal 7 3 2 2 2 6 2" xfId="38262" xr:uid="{00000000-0005-0000-0000-00002C820000}"/>
    <cellStyle name="Normal 7 3 2 2 2 7" xfId="9766" xr:uid="{00000000-0005-0000-0000-00002D820000}"/>
    <cellStyle name="Normal 7 3 2 2 2 7 2" xfId="32947" xr:uid="{00000000-0005-0000-0000-00002E820000}"/>
    <cellStyle name="Normal 7 3 2 2 2 8" xfId="20393" xr:uid="{00000000-0005-0000-0000-00002F820000}"/>
    <cellStyle name="Normal 7 3 2 2 2 8 2" xfId="27637" xr:uid="{00000000-0005-0000-0000-000030820000}"/>
    <cellStyle name="Normal 7 3 2 2 2 9" xfId="22322" xr:uid="{00000000-0005-0000-0000-000031820000}"/>
    <cellStyle name="Normal 7 3 2 2 3" xfId="924" xr:uid="{00000000-0005-0000-0000-000032820000}"/>
    <cellStyle name="Normal 7 3 2 2 3 10" xfId="43717" xr:uid="{00000000-0005-0000-0000-000033820000}"/>
    <cellStyle name="Normal 7 3 2 2 3 11" xfId="5444" xr:uid="{00000000-0005-0000-0000-000034820000}"/>
    <cellStyle name="Normal 7 3 2 2 3 12" xfId="2877" xr:uid="{00000000-0005-0000-0000-000035820000}"/>
    <cellStyle name="Normal 7 3 2 2 3 2" xfId="1332" xr:uid="{00000000-0005-0000-0000-000036820000}"/>
    <cellStyle name="Normal 7 3 2 2 3 2 10" xfId="5445" xr:uid="{00000000-0005-0000-0000-000037820000}"/>
    <cellStyle name="Normal 7 3 2 2 3 2 11" xfId="3283" xr:uid="{00000000-0005-0000-0000-000038820000}"/>
    <cellStyle name="Normal 7 3 2 2 3 2 2" xfId="2147" xr:uid="{00000000-0005-0000-0000-000039820000}"/>
    <cellStyle name="Normal 7 3 2 2 3 2 2 10" xfId="4095" xr:uid="{00000000-0005-0000-0000-00003A820000}"/>
    <cellStyle name="Normal 7 3 2 2 3 2 2 2" xfId="7701" xr:uid="{00000000-0005-0000-0000-00003B820000}"/>
    <cellStyle name="Normal 7 3 2 2 3 2 2 2 2" xfId="18036" xr:uid="{00000000-0005-0000-0000-00003C820000}"/>
    <cellStyle name="Normal 7 3 2 2 3 2 2 2 2 2" xfId="41372" xr:uid="{00000000-0005-0000-0000-00003D820000}"/>
    <cellStyle name="Normal 7 3 2 2 3 2 2 2 3" xfId="12874" xr:uid="{00000000-0005-0000-0000-00003E820000}"/>
    <cellStyle name="Normal 7 3 2 2 3 2 2 2 3 2" xfId="36057" xr:uid="{00000000-0005-0000-0000-00003F820000}"/>
    <cellStyle name="Normal 7 3 2 2 3 2 2 2 4" xfId="30747" xr:uid="{00000000-0005-0000-0000-000040820000}"/>
    <cellStyle name="Normal 7 3 2 2 3 2 2 2 5" xfId="25432" xr:uid="{00000000-0005-0000-0000-000041820000}"/>
    <cellStyle name="Normal 7 3 2 2 3 2 2 3" xfId="9326" xr:uid="{00000000-0005-0000-0000-000042820000}"/>
    <cellStyle name="Normal 7 3 2 2 3 2 2 3 2" xfId="19795" xr:uid="{00000000-0005-0000-0000-000043820000}"/>
    <cellStyle name="Normal 7 3 2 2 3 2 2 3 2 2" xfId="43140" xr:uid="{00000000-0005-0000-0000-000044820000}"/>
    <cellStyle name="Normal 7 3 2 2 3 2 2 3 3" xfId="14641" xr:uid="{00000000-0005-0000-0000-000045820000}"/>
    <cellStyle name="Normal 7 3 2 2 3 2 2 3 3 2" xfId="37825" xr:uid="{00000000-0005-0000-0000-000046820000}"/>
    <cellStyle name="Normal 7 3 2 2 3 2 2 3 4" xfId="32515" xr:uid="{00000000-0005-0000-0000-000047820000}"/>
    <cellStyle name="Normal 7 3 2 2 3 2 2 3 5" xfId="27200" xr:uid="{00000000-0005-0000-0000-000048820000}"/>
    <cellStyle name="Normal 7 3 2 2 3 2 2 4" xfId="16422" xr:uid="{00000000-0005-0000-0000-000049820000}"/>
    <cellStyle name="Normal 7 3 2 2 3 2 2 4 2" xfId="39609" xr:uid="{00000000-0005-0000-0000-00004A820000}"/>
    <cellStyle name="Normal 7 3 2 2 3 2 2 5" xfId="11113" xr:uid="{00000000-0005-0000-0000-00004B820000}"/>
    <cellStyle name="Normal 7 3 2 2 3 2 2 5 2" xfId="34294" xr:uid="{00000000-0005-0000-0000-00004C820000}"/>
    <cellStyle name="Normal 7 3 2 2 3 2 2 6" xfId="21740" xr:uid="{00000000-0005-0000-0000-00004D820000}"/>
    <cellStyle name="Normal 7 3 2 2 3 2 2 6 2" xfId="28984" xr:uid="{00000000-0005-0000-0000-00004E820000}"/>
    <cellStyle name="Normal 7 3 2 2 3 2 2 7" xfId="23669" xr:uid="{00000000-0005-0000-0000-00004F820000}"/>
    <cellStyle name="Normal 7 3 2 2 3 2 2 8" xfId="44935" xr:uid="{00000000-0005-0000-0000-000050820000}"/>
    <cellStyle name="Normal 7 3 2 2 3 2 2 9" xfId="5446" xr:uid="{00000000-0005-0000-0000-000051820000}"/>
    <cellStyle name="Normal 7 3 2 2 3 2 3" xfId="6901" xr:uid="{00000000-0005-0000-0000-000052820000}"/>
    <cellStyle name="Normal 7 3 2 2 3 2 3 2" xfId="17272" xr:uid="{00000000-0005-0000-0000-000053820000}"/>
    <cellStyle name="Normal 7 3 2 2 3 2 3 2 2" xfId="40560" xr:uid="{00000000-0005-0000-0000-000054820000}"/>
    <cellStyle name="Normal 7 3 2 2 3 2 3 3" xfId="12062" xr:uid="{00000000-0005-0000-0000-000055820000}"/>
    <cellStyle name="Normal 7 3 2 2 3 2 3 3 2" xfId="35245" xr:uid="{00000000-0005-0000-0000-000056820000}"/>
    <cellStyle name="Normal 7 3 2 2 3 2 3 4" xfId="29935" xr:uid="{00000000-0005-0000-0000-000057820000}"/>
    <cellStyle name="Normal 7 3 2 2 3 2 3 5" xfId="24620" xr:uid="{00000000-0005-0000-0000-000058820000}"/>
    <cellStyle name="Normal 7 3 2 2 3 2 4" xfId="8561" xr:uid="{00000000-0005-0000-0000-000059820000}"/>
    <cellStyle name="Normal 7 3 2 2 3 2 4 2" xfId="18983" xr:uid="{00000000-0005-0000-0000-00005A820000}"/>
    <cellStyle name="Normal 7 3 2 2 3 2 4 2 2" xfId="42328" xr:uid="{00000000-0005-0000-0000-00005B820000}"/>
    <cellStyle name="Normal 7 3 2 2 3 2 4 3" xfId="13829" xr:uid="{00000000-0005-0000-0000-00005C820000}"/>
    <cellStyle name="Normal 7 3 2 2 3 2 4 3 2" xfId="37013" xr:uid="{00000000-0005-0000-0000-00005D820000}"/>
    <cellStyle name="Normal 7 3 2 2 3 2 4 4" xfId="31703" xr:uid="{00000000-0005-0000-0000-00005E820000}"/>
    <cellStyle name="Normal 7 3 2 2 3 2 4 5" xfId="26388" xr:uid="{00000000-0005-0000-0000-00005F820000}"/>
    <cellStyle name="Normal 7 3 2 2 3 2 5" xfId="15610" xr:uid="{00000000-0005-0000-0000-000060820000}"/>
    <cellStyle name="Normal 7 3 2 2 3 2 5 2" xfId="38797" xr:uid="{00000000-0005-0000-0000-000061820000}"/>
    <cellStyle name="Normal 7 3 2 2 3 2 6" xfId="10301" xr:uid="{00000000-0005-0000-0000-000062820000}"/>
    <cellStyle name="Normal 7 3 2 2 3 2 6 2" xfId="33482" xr:uid="{00000000-0005-0000-0000-000063820000}"/>
    <cellStyle name="Normal 7 3 2 2 3 2 7" xfId="20928" xr:uid="{00000000-0005-0000-0000-000064820000}"/>
    <cellStyle name="Normal 7 3 2 2 3 2 7 2" xfId="28172" xr:uid="{00000000-0005-0000-0000-000065820000}"/>
    <cellStyle name="Normal 7 3 2 2 3 2 8" xfId="22857" xr:uid="{00000000-0005-0000-0000-000066820000}"/>
    <cellStyle name="Normal 7 3 2 2 3 2 9" xfId="44123" xr:uid="{00000000-0005-0000-0000-000067820000}"/>
    <cellStyle name="Normal 7 3 2 2 3 3" xfId="1740" xr:uid="{00000000-0005-0000-0000-000068820000}"/>
    <cellStyle name="Normal 7 3 2 2 3 3 10" xfId="3689" xr:uid="{00000000-0005-0000-0000-000069820000}"/>
    <cellStyle name="Normal 7 3 2 2 3 3 2" xfId="7301" xr:uid="{00000000-0005-0000-0000-00006A820000}"/>
    <cellStyle name="Normal 7 3 2 2 3 3 2 2" xfId="17654" xr:uid="{00000000-0005-0000-0000-00006B820000}"/>
    <cellStyle name="Normal 7 3 2 2 3 3 2 2 2" xfId="40966" xr:uid="{00000000-0005-0000-0000-00006C820000}"/>
    <cellStyle name="Normal 7 3 2 2 3 3 2 3" xfId="12468" xr:uid="{00000000-0005-0000-0000-00006D820000}"/>
    <cellStyle name="Normal 7 3 2 2 3 3 2 3 2" xfId="35651" xr:uid="{00000000-0005-0000-0000-00006E820000}"/>
    <cellStyle name="Normal 7 3 2 2 3 3 2 4" xfId="30341" xr:uid="{00000000-0005-0000-0000-00006F820000}"/>
    <cellStyle name="Normal 7 3 2 2 3 3 2 5" xfId="25026" xr:uid="{00000000-0005-0000-0000-000070820000}"/>
    <cellStyle name="Normal 7 3 2 2 3 3 3" xfId="8943" xr:uid="{00000000-0005-0000-0000-000071820000}"/>
    <cellStyle name="Normal 7 3 2 2 3 3 3 2" xfId="19389" xr:uid="{00000000-0005-0000-0000-000072820000}"/>
    <cellStyle name="Normal 7 3 2 2 3 3 3 2 2" xfId="42734" xr:uid="{00000000-0005-0000-0000-000073820000}"/>
    <cellStyle name="Normal 7 3 2 2 3 3 3 3" xfId="14235" xr:uid="{00000000-0005-0000-0000-000074820000}"/>
    <cellStyle name="Normal 7 3 2 2 3 3 3 3 2" xfId="37419" xr:uid="{00000000-0005-0000-0000-000075820000}"/>
    <cellStyle name="Normal 7 3 2 2 3 3 3 4" xfId="32109" xr:uid="{00000000-0005-0000-0000-000076820000}"/>
    <cellStyle name="Normal 7 3 2 2 3 3 3 5" xfId="26794" xr:uid="{00000000-0005-0000-0000-000077820000}"/>
    <cellStyle name="Normal 7 3 2 2 3 3 4" xfId="16016" xr:uid="{00000000-0005-0000-0000-000078820000}"/>
    <cellStyle name="Normal 7 3 2 2 3 3 4 2" xfId="39203" xr:uid="{00000000-0005-0000-0000-000079820000}"/>
    <cellStyle name="Normal 7 3 2 2 3 3 5" xfId="10707" xr:uid="{00000000-0005-0000-0000-00007A820000}"/>
    <cellStyle name="Normal 7 3 2 2 3 3 5 2" xfId="33888" xr:uid="{00000000-0005-0000-0000-00007B820000}"/>
    <cellStyle name="Normal 7 3 2 2 3 3 6" xfId="21334" xr:uid="{00000000-0005-0000-0000-00007C820000}"/>
    <cellStyle name="Normal 7 3 2 2 3 3 6 2" xfId="28578" xr:uid="{00000000-0005-0000-0000-00007D820000}"/>
    <cellStyle name="Normal 7 3 2 2 3 3 7" xfId="23263" xr:uid="{00000000-0005-0000-0000-00007E820000}"/>
    <cellStyle name="Normal 7 3 2 2 3 3 8" xfId="44529" xr:uid="{00000000-0005-0000-0000-00007F820000}"/>
    <cellStyle name="Normal 7 3 2 2 3 3 9" xfId="5447" xr:uid="{00000000-0005-0000-0000-000080820000}"/>
    <cellStyle name="Normal 7 3 2 2 3 4" xfId="6502" xr:uid="{00000000-0005-0000-0000-000081820000}"/>
    <cellStyle name="Normal 7 3 2 2 3 4 2" xfId="16902" xr:uid="{00000000-0005-0000-0000-000082820000}"/>
    <cellStyle name="Normal 7 3 2 2 3 4 2 2" xfId="40154" xr:uid="{00000000-0005-0000-0000-000083820000}"/>
    <cellStyle name="Normal 7 3 2 2 3 4 3" xfId="11656" xr:uid="{00000000-0005-0000-0000-000084820000}"/>
    <cellStyle name="Normal 7 3 2 2 3 4 3 2" xfId="34839" xr:uid="{00000000-0005-0000-0000-000085820000}"/>
    <cellStyle name="Normal 7 3 2 2 3 4 4" xfId="29529" xr:uid="{00000000-0005-0000-0000-000086820000}"/>
    <cellStyle name="Normal 7 3 2 2 3 4 5" xfId="24214" xr:uid="{00000000-0005-0000-0000-000087820000}"/>
    <cellStyle name="Normal 7 3 2 2 3 5" xfId="8191" xr:uid="{00000000-0005-0000-0000-000088820000}"/>
    <cellStyle name="Normal 7 3 2 2 3 5 2" xfId="18578" xr:uid="{00000000-0005-0000-0000-000089820000}"/>
    <cellStyle name="Normal 7 3 2 2 3 5 2 2" xfId="41922" xr:uid="{00000000-0005-0000-0000-00008A820000}"/>
    <cellStyle name="Normal 7 3 2 2 3 5 3" xfId="13423" xr:uid="{00000000-0005-0000-0000-00008B820000}"/>
    <cellStyle name="Normal 7 3 2 2 3 5 3 2" xfId="36607" xr:uid="{00000000-0005-0000-0000-00008C820000}"/>
    <cellStyle name="Normal 7 3 2 2 3 5 4" xfId="31297" xr:uid="{00000000-0005-0000-0000-00008D820000}"/>
    <cellStyle name="Normal 7 3 2 2 3 5 5" xfId="25982" xr:uid="{00000000-0005-0000-0000-00008E820000}"/>
    <cellStyle name="Normal 7 3 2 2 3 6" xfId="15204" xr:uid="{00000000-0005-0000-0000-00008F820000}"/>
    <cellStyle name="Normal 7 3 2 2 3 6 2" xfId="38391" xr:uid="{00000000-0005-0000-0000-000090820000}"/>
    <cellStyle name="Normal 7 3 2 2 3 7" xfId="9895" xr:uid="{00000000-0005-0000-0000-000091820000}"/>
    <cellStyle name="Normal 7 3 2 2 3 7 2" xfId="33076" xr:uid="{00000000-0005-0000-0000-000092820000}"/>
    <cellStyle name="Normal 7 3 2 2 3 8" xfId="20522" xr:uid="{00000000-0005-0000-0000-000093820000}"/>
    <cellStyle name="Normal 7 3 2 2 3 8 2" xfId="27766" xr:uid="{00000000-0005-0000-0000-000094820000}"/>
    <cellStyle name="Normal 7 3 2 2 3 9" xfId="22451" xr:uid="{00000000-0005-0000-0000-000095820000}"/>
    <cellStyle name="Normal 7 3 2 2 4" xfId="1068" xr:uid="{00000000-0005-0000-0000-000096820000}"/>
    <cellStyle name="Normal 7 3 2 2 4 10" xfId="5448" xr:uid="{00000000-0005-0000-0000-000097820000}"/>
    <cellStyle name="Normal 7 3 2 2 4 11" xfId="3019" xr:uid="{00000000-0005-0000-0000-000098820000}"/>
    <cellStyle name="Normal 7 3 2 2 4 2" xfId="1883" xr:uid="{00000000-0005-0000-0000-000099820000}"/>
    <cellStyle name="Normal 7 3 2 2 4 2 10" xfId="3831" xr:uid="{00000000-0005-0000-0000-00009A820000}"/>
    <cellStyle name="Normal 7 3 2 2 4 2 2" xfId="7441" xr:uid="{00000000-0005-0000-0000-00009B820000}"/>
    <cellStyle name="Normal 7 3 2 2 4 2 2 2" xfId="17796" xr:uid="{00000000-0005-0000-0000-00009C820000}"/>
    <cellStyle name="Normal 7 3 2 2 4 2 2 2 2" xfId="41108" xr:uid="{00000000-0005-0000-0000-00009D820000}"/>
    <cellStyle name="Normal 7 3 2 2 4 2 2 3" xfId="12610" xr:uid="{00000000-0005-0000-0000-00009E820000}"/>
    <cellStyle name="Normal 7 3 2 2 4 2 2 3 2" xfId="35793" xr:uid="{00000000-0005-0000-0000-00009F820000}"/>
    <cellStyle name="Normal 7 3 2 2 4 2 2 4" xfId="30483" xr:uid="{00000000-0005-0000-0000-0000A0820000}"/>
    <cellStyle name="Normal 7 3 2 2 4 2 2 5" xfId="25168" xr:uid="{00000000-0005-0000-0000-0000A1820000}"/>
    <cellStyle name="Normal 7 3 2 2 4 2 3" xfId="9086" xr:uid="{00000000-0005-0000-0000-0000A2820000}"/>
    <cellStyle name="Normal 7 3 2 2 4 2 3 2" xfId="19531" xr:uid="{00000000-0005-0000-0000-0000A3820000}"/>
    <cellStyle name="Normal 7 3 2 2 4 2 3 2 2" xfId="42876" xr:uid="{00000000-0005-0000-0000-0000A4820000}"/>
    <cellStyle name="Normal 7 3 2 2 4 2 3 3" xfId="14377" xr:uid="{00000000-0005-0000-0000-0000A5820000}"/>
    <cellStyle name="Normal 7 3 2 2 4 2 3 3 2" xfId="37561" xr:uid="{00000000-0005-0000-0000-0000A6820000}"/>
    <cellStyle name="Normal 7 3 2 2 4 2 3 4" xfId="32251" xr:uid="{00000000-0005-0000-0000-0000A7820000}"/>
    <cellStyle name="Normal 7 3 2 2 4 2 3 5" xfId="26936" xr:uid="{00000000-0005-0000-0000-0000A8820000}"/>
    <cellStyle name="Normal 7 3 2 2 4 2 4" xfId="16158" xr:uid="{00000000-0005-0000-0000-0000A9820000}"/>
    <cellStyle name="Normal 7 3 2 2 4 2 4 2" xfId="39345" xr:uid="{00000000-0005-0000-0000-0000AA820000}"/>
    <cellStyle name="Normal 7 3 2 2 4 2 5" xfId="10849" xr:uid="{00000000-0005-0000-0000-0000AB820000}"/>
    <cellStyle name="Normal 7 3 2 2 4 2 5 2" xfId="34030" xr:uid="{00000000-0005-0000-0000-0000AC820000}"/>
    <cellStyle name="Normal 7 3 2 2 4 2 6" xfId="21476" xr:uid="{00000000-0005-0000-0000-0000AD820000}"/>
    <cellStyle name="Normal 7 3 2 2 4 2 6 2" xfId="28720" xr:uid="{00000000-0005-0000-0000-0000AE820000}"/>
    <cellStyle name="Normal 7 3 2 2 4 2 7" xfId="23405" xr:uid="{00000000-0005-0000-0000-0000AF820000}"/>
    <cellStyle name="Normal 7 3 2 2 4 2 8" xfId="44671" xr:uid="{00000000-0005-0000-0000-0000B0820000}"/>
    <cellStyle name="Normal 7 3 2 2 4 2 9" xfId="5449" xr:uid="{00000000-0005-0000-0000-0000B1820000}"/>
    <cellStyle name="Normal 7 3 2 2 4 3" xfId="6641" xr:uid="{00000000-0005-0000-0000-0000B2820000}"/>
    <cellStyle name="Normal 7 3 2 2 4 3 2" xfId="17044" xr:uid="{00000000-0005-0000-0000-0000B3820000}"/>
    <cellStyle name="Normal 7 3 2 2 4 3 2 2" xfId="40296" xr:uid="{00000000-0005-0000-0000-0000B4820000}"/>
    <cellStyle name="Normal 7 3 2 2 4 3 3" xfId="11798" xr:uid="{00000000-0005-0000-0000-0000B5820000}"/>
    <cellStyle name="Normal 7 3 2 2 4 3 3 2" xfId="34981" xr:uid="{00000000-0005-0000-0000-0000B6820000}"/>
    <cellStyle name="Normal 7 3 2 2 4 3 4" xfId="29671" xr:uid="{00000000-0005-0000-0000-0000B7820000}"/>
    <cellStyle name="Normal 7 3 2 2 4 3 5" xfId="24356" xr:uid="{00000000-0005-0000-0000-0000B8820000}"/>
    <cellStyle name="Normal 7 3 2 2 4 4" xfId="8333" xr:uid="{00000000-0005-0000-0000-0000B9820000}"/>
    <cellStyle name="Normal 7 3 2 2 4 4 2" xfId="18719" xr:uid="{00000000-0005-0000-0000-0000BA820000}"/>
    <cellStyle name="Normal 7 3 2 2 4 4 2 2" xfId="42064" xr:uid="{00000000-0005-0000-0000-0000BB820000}"/>
    <cellStyle name="Normal 7 3 2 2 4 4 3" xfId="13565" xr:uid="{00000000-0005-0000-0000-0000BC820000}"/>
    <cellStyle name="Normal 7 3 2 2 4 4 3 2" xfId="36749" xr:uid="{00000000-0005-0000-0000-0000BD820000}"/>
    <cellStyle name="Normal 7 3 2 2 4 4 4" xfId="31439" xr:uid="{00000000-0005-0000-0000-0000BE820000}"/>
    <cellStyle name="Normal 7 3 2 2 4 4 5" xfId="26124" xr:uid="{00000000-0005-0000-0000-0000BF820000}"/>
    <cellStyle name="Normal 7 3 2 2 4 5" xfId="15346" xr:uid="{00000000-0005-0000-0000-0000C0820000}"/>
    <cellStyle name="Normal 7 3 2 2 4 5 2" xfId="38533" xr:uid="{00000000-0005-0000-0000-0000C1820000}"/>
    <cellStyle name="Normal 7 3 2 2 4 6" xfId="10037" xr:uid="{00000000-0005-0000-0000-0000C2820000}"/>
    <cellStyle name="Normal 7 3 2 2 4 6 2" xfId="33218" xr:uid="{00000000-0005-0000-0000-0000C3820000}"/>
    <cellStyle name="Normal 7 3 2 2 4 7" xfId="20664" xr:uid="{00000000-0005-0000-0000-0000C4820000}"/>
    <cellStyle name="Normal 7 3 2 2 4 7 2" xfId="27908" xr:uid="{00000000-0005-0000-0000-0000C5820000}"/>
    <cellStyle name="Normal 7 3 2 2 4 8" xfId="22593" xr:uid="{00000000-0005-0000-0000-0000C6820000}"/>
    <cellStyle name="Normal 7 3 2 2 4 9" xfId="43859" xr:uid="{00000000-0005-0000-0000-0000C7820000}"/>
    <cellStyle name="Normal 7 3 2 2 5" xfId="649" xr:uid="{00000000-0005-0000-0000-0000C8820000}"/>
    <cellStyle name="Normal 7 3 2 2 5 10" xfId="2613" xr:uid="{00000000-0005-0000-0000-0000C9820000}"/>
    <cellStyle name="Normal 7 3 2 2 5 2" xfId="6242" xr:uid="{00000000-0005-0000-0000-0000CA820000}"/>
    <cellStyle name="Normal 7 3 2 2 5 2 2" xfId="16686" xr:uid="{00000000-0005-0000-0000-0000CB820000}"/>
    <cellStyle name="Normal 7 3 2 2 5 2 2 2" xfId="39890" xr:uid="{00000000-0005-0000-0000-0000CC820000}"/>
    <cellStyle name="Normal 7 3 2 2 5 2 3" xfId="11392" xr:uid="{00000000-0005-0000-0000-0000CD820000}"/>
    <cellStyle name="Normal 7 3 2 2 5 2 3 2" xfId="34575" xr:uid="{00000000-0005-0000-0000-0000CE820000}"/>
    <cellStyle name="Normal 7 3 2 2 5 2 4" xfId="29265" xr:uid="{00000000-0005-0000-0000-0000CF820000}"/>
    <cellStyle name="Normal 7 3 2 2 5 2 5" xfId="23950" xr:uid="{00000000-0005-0000-0000-0000D0820000}"/>
    <cellStyle name="Normal 7 3 2 2 5 3" xfId="7975" xr:uid="{00000000-0005-0000-0000-0000D1820000}"/>
    <cellStyle name="Normal 7 3 2 2 5 3 2" xfId="18314" xr:uid="{00000000-0005-0000-0000-0000D2820000}"/>
    <cellStyle name="Normal 7 3 2 2 5 3 2 2" xfId="41658" xr:uid="{00000000-0005-0000-0000-0000D3820000}"/>
    <cellStyle name="Normal 7 3 2 2 5 3 3" xfId="13159" xr:uid="{00000000-0005-0000-0000-0000D4820000}"/>
    <cellStyle name="Normal 7 3 2 2 5 3 3 2" xfId="36343" xr:uid="{00000000-0005-0000-0000-0000D5820000}"/>
    <cellStyle name="Normal 7 3 2 2 5 3 4" xfId="31033" xr:uid="{00000000-0005-0000-0000-0000D6820000}"/>
    <cellStyle name="Normal 7 3 2 2 5 3 5" xfId="25718" xr:uid="{00000000-0005-0000-0000-0000D7820000}"/>
    <cellStyle name="Normal 7 3 2 2 5 4" xfId="14940" xr:uid="{00000000-0005-0000-0000-0000D8820000}"/>
    <cellStyle name="Normal 7 3 2 2 5 4 2" xfId="38127" xr:uid="{00000000-0005-0000-0000-0000D9820000}"/>
    <cellStyle name="Normal 7 3 2 2 5 5" xfId="9631" xr:uid="{00000000-0005-0000-0000-0000DA820000}"/>
    <cellStyle name="Normal 7 3 2 2 5 5 2" xfId="32812" xr:uid="{00000000-0005-0000-0000-0000DB820000}"/>
    <cellStyle name="Normal 7 3 2 2 5 6" xfId="20258" xr:uid="{00000000-0005-0000-0000-0000DC820000}"/>
    <cellStyle name="Normal 7 3 2 2 5 6 2" xfId="27502" xr:uid="{00000000-0005-0000-0000-0000DD820000}"/>
    <cellStyle name="Normal 7 3 2 2 5 7" xfId="22187" xr:uid="{00000000-0005-0000-0000-0000DE820000}"/>
    <cellStyle name="Normal 7 3 2 2 5 8" xfId="43453" xr:uid="{00000000-0005-0000-0000-0000DF820000}"/>
    <cellStyle name="Normal 7 3 2 2 5 9" xfId="5450" xr:uid="{00000000-0005-0000-0000-0000E0820000}"/>
    <cellStyle name="Normal 7 3 2 2 6" xfId="1476" xr:uid="{00000000-0005-0000-0000-0000E1820000}"/>
    <cellStyle name="Normal 7 3 2 2 6 10" xfId="3425" xr:uid="{00000000-0005-0000-0000-0000E2820000}"/>
    <cellStyle name="Normal 7 3 2 2 6 2" xfId="7041" xr:uid="{00000000-0005-0000-0000-0000E3820000}"/>
    <cellStyle name="Normal 7 3 2 2 6 2 2" xfId="17414" xr:uid="{00000000-0005-0000-0000-0000E4820000}"/>
    <cellStyle name="Normal 7 3 2 2 6 2 2 2" xfId="40702" xr:uid="{00000000-0005-0000-0000-0000E5820000}"/>
    <cellStyle name="Normal 7 3 2 2 6 2 3" xfId="12204" xr:uid="{00000000-0005-0000-0000-0000E6820000}"/>
    <cellStyle name="Normal 7 3 2 2 6 2 3 2" xfId="35387" xr:uid="{00000000-0005-0000-0000-0000E7820000}"/>
    <cellStyle name="Normal 7 3 2 2 6 2 4" xfId="30077" xr:uid="{00000000-0005-0000-0000-0000E8820000}"/>
    <cellStyle name="Normal 7 3 2 2 6 2 5" xfId="24762" xr:uid="{00000000-0005-0000-0000-0000E9820000}"/>
    <cellStyle name="Normal 7 3 2 2 6 3" xfId="8703" xr:uid="{00000000-0005-0000-0000-0000EA820000}"/>
    <cellStyle name="Normal 7 3 2 2 6 3 2" xfId="19125" xr:uid="{00000000-0005-0000-0000-0000EB820000}"/>
    <cellStyle name="Normal 7 3 2 2 6 3 2 2" xfId="42470" xr:uid="{00000000-0005-0000-0000-0000EC820000}"/>
    <cellStyle name="Normal 7 3 2 2 6 3 3" xfId="13971" xr:uid="{00000000-0005-0000-0000-0000ED820000}"/>
    <cellStyle name="Normal 7 3 2 2 6 3 3 2" xfId="37155" xr:uid="{00000000-0005-0000-0000-0000EE820000}"/>
    <cellStyle name="Normal 7 3 2 2 6 3 4" xfId="31845" xr:uid="{00000000-0005-0000-0000-0000EF820000}"/>
    <cellStyle name="Normal 7 3 2 2 6 3 5" xfId="26530" xr:uid="{00000000-0005-0000-0000-0000F0820000}"/>
    <cellStyle name="Normal 7 3 2 2 6 4" xfId="15752" xr:uid="{00000000-0005-0000-0000-0000F1820000}"/>
    <cellStyle name="Normal 7 3 2 2 6 4 2" xfId="38939" xr:uid="{00000000-0005-0000-0000-0000F2820000}"/>
    <cellStyle name="Normal 7 3 2 2 6 5" xfId="10443" xr:uid="{00000000-0005-0000-0000-0000F3820000}"/>
    <cellStyle name="Normal 7 3 2 2 6 5 2" xfId="33624" xr:uid="{00000000-0005-0000-0000-0000F4820000}"/>
    <cellStyle name="Normal 7 3 2 2 6 6" xfId="21070" xr:uid="{00000000-0005-0000-0000-0000F5820000}"/>
    <cellStyle name="Normal 7 3 2 2 6 6 2" xfId="28314" xr:uid="{00000000-0005-0000-0000-0000F6820000}"/>
    <cellStyle name="Normal 7 3 2 2 6 7" xfId="22999" xr:uid="{00000000-0005-0000-0000-0000F7820000}"/>
    <cellStyle name="Normal 7 3 2 2 6 8" xfId="44265" xr:uid="{00000000-0005-0000-0000-0000F8820000}"/>
    <cellStyle name="Normal 7 3 2 2 6 9" xfId="5451" xr:uid="{00000000-0005-0000-0000-0000F9820000}"/>
    <cellStyle name="Normal 7 3 2 2 7" xfId="6110" xr:uid="{00000000-0005-0000-0000-0000FA820000}"/>
    <cellStyle name="Normal 7 3 2 2 7 2" xfId="16552" xr:uid="{00000000-0005-0000-0000-0000FB820000}"/>
    <cellStyle name="Normal 7 3 2 2 7 2 2" xfId="39756" xr:uid="{00000000-0005-0000-0000-0000FC820000}"/>
    <cellStyle name="Normal 7 3 2 2 7 3" xfId="11258" xr:uid="{00000000-0005-0000-0000-0000FD820000}"/>
    <cellStyle name="Normal 7 3 2 2 7 3 2" xfId="34441" xr:uid="{00000000-0005-0000-0000-0000FE820000}"/>
    <cellStyle name="Normal 7 3 2 2 7 4" xfId="29131" xr:uid="{00000000-0005-0000-0000-0000FF820000}"/>
    <cellStyle name="Normal 7 3 2 2 7 5" xfId="23816" xr:uid="{00000000-0005-0000-0000-000000830000}"/>
    <cellStyle name="Normal 7 3 2 2 8" xfId="7841" xr:uid="{00000000-0005-0000-0000-000001830000}"/>
    <cellStyle name="Normal 7 3 2 2 8 2" xfId="18180" xr:uid="{00000000-0005-0000-0000-000002830000}"/>
    <cellStyle name="Normal 7 3 2 2 8 2 2" xfId="41524" xr:uid="{00000000-0005-0000-0000-000003830000}"/>
    <cellStyle name="Normal 7 3 2 2 8 3" xfId="13025" xr:uid="{00000000-0005-0000-0000-000004830000}"/>
    <cellStyle name="Normal 7 3 2 2 8 3 2" xfId="36209" xr:uid="{00000000-0005-0000-0000-000005830000}"/>
    <cellStyle name="Normal 7 3 2 2 8 4" xfId="30899" xr:uid="{00000000-0005-0000-0000-000006830000}"/>
    <cellStyle name="Normal 7 3 2 2 8 5" xfId="25584" xr:uid="{00000000-0005-0000-0000-000007830000}"/>
    <cellStyle name="Normal 7 3 2 2 9" xfId="14806" xr:uid="{00000000-0005-0000-0000-000008830000}"/>
    <cellStyle name="Normal 7 3 2 2 9 2" xfId="37993" xr:uid="{00000000-0005-0000-0000-000009830000}"/>
    <cellStyle name="Normal 7 3 2 3" xfId="725" xr:uid="{00000000-0005-0000-0000-00000A830000}"/>
    <cellStyle name="Normal 7 3 2 3 10" xfId="43526" xr:uid="{00000000-0005-0000-0000-00000B830000}"/>
    <cellStyle name="Normal 7 3 2 3 11" xfId="5452" xr:uid="{00000000-0005-0000-0000-00000C830000}"/>
    <cellStyle name="Normal 7 3 2 3 12" xfId="2686" xr:uid="{00000000-0005-0000-0000-00000D830000}"/>
    <cellStyle name="Normal 7 3 2 3 2" xfId="1141" xr:uid="{00000000-0005-0000-0000-00000E830000}"/>
    <cellStyle name="Normal 7 3 2 3 2 10" xfId="5453" xr:uid="{00000000-0005-0000-0000-00000F830000}"/>
    <cellStyle name="Normal 7 3 2 3 2 11" xfId="3092" xr:uid="{00000000-0005-0000-0000-000010830000}"/>
    <cellStyle name="Normal 7 3 2 3 2 2" xfId="1956" xr:uid="{00000000-0005-0000-0000-000011830000}"/>
    <cellStyle name="Normal 7 3 2 3 2 2 10" xfId="3904" xr:uid="{00000000-0005-0000-0000-000012830000}"/>
    <cellStyle name="Normal 7 3 2 3 2 2 2" xfId="7513" xr:uid="{00000000-0005-0000-0000-000013830000}"/>
    <cellStyle name="Normal 7 3 2 3 2 2 2 2" xfId="17857" xr:uid="{00000000-0005-0000-0000-000014830000}"/>
    <cellStyle name="Normal 7 3 2 3 2 2 2 2 2" xfId="41181" xr:uid="{00000000-0005-0000-0000-000015830000}"/>
    <cellStyle name="Normal 7 3 2 3 2 2 2 3" xfId="12683" xr:uid="{00000000-0005-0000-0000-000016830000}"/>
    <cellStyle name="Normal 7 3 2 3 2 2 2 3 2" xfId="35866" xr:uid="{00000000-0005-0000-0000-000017830000}"/>
    <cellStyle name="Normal 7 3 2 3 2 2 2 4" xfId="30556" xr:uid="{00000000-0005-0000-0000-000018830000}"/>
    <cellStyle name="Normal 7 3 2 3 2 2 2 5" xfId="25241" xr:uid="{00000000-0005-0000-0000-000019830000}"/>
    <cellStyle name="Normal 7 3 2 3 2 2 3" xfId="9147" xr:uid="{00000000-0005-0000-0000-00001A830000}"/>
    <cellStyle name="Normal 7 3 2 3 2 2 3 2" xfId="19604" xr:uid="{00000000-0005-0000-0000-00001B830000}"/>
    <cellStyle name="Normal 7 3 2 3 2 2 3 2 2" xfId="42949" xr:uid="{00000000-0005-0000-0000-00001C830000}"/>
    <cellStyle name="Normal 7 3 2 3 2 2 3 3" xfId="14450" xr:uid="{00000000-0005-0000-0000-00001D830000}"/>
    <cellStyle name="Normal 7 3 2 3 2 2 3 3 2" xfId="37634" xr:uid="{00000000-0005-0000-0000-00001E830000}"/>
    <cellStyle name="Normal 7 3 2 3 2 2 3 4" xfId="32324" xr:uid="{00000000-0005-0000-0000-00001F830000}"/>
    <cellStyle name="Normal 7 3 2 3 2 2 3 5" xfId="27009" xr:uid="{00000000-0005-0000-0000-000020830000}"/>
    <cellStyle name="Normal 7 3 2 3 2 2 4" xfId="16231" xr:uid="{00000000-0005-0000-0000-000021830000}"/>
    <cellStyle name="Normal 7 3 2 3 2 2 4 2" xfId="39418" xr:uid="{00000000-0005-0000-0000-000022830000}"/>
    <cellStyle name="Normal 7 3 2 3 2 2 5" xfId="10922" xr:uid="{00000000-0005-0000-0000-000023830000}"/>
    <cellStyle name="Normal 7 3 2 3 2 2 5 2" xfId="34103" xr:uid="{00000000-0005-0000-0000-000024830000}"/>
    <cellStyle name="Normal 7 3 2 3 2 2 6" xfId="21549" xr:uid="{00000000-0005-0000-0000-000025830000}"/>
    <cellStyle name="Normal 7 3 2 3 2 2 6 2" xfId="28793" xr:uid="{00000000-0005-0000-0000-000026830000}"/>
    <cellStyle name="Normal 7 3 2 3 2 2 7" xfId="23478" xr:uid="{00000000-0005-0000-0000-000027830000}"/>
    <cellStyle name="Normal 7 3 2 3 2 2 8" xfId="44744" xr:uid="{00000000-0005-0000-0000-000028830000}"/>
    <cellStyle name="Normal 7 3 2 3 2 2 9" xfId="5454" xr:uid="{00000000-0005-0000-0000-000029830000}"/>
    <cellStyle name="Normal 7 3 2 3 2 3" xfId="6713" xr:uid="{00000000-0005-0000-0000-00002A830000}"/>
    <cellStyle name="Normal 7 3 2 3 2 3 2" xfId="17105" xr:uid="{00000000-0005-0000-0000-00002B830000}"/>
    <cellStyle name="Normal 7 3 2 3 2 3 2 2" xfId="40369" xr:uid="{00000000-0005-0000-0000-00002C830000}"/>
    <cellStyle name="Normal 7 3 2 3 2 3 3" xfId="11871" xr:uid="{00000000-0005-0000-0000-00002D830000}"/>
    <cellStyle name="Normal 7 3 2 3 2 3 3 2" xfId="35054" xr:uid="{00000000-0005-0000-0000-00002E830000}"/>
    <cellStyle name="Normal 7 3 2 3 2 3 4" xfId="29744" xr:uid="{00000000-0005-0000-0000-00002F830000}"/>
    <cellStyle name="Normal 7 3 2 3 2 3 5" xfId="24429" xr:uid="{00000000-0005-0000-0000-000030830000}"/>
    <cellStyle name="Normal 7 3 2 3 2 4" xfId="8394" xr:uid="{00000000-0005-0000-0000-000031830000}"/>
    <cellStyle name="Normal 7 3 2 3 2 4 2" xfId="18792" xr:uid="{00000000-0005-0000-0000-000032830000}"/>
    <cellStyle name="Normal 7 3 2 3 2 4 2 2" xfId="42137" xr:uid="{00000000-0005-0000-0000-000033830000}"/>
    <cellStyle name="Normal 7 3 2 3 2 4 3" xfId="13638" xr:uid="{00000000-0005-0000-0000-000034830000}"/>
    <cellStyle name="Normal 7 3 2 3 2 4 3 2" xfId="36822" xr:uid="{00000000-0005-0000-0000-000035830000}"/>
    <cellStyle name="Normal 7 3 2 3 2 4 4" xfId="31512" xr:uid="{00000000-0005-0000-0000-000036830000}"/>
    <cellStyle name="Normal 7 3 2 3 2 4 5" xfId="26197" xr:uid="{00000000-0005-0000-0000-000037830000}"/>
    <cellStyle name="Normal 7 3 2 3 2 5" xfId="15419" xr:uid="{00000000-0005-0000-0000-000038830000}"/>
    <cellStyle name="Normal 7 3 2 3 2 5 2" xfId="38606" xr:uid="{00000000-0005-0000-0000-000039830000}"/>
    <cellStyle name="Normal 7 3 2 3 2 6" xfId="10110" xr:uid="{00000000-0005-0000-0000-00003A830000}"/>
    <cellStyle name="Normal 7 3 2 3 2 6 2" xfId="33291" xr:uid="{00000000-0005-0000-0000-00003B830000}"/>
    <cellStyle name="Normal 7 3 2 3 2 7" xfId="20737" xr:uid="{00000000-0005-0000-0000-00003C830000}"/>
    <cellStyle name="Normal 7 3 2 3 2 7 2" xfId="27981" xr:uid="{00000000-0005-0000-0000-00003D830000}"/>
    <cellStyle name="Normal 7 3 2 3 2 8" xfId="22666" xr:uid="{00000000-0005-0000-0000-00003E830000}"/>
    <cellStyle name="Normal 7 3 2 3 2 9" xfId="43932" xr:uid="{00000000-0005-0000-0000-00003F830000}"/>
    <cellStyle name="Normal 7 3 2 3 3" xfId="1549" xr:uid="{00000000-0005-0000-0000-000040830000}"/>
    <cellStyle name="Normal 7 3 2 3 3 10" xfId="3498" xr:uid="{00000000-0005-0000-0000-000041830000}"/>
    <cellStyle name="Normal 7 3 2 3 3 2" xfId="7113" xr:uid="{00000000-0005-0000-0000-000042830000}"/>
    <cellStyle name="Normal 7 3 2 3 3 2 2" xfId="17475" xr:uid="{00000000-0005-0000-0000-000043830000}"/>
    <cellStyle name="Normal 7 3 2 3 3 2 2 2" xfId="40775" xr:uid="{00000000-0005-0000-0000-000044830000}"/>
    <cellStyle name="Normal 7 3 2 3 3 2 3" xfId="12277" xr:uid="{00000000-0005-0000-0000-000045830000}"/>
    <cellStyle name="Normal 7 3 2 3 3 2 3 2" xfId="35460" xr:uid="{00000000-0005-0000-0000-000046830000}"/>
    <cellStyle name="Normal 7 3 2 3 3 2 4" xfId="30150" xr:uid="{00000000-0005-0000-0000-000047830000}"/>
    <cellStyle name="Normal 7 3 2 3 3 2 5" xfId="24835" xr:uid="{00000000-0005-0000-0000-000048830000}"/>
    <cellStyle name="Normal 7 3 2 3 3 3" xfId="8764" xr:uid="{00000000-0005-0000-0000-000049830000}"/>
    <cellStyle name="Normal 7 3 2 3 3 3 2" xfId="19198" xr:uid="{00000000-0005-0000-0000-00004A830000}"/>
    <cellStyle name="Normal 7 3 2 3 3 3 2 2" xfId="42543" xr:uid="{00000000-0005-0000-0000-00004B830000}"/>
    <cellStyle name="Normal 7 3 2 3 3 3 3" xfId="14044" xr:uid="{00000000-0005-0000-0000-00004C830000}"/>
    <cellStyle name="Normal 7 3 2 3 3 3 3 2" xfId="37228" xr:uid="{00000000-0005-0000-0000-00004D830000}"/>
    <cellStyle name="Normal 7 3 2 3 3 3 4" xfId="31918" xr:uid="{00000000-0005-0000-0000-00004E830000}"/>
    <cellStyle name="Normal 7 3 2 3 3 3 5" xfId="26603" xr:uid="{00000000-0005-0000-0000-00004F830000}"/>
    <cellStyle name="Normal 7 3 2 3 3 4" xfId="15825" xr:uid="{00000000-0005-0000-0000-000050830000}"/>
    <cellStyle name="Normal 7 3 2 3 3 4 2" xfId="39012" xr:uid="{00000000-0005-0000-0000-000051830000}"/>
    <cellStyle name="Normal 7 3 2 3 3 5" xfId="10516" xr:uid="{00000000-0005-0000-0000-000052830000}"/>
    <cellStyle name="Normal 7 3 2 3 3 5 2" xfId="33697" xr:uid="{00000000-0005-0000-0000-000053830000}"/>
    <cellStyle name="Normal 7 3 2 3 3 6" xfId="21143" xr:uid="{00000000-0005-0000-0000-000054830000}"/>
    <cellStyle name="Normal 7 3 2 3 3 6 2" xfId="28387" xr:uid="{00000000-0005-0000-0000-000055830000}"/>
    <cellStyle name="Normal 7 3 2 3 3 7" xfId="23072" xr:uid="{00000000-0005-0000-0000-000056830000}"/>
    <cellStyle name="Normal 7 3 2 3 3 8" xfId="44338" xr:uid="{00000000-0005-0000-0000-000057830000}"/>
    <cellStyle name="Normal 7 3 2 3 3 9" xfId="5455" xr:uid="{00000000-0005-0000-0000-000058830000}"/>
    <cellStyle name="Normal 7 3 2 3 4" xfId="6314" xr:uid="{00000000-0005-0000-0000-000059830000}"/>
    <cellStyle name="Normal 7 3 2 3 4 2" xfId="16747" xr:uid="{00000000-0005-0000-0000-00005A830000}"/>
    <cellStyle name="Normal 7 3 2 3 4 2 2" xfId="39963" xr:uid="{00000000-0005-0000-0000-00005B830000}"/>
    <cellStyle name="Normal 7 3 2 3 4 3" xfId="11465" xr:uid="{00000000-0005-0000-0000-00005C830000}"/>
    <cellStyle name="Normal 7 3 2 3 4 3 2" xfId="34648" xr:uid="{00000000-0005-0000-0000-00005D830000}"/>
    <cellStyle name="Normal 7 3 2 3 4 4" xfId="29338" xr:uid="{00000000-0005-0000-0000-00005E830000}"/>
    <cellStyle name="Normal 7 3 2 3 4 5" xfId="24023" xr:uid="{00000000-0005-0000-0000-00005F830000}"/>
    <cellStyle name="Normal 7 3 2 3 5" xfId="8036" xr:uid="{00000000-0005-0000-0000-000060830000}"/>
    <cellStyle name="Normal 7 3 2 3 5 2" xfId="18387" xr:uid="{00000000-0005-0000-0000-000061830000}"/>
    <cellStyle name="Normal 7 3 2 3 5 2 2" xfId="41731" xr:uid="{00000000-0005-0000-0000-000062830000}"/>
    <cellStyle name="Normal 7 3 2 3 5 3" xfId="13232" xr:uid="{00000000-0005-0000-0000-000063830000}"/>
    <cellStyle name="Normal 7 3 2 3 5 3 2" xfId="36416" xr:uid="{00000000-0005-0000-0000-000064830000}"/>
    <cellStyle name="Normal 7 3 2 3 5 4" xfId="31106" xr:uid="{00000000-0005-0000-0000-000065830000}"/>
    <cellStyle name="Normal 7 3 2 3 5 5" xfId="25791" xr:uid="{00000000-0005-0000-0000-000066830000}"/>
    <cellStyle name="Normal 7 3 2 3 6" xfId="15013" xr:uid="{00000000-0005-0000-0000-000067830000}"/>
    <cellStyle name="Normal 7 3 2 3 6 2" xfId="38200" xr:uid="{00000000-0005-0000-0000-000068830000}"/>
    <cellStyle name="Normal 7 3 2 3 7" xfId="9704" xr:uid="{00000000-0005-0000-0000-000069830000}"/>
    <cellStyle name="Normal 7 3 2 3 7 2" xfId="32885" xr:uid="{00000000-0005-0000-0000-00006A830000}"/>
    <cellStyle name="Normal 7 3 2 3 8" xfId="20331" xr:uid="{00000000-0005-0000-0000-00006B830000}"/>
    <cellStyle name="Normal 7 3 2 3 8 2" xfId="27575" xr:uid="{00000000-0005-0000-0000-00006C830000}"/>
    <cellStyle name="Normal 7 3 2 3 9" xfId="22260" xr:uid="{00000000-0005-0000-0000-00006D830000}"/>
    <cellStyle name="Normal 7 3 2 4" xfId="862" xr:uid="{00000000-0005-0000-0000-00006E830000}"/>
    <cellStyle name="Normal 7 3 2 4 10" xfId="43655" xr:uid="{00000000-0005-0000-0000-00006F830000}"/>
    <cellStyle name="Normal 7 3 2 4 11" xfId="5456" xr:uid="{00000000-0005-0000-0000-000070830000}"/>
    <cellStyle name="Normal 7 3 2 4 12" xfId="2815" xr:uid="{00000000-0005-0000-0000-000071830000}"/>
    <cellStyle name="Normal 7 3 2 4 2" xfId="1270" xr:uid="{00000000-0005-0000-0000-000072830000}"/>
    <cellStyle name="Normal 7 3 2 4 2 10" xfId="5457" xr:uid="{00000000-0005-0000-0000-000073830000}"/>
    <cellStyle name="Normal 7 3 2 4 2 11" xfId="3221" xr:uid="{00000000-0005-0000-0000-000074830000}"/>
    <cellStyle name="Normal 7 3 2 4 2 2" xfId="2085" xr:uid="{00000000-0005-0000-0000-000075830000}"/>
    <cellStyle name="Normal 7 3 2 4 2 2 10" xfId="4033" xr:uid="{00000000-0005-0000-0000-000076830000}"/>
    <cellStyle name="Normal 7 3 2 4 2 2 2" xfId="7640" xr:uid="{00000000-0005-0000-0000-000077830000}"/>
    <cellStyle name="Normal 7 3 2 4 2 2 2 2" xfId="17974" xr:uid="{00000000-0005-0000-0000-000078830000}"/>
    <cellStyle name="Normal 7 3 2 4 2 2 2 2 2" xfId="41310" xr:uid="{00000000-0005-0000-0000-000079830000}"/>
    <cellStyle name="Normal 7 3 2 4 2 2 2 3" xfId="12812" xr:uid="{00000000-0005-0000-0000-00007A830000}"/>
    <cellStyle name="Normal 7 3 2 4 2 2 2 3 2" xfId="35995" xr:uid="{00000000-0005-0000-0000-00007B830000}"/>
    <cellStyle name="Normal 7 3 2 4 2 2 2 4" xfId="30685" xr:uid="{00000000-0005-0000-0000-00007C830000}"/>
    <cellStyle name="Normal 7 3 2 4 2 2 2 5" xfId="25370" xr:uid="{00000000-0005-0000-0000-00007D830000}"/>
    <cellStyle name="Normal 7 3 2 4 2 2 3" xfId="9264" xr:uid="{00000000-0005-0000-0000-00007E830000}"/>
    <cellStyle name="Normal 7 3 2 4 2 2 3 2" xfId="19733" xr:uid="{00000000-0005-0000-0000-00007F830000}"/>
    <cellStyle name="Normal 7 3 2 4 2 2 3 2 2" xfId="43078" xr:uid="{00000000-0005-0000-0000-000080830000}"/>
    <cellStyle name="Normal 7 3 2 4 2 2 3 3" xfId="14579" xr:uid="{00000000-0005-0000-0000-000081830000}"/>
    <cellStyle name="Normal 7 3 2 4 2 2 3 3 2" xfId="37763" xr:uid="{00000000-0005-0000-0000-000082830000}"/>
    <cellStyle name="Normal 7 3 2 4 2 2 3 4" xfId="32453" xr:uid="{00000000-0005-0000-0000-000083830000}"/>
    <cellStyle name="Normal 7 3 2 4 2 2 3 5" xfId="27138" xr:uid="{00000000-0005-0000-0000-000084830000}"/>
    <cellStyle name="Normal 7 3 2 4 2 2 4" xfId="16360" xr:uid="{00000000-0005-0000-0000-000085830000}"/>
    <cellStyle name="Normal 7 3 2 4 2 2 4 2" xfId="39547" xr:uid="{00000000-0005-0000-0000-000086830000}"/>
    <cellStyle name="Normal 7 3 2 4 2 2 5" xfId="11051" xr:uid="{00000000-0005-0000-0000-000087830000}"/>
    <cellStyle name="Normal 7 3 2 4 2 2 5 2" xfId="34232" xr:uid="{00000000-0005-0000-0000-000088830000}"/>
    <cellStyle name="Normal 7 3 2 4 2 2 6" xfId="21678" xr:uid="{00000000-0005-0000-0000-000089830000}"/>
    <cellStyle name="Normal 7 3 2 4 2 2 6 2" xfId="28922" xr:uid="{00000000-0005-0000-0000-00008A830000}"/>
    <cellStyle name="Normal 7 3 2 4 2 2 7" xfId="23607" xr:uid="{00000000-0005-0000-0000-00008B830000}"/>
    <cellStyle name="Normal 7 3 2 4 2 2 8" xfId="44873" xr:uid="{00000000-0005-0000-0000-00008C830000}"/>
    <cellStyle name="Normal 7 3 2 4 2 2 9" xfId="5458" xr:uid="{00000000-0005-0000-0000-00008D830000}"/>
    <cellStyle name="Normal 7 3 2 4 2 3" xfId="6840" xr:uid="{00000000-0005-0000-0000-00008E830000}"/>
    <cellStyle name="Normal 7 3 2 4 2 3 2" xfId="17210" xr:uid="{00000000-0005-0000-0000-00008F830000}"/>
    <cellStyle name="Normal 7 3 2 4 2 3 2 2" xfId="40498" xr:uid="{00000000-0005-0000-0000-000090830000}"/>
    <cellStyle name="Normal 7 3 2 4 2 3 3" xfId="12000" xr:uid="{00000000-0005-0000-0000-000091830000}"/>
    <cellStyle name="Normal 7 3 2 4 2 3 3 2" xfId="35183" xr:uid="{00000000-0005-0000-0000-000092830000}"/>
    <cellStyle name="Normal 7 3 2 4 2 3 4" xfId="29873" xr:uid="{00000000-0005-0000-0000-000093830000}"/>
    <cellStyle name="Normal 7 3 2 4 2 3 5" xfId="24558" xr:uid="{00000000-0005-0000-0000-000094830000}"/>
    <cellStyle name="Normal 7 3 2 4 2 4" xfId="8499" xr:uid="{00000000-0005-0000-0000-000095830000}"/>
    <cellStyle name="Normal 7 3 2 4 2 4 2" xfId="18921" xr:uid="{00000000-0005-0000-0000-000096830000}"/>
    <cellStyle name="Normal 7 3 2 4 2 4 2 2" xfId="42266" xr:uid="{00000000-0005-0000-0000-000097830000}"/>
    <cellStyle name="Normal 7 3 2 4 2 4 3" xfId="13767" xr:uid="{00000000-0005-0000-0000-000098830000}"/>
    <cellStyle name="Normal 7 3 2 4 2 4 3 2" xfId="36951" xr:uid="{00000000-0005-0000-0000-000099830000}"/>
    <cellStyle name="Normal 7 3 2 4 2 4 4" xfId="31641" xr:uid="{00000000-0005-0000-0000-00009A830000}"/>
    <cellStyle name="Normal 7 3 2 4 2 4 5" xfId="26326" xr:uid="{00000000-0005-0000-0000-00009B830000}"/>
    <cellStyle name="Normal 7 3 2 4 2 5" xfId="15548" xr:uid="{00000000-0005-0000-0000-00009C830000}"/>
    <cellStyle name="Normal 7 3 2 4 2 5 2" xfId="38735" xr:uid="{00000000-0005-0000-0000-00009D830000}"/>
    <cellStyle name="Normal 7 3 2 4 2 6" xfId="10239" xr:uid="{00000000-0005-0000-0000-00009E830000}"/>
    <cellStyle name="Normal 7 3 2 4 2 6 2" xfId="33420" xr:uid="{00000000-0005-0000-0000-00009F830000}"/>
    <cellStyle name="Normal 7 3 2 4 2 7" xfId="20866" xr:uid="{00000000-0005-0000-0000-0000A0830000}"/>
    <cellStyle name="Normal 7 3 2 4 2 7 2" xfId="28110" xr:uid="{00000000-0005-0000-0000-0000A1830000}"/>
    <cellStyle name="Normal 7 3 2 4 2 8" xfId="22795" xr:uid="{00000000-0005-0000-0000-0000A2830000}"/>
    <cellStyle name="Normal 7 3 2 4 2 9" xfId="44061" xr:uid="{00000000-0005-0000-0000-0000A3830000}"/>
    <cellStyle name="Normal 7 3 2 4 3" xfId="1678" xr:uid="{00000000-0005-0000-0000-0000A4830000}"/>
    <cellStyle name="Normal 7 3 2 4 3 10" xfId="3627" xr:uid="{00000000-0005-0000-0000-0000A5830000}"/>
    <cellStyle name="Normal 7 3 2 4 3 2" xfId="7240" xr:uid="{00000000-0005-0000-0000-0000A6830000}"/>
    <cellStyle name="Normal 7 3 2 4 3 2 2" xfId="17592" xr:uid="{00000000-0005-0000-0000-0000A7830000}"/>
    <cellStyle name="Normal 7 3 2 4 3 2 2 2" xfId="40904" xr:uid="{00000000-0005-0000-0000-0000A8830000}"/>
    <cellStyle name="Normal 7 3 2 4 3 2 3" xfId="12406" xr:uid="{00000000-0005-0000-0000-0000A9830000}"/>
    <cellStyle name="Normal 7 3 2 4 3 2 3 2" xfId="35589" xr:uid="{00000000-0005-0000-0000-0000AA830000}"/>
    <cellStyle name="Normal 7 3 2 4 3 2 4" xfId="30279" xr:uid="{00000000-0005-0000-0000-0000AB830000}"/>
    <cellStyle name="Normal 7 3 2 4 3 2 5" xfId="24964" xr:uid="{00000000-0005-0000-0000-0000AC830000}"/>
    <cellStyle name="Normal 7 3 2 4 3 3" xfId="8881" xr:uid="{00000000-0005-0000-0000-0000AD830000}"/>
    <cellStyle name="Normal 7 3 2 4 3 3 2" xfId="19327" xr:uid="{00000000-0005-0000-0000-0000AE830000}"/>
    <cellStyle name="Normal 7 3 2 4 3 3 2 2" xfId="42672" xr:uid="{00000000-0005-0000-0000-0000AF830000}"/>
    <cellStyle name="Normal 7 3 2 4 3 3 3" xfId="14173" xr:uid="{00000000-0005-0000-0000-0000B0830000}"/>
    <cellStyle name="Normal 7 3 2 4 3 3 3 2" xfId="37357" xr:uid="{00000000-0005-0000-0000-0000B1830000}"/>
    <cellStyle name="Normal 7 3 2 4 3 3 4" xfId="32047" xr:uid="{00000000-0005-0000-0000-0000B2830000}"/>
    <cellStyle name="Normal 7 3 2 4 3 3 5" xfId="26732" xr:uid="{00000000-0005-0000-0000-0000B3830000}"/>
    <cellStyle name="Normal 7 3 2 4 3 4" xfId="15954" xr:uid="{00000000-0005-0000-0000-0000B4830000}"/>
    <cellStyle name="Normal 7 3 2 4 3 4 2" xfId="39141" xr:uid="{00000000-0005-0000-0000-0000B5830000}"/>
    <cellStyle name="Normal 7 3 2 4 3 5" xfId="10645" xr:uid="{00000000-0005-0000-0000-0000B6830000}"/>
    <cellStyle name="Normal 7 3 2 4 3 5 2" xfId="33826" xr:uid="{00000000-0005-0000-0000-0000B7830000}"/>
    <cellStyle name="Normal 7 3 2 4 3 6" xfId="21272" xr:uid="{00000000-0005-0000-0000-0000B8830000}"/>
    <cellStyle name="Normal 7 3 2 4 3 6 2" xfId="28516" xr:uid="{00000000-0005-0000-0000-0000B9830000}"/>
    <cellStyle name="Normal 7 3 2 4 3 7" xfId="23201" xr:uid="{00000000-0005-0000-0000-0000BA830000}"/>
    <cellStyle name="Normal 7 3 2 4 3 8" xfId="44467" xr:uid="{00000000-0005-0000-0000-0000BB830000}"/>
    <cellStyle name="Normal 7 3 2 4 3 9" xfId="5459" xr:uid="{00000000-0005-0000-0000-0000BC830000}"/>
    <cellStyle name="Normal 7 3 2 4 4" xfId="6441" xr:uid="{00000000-0005-0000-0000-0000BD830000}"/>
    <cellStyle name="Normal 7 3 2 4 4 2" xfId="16852" xr:uid="{00000000-0005-0000-0000-0000BE830000}"/>
    <cellStyle name="Normal 7 3 2 4 4 2 2" xfId="40092" xr:uid="{00000000-0005-0000-0000-0000BF830000}"/>
    <cellStyle name="Normal 7 3 2 4 4 3" xfId="11594" xr:uid="{00000000-0005-0000-0000-0000C0830000}"/>
    <cellStyle name="Normal 7 3 2 4 4 3 2" xfId="34777" xr:uid="{00000000-0005-0000-0000-0000C1830000}"/>
    <cellStyle name="Normal 7 3 2 4 4 4" xfId="29467" xr:uid="{00000000-0005-0000-0000-0000C2830000}"/>
    <cellStyle name="Normal 7 3 2 4 4 5" xfId="24152" xr:uid="{00000000-0005-0000-0000-0000C3830000}"/>
    <cellStyle name="Normal 7 3 2 4 5" xfId="8141" xr:uid="{00000000-0005-0000-0000-0000C4830000}"/>
    <cellStyle name="Normal 7 3 2 4 5 2" xfId="18516" xr:uid="{00000000-0005-0000-0000-0000C5830000}"/>
    <cellStyle name="Normal 7 3 2 4 5 2 2" xfId="41860" xr:uid="{00000000-0005-0000-0000-0000C6830000}"/>
    <cellStyle name="Normal 7 3 2 4 5 3" xfId="13361" xr:uid="{00000000-0005-0000-0000-0000C7830000}"/>
    <cellStyle name="Normal 7 3 2 4 5 3 2" xfId="36545" xr:uid="{00000000-0005-0000-0000-0000C8830000}"/>
    <cellStyle name="Normal 7 3 2 4 5 4" xfId="31235" xr:uid="{00000000-0005-0000-0000-0000C9830000}"/>
    <cellStyle name="Normal 7 3 2 4 5 5" xfId="25920" xr:uid="{00000000-0005-0000-0000-0000CA830000}"/>
    <cellStyle name="Normal 7 3 2 4 6" xfId="15142" xr:uid="{00000000-0005-0000-0000-0000CB830000}"/>
    <cellStyle name="Normal 7 3 2 4 6 2" xfId="38329" xr:uid="{00000000-0005-0000-0000-0000CC830000}"/>
    <cellStyle name="Normal 7 3 2 4 7" xfId="9833" xr:uid="{00000000-0005-0000-0000-0000CD830000}"/>
    <cellStyle name="Normal 7 3 2 4 7 2" xfId="33014" xr:uid="{00000000-0005-0000-0000-0000CE830000}"/>
    <cellStyle name="Normal 7 3 2 4 8" xfId="20460" xr:uid="{00000000-0005-0000-0000-0000CF830000}"/>
    <cellStyle name="Normal 7 3 2 4 8 2" xfId="27704" xr:uid="{00000000-0005-0000-0000-0000D0830000}"/>
    <cellStyle name="Normal 7 3 2 4 9" xfId="22389" xr:uid="{00000000-0005-0000-0000-0000D1830000}"/>
    <cellStyle name="Normal 7 3 2 5" xfId="1006" xr:uid="{00000000-0005-0000-0000-0000D2830000}"/>
    <cellStyle name="Normal 7 3 2 5 10" xfId="5460" xr:uid="{00000000-0005-0000-0000-0000D3830000}"/>
    <cellStyle name="Normal 7 3 2 5 11" xfId="2957" xr:uid="{00000000-0005-0000-0000-0000D4830000}"/>
    <cellStyle name="Normal 7 3 2 5 2" xfId="1821" xr:uid="{00000000-0005-0000-0000-0000D5830000}"/>
    <cellStyle name="Normal 7 3 2 5 2 10" xfId="3769" xr:uid="{00000000-0005-0000-0000-0000D6830000}"/>
    <cellStyle name="Normal 7 3 2 5 2 2" xfId="7380" xr:uid="{00000000-0005-0000-0000-0000D7830000}"/>
    <cellStyle name="Normal 7 3 2 5 2 2 2" xfId="17734" xr:uid="{00000000-0005-0000-0000-0000D8830000}"/>
    <cellStyle name="Normal 7 3 2 5 2 2 2 2" xfId="41046" xr:uid="{00000000-0005-0000-0000-0000D9830000}"/>
    <cellStyle name="Normal 7 3 2 5 2 2 3" xfId="12548" xr:uid="{00000000-0005-0000-0000-0000DA830000}"/>
    <cellStyle name="Normal 7 3 2 5 2 2 3 2" xfId="35731" xr:uid="{00000000-0005-0000-0000-0000DB830000}"/>
    <cellStyle name="Normal 7 3 2 5 2 2 4" xfId="30421" xr:uid="{00000000-0005-0000-0000-0000DC830000}"/>
    <cellStyle name="Normal 7 3 2 5 2 2 5" xfId="25106" xr:uid="{00000000-0005-0000-0000-0000DD830000}"/>
    <cellStyle name="Normal 7 3 2 5 2 3" xfId="9024" xr:uid="{00000000-0005-0000-0000-0000DE830000}"/>
    <cellStyle name="Normal 7 3 2 5 2 3 2" xfId="19469" xr:uid="{00000000-0005-0000-0000-0000DF830000}"/>
    <cellStyle name="Normal 7 3 2 5 2 3 2 2" xfId="42814" xr:uid="{00000000-0005-0000-0000-0000E0830000}"/>
    <cellStyle name="Normal 7 3 2 5 2 3 3" xfId="14315" xr:uid="{00000000-0005-0000-0000-0000E1830000}"/>
    <cellStyle name="Normal 7 3 2 5 2 3 3 2" xfId="37499" xr:uid="{00000000-0005-0000-0000-0000E2830000}"/>
    <cellStyle name="Normal 7 3 2 5 2 3 4" xfId="32189" xr:uid="{00000000-0005-0000-0000-0000E3830000}"/>
    <cellStyle name="Normal 7 3 2 5 2 3 5" xfId="26874" xr:uid="{00000000-0005-0000-0000-0000E4830000}"/>
    <cellStyle name="Normal 7 3 2 5 2 4" xfId="16096" xr:uid="{00000000-0005-0000-0000-0000E5830000}"/>
    <cellStyle name="Normal 7 3 2 5 2 4 2" xfId="39283" xr:uid="{00000000-0005-0000-0000-0000E6830000}"/>
    <cellStyle name="Normal 7 3 2 5 2 5" xfId="10787" xr:uid="{00000000-0005-0000-0000-0000E7830000}"/>
    <cellStyle name="Normal 7 3 2 5 2 5 2" xfId="33968" xr:uid="{00000000-0005-0000-0000-0000E8830000}"/>
    <cellStyle name="Normal 7 3 2 5 2 6" xfId="21414" xr:uid="{00000000-0005-0000-0000-0000E9830000}"/>
    <cellStyle name="Normal 7 3 2 5 2 6 2" xfId="28658" xr:uid="{00000000-0005-0000-0000-0000EA830000}"/>
    <cellStyle name="Normal 7 3 2 5 2 7" xfId="23343" xr:uid="{00000000-0005-0000-0000-0000EB830000}"/>
    <cellStyle name="Normal 7 3 2 5 2 8" xfId="44609" xr:uid="{00000000-0005-0000-0000-0000EC830000}"/>
    <cellStyle name="Normal 7 3 2 5 2 9" xfId="5461" xr:uid="{00000000-0005-0000-0000-0000ED830000}"/>
    <cellStyle name="Normal 7 3 2 5 3" xfId="6580" xr:uid="{00000000-0005-0000-0000-0000EE830000}"/>
    <cellStyle name="Normal 7 3 2 5 3 2" xfId="16982" xr:uid="{00000000-0005-0000-0000-0000EF830000}"/>
    <cellStyle name="Normal 7 3 2 5 3 2 2" xfId="40234" xr:uid="{00000000-0005-0000-0000-0000F0830000}"/>
    <cellStyle name="Normal 7 3 2 5 3 3" xfId="11736" xr:uid="{00000000-0005-0000-0000-0000F1830000}"/>
    <cellStyle name="Normal 7 3 2 5 3 3 2" xfId="34919" xr:uid="{00000000-0005-0000-0000-0000F2830000}"/>
    <cellStyle name="Normal 7 3 2 5 3 4" xfId="29609" xr:uid="{00000000-0005-0000-0000-0000F3830000}"/>
    <cellStyle name="Normal 7 3 2 5 3 5" xfId="24294" xr:uid="{00000000-0005-0000-0000-0000F4830000}"/>
    <cellStyle name="Normal 7 3 2 5 4" xfId="8271" xr:uid="{00000000-0005-0000-0000-0000F5830000}"/>
    <cellStyle name="Normal 7 3 2 5 4 2" xfId="18657" xr:uid="{00000000-0005-0000-0000-0000F6830000}"/>
    <cellStyle name="Normal 7 3 2 5 4 2 2" xfId="42002" xr:uid="{00000000-0005-0000-0000-0000F7830000}"/>
    <cellStyle name="Normal 7 3 2 5 4 3" xfId="13503" xr:uid="{00000000-0005-0000-0000-0000F8830000}"/>
    <cellStyle name="Normal 7 3 2 5 4 3 2" xfId="36687" xr:uid="{00000000-0005-0000-0000-0000F9830000}"/>
    <cellStyle name="Normal 7 3 2 5 4 4" xfId="31377" xr:uid="{00000000-0005-0000-0000-0000FA830000}"/>
    <cellStyle name="Normal 7 3 2 5 4 5" xfId="26062" xr:uid="{00000000-0005-0000-0000-0000FB830000}"/>
    <cellStyle name="Normal 7 3 2 5 5" xfId="15284" xr:uid="{00000000-0005-0000-0000-0000FC830000}"/>
    <cellStyle name="Normal 7 3 2 5 5 2" xfId="38471" xr:uid="{00000000-0005-0000-0000-0000FD830000}"/>
    <cellStyle name="Normal 7 3 2 5 6" xfId="9975" xr:uid="{00000000-0005-0000-0000-0000FE830000}"/>
    <cellStyle name="Normal 7 3 2 5 6 2" xfId="33156" xr:uid="{00000000-0005-0000-0000-0000FF830000}"/>
    <cellStyle name="Normal 7 3 2 5 7" xfId="20602" xr:uid="{00000000-0005-0000-0000-000000840000}"/>
    <cellStyle name="Normal 7 3 2 5 7 2" xfId="27846" xr:uid="{00000000-0005-0000-0000-000001840000}"/>
    <cellStyle name="Normal 7 3 2 5 8" xfId="22531" xr:uid="{00000000-0005-0000-0000-000002840000}"/>
    <cellStyle name="Normal 7 3 2 5 9" xfId="43797" xr:uid="{00000000-0005-0000-0000-000003840000}"/>
    <cellStyle name="Normal 7 3 2 6" xfId="587" xr:uid="{00000000-0005-0000-0000-000004840000}"/>
    <cellStyle name="Normal 7 3 2 6 10" xfId="2551" xr:uid="{00000000-0005-0000-0000-000005840000}"/>
    <cellStyle name="Normal 7 3 2 6 2" xfId="6181" xr:uid="{00000000-0005-0000-0000-000006840000}"/>
    <cellStyle name="Normal 7 3 2 6 2 2" xfId="16624" xr:uid="{00000000-0005-0000-0000-000007840000}"/>
    <cellStyle name="Normal 7 3 2 6 2 2 2" xfId="39828" xr:uid="{00000000-0005-0000-0000-000008840000}"/>
    <cellStyle name="Normal 7 3 2 6 2 3" xfId="11330" xr:uid="{00000000-0005-0000-0000-000009840000}"/>
    <cellStyle name="Normal 7 3 2 6 2 3 2" xfId="34513" xr:uid="{00000000-0005-0000-0000-00000A840000}"/>
    <cellStyle name="Normal 7 3 2 6 2 4" xfId="29203" xr:uid="{00000000-0005-0000-0000-00000B840000}"/>
    <cellStyle name="Normal 7 3 2 6 2 5" xfId="23888" xr:uid="{00000000-0005-0000-0000-00000C840000}"/>
    <cellStyle name="Normal 7 3 2 6 3" xfId="7913" xr:uid="{00000000-0005-0000-0000-00000D840000}"/>
    <cellStyle name="Normal 7 3 2 6 3 2" xfId="18252" xr:uid="{00000000-0005-0000-0000-00000E840000}"/>
    <cellStyle name="Normal 7 3 2 6 3 2 2" xfId="41596" xr:uid="{00000000-0005-0000-0000-00000F840000}"/>
    <cellStyle name="Normal 7 3 2 6 3 3" xfId="13097" xr:uid="{00000000-0005-0000-0000-000010840000}"/>
    <cellStyle name="Normal 7 3 2 6 3 3 2" xfId="36281" xr:uid="{00000000-0005-0000-0000-000011840000}"/>
    <cellStyle name="Normal 7 3 2 6 3 4" xfId="30971" xr:uid="{00000000-0005-0000-0000-000012840000}"/>
    <cellStyle name="Normal 7 3 2 6 3 5" xfId="25656" xr:uid="{00000000-0005-0000-0000-000013840000}"/>
    <cellStyle name="Normal 7 3 2 6 4" xfId="14878" xr:uid="{00000000-0005-0000-0000-000014840000}"/>
    <cellStyle name="Normal 7 3 2 6 4 2" xfId="38065" xr:uid="{00000000-0005-0000-0000-000015840000}"/>
    <cellStyle name="Normal 7 3 2 6 5" xfId="9569" xr:uid="{00000000-0005-0000-0000-000016840000}"/>
    <cellStyle name="Normal 7 3 2 6 5 2" xfId="32750" xr:uid="{00000000-0005-0000-0000-000017840000}"/>
    <cellStyle name="Normal 7 3 2 6 6" xfId="20196" xr:uid="{00000000-0005-0000-0000-000018840000}"/>
    <cellStyle name="Normal 7 3 2 6 6 2" xfId="27440" xr:uid="{00000000-0005-0000-0000-000019840000}"/>
    <cellStyle name="Normal 7 3 2 6 7" xfId="22125" xr:uid="{00000000-0005-0000-0000-00001A840000}"/>
    <cellStyle name="Normal 7 3 2 6 8" xfId="43391" xr:uid="{00000000-0005-0000-0000-00001B840000}"/>
    <cellStyle name="Normal 7 3 2 6 9" xfId="5462" xr:uid="{00000000-0005-0000-0000-00001C840000}"/>
    <cellStyle name="Normal 7 3 2 7" xfId="1414" xr:uid="{00000000-0005-0000-0000-00001D840000}"/>
    <cellStyle name="Normal 7 3 2 7 10" xfId="3363" xr:uid="{00000000-0005-0000-0000-00001E840000}"/>
    <cellStyle name="Normal 7 3 2 7 2" xfId="6980" xr:uid="{00000000-0005-0000-0000-00001F840000}"/>
    <cellStyle name="Normal 7 3 2 7 2 2" xfId="17352" xr:uid="{00000000-0005-0000-0000-000020840000}"/>
    <cellStyle name="Normal 7 3 2 7 2 2 2" xfId="40640" xr:uid="{00000000-0005-0000-0000-000021840000}"/>
    <cellStyle name="Normal 7 3 2 7 2 3" xfId="12142" xr:uid="{00000000-0005-0000-0000-000022840000}"/>
    <cellStyle name="Normal 7 3 2 7 2 3 2" xfId="35325" xr:uid="{00000000-0005-0000-0000-000023840000}"/>
    <cellStyle name="Normal 7 3 2 7 2 4" xfId="30015" xr:uid="{00000000-0005-0000-0000-000024840000}"/>
    <cellStyle name="Normal 7 3 2 7 2 5" xfId="24700" xr:uid="{00000000-0005-0000-0000-000025840000}"/>
    <cellStyle name="Normal 7 3 2 7 3" xfId="8641" xr:uid="{00000000-0005-0000-0000-000026840000}"/>
    <cellStyle name="Normal 7 3 2 7 3 2" xfId="19063" xr:uid="{00000000-0005-0000-0000-000027840000}"/>
    <cellStyle name="Normal 7 3 2 7 3 2 2" xfId="42408" xr:uid="{00000000-0005-0000-0000-000028840000}"/>
    <cellStyle name="Normal 7 3 2 7 3 3" xfId="13909" xr:uid="{00000000-0005-0000-0000-000029840000}"/>
    <cellStyle name="Normal 7 3 2 7 3 3 2" xfId="37093" xr:uid="{00000000-0005-0000-0000-00002A840000}"/>
    <cellStyle name="Normal 7 3 2 7 3 4" xfId="31783" xr:uid="{00000000-0005-0000-0000-00002B840000}"/>
    <cellStyle name="Normal 7 3 2 7 3 5" xfId="26468" xr:uid="{00000000-0005-0000-0000-00002C840000}"/>
    <cellStyle name="Normal 7 3 2 7 4" xfId="15690" xr:uid="{00000000-0005-0000-0000-00002D840000}"/>
    <cellStyle name="Normal 7 3 2 7 4 2" xfId="38877" xr:uid="{00000000-0005-0000-0000-00002E840000}"/>
    <cellStyle name="Normal 7 3 2 7 5" xfId="10381" xr:uid="{00000000-0005-0000-0000-00002F840000}"/>
    <cellStyle name="Normal 7 3 2 7 5 2" xfId="33562" xr:uid="{00000000-0005-0000-0000-000030840000}"/>
    <cellStyle name="Normal 7 3 2 7 6" xfId="21008" xr:uid="{00000000-0005-0000-0000-000031840000}"/>
    <cellStyle name="Normal 7 3 2 7 6 2" xfId="28252" xr:uid="{00000000-0005-0000-0000-000032840000}"/>
    <cellStyle name="Normal 7 3 2 7 7" xfId="22937" xr:uid="{00000000-0005-0000-0000-000033840000}"/>
    <cellStyle name="Normal 7 3 2 7 8" xfId="44203" xr:uid="{00000000-0005-0000-0000-000034840000}"/>
    <cellStyle name="Normal 7 3 2 7 9" xfId="5463" xr:uid="{00000000-0005-0000-0000-000035840000}"/>
    <cellStyle name="Normal 7 3 2 8" xfId="6048" xr:uid="{00000000-0005-0000-0000-000036840000}"/>
    <cellStyle name="Normal 7 3 2 8 2" xfId="16503" xr:uid="{00000000-0005-0000-0000-000037840000}"/>
    <cellStyle name="Normal 7 3 2 8 2 2" xfId="39694" xr:uid="{00000000-0005-0000-0000-000038840000}"/>
    <cellStyle name="Normal 7 3 2 8 3" xfId="11196" xr:uid="{00000000-0005-0000-0000-000039840000}"/>
    <cellStyle name="Normal 7 3 2 8 3 2" xfId="34379" xr:uid="{00000000-0005-0000-0000-00003A840000}"/>
    <cellStyle name="Normal 7 3 2 8 4" xfId="29069" xr:uid="{00000000-0005-0000-0000-00003B840000}"/>
    <cellStyle name="Normal 7 3 2 8 5" xfId="23754" xr:uid="{00000000-0005-0000-0000-00003C840000}"/>
    <cellStyle name="Normal 7 3 2 9" xfId="7792" xr:uid="{00000000-0005-0000-0000-00003D840000}"/>
    <cellStyle name="Normal 7 3 2 9 2" xfId="18119" xr:uid="{00000000-0005-0000-0000-00003E840000}"/>
    <cellStyle name="Normal 7 3 2 9 2 2" xfId="41462" xr:uid="{00000000-0005-0000-0000-00003F840000}"/>
    <cellStyle name="Normal 7 3 2 9 3" xfId="12963" xr:uid="{00000000-0005-0000-0000-000040840000}"/>
    <cellStyle name="Normal 7 3 2 9 3 2" xfId="36147" xr:uid="{00000000-0005-0000-0000-000041840000}"/>
    <cellStyle name="Normal 7 3 2 9 4" xfId="30837" xr:uid="{00000000-0005-0000-0000-000042840000}"/>
    <cellStyle name="Normal 7 3 2 9 5" xfId="25522" xr:uid="{00000000-0005-0000-0000-000043840000}"/>
    <cellStyle name="Normal 7 3 3" xfId="480" xr:uid="{00000000-0005-0000-0000-000044840000}"/>
    <cellStyle name="Normal 7 3 3 10" xfId="9462" xr:uid="{00000000-0005-0000-0000-000045840000}"/>
    <cellStyle name="Normal 7 3 3 10 2" xfId="32643" xr:uid="{00000000-0005-0000-0000-000046840000}"/>
    <cellStyle name="Normal 7 3 3 11" xfId="20089" xr:uid="{00000000-0005-0000-0000-000047840000}"/>
    <cellStyle name="Normal 7 3 3 11 2" xfId="27333" xr:uid="{00000000-0005-0000-0000-000048840000}"/>
    <cellStyle name="Normal 7 3 3 12" xfId="22018" xr:uid="{00000000-0005-0000-0000-000049840000}"/>
    <cellStyle name="Normal 7 3 3 13" xfId="43284" xr:uid="{00000000-0005-0000-0000-00004A840000}"/>
    <cellStyle name="Normal 7 3 3 14" xfId="5464" xr:uid="{00000000-0005-0000-0000-00004B840000}"/>
    <cellStyle name="Normal 7 3 3 15" xfId="2444" xr:uid="{00000000-0005-0000-0000-00004C840000}"/>
    <cellStyle name="Normal 7 3 3 2" xfId="752" xr:uid="{00000000-0005-0000-0000-00004D840000}"/>
    <cellStyle name="Normal 7 3 3 2 10" xfId="43553" xr:uid="{00000000-0005-0000-0000-00004E840000}"/>
    <cellStyle name="Normal 7 3 3 2 11" xfId="5465" xr:uid="{00000000-0005-0000-0000-00004F840000}"/>
    <cellStyle name="Normal 7 3 3 2 12" xfId="2713" xr:uid="{00000000-0005-0000-0000-000050840000}"/>
    <cellStyle name="Normal 7 3 3 2 2" xfId="1168" xr:uid="{00000000-0005-0000-0000-000051840000}"/>
    <cellStyle name="Normal 7 3 3 2 2 10" xfId="5466" xr:uid="{00000000-0005-0000-0000-000052840000}"/>
    <cellStyle name="Normal 7 3 3 2 2 11" xfId="3119" xr:uid="{00000000-0005-0000-0000-000053840000}"/>
    <cellStyle name="Normal 7 3 3 2 2 2" xfId="1983" xr:uid="{00000000-0005-0000-0000-000054840000}"/>
    <cellStyle name="Normal 7 3 3 2 2 2 10" xfId="3931" xr:uid="{00000000-0005-0000-0000-000055840000}"/>
    <cellStyle name="Normal 7 3 3 2 2 2 2" xfId="7540" xr:uid="{00000000-0005-0000-0000-000056840000}"/>
    <cellStyle name="Normal 7 3 3 2 2 2 2 2" xfId="17884" xr:uid="{00000000-0005-0000-0000-000057840000}"/>
    <cellStyle name="Normal 7 3 3 2 2 2 2 2 2" xfId="41208" xr:uid="{00000000-0005-0000-0000-000058840000}"/>
    <cellStyle name="Normal 7 3 3 2 2 2 2 3" xfId="12710" xr:uid="{00000000-0005-0000-0000-000059840000}"/>
    <cellStyle name="Normal 7 3 3 2 2 2 2 3 2" xfId="35893" xr:uid="{00000000-0005-0000-0000-00005A840000}"/>
    <cellStyle name="Normal 7 3 3 2 2 2 2 4" xfId="30583" xr:uid="{00000000-0005-0000-0000-00005B840000}"/>
    <cellStyle name="Normal 7 3 3 2 2 2 2 5" xfId="25268" xr:uid="{00000000-0005-0000-0000-00005C840000}"/>
    <cellStyle name="Normal 7 3 3 2 2 2 3" xfId="9174" xr:uid="{00000000-0005-0000-0000-00005D840000}"/>
    <cellStyle name="Normal 7 3 3 2 2 2 3 2" xfId="19631" xr:uid="{00000000-0005-0000-0000-00005E840000}"/>
    <cellStyle name="Normal 7 3 3 2 2 2 3 2 2" xfId="42976" xr:uid="{00000000-0005-0000-0000-00005F840000}"/>
    <cellStyle name="Normal 7 3 3 2 2 2 3 3" xfId="14477" xr:uid="{00000000-0005-0000-0000-000060840000}"/>
    <cellStyle name="Normal 7 3 3 2 2 2 3 3 2" xfId="37661" xr:uid="{00000000-0005-0000-0000-000061840000}"/>
    <cellStyle name="Normal 7 3 3 2 2 2 3 4" xfId="32351" xr:uid="{00000000-0005-0000-0000-000062840000}"/>
    <cellStyle name="Normal 7 3 3 2 2 2 3 5" xfId="27036" xr:uid="{00000000-0005-0000-0000-000063840000}"/>
    <cellStyle name="Normal 7 3 3 2 2 2 4" xfId="16258" xr:uid="{00000000-0005-0000-0000-000064840000}"/>
    <cellStyle name="Normal 7 3 3 2 2 2 4 2" xfId="39445" xr:uid="{00000000-0005-0000-0000-000065840000}"/>
    <cellStyle name="Normal 7 3 3 2 2 2 5" xfId="10949" xr:uid="{00000000-0005-0000-0000-000066840000}"/>
    <cellStyle name="Normal 7 3 3 2 2 2 5 2" xfId="34130" xr:uid="{00000000-0005-0000-0000-000067840000}"/>
    <cellStyle name="Normal 7 3 3 2 2 2 6" xfId="21576" xr:uid="{00000000-0005-0000-0000-000068840000}"/>
    <cellStyle name="Normal 7 3 3 2 2 2 6 2" xfId="28820" xr:uid="{00000000-0005-0000-0000-000069840000}"/>
    <cellStyle name="Normal 7 3 3 2 2 2 7" xfId="23505" xr:uid="{00000000-0005-0000-0000-00006A840000}"/>
    <cellStyle name="Normal 7 3 3 2 2 2 8" xfId="44771" xr:uid="{00000000-0005-0000-0000-00006B840000}"/>
    <cellStyle name="Normal 7 3 3 2 2 2 9" xfId="5467" xr:uid="{00000000-0005-0000-0000-00006C840000}"/>
    <cellStyle name="Normal 7 3 3 2 2 3" xfId="6740" xr:uid="{00000000-0005-0000-0000-00006D840000}"/>
    <cellStyle name="Normal 7 3 3 2 2 3 2" xfId="17132" xr:uid="{00000000-0005-0000-0000-00006E840000}"/>
    <cellStyle name="Normal 7 3 3 2 2 3 2 2" xfId="40396" xr:uid="{00000000-0005-0000-0000-00006F840000}"/>
    <cellStyle name="Normal 7 3 3 2 2 3 3" xfId="11898" xr:uid="{00000000-0005-0000-0000-000070840000}"/>
    <cellStyle name="Normal 7 3 3 2 2 3 3 2" xfId="35081" xr:uid="{00000000-0005-0000-0000-000071840000}"/>
    <cellStyle name="Normal 7 3 3 2 2 3 4" xfId="29771" xr:uid="{00000000-0005-0000-0000-000072840000}"/>
    <cellStyle name="Normal 7 3 3 2 2 3 5" xfId="24456" xr:uid="{00000000-0005-0000-0000-000073840000}"/>
    <cellStyle name="Normal 7 3 3 2 2 4" xfId="8421" xr:uid="{00000000-0005-0000-0000-000074840000}"/>
    <cellStyle name="Normal 7 3 3 2 2 4 2" xfId="18819" xr:uid="{00000000-0005-0000-0000-000075840000}"/>
    <cellStyle name="Normal 7 3 3 2 2 4 2 2" xfId="42164" xr:uid="{00000000-0005-0000-0000-000076840000}"/>
    <cellStyle name="Normal 7 3 3 2 2 4 3" xfId="13665" xr:uid="{00000000-0005-0000-0000-000077840000}"/>
    <cellStyle name="Normal 7 3 3 2 2 4 3 2" xfId="36849" xr:uid="{00000000-0005-0000-0000-000078840000}"/>
    <cellStyle name="Normal 7 3 3 2 2 4 4" xfId="31539" xr:uid="{00000000-0005-0000-0000-000079840000}"/>
    <cellStyle name="Normal 7 3 3 2 2 4 5" xfId="26224" xr:uid="{00000000-0005-0000-0000-00007A840000}"/>
    <cellStyle name="Normal 7 3 3 2 2 5" xfId="15446" xr:uid="{00000000-0005-0000-0000-00007B840000}"/>
    <cellStyle name="Normal 7 3 3 2 2 5 2" xfId="38633" xr:uid="{00000000-0005-0000-0000-00007C840000}"/>
    <cellStyle name="Normal 7 3 3 2 2 6" xfId="10137" xr:uid="{00000000-0005-0000-0000-00007D840000}"/>
    <cellStyle name="Normal 7 3 3 2 2 6 2" xfId="33318" xr:uid="{00000000-0005-0000-0000-00007E840000}"/>
    <cellStyle name="Normal 7 3 3 2 2 7" xfId="20764" xr:uid="{00000000-0005-0000-0000-00007F840000}"/>
    <cellStyle name="Normal 7 3 3 2 2 7 2" xfId="28008" xr:uid="{00000000-0005-0000-0000-000080840000}"/>
    <cellStyle name="Normal 7 3 3 2 2 8" xfId="22693" xr:uid="{00000000-0005-0000-0000-000081840000}"/>
    <cellStyle name="Normal 7 3 3 2 2 9" xfId="43959" xr:uid="{00000000-0005-0000-0000-000082840000}"/>
    <cellStyle name="Normal 7 3 3 2 3" xfId="1576" xr:uid="{00000000-0005-0000-0000-000083840000}"/>
    <cellStyle name="Normal 7 3 3 2 3 10" xfId="3525" xr:uid="{00000000-0005-0000-0000-000084840000}"/>
    <cellStyle name="Normal 7 3 3 2 3 2" xfId="7140" xr:uid="{00000000-0005-0000-0000-000085840000}"/>
    <cellStyle name="Normal 7 3 3 2 3 2 2" xfId="17502" xr:uid="{00000000-0005-0000-0000-000086840000}"/>
    <cellStyle name="Normal 7 3 3 2 3 2 2 2" xfId="40802" xr:uid="{00000000-0005-0000-0000-000087840000}"/>
    <cellStyle name="Normal 7 3 3 2 3 2 3" xfId="12304" xr:uid="{00000000-0005-0000-0000-000088840000}"/>
    <cellStyle name="Normal 7 3 3 2 3 2 3 2" xfId="35487" xr:uid="{00000000-0005-0000-0000-000089840000}"/>
    <cellStyle name="Normal 7 3 3 2 3 2 4" xfId="30177" xr:uid="{00000000-0005-0000-0000-00008A840000}"/>
    <cellStyle name="Normal 7 3 3 2 3 2 5" xfId="24862" xr:uid="{00000000-0005-0000-0000-00008B840000}"/>
    <cellStyle name="Normal 7 3 3 2 3 3" xfId="8791" xr:uid="{00000000-0005-0000-0000-00008C840000}"/>
    <cellStyle name="Normal 7 3 3 2 3 3 2" xfId="19225" xr:uid="{00000000-0005-0000-0000-00008D840000}"/>
    <cellStyle name="Normal 7 3 3 2 3 3 2 2" xfId="42570" xr:uid="{00000000-0005-0000-0000-00008E840000}"/>
    <cellStyle name="Normal 7 3 3 2 3 3 3" xfId="14071" xr:uid="{00000000-0005-0000-0000-00008F840000}"/>
    <cellStyle name="Normal 7 3 3 2 3 3 3 2" xfId="37255" xr:uid="{00000000-0005-0000-0000-000090840000}"/>
    <cellStyle name="Normal 7 3 3 2 3 3 4" xfId="31945" xr:uid="{00000000-0005-0000-0000-000091840000}"/>
    <cellStyle name="Normal 7 3 3 2 3 3 5" xfId="26630" xr:uid="{00000000-0005-0000-0000-000092840000}"/>
    <cellStyle name="Normal 7 3 3 2 3 4" xfId="15852" xr:uid="{00000000-0005-0000-0000-000093840000}"/>
    <cellStyle name="Normal 7 3 3 2 3 4 2" xfId="39039" xr:uid="{00000000-0005-0000-0000-000094840000}"/>
    <cellStyle name="Normal 7 3 3 2 3 5" xfId="10543" xr:uid="{00000000-0005-0000-0000-000095840000}"/>
    <cellStyle name="Normal 7 3 3 2 3 5 2" xfId="33724" xr:uid="{00000000-0005-0000-0000-000096840000}"/>
    <cellStyle name="Normal 7 3 3 2 3 6" xfId="21170" xr:uid="{00000000-0005-0000-0000-000097840000}"/>
    <cellStyle name="Normal 7 3 3 2 3 6 2" xfId="28414" xr:uid="{00000000-0005-0000-0000-000098840000}"/>
    <cellStyle name="Normal 7 3 3 2 3 7" xfId="23099" xr:uid="{00000000-0005-0000-0000-000099840000}"/>
    <cellStyle name="Normal 7 3 3 2 3 8" xfId="44365" xr:uid="{00000000-0005-0000-0000-00009A840000}"/>
    <cellStyle name="Normal 7 3 3 2 3 9" xfId="5468" xr:uid="{00000000-0005-0000-0000-00009B840000}"/>
    <cellStyle name="Normal 7 3 3 2 4" xfId="6341" xr:uid="{00000000-0005-0000-0000-00009C840000}"/>
    <cellStyle name="Normal 7 3 3 2 4 2" xfId="16774" xr:uid="{00000000-0005-0000-0000-00009D840000}"/>
    <cellStyle name="Normal 7 3 3 2 4 2 2" xfId="39990" xr:uid="{00000000-0005-0000-0000-00009E840000}"/>
    <cellStyle name="Normal 7 3 3 2 4 3" xfId="11492" xr:uid="{00000000-0005-0000-0000-00009F840000}"/>
    <cellStyle name="Normal 7 3 3 2 4 3 2" xfId="34675" xr:uid="{00000000-0005-0000-0000-0000A0840000}"/>
    <cellStyle name="Normal 7 3 3 2 4 4" xfId="29365" xr:uid="{00000000-0005-0000-0000-0000A1840000}"/>
    <cellStyle name="Normal 7 3 3 2 4 5" xfId="24050" xr:uid="{00000000-0005-0000-0000-0000A2840000}"/>
    <cellStyle name="Normal 7 3 3 2 5" xfId="8063" xr:uid="{00000000-0005-0000-0000-0000A3840000}"/>
    <cellStyle name="Normal 7 3 3 2 5 2" xfId="18414" xr:uid="{00000000-0005-0000-0000-0000A4840000}"/>
    <cellStyle name="Normal 7 3 3 2 5 2 2" xfId="41758" xr:uid="{00000000-0005-0000-0000-0000A5840000}"/>
    <cellStyle name="Normal 7 3 3 2 5 3" xfId="13259" xr:uid="{00000000-0005-0000-0000-0000A6840000}"/>
    <cellStyle name="Normal 7 3 3 2 5 3 2" xfId="36443" xr:uid="{00000000-0005-0000-0000-0000A7840000}"/>
    <cellStyle name="Normal 7 3 3 2 5 4" xfId="31133" xr:uid="{00000000-0005-0000-0000-0000A8840000}"/>
    <cellStyle name="Normal 7 3 3 2 5 5" xfId="25818" xr:uid="{00000000-0005-0000-0000-0000A9840000}"/>
    <cellStyle name="Normal 7 3 3 2 6" xfId="15040" xr:uid="{00000000-0005-0000-0000-0000AA840000}"/>
    <cellStyle name="Normal 7 3 3 2 6 2" xfId="38227" xr:uid="{00000000-0005-0000-0000-0000AB840000}"/>
    <cellStyle name="Normal 7 3 3 2 7" xfId="9731" xr:uid="{00000000-0005-0000-0000-0000AC840000}"/>
    <cellStyle name="Normal 7 3 3 2 7 2" xfId="32912" xr:uid="{00000000-0005-0000-0000-0000AD840000}"/>
    <cellStyle name="Normal 7 3 3 2 8" xfId="20358" xr:uid="{00000000-0005-0000-0000-0000AE840000}"/>
    <cellStyle name="Normal 7 3 3 2 8 2" xfId="27602" xr:uid="{00000000-0005-0000-0000-0000AF840000}"/>
    <cellStyle name="Normal 7 3 3 2 9" xfId="22287" xr:uid="{00000000-0005-0000-0000-0000B0840000}"/>
    <cellStyle name="Normal 7 3 3 3" xfId="889" xr:uid="{00000000-0005-0000-0000-0000B1840000}"/>
    <cellStyle name="Normal 7 3 3 3 10" xfId="43682" xr:uid="{00000000-0005-0000-0000-0000B2840000}"/>
    <cellStyle name="Normal 7 3 3 3 11" xfId="5469" xr:uid="{00000000-0005-0000-0000-0000B3840000}"/>
    <cellStyle name="Normal 7 3 3 3 12" xfId="2842" xr:uid="{00000000-0005-0000-0000-0000B4840000}"/>
    <cellStyle name="Normal 7 3 3 3 2" xfId="1297" xr:uid="{00000000-0005-0000-0000-0000B5840000}"/>
    <cellStyle name="Normal 7 3 3 3 2 10" xfId="5470" xr:uid="{00000000-0005-0000-0000-0000B6840000}"/>
    <cellStyle name="Normal 7 3 3 3 2 11" xfId="3248" xr:uid="{00000000-0005-0000-0000-0000B7840000}"/>
    <cellStyle name="Normal 7 3 3 3 2 2" xfId="2112" xr:uid="{00000000-0005-0000-0000-0000B8840000}"/>
    <cellStyle name="Normal 7 3 3 3 2 2 10" xfId="4060" xr:uid="{00000000-0005-0000-0000-0000B9840000}"/>
    <cellStyle name="Normal 7 3 3 3 2 2 2" xfId="7667" xr:uid="{00000000-0005-0000-0000-0000BA840000}"/>
    <cellStyle name="Normal 7 3 3 3 2 2 2 2" xfId="18001" xr:uid="{00000000-0005-0000-0000-0000BB840000}"/>
    <cellStyle name="Normal 7 3 3 3 2 2 2 2 2" xfId="41337" xr:uid="{00000000-0005-0000-0000-0000BC840000}"/>
    <cellStyle name="Normal 7 3 3 3 2 2 2 3" xfId="12839" xr:uid="{00000000-0005-0000-0000-0000BD840000}"/>
    <cellStyle name="Normal 7 3 3 3 2 2 2 3 2" xfId="36022" xr:uid="{00000000-0005-0000-0000-0000BE840000}"/>
    <cellStyle name="Normal 7 3 3 3 2 2 2 4" xfId="30712" xr:uid="{00000000-0005-0000-0000-0000BF840000}"/>
    <cellStyle name="Normal 7 3 3 3 2 2 2 5" xfId="25397" xr:uid="{00000000-0005-0000-0000-0000C0840000}"/>
    <cellStyle name="Normal 7 3 3 3 2 2 3" xfId="9291" xr:uid="{00000000-0005-0000-0000-0000C1840000}"/>
    <cellStyle name="Normal 7 3 3 3 2 2 3 2" xfId="19760" xr:uid="{00000000-0005-0000-0000-0000C2840000}"/>
    <cellStyle name="Normal 7 3 3 3 2 2 3 2 2" xfId="43105" xr:uid="{00000000-0005-0000-0000-0000C3840000}"/>
    <cellStyle name="Normal 7 3 3 3 2 2 3 3" xfId="14606" xr:uid="{00000000-0005-0000-0000-0000C4840000}"/>
    <cellStyle name="Normal 7 3 3 3 2 2 3 3 2" xfId="37790" xr:uid="{00000000-0005-0000-0000-0000C5840000}"/>
    <cellStyle name="Normal 7 3 3 3 2 2 3 4" xfId="32480" xr:uid="{00000000-0005-0000-0000-0000C6840000}"/>
    <cellStyle name="Normal 7 3 3 3 2 2 3 5" xfId="27165" xr:uid="{00000000-0005-0000-0000-0000C7840000}"/>
    <cellStyle name="Normal 7 3 3 3 2 2 4" xfId="16387" xr:uid="{00000000-0005-0000-0000-0000C8840000}"/>
    <cellStyle name="Normal 7 3 3 3 2 2 4 2" xfId="39574" xr:uid="{00000000-0005-0000-0000-0000C9840000}"/>
    <cellStyle name="Normal 7 3 3 3 2 2 5" xfId="11078" xr:uid="{00000000-0005-0000-0000-0000CA840000}"/>
    <cellStyle name="Normal 7 3 3 3 2 2 5 2" xfId="34259" xr:uid="{00000000-0005-0000-0000-0000CB840000}"/>
    <cellStyle name="Normal 7 3 3 3 2 2 6" xfId="21705" xr:uid="{00000000-0005-0000-0000-0000CC840000}"/>
    <cellStyle name="Normal 7 3 3 3 2 2 6 2" xfId="28949" xr:uid="{00000000-0005-0000-0000-0000CD840000}"/>
    <cellStyle name="Normal 7 3 3 3 2 2 7" xfId="23634" xr:uid="{00000000-0005-0000-0000-0000CE840000}"/>
    <cellStyle name="Normal 7 3 3 3 2 2 8" xfId="44900" xr:uid="{00000000-0005-0000-0000-0000CF840000}"/>
    <cellStyle name="Normal 7 3 3 3 2 2 9" xfId="5471" xr:uid="{00000000-0005-0000-0000-0000D0840000}"/>
    <cellStyle name="Normal 7 3 3 3 2 3" xfId="6867" xr:uid="{00000000-0005-0000-0000-0000D1840000}"/>
    <cellStyle name="Normal 7 3 3 3 2 3 2" xfId="17237" xr:uid="{00000000-0005-0000-0000-0000D2840000}"/>
    <cellStyle name="Normal 7 3 3 3 2 3 2 2" xfId="40525" xr:uid="{00000000-0005-0000-0000-0000D3840000}"/>
    <cellStyle name="Normal 7 3 3 3 2 3 3" xfId="12027" xr:uid="{00000000-0005-0000-0000-0000D4840000}"/>
    <cellStyle name="Normal 7 3 3 3 2 3 3 2" xfId="35210" xr:uid="{00000000-0005-0000-0000-0000D5840000}"/>
    <cellStyle name="Normal 7 3 3 3 2 3 4" xfId="29900" xr:uid="{00000000-0005-0000-0000-0000D6840000}"/>
    <cellStyle name="Normal 7 3 3 3 2 3 5" xfId="24585" xr:uid="{00000000-0005-0000-0000-0000D7840000}"/>
    <cellStyle name="Normal 7 3 3 3 2 4" xfId="8526" xr:uid="{00000000-0005-0000-0000-0000D8840000}"/>
    <cellStyle name="Normal 7 3 3 3 2 4 2" xfId="18948" xr:uid="{00000000-0005-0000-0000-0000D9840000}"/>
    <cellStyle name="Normal 7 3 3 3 2 4 2 2" xfId="42293" xr:uid="{00000000-0005-0000-0000-0000DA840000}"/>
    <cellStyle name="Normal 7 3 3 3 2 4 3" xfId="13794" xr:uid="{00000000-0005-0000-0000-0000DB840000}"/>
    <cellStyle name="Normal 7 3 3 3 2 4 3 2" xfId="36978" xr:uid="{00000000-0005-0000-0000-0000DC840000}"/>
    <cellStyle name="Normal 7 3 3 3 2 4 4" xfId="31668" xr:uid="{00000000-0005-0000-0000-0000DD840000}"/>
    <cellStyle name="Normal 7 3 3 3 2 4 5" xfId="26353" xr:uid="{00000000-0005-0000-0000-0000DE840000}"/>
    <cellStyle name="Normal 7 3 3 3 2 5" xfId="15575" xr:uid="{00000000-0005-0000-0000-0000DF840000}"/>
    <cellStyle name="Normal 7 3 3 3 2 5 2" xfId="38762" xr:uid="{00000000-0005-0000-0000-0000E0840000}"/>
    <cellStyle name="Normal 7 3 3 3 2 6" xfId="10266" xr:uid="{00000000-0005-0000-0000-0000E1840000}"/>
    <cellStyle name="Normal 7 3 3 3 2 6 2" xfId="33447" xr:uid="{00000000-0005-0000-0000-0000E2840000}"/>
    <cellStyle name="Normal 7 3 3 3 2 7" xfId="20893" xr:uid="{00000000-0005-0000-0000-0000E3840000}"/>
    <cellStyle name="Normal 7 3 3 3 2 7 2" xfId="28137" xr:uid="{00000000-0005-0000-0000-0000E4840000}"/>
    <cellStyle name="Normal 7 3 3 3 2 8" xfId="22822" xr:uid="{00000000-0005-0000-0000-0000E5840000}"/>
    <cellStyle name="Normal 7 3 3 3 2 9" xfId="44088" xr:uid="{00000000-0005-0000-0000-0000E6840000}"/>
    <cellStyle name="Normal 7 3 3 3 3" xfId="1705" xr:uid="{00000000-0005-0000-0000-0000E7840000}"/>
    <cellStyle name="Normal 7 3 3 3 3 10" xfId="3654" xr:uid="{00000000-0005-0000-0000-0000E8840000}"/>
    <cellStyle name="Normal 7 3 3 3 3 2" xfId="7267" xr:uid="{00000000-0005-0000-0000-0000E9840000}"/>
    <cellStyle name="Normal 7 3 3 3 3 2 2" xfId="17619" xr:uid="{00000000-0005-0000-0000-0000EA840000}"/>
    <cellStyle name="Normal 7 3 3 3 3 2 2 2" xfId="40931" xr:uid="{00000000-0005-0000-0000-0000EB840000}"/>
    <cellStyle name="Normal 7 3 3 3 3 2 3" xfId="12433" xr:uid="{00000000-0005-0000-0000-0000EC840000}"/>
    <cellStyle name="Normal 7 3 3 3 3 2 3 2" xfId="35616" xr:uid="{00000000-0005-0000-0000-0000ED840000}"/>
    <cellStyle name="Normal 7 3 3 3 3 2 4" xfId="30306" xr:uid="{00000000-0005-0000-0000-0000EE840000}"/>
    <cellStyle name="Normal 7 3 3 3 3 2 5" xfId="24991" xr:uid="{00000000-0005-0000-0000-0000EF840000}"/>
    <cellStyle name="Normal 7 3 3 3 3 3" xfId="8908" xr:uid="{00000000-0005-0000-0000-0000F0840000}"/>
    <cellStyle name="Normal 7 3 3 3 3 3 2" xfId="19354" xr:uid="{00000000-0005-0000-0000-0000F1840000}"/>
    <cellStyle name="Normal 7 3 3 3 3 3 2 2" xfId="42699" xr:uid="{00000000-0005-0000-0000-0000F2840000}"/>
    <cellStyle name="Normal 7 3 3 3 3 3 3" xfId="14200" xr:uid="{00000000-0005-0000-0000-0000F3840000}"/>
    <cellStyle name="Normal 7 3 3 3 3 3 3 2" xfId="37384" xr:uid="{00000000-0005-0000-0000-0000F4840000}"/>
    <cellStyle name="Normal 7 3 3 3 3 3 4" xfId="32074" xr:uid="{00000000-0005-0000-0000-0000F5840000}"/>
    <cellStyle name="Normal 7 3 3 3 3 3 5" xfId="26759" xr:uid="{00000000-0005-0000-0000-0000F6840000}"/>
    <cellStyle name="Normal 7 3 3 3 3 4" xfId="15981" xr:uid="{00000000-0005-0000-0000-0000F7840000}"/>
    <cellStyle name="Normal 7 3 3 3 3 4 2" xfId="39168" xr:uid="{00000000-0005-0000-0000-0000F8840000}"/>
    <cellStyle name="Normal 7 3 3 3 3 5" xfId="10672" xr:uid="{00000000-0005-0000-0000-0000F9840000}"/>
    <cellStyle name="Normal 7 3 3 3 3 5 2" xfId="33853" xr:uid="{00000000-0005-0000-0000-0000FA840000}"/>
    <cellStyle name="Normal 7 3 3 3 3 6" xfId="21299" xr:uid="{00000000-0005-0000-0000-0000FB840000}"/>
    <cellStyle name="Normal 7 3 3 3 3 6 2" xfId="28543" xr:uid="{00000000-0005-0000-0000-0000FC840000}"/>
    <cellStyle name="Normal 7 3 3 3 3 7" xfId="23228" xr:uid="{00000000-0005-0000-0000-0000FD840000}"/>
    <cellStyle name="Normal 7 3 3 3 3 8" xfId="44494" xr:uid="{00000000-0005-0000-0000-0000FE840000}"/>
    <cellStyle name="Normal 7 3 3 3 3 9" xfId="5472" xr:uid="{00000000-0005-0000-0000-0000FF840000}"/>
    <cellStyle name="Normal 7 3 3 3 4" xfId="6468" xr:uid="{00000000-0005-0000-0000-000000850000}"/>
    <cellStyle name="Normal 7 3 3 3 4 2" xfId="16879" xr:uid="{00000000-0005-0000-0000-000001850000}"/>
    <cellStyle name="Normal 7 3 3 3 4 2 2" xfId="40119" xr:uid="{00000000-0005-0000-0000-000002850000}"/>
    <cellStyle name="Normal 7 3 3 3 4 3" xfId="11621" xr:uid="{00000000-0005-0000-0000-000003850000}"/>
    <cellStyle name="Normal 7 3 3 3 4 3 2" xfId="34804" xr:uid="{00000000-0005-0000-0000-000004850000}"/>
    <cellStyle name="Normal 7 3 3 3 4 4" xfId="29494" xr:uid="{00000000-0005-0000-0000-000005850000}"/>
    <cellStyle name="Normal 7 3 3 3 4 5" xfId="24179" xr:uid="{00000000-0005-0000-0000-000006850000}"/>
    <cellStyle name="Normal 7 3 3 3 5" xfId="8168" xr:uid="{00000000-0005-0000-0000-000007850000}"/>
    <cellStyle name="Normal 7 3 3 3 5 2" xfId="18543" xr:uid="{00000000-0005-0000-0000-000008850000}"/>
    <cellStyle name="Normal 7 3 3 3 5 2 2" xfId="41887" xr:uid="{00000000-0005-0000-0000-000009850000}"/>
    <cellStyle name="Normal 7 3 3 3 5 3" xfId="13388" xr:uid="{00000000-0005-0000-0000-00000A850000}"/>
    <cellStyle name="Normal 7 3 3 3 5 3 2" xfId="36572" xr:uid="{00000000-0005-0000-0000-00000B850000}"/>
    <cellStyle name="Normal 7 3 3 3 5 4" xfId="31262" xr:uid="{00000000-0005-0000-0000-00000C850000}"/>
    <cellStyle name="Normal 7 3 3 3 5 5" xfId="25947" xr:uid="{00000000-0005-0000-0000-00000D850000}"/>
    <cellStyle name="Normal 7 3 3 3 6" xfId="15169" xr:uid="{00000000-0005-0000-0000-00000E850000}"/>
    <cellStyle name="Normal 7 3 3 3 6 2" xfId="38356" xr:uid="{00000000-0005-0000-0000-00000F850000}"/>
    <cellStyle name="Normal 7 3 3 3 7" xfId="9860" xr:uid="{00000000-0005-0000-0000-000010850000}"/>
    <cellStyle name="Normal 7 3 3 3 7 2" xfId="33041" xr:uid="{00000000-0005-0000-0000-000011850000}"/>
    <cellStyle name="Normal 7 3 3 3 8" xfId="20487" xr:uid="{00000000-0005-0000-0000-000012850000}"/>
    <cellStyle name="Normal 7 3 3 3 8 2" xfId="27731" xr:uid="{00000000-0005-0000-0000-000013850000}"/>
    <cellStyle name="Normal 7 3 3 3 9" xfId="22416" xr:uid="{00000000-0005-0000-0000-000014850000}"/>
    <cellStyle name="Normal 7 3 3 4" xfId="1033" xr:uid="{00000000-0005-0000-0000-000015850000}"/>
    <cellStyle name="Normal 7 3 3 4 10" xfId="5473" xr:uid="{00000000-0005-0000-0000-000016850000}"/>
    <cellStyle name="Normal 7 3 3 4 11" xfId="2984" xr:uid="{00000000-0005-0000-0000-000017850000}"/>
    <cellStyle name="Normal 7 3 3 4 2" xfId="1848" xr:uid="{00000000-0005-0000-0000-000018850000}"/>
    <cellStyle name="Normal 7 3 3 4 2 10" xfId="3796" xr:uid="{00000000-0005-0000-0000-000019850000}"/>
    <cellStyle name="Normal 7 3 3 4 2 2" xfId="7407" xr:uid="{00000000-0005-0000-0000-00001A850000}"/>
    <cellStyle name="Normal 7 3 3 4 2 2 2" xfId="17761" xr:uid="{00000000-0005-0000-0000-00001B850000}"/>
    <cellStyle name="Normal 7 3 3 4 2 2 2 2" xfId="41073" xr:uid="{00000000-0005-0000-0000-00001C850000}"/>
    <cellStyle name="Normal 7 3 3 4 2 2 3" xfId="12575" xr:uid="{00000000-0005-0000-0000-00001D850000}"/>
    <cellStyle name="Normal 7 3 3 4 2 2 3 2" xfId="35758" xr:uid="{00000000-0005-0000-0000-00001E850000}"/>
    <cellStyle name="Normal 7 3 3 4 2 2 4" xfId="30448" xr:uid="{00000000-0005-0000-0000-00001F850000}"/>
    <cellStyle name="Normal 7 3 3 4 2 2 5" xfId="25133" xr:uid="{00000000-0005-0000-0000-000020850000}"/>
    <cellStyle name="Normal 7 3 3 4 2 3" xfId="9051" xr:uid="{00000000-0005-0000-0000-000021850000}"/>
    <cellStyle name="Normal 7 3 3 4 2 3 2" xfId="19496" xr:uid="{00000000-0005-0000-0000-000022850000}"/>
    <cellStyle name="Normal 7 3 3 4 2 3 2 2" xfId="42841" xr:uid="{00000000-0005-0000-0000-000023850000}"/>
    <cellStyle name="Normal 7 3 3 4 2 3 3" xfId="14342" xr:uid="{00000000-0005-0000-0000-000024850000}"/>
    <cellStyle name="Normal 7 3 3 4 2 3 3 2" xfId="37526" xr:uid="{00000000-0005-0000-0000-000025850000}"/>
    <cellStyle name="Normal 7 3 3 4 2 3 4" xfId="32216" xr:uid="{00000000-0005-0000-0000-000026850000}"/>
    <cellStyle name="Normal 7 3 3 4 2 3 5" xfId="26901" xr:uid="{00000000-0005-0000-0000-000027850000}"/>
    <cellStyle name="Normal 7 3 3 4 2 4" xfId="16123" xr:uid="{00000000-0005-0000-0000-000028850000}"/>
    <cellStyle name="Normal 7 3 3 4 2 4 2" xfId="39310" xr:uid="{00000000-0005-0000-0000-000029850000}"/>
    <cellStyle name="Normal 7 3 3 4 2 5" xfId="10814" xr:uid="{00000000-0005-0000-0000-00002A850000}"/>
    <cellStyle name="Normal 7 3 3 4 2 5 2" xfId="33995" xr:uid="{00000000-0005-0000-0000-00002B850000}"/>
    <cellStyle name="Normal 7 3 3 4 2 6" xfId="21441" xr:uid="{00000000-0005-0000-0000-00002C850000}"/>
    <cellStyle name="Normal 7 3 3 4 2 6 2" xfId="28685" xr:uid="{00000000-0005-0000-0000-00002D850000}"/>
    <cellStyle name="Normal 7 3 3 4 2 7" xfId="23370" xr:uid="{00000000-0005-0000-0000-00002E850000}"/>
    <cellStyle name="Normal 7 3 3 4 2 8" xfId="44636" xr:uid="{00000000-0005-0000-0000-00002F850000}"/>
    <cellStyle name="Normal 7 3 3 4 2 9" xfId="5474" xr:uid="{00000000-0005-0000-0000-000030850000}"/>
    <cellStyle name="Normal 7 3 3 4 3" xfId="6607" xr:uid="{00000000-0005-0000-0000-000031850000}"/>
    <cellStyle name="Normal 7 3 3 4 3 2" xfId="17009" xr:uid="{00000000-0005-0000-0000-000032850000}"/>
    <cellStyle name="Normal 7 3 3 4 3 2 2" xfId="40261" xr:uid="{00000000-0005-0000-0000-000033850000}"/>
    <cellStyle name="Normal 7 3 3 4 3 3" xfId="11763" xr:uid="{00000000-0005-0000-0000-000034850000}"/>
    <cellStyle name="Normal 7 3 3 4 3 3 2" xfId="34946" xr:uid="{00000000-0005-0000-0000-000035850000}"/>
    <cellStyle name="Normal 7 3 3 4 3 4" xfId="29636" xr:uid="{00000000-0005-0000-0000-000036850000}"/>
    <cellStyle name="Normal 7 3 3 4 3 5" xfId="24321" xr:uid="{00000000-0005-0000-0000-000037850000}"/>
    <cellStyle name="Normal 7 3 3 4 4" xfId="8298" xr:uid="{00000000-0005-0000-0000-000038850000}"/>
    <cellStyle name="Normal 7 3 3 4 4 2" xfId="18684" xr:uid="{00000000-0005-0000-0000-000039850000}"/>
    <cellStyle name="Normal 7 3 3 4 4 2 2" xfId="42029" xr:uid="{00000000-0005-0000-0000-00003A850000}"/>
    <cellStyle name="Normal 7 3 3 4 4 3" xfId="13530" xr:uid="{00000000-0005-0000-0000-00003B850000}"/>
    <cellStyle name="Normal 7 3 3 4 4 3 2" xfId="36714" xr:uid="{00000000-0005-0000-0000-00003C850000}"/>
    <cellStyle name="Normal 7 3 3 4 4 4" xfId="31404" xr:uid="{00000000-0005-0000-0000-00003D850000}"/>
    <cellStyle name="Normal 7 3 3 4 4 5" xfId="26089" xr:uid="{00000000-0005-0000-0000-00003E850000}"/>
    <cellStyle name="Normal 7 3 3 4 5" xfId="15311" xr:uid="{00000000-0005-0000-0000-00003F850000}"/>
    <cellStyle name="Normal 7 3 3 4 5 2" xfId="38498" xr:uid="{00000000-0005-0000-0000-000040850000}"/>
    <cellStyle name="Normal 7 3 3 4 6" xfId="10002" xr:uid="{00000000-0005-0000-0000-000041850000}"/>
    <cellStyle name="Normal 7 3 3 4 6 2" xfId="33183" xr:uid="{00000000-0005-0000-0000-000042850000}"/>
    <cellStyle name="Normal 7 3 3 4 7" xfId="20629" xr:uid="{00000000-0005-0000-0000-000043850000}"/>
    <cellStyle name="Normal 7 3 3 4 7 2" xfId="27873" xr:uid="{00000000-0005-0000-0000-000044850000}"/>
    <cellStyle name="Normal 7 3 3 4 8" xfId="22558" xr:uid="{00000000-0005-0000-0000-000045850000}"/>
    <cellStyle name="Normal 7 3 3 4 9" xfId="43824" xr:uid="{00000000-0005-0000-0000-000046850000}"/>
    <cellStyle name="Normal 7 3 3 5" xfId="614" xr:uid="{00000000-0005-0000-0000-000047850000}"/>
    <cellStyle name="Normal 7 3 3 5 10" xfId="2578" xr:uid="{00000000-0005-0000-0000-000048850000}"/>
    <cellStyle name="Normal 7 3 3 5 2" xfId="6208" xr:uid="{00000000-0005-0000-0000-000049850000}"/>
    <cellStyle name="Normal 7 3 3 5 2 2" xfId="16651" xr:uid="{00000000-0005-0000-0000-00004A850000}"/>
    <cellStyle name="Normal 7 3 3 5 2 2 2" xfId="39855" xr:uid="{00000000-0005-0000-0000-00004B850000}"/>
    <cellStyle name="Normal 7 3 3 5 2 3" xfId="11357" xr:uid="{00000000-0005-0000-0000-00004C850000}"/>
    <cellStyle name="Normal 7 3 3 5 2 3 2" xfId="34540" xr:uid="{00000000-0005-0000-0000-00004D850000}"/>
    <cellStyle name="Normal 7 3 3 5 2 4" xfId="29230" xr:uid="{00000000-0005-0000-0000-00004E850000}"/>
    <cellStyle name="Normal 7 3 3 5 2 5" xfId="23915" xr:uid="{00000000-0005-0000-0000-00004F850000}"/>
    <cellStyle name="Normal 7 3 3 5 3" xfId="7940" xr:uid="{00000000-0005-0000-0000-000050850000}"/>
    <cellStyle name="Normal 7 3 3 5 3 2" xfId="18279" xr:uid="{00000000-0005-0000-0000-000051850000}"/>
    <cellStyle name="Normal 7 3 3 5 3 2 2" xfId="41623" xr:uid="{00000000-0005-0000-0000-000052850000}"/>
    <cellStyle name="Normal 7 3 3 5 3 3" xfId="13124" xr:uid="{00000000-0005-0000-0000-000053850000}"/>
    <cellStyle name="Normal 7 3 3 5 3 3 2" xfId="36308" xr:uid="{00000000-0005-0000-0000-000054850000}"/>
    <cellStyle name="Normal 7 3 3 5 3 4" xfId="30998" xr:uid="{00000000-0005-0000-0000-000055850000}"/>
    <cellStyle name="Normal 7 3 3 5 3 5" xfId="25683" xr:uid="{00000000-0005-0000-0000-000056850000}"/>
    <cellStyle name="Normal 7 3 3 5 4" xfId="14905" xr:uid="{00000000-0005-0000-0000-000057850000}"/>
    <cellStyle name="Normal 7 3 3 5 4 2" xfId="38092" xr:uid="{00000000-0005-0000-0000-000058850000}"/>
    <cellStyle name="Normal 7 3 3 5 5" xfId="9596" xr:uid="{00000000-0005-0000-0000-000059850000}"/>
    <cellStyle name="Normal 7 3 3 5 5 2" xfId="32777" xr:uid="{00000000-0005-0000-0000-00005A850000}"/>
    <cellStyle name="Normal 7 3 3 5 6" xfId="20223" xr:uid="{00000000-0005-0000-0000-00005B850000}"/>
    <cellStyle name="Normal 7 3 3 5 6 2" xfId="27467" xr:uid="{00000000-0005-0000-0000-00005C850000}"/>
    <cellStyle name="Normal 7 3 3 5 7" xfId="22152" xr:uid="{00000000-0005-0000-0000-00005D850000}"/>
    <cellStyle name="Normal 7 3 3 5 8" xfId="43418" xr:uid="{00000000-0005-0000-0000-00005E850000}"/>
    <cellStyle name="Normal 7 3 3 5 9" xfId="5475" xr:uid="{00000000-0005-0000-0000-00005F850000}"/>
    <cellStyle name="Normal 7 3 3 6" xfId="1441" xr:uid="{00000000-0005-0000-0000-000060850000}"/>
    <cellStyle name="Normal 7 3 3 6 10" xfId="3390" xr:uid="{00000000-0005-0000-0000-000061850000}"/>
    <cellStyle name="Normal 7 3 3 6 2" xfId="7007" xr:uid="{00000000-0005-0000-0000-000062850000}"/>
    <cellStyle name="Normal 7 3 3 6 2 2" xfId="17379" xr:uid="{00000000-0005-0000-0000-000063850000}"/>
    <cellStyle name="Normal 7 3 3 6 2 2 2" xfId="40667" xr:uid="{00000000-0005-0000-0000-000064850000}"/>
    <cellStyle name="Normal 7 3 3 6 2 3" xfId="12169" xr:uid="{00000000-0005-0000-0000-000065850000}"/>
    <cellStyle name="Normal 7 3 3 6 2 3 2" xfId="35352" xr:uid="{00000000-0005-0000-0000-000066850000}"/>
    <cellStyle name="Normal 7 3 3 6 2 4" xfId="30042" xr:uid="{00000000-0005-0000-0000-000067850000}"/>
    <cellStyle name="Normal 7 3 3 6 2 5" xfId="24727" xr:uid="{00000000-0005-0000-0000-000068850000}"/>
    <cellStyle name="Normal 7 3 3 6 3" xfId="8668" xr:uid="{00000000-0005-0000-0000-000069850000}"/>
    <cellStyle name="Normal 7 3 3 6 3 2" xfId="19090" xr:uid="{00000000-0005-0000-0000-00006A850000}"/>
    <cellStyle name="Normal 7 3 3 6 3 2 2" xfId="42435" xr:uid="{00000000-0005-0000-0000-00006B850000}"/>
    <cellStyle name="Normal 7 3 3 6 3 3" xfId="13936" xr:uid="{00000000-0005-0000-0000-00006C850000}"/>
    <cellStyle name="Normal 7 3 3 6 3 3 2" xfId="37120" xr:uid="{00000000-0005-0000-0000-00006D850000}"/>
    <cellStyle name="Normal 7 3 3 6 3 4" xfId="31810" xr:uid="{00000000-0005-0000-0000-00006E850000}"/>
    <cellStyle name="Normal 7 3 3 6 3 5" xfId="26495" xr:uid="{00000000-0005-0000-0000-00006F850000}"/>
    <cellStyle name="Normal 7 3 3 6 4" xfId="15717" xr:uid="{00000000-0005-0000-0000-000070850000}"/>
    <cellStyle name="Normal 7 3 3 6 4 2" xfId="38904" xr:uid="{00000000-0005-0000-0000-000071850000}"/>
    <cellStyle name="Normal 7 3 3 6 5" xfId="10408" xr:uid="{00000000-0005-0000-0000-000072850000}"/>
    <cellStyle name="Normal 7 3 3 6 5 2" xfId="33589" xr:uid="{00000000-0005-0000-0000-000073850000}"/>
    <cellStyle name="Normal 7 3 3 6 6" xfId="21035" xr:uid="{00000000-0005-0000-0000-000074850000}"/>
    <cellStyle name="Normal 7 3 3 6 6 2" xfId="28279" xr:uid="{00000000-0005-0000-0000-000075850000}"/>
    <cellStyle name="Normal 7 3 3 6 7" xfId="22964" xr:uid="{00000000-0005-0000-0000-000076850000}"/>
    <cellStyle name="Normal 7 3 3 6 8" xfId="44230" xr:uid="{00000000-0005-0000-0000-000077850000}"/>
    <cellStyle name="Normal 7 3 3 6 9" xfId="5476" xr:uid="{00000000-0005-0000-0000-000078850000}"/>
    <cellStyle name="Normal 7 3 3 7" xfId="6075" xr:uid="{00000000-0005-0000-0000-000079850000}"/>
    <cellStyle name="Normal 7 3 3 7 2" xfId="16530" xr:uid="{00000000-0005-0000-0000-00007A850000}"/>
    <cellStyle name="Normal 7 3 3 7 2 2" xfId="39721" xr:uid="{00000000-0005-0000-0000-00007B850000}"/>
    <cellStyle name="Normal 7 3 3 7 3" xfId="11223" xr:uid="{00000000-0005-0000-0000-00007C850000}"/>
    <cellStyle name="Normal 7 3 3 7 3 2" xfId="34406" xr:uid="{00000000-0005-0000-0000-00007D850000}"/>
    <cellStyle name="Normal 7 3 3 7 4" xfId="29096" xr:uid="{00000000-0005-0000-0000-00007E850000}"/>
    <cellStyle name="Normal 7 3 3 7 5" xfId="23781" xr:uid="{00000000-0005-0000-0000-00007F850000}"/>
    <cellStyle name="Normal 7 3 3 8" xfId="7819" xr:uid="{00000000-0005-0000-0000-000080850000}"/>
    <cellStyle name="Normal 7 3 3 8 2" xfId="18146" xr:uid="{00000000-0005-0000-0000-000081850000}"/>
    <cellStyle name="Normal 7 3 3 8 2 2" xfId="41489" xr:uid="{00000000-0005-0000-0000-000082850000}"/>
    <cellStyle name="Normal 7 3 3 8 3" xfId="12990" xr:uid="{00000000-0005-0000-0000-000083850000}"/>
    <cellStyle name="Normal 7 3 3 8 3 2" xfId="36174" xr:uid="{00000000-0005-0000-0000-000084850000}"/>
    <cellStyle name="Normal 7 3 3 8 4" xfId="30864" xr:uid="{00000000-0005-0000-0000-000085850000}"/>
    <cellStyle name="Normal 7 3 3 8 5" xfId="25549" xr:uid="{00000000-0005-0000-0000-000086850000}"/>
    <cellStyle name="Normal 7 3 3 9" xfId="14771" xr:uid="{00000000-0005-0000-0000-000087850000}"/>
    <cellStyle name="Normal 7 3 3 9 2" xfId="37958" xr:uid="{00000000-0005-0000-0000-000088850000}"/>
    <cellStyle name="Normal 7 3 4" xfId="702" xr:uid="{00000000-0005-0000-0000-000089850000}"/>
    <cellStyle name="Normal 7 3 4 10" xfId="43503" xr:uid="{00000000-0005-0000-0000-00008A850000}"/>
    <cellStyle name="Normal 7 3 4 11" xfId="5477" xr:uid="{00000000-0005-0000-0000-00008B850000}"/>
    <cellStyle name="Normal 7 3 4 12" xfId="2663" xr:uid="{00000000-0005-0000-0000-00008C850000}"/>
    <cellStyle name="Normal 7 3 4 2" xfId="1118" xr:uid="{00000000-0005-0000-0000-00008D850000}"/>
    <cellStyle name="Normal 7 3 4 2 10" xfId="5478" xr:uid="{00000000-0005-0000-0000-00008E850000}"/>
    <cellStyle name="Normal 7 3 4 2 11" xfId="3069" xr:uid="{00000000-0005-0000-0000-00008F850000}"/>
    <cellStyle name="Normal 7 3 4 2 2" xfId="1933" xr:uid="{00000000-0005-0000-0000-000090850000}"/>
    <cellStyle name="Normal 7 3 4 2 2 10" xfId="3881" xr:uid="{00000000-0005-0000-0000-000091850000}"/>
    <cellStyle name="Normal 7 3 4 2 2 2" xfId="7491" xr:uid="{00000000-0005-0000-0000-000092850000}"/>
    <cellStyle name="Normal 7 3 4 2 2 2 2" xfId="17834" xr:uid="{00000000-0005-0000-0000-000093850000}"/>
    <cellStyle name="Normal 7 3 4 2 2 2 2 2" xfId="41158" xr:uid="{00000000-0005-0000-0000-000094850000}"/>
    <cellStyle name="Normal 7 3 4 2 2 2 3" xfId="12660" xr:uid="{00000000-0005-0000-0000-000095850000}"/>
    <cellStyle name="Normal 7 3 4 2 2 2 3 2" xfId="35843" xr:uid="{00000000-0005-0000-0000-000096850000}"/>
    <cellStyle name="Normal 7 3 4 2 2 2 4" xfId="30533" xr:uid="{00000000-0005-0000-0000-000097850000}"/>
    <cellStyle name="Normal 7 3 4 2 2 2 5" xfId="25218" xr:uid="{00000000-0005-0000-0000-000098850000}"/>
    <cellStyle name="Normal 7 3 4 2 2 3" xfId="9124" xr:uid="{00000000-0005-0000-0000-000099850000}"/>
    <cellStyle name="Normal 7 3 4 2 2 3 2" xfId="19581" xr:uid="{00000000-0005-0000-0000-00009A850000}"/>
    <cellStyle name="Normal 7 3 4 2 2 3 2 2" xfId="42926" xr:uid="{00000000-0005-0000-0000-00009B850000}"/>
    <cellStyle name="Normal 7 3 4 2 2 3 3" xfId="14427" xr:uid="{00000000-0005-0000-0000-00009C850000}"/>
    <cellStyle name="Normal 7 3 4 2 2 3 3 2" xfId="37611" xr:uid="{00000000-0005-0000-0000-00009D850000}"/>
    <cellStyle name="Normal 7 3 4 2 2 3 4" xfId="32301" xr:uid="{00000000-0005-0000-0000-00009E850000}"/>
    <cellStyle name="Normal 7 3 4 2 2 3 5" xfId="26986" xr:uid="{00000000-0005-0000-0000-00009F850000}"/>
    <cellStyle name="Normal 7 3 4 2 2 4" xfId="16208" xr:uid="{00000000-0005-0000-0000-0000A0850000}"/>
    <cellStyle name="Normal 7 3 4 2 2 4 2" xfId="39395" xr:uid="{00000000-0005-0000-0000-0000A1850000}"/>
    <cellStyle name="Normal 7 3 4 2 2 5" xfId="10899" xr:uid="{00000000-0005-0000-0000-0000A2850000}"/>
    <cellStyle name="Normal 7 3 4 2 2 5 2" xfId="34080" xr:uid="{00000000-0005-0000-0000-0000A3850000}"/>
    <cellStyle name="Normal 7 3 4 2 2 6" xfId="21526" xr:uid="{00000000-0005-0000-0000-0000A4850000}"/>
    <cellStyle name="Normal 7 3 4 2 2 6 2" xfId="28770" xr:uid="{00000000-0005-0000-0000-0000A5850000}"/>
    <cellStyle name="Normal 7 3 4 2 2 7" xfId="23455" xr:uid="{00000000-0005-0000-0000-0000A6850000}"/>
    <cellStyle name="Normal 7 3 4 2 2 8" xfId="44721" xr:uid="{00000000-0005-0000-0000-0000A7850000}"/>
    <cellStyle name="Normal 7 3 4 2 2 9" xfId="5479" xr:uid="{00000000-0005-0000-0000-0000A8850000}"/>
    <cellStyle name="Normal 7 3 4 2 3" xfId="6691" xr:uid="{00000000-0005-0000-0000-0000A9850000}"/>
    <cellStyle name="Normal 7 3 4 2 3 2" xfId="17082" xr:uid="{00000000-0005-0000-0000-0000AA850000}"/>
    <cellStyle name="Normal 7 3 4 2 3 2 2" xfId="40346" xr:uid="{00000000-0005-0000-0000-0000AB850000}"/>
    <cellStyle name="Normal 7 3 4 2 3 3" xfId="11848" xr:uid="{00000000-0005-0000-0000-0000AC850000}"/>
    <cellStyle name="Normal 7 3 4 2 3 3 2" xfId="35031" xr:uid="{00000000-0005-0000-0000-0000AD850000}"/>
    <cellStyle name="Normal 7 3 4 2 3 4" xfId="29721" xr:uid="{00000000-0005-0000-0000-0000AE850000}"/>
    <cellStyle name="Normal 7 3 4 2 3 5" xfId="24406" xr:uid="{00000000-0005-0000-0000-0000AF850000}"/>
    <cellStyle name="Normal 7 3 4 2 4" xfId="8371" xr:uid="{00000000-0005-0000-0000-0000B0850000}"/>
    <cellStyle name="Normal 7 3 4 2 4 2" xfId="18769" xr:uid="{00000000-0005-0000-0000-0000B1850000}"/>
    <cellStyle name="Normal 7 3 4 2 4 2 2" xfId="42114" xr:uid="{00000000-0005-0000-0000-0000B2850000}"/>
    <cellStyle name="Normal 7 3 4 2 4 3" xfId="13615" xr:uid="{00000000-0005-0000-0000-0000B3850000}"/>
    <cellStyle name="Normal 7 3 4 2 4 3 2" xfId="36799" xr:uid="{00000000-0005-0000-0000-0000B4850000}"/>
    <cellStyle name="Normal 7 3 4 2 4 4" xfId="31489" xr:uid="{00000000-0005-0000-0000-0000B5850000}"/>
    <cellStyle name="Normal 7 3 4 2 4 5" xfId="26174" xr:uid="{00000000-0005-0000-0000-0000B6850000}"/>
    <cellStyle name="Normal 7 3 4 2 5" xfId="15396" xr:uid="{00000000-0005-0000-0000-0000B7850000}"/>
    <cellStyle name="Normal 7 3 4 2 5 2" xfId="38583" xr:uid="{00000000-0005-0000-0000-0000B8850000}"/>
    <cellStyle name="Normal 7 3 4 2 6" xfId="10087" xr:uid="{00000000-0005-0000-0000-0000B9850000}"/>
    <cellStyle name="Normal 7 3 4 2 6 2" xfId="33268" xr:uid="{00000000-0005-0000-0000-0000BA850000}"/>
    <cellStyle name="Normal 7 3 4 2 7" xfId="20714" xr:uid="{00000000-0005-0000-0000-0000BB850000}"/>
    <cellStyle name="Normal 7 3 4 2 7 2" xfId="27958" xr:uid="{00000000-0005-0000-0000-0000BC850000}"/>
    <cellStyle name="Normal 7 3 4 2 8" xfId="22643" xr:uid="{00000000-0005-0000-0000-0000BD850000}"/>
    <cellStyle name="Normal 7 3 4 2 9" xfId="43909" xr:uid="{00000000-0005-0000-0000-0000BE850000}"/>
    <cellStyle name="Normal 7 3 4 3" xfId="1526" xr:uid="{00000000-0005-0000-0000-0000BF850000}"/>
    <cellStyle name="Normal 7 3 4 3 10" xfId="3475" xr:uid="{00000000-0005-0000-0000-0000C0850000}"/>
    <cellStyle name="Normal 7 3 4 3 2" xfId="7091" xr:uid="{00000000-0005-0000-0000-0000C1850000}"/>
    <cellStyle name="Normal 7 3 4 3 2 2" xfId="17452" xr:uid="{00000000-0005-0000-0000-0000C2850000}"/>
    <cellStyle name="Normal 7 3 4 3 2 2 2" xfId="40752" xr:uid="{00000000-0005-0000-0000-0000C3850000}"/>
    <cellStyle name="Normal 7 3 4 3 2 3" xfId="12254" xr:uid="{00000000-0005-0000-0000-0000C4850000}"/>
    <cellStyle name="Normal 7 3 4 3 2 3 2" xfId="35437" xr:uid="{00000000-0005-0000-0000-0000C5850000}"/>
    <cellStyle name="Normal 7 3 4 3 2 4" xfId="30127" xr:uid="{00000000-0005-0000-0000-0000C6850000}"/>
    <cellStyle name="Normal 7 3 4 3 2 5" xfId="24812" xr:uid="{00000000-0005-0000-0000-0000C7850000}"/>
    <cellStyle name="Normal 7 3 4 3 3" xfId="8741" xr:uid="{00000000-0005-0000-0000-0000C8850000}"/>
    <cellStyle name="Normal 7 3 4 3 3 2" xfId="19175" xr:uid="{00000000-0005-0000-0000-0000C9850000}"/>
    <cellStyle name="Normal 7 3 4 3 3 2 2" xfId="42520" xr:uid="{00000000-0005-0000-0000-0000CA850000}"/>
    <cellStyle name="Normal 7 3 4 3 3 3" xfId="14021" xr:uid="{00000000-0005-0000-0000-0000CB850000}"/>
    <cellStyle name="Normal 7 3 4 3 3 3 2" xfId="37205" xr:uid="{00000000-0005-0000-0000-0000CC850000}"/>
    <cellStyle name="Normal 7 3 4 3 3 4" xfId="31895" xr:uid="{00000000-0005-0000-0000-0000CD850000}"/>
    <cellStyle name="Normal 7 3 4 3 3 5" xfId="26580" xr:uid="{00000000-0005-0000-0000-0000CE850000}"/>
    <cellStyle name="Normal 7 3 4 3 4" xfId="15802" xr:uid="{00000000-0005-0000-0000-0000CF850000}"/>
    <cellStyle name="Normal 7 3 4 3 4 2" xfId="38989" xr:uid="{00000000-0005-0000-0000-0000D0850000}"/>
    <cellStyle name="Normal 7 3 4 3 5" xfId="10493" xr:uid="{00000000-0005-0000-0000-0000D1850000}"/>
    <cellStyle name="Normal 7 3 4 3 5 2" xfId="33674" xr:uid="{00000000-0005-0000-0000-0000D2850000}"/>
    <cellStyle name="Normal 7 3 4 3 6" xfId="21120" xr:uid="{00000000-0005-0000-0000-0000D3850000}"/>
    <cellStyle name="Normal 7 3 4 3 6 2" xfId="28364" xr:uid="{00000000-0005-0000-0000-0000D4850000}"/>
    <cellStyle name="Normal 7 3 4 3 7" xfId="23049" xr:uid="{00000000-0005-0000-0000-0000D5850000}"/>
    <cellStyle name="Normal 7 3 4 3 8" xfId="44315" xr:uid="{00000000-0005-0000-0000-0000D6850000}"/>
    <cellStyle name="Normal 7 3 4 3 9" xfId="5480" xr:uid="{00000000-0005-0000-0000-0000D7850000}"/>
    <cellStyle name="Normal 7 3 4 4" xfId="6292" xr:uid="{00000000-0005-0000-0000-0000D8850000}"/>
    <cellStyle name="Normal 7 3 4 4 2" xfId="16724" xr:uid="{00000000-0005-0000-0000-0000D9850000}"/>
    <cellStyle name="Normal 7 3 4 4 2 2" xfId="39940" xr:uid="{00000000-0005-0000-0000-0000DA850000}"/>
    <cellStyle name="Normal 7 3 4 4 3" xfId="11442" xr:uid="{00000000-0005-0000-0000-0000DB850000}"/>
    <cellStyle name="Normal 7 3 4 4 3 2" xfId="34625" xr:uid="{00000000-0005-0000-0000-0000DC850000}"/>
    <cellStyle name="Normal 7 3 4 4 4" xfId="29315" xr:uid="{00000000-0005-0000-0000-0000DD850000}"/>
    <cellStyle name="Normal 7 3 4 4 5" xfId="24000" xr:uid="{00000000-0005-0000-0000-0000DE850000}"/>
    <cellStyle name="Normal 7 3 4 5" xfId="8013" xr:uid="{00000000-0005-0000-0000-0000DF850000}"/>
    <cellStyle name="Normal 7 3 4 5 2" xfId="18364" xr:uid="{00000000-0005-0000-0000-0000E0850000}"/>
    <cellStyle name="Normal 7 3 4 5 2 2" xfId="41708" xr:uid="{00000000-0005-0000-0000-0000E1850000}"/>
    <cellStyle name="Normal 7 3 4 5 3" xfId="13209" xr:uid="{00000000-0005-0000-0000-0000E2850000}"/>
    <cellStyle name="Normal 7 3 4 5 3 2" xfId="36393" xr:uid="{00000000-0005-0000-0000-0000E3850000}"/>
    <cellStyle name="Normal 7 3 4 5 4" xfId="31083" xr:uid="{00000000-0005-0000-0000-0000E4850000}"/>
    <cellStyle name="Normal 7 3 4 5 5" xfId="25768" xr:uid="{00000000-0005-0000-0000-0000E5850000}"/>
    <cellStyle name="Normal 7 3 4 6" xfId="14990" xr:uid="{00000000-0005-0000-0000-0000E6850000}"/>
    <cellStyle name="Normal 7 3 4 6 2" xfId="38177" xr:uid="{00000000-0005-0000-0000-0000E7850000}"/>
    <cellStyle name="Normal 7 3 4 7" xfId="9681" xr:uid="{00000000-0005-0000-0000-0000E8850000}"/>
    <cellStyle name="Normal 7 3 4 7 2" xfId="32862" xr:uid="{00000000-0005-0000-0000-0000E9850000}"/>
    <cellStyle name="Normal 7 3 4 8" xfId="20308" xr:uid="{00000000-0005-0000-0000-0000EA850000}"/>
    <cellStyle name="Normal 7 3 4 8 2" xfId="27552" xr:uid="{00000000-0005-0000-0000-0000EB850000}"/>
    <cellStyle name="Normal 7 3 4 9" xfId="22237" xr:uid="{00000000-0005-0000-0000-0000EC850000}"/>
    <cellStyle name="Normal 7 3 5" xfId="839" xr:uid="{00000000-0005-0000-0000-0000ED850000}"/>
    <cellStyle name="Normal 7 3 5 10" xfId="43632" xr:uid="{00000000-0005-0000-0000-0000EE850000}"/>
    <cellStyle name="Normal 7 3 5 11" xfId="5481" xr:uid="{00000000-0005-0000-0000-0000EF850000}"/>
    <cellStyle name="Normal 7 3 5 12" xfId="2792" xr:uid="{00000000-0005-0000-0000-0000F0850000}"/>
    <cellStyle name="Normal 7 3 5 2" xfId="1247" xr:uid="{00000000-0005-0000-0000-0000F1850000}"/>
    <cellStyle name="Normal 7 3 5 2 10" xfId="5482" xr:uid="{00000000-0005-0000-0000-0000F2850000}"/>
    <cellStyle name="Normal 7 3 5 2 11" xfId="3198" xr:uid="{00000000-0005-0000-0000-0000F3850000}"/>
    <cellStyle name="Normal 7 3 5 2 2" xfId="2062" xr:uid="{00000000-0005-0000-0000-0000F4850000}"/>
    <cellStyle name="Normal 7 3 5 2 2 10" xfId="4010" xr:uid="{00000000-0005-0000-0000-0000F5850000}"/>
    <cellStyle name="Normal 7 3 5 2 2 2" xfId="7618" xr:uid="{00000000-0005-0000-0000-0000F6850000}"/>
    <cellStyle name="Normal 7 3 5 2 2 2 2" xfId="17951" xr:uid="{00000000-0005-0000-0000-0000F7850000}"/>
    <cellStyle name="Normal 7 3 5 2 2 2 2 2" xfId="41287" xr:uid="{00000000-0005-0000-0000-0000F8850000}"/>
    <cellStyle name="Normal 7 3 5 2 2 2 3" xfId="12789" xr:uid="{00000000-0005-0000-0000-0000F9850000}"/>
    <cellStyle name="Normal 7 3 5 2 2 2 3 2" xfId="35972" xr:uid="{00000000-0005-0000-0000-0000FA850000}"/>
    <cellStyle name="Normal 7 3 5 2 2 2 4" xfId="30662" xr:uid="{00000000-0005-0000-0000-0000FB850000}"/>
    <cellStyle name="Normal 7 3 5 2 2 2 5" xfId="25347" xr:uid="{00000000-0005-0000-0000-0000FC850000}"/>
    <cellStyle name="Normal 7 3 5 2 2 3" xfId="9241" xr:uid="{00000000-0005-0000-0000-0000FD850000}"/>
    <cellStyle name="Normal 7 3 5 2 2 3 2" xfId="19710" xr:uid="{00000000-0005-0000-0000-0000FE850000}"/>
    <cellStyle name="Normal 7 3 5 2 2 3 2 2" xfId="43055" xr:uid="{00000000-0005-0000-0000-0000FF850000}"/>
    <cellStyle name="Normal 7 3 5 2 2 3 3" xfId="14556" xr:uid="{00000000-0005-0000-0000-000000860000}"/>
    <cellStyle name="Normal 7 3 5 2 2 3 3 2" xfId="37740" xr:uid="{00000000-0005-0000-0000-000001860000}"/>
    <cellStyle name="Normal 7 3 5 2 2 3 4" xfId="32430" xr:uid="{00000000-0005-0000-0000-000002860000}"/>
    <cellStyle name="Normal 7 3 5 2 2 3 5" xfId="27115" xr:uid="{00000000-0005-0000-0000-000003860000}"/>
    <cellStyle name="Normal 7 3 5 2 2 4" xfId="16337" xr:uid="{00000000-0005-0000-0000-000004860000}"/>
    <cellStyle name="Normal 7 3 5 2 2 4 2" xfId="39524" xr:uid="{00000000-0005-0000-0000-000005860000}"/>
    <cellStyle name="Normal 7 3 5 2 2 5" xfId="11028" xr:uid="{00000000-0005-0000-0000-000006860000}"/>
    <cellStyle name="Normal 7 3 5 2 2 5 2" xfId="34209" xr:uid="{00000000-0005-0000-0000-000007860000}"/>
    <cellStyle name="Normal 7 3 5 2 2 6" xfId="21655" xr:uid="{00000000-0005-0000-0000-000008860000}"/>
    <cellStyle name="Normal 7 3 5 2 2 6 2" xfId="28899" xr:uid="{00000000-0005-0000-0000-000009860000}"/>
    <cellStyle name="Normal 7 3 5 2 2 7" xfId="23584" xr:uid="{00000000-0005-0000-0000-00000A860000}"/>
    <cellStyle name="Normal 7 3 5 2 2 8" xfId="44850" xr:uid="{00000000-0005-0000-0000-00000B860000}"/>
    <cellStyle name="Normal 7 3 5 2 2 9" xfId="5483" xr:uid="{00000000-0005-0000-0000-00000C860000}"/>
    <cellStyle name="Normal 7 3 5 2 3" xfId="6818" xr:uid="{00000000-0005-0000-0000-00000D860000}"/>
    <cellStyle name="Normal 7 3 5 2 3 2" xfId="17187" xr:uid="{00000000-0005-0000-0000-00000E860000}"/>
    <cellStyle name="Normal 7 3 5 2 3 2 2" xfId="40475" xr:uid="{00000000-0005-0000-0000-00000F860000}"/>
    <cellStyle name="Normal 7 3 5 2 3 3" xfId="11977" xr:uid="{00000000-0005-0000-0000-000010860000}"/>
    <cellStyle name="Normal 7 3 5 2 3 3 2" xfId="35160" xr:uid="{00000000-0005-0000-0000-000011860000}"/>
    <cellStyle name="Normal 7 3 5 2 3 4" xfId="29850" xr:uid="{00000000-0005-0000-0000-000012860000}"/>
    <cellStyle name="Normal 7 3 5 2 3 5" xfId="24535" xr:uid="{00000000-0005-0000-0000-000013860000}"/>
    <cellStyle name="Normal 7 3 5 2 4" xfId="8476" xr:uid="{00000000-0005-0000-0000-000014860000}"/>
    <cellStyle name="Normal 7 3 5 2 4 2" xfId="18898" xr:uid="{00000000-0005-0000-0000-000015860000}"/>
    <cellStyle name="Normal 7 3 5 2 4 2 2" xfId="42243" xr:uid="{00000000-0005-0000-0000-000016860000}"/>
    <cellStyle name="Normal 7 3 5 2 4 3" xfId="13744" xr:uid="{00000000-0005-0000-0000-000017860000}"/>
    <cellStyle name="Normal 7 3 5 2 4 3 2" xfId="36928" xr:uid="{00000000-0005-0000-0000-000018860000}"/>
    <cellStyle name="Normal 7 3 5 2 4 4" xfId="31618" xr:uid="{00000000-0005-0000-0000-000019860000}"/>
    <cellStyle name="Normal 7 3 5 2 4 5" xfId="26303" xr:uid="{00000000-0005-0000-0000-00001A860000}"/>
    <cellStyle name="Normal 7 3 5 2 5" xfId="15525" xr:uid="{00000000-0005-0000-0000-00001B860000}"/>
    <cellStyle name="Normal 7 3 5 2 5 2" xfId="38712" xr:uid="{00000000-0005-0000-0000-00001C860000}"/>
    <cellStyle name="Normal 7 3 5 2 6" xfId="10216" xr:uid="{00000000-0005-0000-0000-00001D860000}"/>
    <cellStyle name="Normal 7 3 5 2 6 2" xfId="33397" xr:uid="{00000000-0005-0000-0000-00001E860000}"/>
    <cellStyle name="Normal 7 3 5 2 7" xfId="20843" xr:uid="{00000000-0005-0000-0000-00001F860000}"/>
    <cellStyle name="Normal 7 3 5 2 7 2" xfId="28087" xr:uid="{00000000-0005-0000-0000-000020860000}"/>
    <cellStyle name="Normal 7 3 5 2 8" xfId="22772" xr:uid="{00000000-0005-0000-0000-000021860000}"/>
    <cellStyle name="Normal 7 3 5 2 9" xfId="44038" xr:uid="{00000000-0005-0000-0000-000022860000}"/>
    <cellStyle name="Normal 7 3 5 3" xfId="1655" xr:uid="{00000000-0005-0000-0000-000023860000}"/>
    <cellStyle name="Normal 7 3 5 3 10" xfId="3604" xr:uid="{00000000-0005-0000-0000-000024860000}"/>
    <cellStyle name="Normal 7 3 5 3 2" xfId="7218" xr:uid="{00000000-0005-0000-0000-000025860000}"/>
    <cellStyle name="Normal 7 3 5 3 2 2" xfId="17569" xr:uid="{00000000-0005-0000-0000-000026860000}"/>
    <cellStyle name="Normal 7 3 5 3 2 2 2" xfId="40881" xr:uid="{00000000-0005-0000-0000-000027860000}"/>
    <cellStyle name="Normal 7 3 5 3 2 3" xfId="12383" xr:uid="{00000000-0005-0000-0000-000028860000}"/>
    <cellStyle name="Normal 7 3 5 3 2 3 2" xfId="35566" xr:uid="{00000000-0005-0000-0000-000029860000}"/>
    <cellStyle name="Normal 7 3 5 3 2 4" xfId="30256" xr:uid="{00000000-0005-0000-0000-00002A860000}"/>
    <cellStyle name="Normal 7 3 5 3 2 5" xfId="24941" xr:uid="{00000000-0005-0000-0000-00002B860000}"/>
    <cellStyle name="Normal 7 3 5 3 3" xfId="8858" xr:uid="{00000000-0005-0000-0000-00002C860000}"/>
    <cellStyle name="Normal 7 3 5 3 3 2" xfId="19304" xr:uid="{00000000-0005-0000-0000-00002D860000}"/>
    <cellStyle name="Normal 7 3 5 3 3 2 2" xfId="42649" xr:uid="{00000000-0005-0000-0000-00002E860000}"/>
    <cellStyle name="Normal 7 3 5 3 3 3" xfId="14150" xr:uid="{00000000-0005-0000-0000-00002F860000}"/>
    <cellStyle name="Normal 7 3 5 3 3 3 2" xfId="37334" xr:uid="{00000000-0005-0000-0000-000030860000}"/>
    <cellStyle name="Normal 7 3 5 3 3 4" xfId="32024" xr:uid="{00000000-0005-0000-0000-000031860000}"/>
    <cellStyle name="Normal 7 3 5 3 3 5" xfId="26709" xr:uid="{00000000-0005-0000-0000-000032860000}"/>
    <cellStyle name="Normal 7 3 5 3 4" xfId="15931" xr:uid="{00000000-0005-0000-0000-000033860000}"/>
    <cellStyle name="Normal 7 3 5 3 4 2" xfId="39118" xr:uid="{00000000-0005-0000-0000-000034860000}"/>
    <cellStyle name="Normal 7 3 5 3 5" xfId="10622" xr:uid="{00000000-0005-0000-0000-000035860000}"/>
    <cellStyle name="Normal 7 3 5 3 5 2" xfId="33803" xr:uid="{00000000-0005-0000-0000-000036860000}"/>
    <cellStyle name="Normal 7 3 5 3 6" xfId="21249" xr:uid="{00000000-0005-0000-0000-000037860000}"/>
    <cellStyle name="Normal 7 3 5 3 6 2" xfId="28493" xr:uid="{00000000-0005-0000-0000-000038860000}"/>
    <cellStyle name="Normal 7 3 5 3 7" xfId="23178" xr:uid="{00000000-0005-0000-0000-000039860000}"/>
    <cellStyle name="Normal 7 3 5 3 8" xfId="44444" xr:uid="{00000000-0005-0000-0000-00003A860000}"/>
    <cellStyle name="Normal 7 3 5 3 9" xfId="5484" xr:uid="{00000000-0005-0000-0000-00003B860000}"/>
    <cellStyle name="Normal 7 3 5 4" xfId="6419" xr:uid="{00000000-0005-0000-0000-00003C860000}"/>
    <cellStyle name="Normal 7 3 5 4 2" xfId="16829" xr:uid="{00000000-0005-0000-0000-00003D860000}"/>
    <cellStyle name="Normal 7 3 5 4 2 2" xfId="40069" xr:uid="{00000000-0005-0000-0000-00003E860000}"/>
    <cellStyle name="Normal 7 3 5 4 3" xfId="11571" xr:uid="{00000000-0005-0000-0000-00003F860000}"/>
    <cellStyle name="Normal 7 3 5 4 3 2" xfId="34754" xr:uid="{00000000-0005-0000-0000-000040860000}"/>
    <cellStyle name="Normal 7 3 5 4 4" xfId="29444" xr:uid="{00000000-0005-0000-0000-000041860000}"/>
    <cellStyle name="Normal 7 3 5 4 5" xfId="24129" xr:uid="{00000000-0005-0000-0000-000042860000}"/>
    <cellStyle name="Normal 7 3 5 5" xfId="8118" xr:uid="{00000000-0005-0000-0000-000043860000}"/>
    <cellStyle name="Normal 7 3 5 5 2" xfId="18493" xr:uid="{00000000-0005-0000-0000-000044860000}"/>
    <cellStyle name="Normal 7 3 5 5 2 2" xfId="41837" xr:uid="{00000000-0005-0000-0000-000045860000}"/>
    <cellStyle name="Normal 7 3 5 5 3" xfId="13338" xr:uid="{00000000-0005-0000-0000-000046860000}"/>
    <cellStyle name="Normal 7 3 5 5 3 2" xfId="36522" xr:uid="{00000000-0005-0000-0000-000047860000}"/>
    <cellStyle name="Normal 7 3 5 5 4" xfId="31212" xr:uid="{00000000-0005-0000-0000-000048860000}"/>
    <cellStyle name="Normal 7 3 5 5 5" xfId="25897" xr:uid="{00000000-0005-0000-0000-000049860000}"/>
    <cellStyle name="Normal 7 3 5 6" xfId="15119" xr:uid="{00000000-0005-0000-0000-00004A860000}"/>
    <cellStyle name="Normal 7 3 5 6 2" xfId="38306" xr:uid="{00000000-0005-0000-0000-00004B860000}"/>
    <cellStyle name="Normal 7 3 5 7" xfId="9810" xr:uid="{00000000-0005-0000-0000-00004C860000}"/>
    <cellStyle name="Normal 7 3 5 7 2" xfId="32991" xr:uid="{00000000-0005-0000-0000-00004D860000}"/>
    <cellStyle name="Normal 7 3 5 8" xfId="20437" xr:uid="{00000000-0005-0000-0000-00004E860000}"/>
    <cellStyle name="Normal 7 3 5 8 2" xfId="27681" xr:uid="{00000000-0005-0000-0000-00004F860000}"/>
    <cellStyle name="Normal 7 3 5 9" xfId="22366" xr:uid="{00000000-0005-0000-0000-000050860000}"/>
    <cellStyle name="Normal 7 3 6" xfId="983" xr:uid="{00000000-0005-0000-0000-000051860000}"/>
    <cellStyle name="Normal 7 3 6 10" xfId="5485" xr:uid="{00000000-0005-0000-0000-000052860000}"/>
    <cellStyle name="Normal 7 3 6 11" xfId="2934" xr:uid="{00000000-0005-0000-0000-000053860000}"/>
    <cellStyle name="Normal 7 3 6 2" xfId="1798" xr:uid="{00000000-0005-0000-0000-000054860000}"/>
    <cellStyle name="Normal 7 3 6 2 10" xfId="3746" xr:uid="{00000000-0005-0000-0000-000055860000}"/>
    <cellStyle name="Normal 7 3 6 2 2" xfId="7358" xr:uid="{00000000-0005-0000-0000-000056860000}"/>
    <cellStyle name="Normal 7 3 6 2 2 2" xfId="17711" xr:uid="{00000000-0005-0000-0000-000057860000}"/>
    <cellStyle name="Normal 7 3 6 2 2 2 2" xfId="41023" xr:uid="{00000000-0005-0000-0000-000058860000}"/>
    <cellStyle name="Normal 7 3 6 2 2 3" xfId="12525" xr:uid="{00000000-0005-0000-0000-000059860000}"/>
    <cellStyle name="Normal 7 3 6 2 2 3 2" xfId="35708" xr:uid="{00000000-0005-0000-0000-00005A860000}"/>
    <cellStyle name="Normal 7 3 6 2 2 4" xfId="30398" xr:uid="{00000000-0005-0000-0000-00005B860000}"/>
    <cellStyle name="Normal 7 3 6 2 2 5" xfId="25083" xr:uid="{00000000-0005-0000-0000-00005C860000}"/>
    <cellStyle name="Normal 7 3 6 2 3" xfId="9001" xr:uid="{00000000-0005-0000-0000-00005D860000}"/>
    <cellStyle name="Normal 7 3 6 2 3 2" xfId="19446" xr:uid="{00000000-0005-0000-0000-00005E860000}"/>
    <cellStyle name="Normal 7 3 6 2 3 2 2" xfId="42791" xr:uid="{00000000-0005-0000-0000-00005F860000}"/>
    <cellStyle name="Normal 7 3 6 2 3 3" xfId="14292" xr:uid="{00000000-0005-0000-0000-000060860000}"/>
    <cellStyle name="Normal 7 3 6 2 3 3 2" xfId="37476" xr:uid="{00000000-0005-0000-0000-000061860000}"/>
    <cellStyle name="Normal 7 3 6 2 3 4" xfId="32166" xr:uid="{00000000-0005-0000-0000-000062860000}"/>
    <cellStyle name="Normal 7 3 6 2 3 5" xfId="26851" xr:uid="{00000000-0005-0000-0000-000063860000}"/>
    <cellStyle name="Normal 7 3 6 2 4" xfId="16073" xr:uid="{00000000-0005-0000-0000-000064860000}"/>
    <cellStyle name="Normal 7 3 6 2 4 2" xfId="39260" xr:uid="{00000000-0005-0000-0000-000065860000}"/>
    <cellStyle name="Normal 7 3 6 2 5" xfId="10764" xr:uid="{00000000-0005-0000-0000-000066860000}"/>
    <cellStyle name="Normal 7 3 6 2 5 2" xfId="33945" xr:uid="{00000000-0005-0000-0000-000067860000}"/>
    <cellStyle name="Normal 7 3 6 2 6" xfId="21391" xr:uid="{00000000-0005-0000-0000-000068860000}"/>
    <cellStyle name="Normal 7 3 6 2 6 2" xfId="28635" xr:uid="{00000000-0005-0000-0000-000069860000}"/>
    <cellStyle name="Normal 7 3 6 2 7" xfId="23320" xr:uid="{00000000-0005-0000-0000-00006A860000}"/>
    <cellStyle name="Normal 7 3 6 2 8" xfId="44586" xr:uid="{00000000-0005-0000-0000-00006B860000}"/>
    <cellStyle name="Normal 7 3 6 2 9" xfId="5486" xr:uid="{00000000-0005-0000-0000-00006C860000}"/>
    <cellStyle name="Normal 7 3 6 3" xfId="6558" xr:uid="{00000000-0005-0000-0000-00006D860000}"/>
    <cellStyle name="Normal 7 3 6 3 2" xfId="16959" xr:uid="{00000000-0005-0000-0000-00006E860000}"/>
    <cellStyle name="Normal 7 3 6 3 2 2" xfId="40211" xr:uid="{00000000-0005-0000-0000-00006F860000}"/>
    <cellStyle name="Normal 7 3 6 3 3" xfId="11713" xr:uid="{00000000-0005-0000-0000-000070860000}"/>
    <cellStyle name="Normal 7 3 6 3 3 2" xfId="34896" xr:uid="{00000000-0005-0000-0000-000071860000}"/>
    <cellStyle name="Normal 7 3 6 3 4" xfId="29586" xr:uid="{00000000-0005-0000-0000-000072860000}"/>
    <cellStyle name="Normal 7 3 6 3 5" xfId="24271" xr:uid="{00000000-0005-0000-0000-000073860000}"/>
    <cellStyle name="Normal 7 3 6 4" xfId="8248" xr:uid="{00000000-0005-0000-0000-000074860000}"/>
    <cellStyle name="Normal 7 3 6 4 2" xfId="18634" xr:uid="{00000000-0005-0000-0000-000075860000}"/>
    <cellStyle name="Normal 7 3 6 4 2 2" xfId="41979" xr:uid="{00000000-0005-0000-0000-000076860000}"/>
    <cellStyle name="Normal 7 3 6 4 3" xfId="13480" xr:uid="{00000000-0005-0000-0000-000077860000}"/>
    <cellStyle name="Normal 7 3 6 4 3 2" xfId="36664" xr:uid="{00000000-0005-0000-0000-000078860000}"/>
    <cellStyle name="Normal 7 3 6 4 4" xfId="31354" xr:uid="{00000000-0005-0000-0000-000079860000}"/>
    <cellStyle name="Normal 7 3 6 4 5" xfId="26039" xr:uid="{00000000-0005-0000-0000-00007A860000}"/>
    <cellStyle name="Normal 7 3 6 5" xfId="15261" xr:uid="{00000000-0005-0000-0000-00007B860000}"/>
    <cellStyle name="Normal 7 3 6 5 2" xfId="38448" xr:uid="{00000000-0005-0000-0000-00007C860000}"/>
    <cellStyle name="Normal 7 3 6 6" xfId="9952" xr:uid="{00000000-0005-0000-0000-00007D860000}"/>
    <cellStyle name="Normal 7 3 6 6 2" xfId="33133" xr:uid="{00000000-0005-0000-0000-00007E860000}"/>
    <cellStyle name="Normal 7 3 6 7" xfId="20579" xr:uid="{00000000-0005-0000-0000-00007F860000}"/>
    <cellStyle name="Normal 7 3 6 7 2" xfId="27823" xr:uid="{00000000-0005-0000-0000-000080860000}"/>
    <cellStyle name="Normal 7 3 6 8" xfId="22508" xr:uid="{00000000-0005-0000-0000-000081860000}"/>
    <cellStyle name="Normal 7 3 6 9" xfId="43774" xr:uid="{00000000-0005-0000-0000-000082860000}"/>
    <cellStyle name="Normal 7 3 7" xfId="564" xr:uid="{00000000-0005-0000-0000-000083860000}"/>
    <cellStyle name="Normal 7 3 7 10" xfId="2528" xr:uid="{00000000-0005-0000-0000-000084860000}"/>
    <cellStyle name="Normal 7 3 7 2" xfId="6159" xr:uid="{00000000-0005-0000-0000-000085860000}"/>
    <cellStyle name="Normal 7 3 7 2 2" xfId="16601" xr:uid="{00000000-0005-0000-0000-000086860000}"/>
    <cellStyle name="Normal 7 3 7 2 2 2" xfId="39805" xr:uid="{00000000-0005-0000-0000-000087860000}"/>
    <cellStyle name="Normal 7 3 7 2 3" xfId="11307" xr:uid="{00000000-0005-0000-0000-000088860000}"/>
    <cellStyle name="Normal 7 3 7 2 3 2" xfId="34490" xr:uid="{00000000-0005-0000-0000-000089860000}"/>
    <cellStyle name="Normal 7 3 7 2 4" xfId="29180" xr:uid="{00000000-0005-0000-0000-00008A860000}"/>
    <cellStyle name="Normal 7 3 7 2 5" xfId="23865" xr:uid="{00000000-0005-0000-0000-00008B860000}"/>
    <cellStyle name="Normal 7 3 7 3" xfId="7890" xr:uid="{00000000-0005-0000-0000-00008C860000}"/>
    <cellStyle name="Normal 7 3 7 3 2" xfId="18229" xr:uid="{00000000-0005-0000-0000-00008D860000}"/>
    <cellStyle name="Normal 7 3 7 3 2 2" xfId="41573" xr:uid="{00000000-0005-0000-0000-00008E860000}"/>
    <cellStyle name="Normal 7 3 7 3 3" xfId="13074" xr:uid="{00000000-0005-0000-0000-00008F860000}"/>
    <cellStyle name="Normal 7 3 7 3 3 2" xfId="36258" xr:uid="{00000000-0005-0000-0000-000090860000}"/>
    <cellStyle name="Normal 7 3 7 3 4" xfId="30948" xr:uid="{00000000-0005-0000-0000-000091860000}"/>
    <cellStyle name="Normal 7 3 7 3 5" xfId="25633" xr:uid="{00000000-0005-0000-0000-000092860000}"/>
    <cellStyle name="Normal 7 3 7 4" xfId="14855" xr:uid="{00000000-0005-0000-0000-000093860000}"/>
    <cellStyle name="Normal 7 3 7 4 2" xfId="38042" xr:uid="{00000000-0005-0000-0000-000094860000}"/>
    <cellStyle name="Normal 7 3 7 5" xfId="9546" xr:uid="{00000000-0005-0000-0000-000095860000}"/>
    <cellStyle name="Normal 7 3 7 5 2" xfId="32727" xr:uid="{00000000-0005-0000-0000-000096860000}"/>
    <cellStyle name="Normal 7 3 7 6" xfId="20173" xr:uid="{00000000-0005-0000-0000-000097860000}"/>
    <cellStyle name="Normal 7 3 7 6 2" xfId="27417" xr:uid="{00000000-0005-0000-0000-000098860000}"/>
    <cellStyle name="Normal 7 3 7 7" xfId="22102" xr:uid="{00000000-0005-0000-0000-000099860000}"/>
    <cellStyle name="Normal 7 3 7 8" xfId="43368" xr:uid="{00000000-0005-0000-0000-00009A860000}"/>
    <cellStyle name="Normal 7 3 7 9" xfId="5487" xr:uid="{00000000-0005-0000-0000-00009B860000}"/>
    <cellStyle name="Normal 7 3 8" xfId="1391" xr:uid="{00000000-0005-0000-0000-00009C860000}"/>
    <cellStyle name="Normal 7 3 8 10" xfId="3340" xr:uid="{00000000-0005-0000-0000-00009D860000}"/>
    <cellStyle name="Normal 7 3 8 2" xfId="6958" xr:uid="{00000000-0005-0000-0000-00009E860000}"/>
    <cellStyle name="Normal 7 3 8 2 2" xfId="17329" xr:uid="{00000000-0005-0000-0000-00009F860000}"/>
    <cellStyle name="Normal 7 3 8 2 2 2" xfId="40617" xr:uid="{00000000-0005-0000-0000-0000A0860000}"/>
    <cellStyle name="Normal 7 3 8 2 3" xfId="12119" xr:uid="{00000000-0005-0000-0000-0000A1860000}"/>
    <cellStyle name="Normal 7 3 8 2 3 2" xfId="35302" xr:uid="{00000000-0005-0000-0000-0000A2860000}"/>
    <cellStyle name="Normal 7 3 8 2 4" xfId="29992" xr:uid="{00000000-0005-0000-0000-0000A3860000}"/>
    <cellStyle name="Normal 7 3 8 2 5" xfId="24677" xr:uid="{00000000-0005-0000-0000-0000A4860000}"/>
    <cellStyle name="Normal 7 3 8 3" xfId="8618" xr:uid="{00000000-0005-0000-0000-0000A5860000}"/>
    <cellStyle name="Normal 7 3 8 3 2" xfId="19040" xr:uid="{00000000-0005-0000-0000-0000A6860000}"/>
    <cellStyle name="Normal 7 3 8 3 2 2" xfId="42385" xr:uid="{00000000-0005-0000-0000-0000A7860000}"/>
    <cellStyle name="Normal 7 3 8 3 3" xfId="13886" xr:uid="{00000000-0005-0000-0000-0000A8860000}"/>
    <cellStyle name="Normal 7 3 8 3 3 2" xfId="37070" xr:uid="{00000000-0005-0000-0000-0000A9860000}"/>
    <cellStyle name="Normal 7 3 8 3 4" xfId="31760" xr:uid="{00000000-0005-0000-0000-0000AA860000}"/>
    <cellStyle name="Normal 7 3 8 3 5" xfId="26445" xr:uid="{00000000-0005-0000-0000-0000AB860000}"/>
    <cellStyle name="Normal 7 3 8 4" xfId="15667" xr:uid="{00000000-0005-0000-0000-0000AC860000}"/>
    <cellStyle name="Normal 7 3 8 4 2" xfId="38854" xr:uid="{00000000-0005-0000-0000-0000AD860000}"/>
    <cellStyle name="Normal 7 3 8 5" xfId="10358" xr:uid="{00000000-0005-0000-0000-0000AE860000}"/>
    <cellStyle name="Normal 7 3 8 5 2" xfId="33539" xr:uid="{00000000-0005-0000-0000-0000AF860000}"/>
    <cellStyle name="Normal 7 3 8 6" xfId="20985" xr:uid="{00000000-0005-0000-0000-0000B0860000}"/>
    <cellStyle name="Normal 7 3 8 6 2" xfId="28229" xr:uid="{00000000-0005-0000-0000-0000B1860000}"/>
    <cellStyle name="Normal 7 3 8 7" xfId="22914" xr:uid="{00000000-0005-0000-0000-0000B2860000}"/>
    <cellStyle name="Normal 7 3 8 8" xfId="44180" xr:uid="{00000000-0005-0000-0000-0000B3860000}"/>
    <cellStyle name="Normal 7 3 8 9" xfId="5488" xr:uid="{00000000-0005-0000-0000-0000B4860000}"/>
    <cellStyle name="Normal 7 3 9" xfId="379" xr:uid="{00000000-0005-0000-0000-0000B5860000}"/>
    <cellStyle name="Normal 7 3 9 2" xfId="16482" xr:uid="{00000000-0005-0000-0000-0000B6860000}"/>
    <cellStyle name="Normal 7 3 9 2 2" xfId="39671" xr:uid="{00000000-0005-0000-0000-0000B7860000}"/>
    <cellStyle name="Normal 7 3 9 3" xfId="11173" xr:uid="{00000000-0005-0000-0000-0000B8860000}"/>
    <cellStyle name="Normal 7 3 9 3 2" xfId="34356" xr:uid="{00000000-0005-0000-0000-0000B9860000}"/>
    <cellStyle name="Normal 7 3 9 4" xfId="20020" xr:uid="{00000000-0005-0000-0000-0000BA860000}"/>
    <cellStyle name="Normal 7 3 9 4 2" xfId="29046" xr:uid="{00000000-0005-0000-0000-0000BB860000}"/>
    <cellStyle name="Normal 7 3 9 5" xfId="23731" xr:uid="{00000000-0005-0000-0000-0000BC860000}"/>
    <cellStyle name="Normal 7 3 9 6" xfId="43216" xr:uid="{00000000-0005-0000-0000-0000BD860000}"/>
    <cellStyle name="Normal 7 3 9 7" xfId="5489" xr:uid="{00000000-0005-0000-0000-0000BE860000}"/>
    <cellStyle name="Normal 7 3 9 8" xfId="2376" xr:uid="{00000000-0005-0000-0000-0000BF860000}"/>
    <cellStyle name="Normal 7 4" xfId="441" xr:uid="{00000000-0005-0000-0000-0000C0860000}"/>
    <cellStyle name="Normal 7 4 10" xfId="14729" xr:uid="{00000000-0005-0000-0000-0000C1860000}"/>
    <cellStyle name="Normal 7 4 10 2" xfId="37916" xr:uid="{00000000-0005-0000-0000-0000C2860000}"/>
    <cellStyle name="Normal 7 4 11" xfId="9420" xr:uid="{00000000-0005-0000-0000-0000C3860000}"/>
    <cellStyle name="Normal 7 4 11 2" xfId="32601" xr:uid="{00000000-0005-0000-0000-0000C4860000}"/>
    <cellStyle name="Normal 7 4 12" xfId="20051" xr:uid="{00000000-0005-0000-0000-0000C5860000}"/>
    <cellStyle name="Normal 7 4 12 2" xfId="27291" xr:uid="{00000000-0005-0000-0000-0000C6860000}"/>
    <cellStyle name="Normal 7 4 13" xfId="21976" xr:uid="{00000000-0005-0000-0000-0000C7860000}"/>
    <cellStyle name="Normal 7 4 14" xfId="43246" xr:uid="{00000000-0005-0000-0000-0000C8860000}"/>
    <cellStyle name="Normal 7 4 15" xfId="5490" xr:uid="{00000000-0005-0000-0000-0000C9860000}"/>
    <cellStyle name="Normal 7 4 16" xfId="2406" xr:uid="{00000000-0005-0000-0000-0000CA860000}"/>
    <cellStyle name="Normal 7 4 2" xfId="500" xr:uid="{00000000-0005-0000-0000-0000CB860000}"/>
    <cellStyle name="Normal 7 4 2 10" xfId="9482" xr:uid="{00000000-0005-0000-0000-0000CC860000}"/>
    <cellStyle name="Normal 7 4 2 10 2" xfId="32663" xr:uid="{00000000-0005-0000-0000-0000CD860000}"/>
    <cellStyle name="Normal 7 4 2 11" xfId="20109" xr:uid="{00000000-0005-0000-0000-0000CE860000}"/>
    <cellStyle name="Normal 7 4 2 11 2" xfId="27353" xr:uid="{00000000-0005-0000-0000-0000CF860000}"/>
    <cellStyle name="Normal 7 4 2 12" xfId="22038" xr:uid="{00000000-0005-0000-0000-0000D0860000}"/>
    <cellStyle name="Normal 7 4 2 13" xfId="43304" xr:uid="{00000000-0005-0000-0000-0000D1860000}"/>
    <cellStyle name="Normal 7 4 2 14" xfId="5491" xr:uid="{00000000-0005-0000-0000-0000D2860000}"/>
    <cellStyle name="Normal 7 4 2 15" xfId="2464" xr:uid="{00000000-0005-0000-0000-0000D3860000}"/>
    <cellStyle name="Normal 7 4 2 2" xfId="772" xr:uid="{00000000-0005-0000-0000-0000D4860000}"/>
    <cellStyle name="Normal 7 4 2 2 10" xfId="43573" xr:uid="{00000000-0005-0000-0000-0000D5860000}"/>
    <cellStyle name="Normal 7 4 2 2 11" xfId="5492" xr:uid="{00000000-0005-0000-0000-0000D6860000}"/>
    <cellStyle name="Normal 7 4 2 2 12" xfId="2733" xr:uid="{00000000-0005-0000-0000-0000D7860000}"/>
    <cellStyle name="Normal 7 4 2 2 2" xfId="1188" xr:uid="{00000000-0005-0000-0000-0000D8860000}"/>
    <cellStyle name="Normal 7 4 2 2 2 10" xfId="5493" xr:uid="{00000000-0005-0000-0000-0000D9860000}"/>
    <cellStyle name="Normal 7 4 2 2 2 11" xfId="3139" xr:uid="{00000000-0005-0000-0000-0000DA860000}"/>
    <cellStyle name="Normal 7 4 2 2 2 2" xfId="2003" xr:uid="{00000000-0005-0000-0000-0000DB860000}"/>
    <cellStyle name="Normal 7 4 2 2 2 2 10" xfId="3951" xr:uid="{00000000-0005-0000-0000-0000DC860000}"/>
    <cellStyle name="Normal 7 4 2 2 2 2 2" xfId="7560" xr:uid="{00000000-0005-0000-0000-0000DD860000}"/>
    <cellStyle name="Normal 7 4 2 2 2 2 2 2" xfId="17904" xr:uid="{00000000-0005-0000-0000-0000DE860000}"/>
    <cellStyle name="Normal 7 4 2 2 2 2 2 2 2" xfId="41228" xr:uid="{00000000-0005-0000-0000-0000DF860000}"/>
    <cellStyle name="Normal 7 4 2 2 2 2 2 3" xfId="12730" xr:uid="{00000000-0005-0000-0000-0000E0860000}"/>
    <cellStyle name="Normal 7 4 2 2 2 2 2 3 2" xfId="35913" xr:uid="{00000000-0005-0000-0000-0000E1860000}"/>
    <cellStyle name="Normal 7 4 2 2 2 2 2 4" xfId="30603" xr:uid="{00000000-0005-0000-0000-0000E2860000}"/>
    <cellStyle name="Normal 7 4 2 2 2 2 2 5" xfId="25288" xr:uid="{00000000-0005-0000-0000-0000E3860000}"/>
    <cellStyle name="Normal 7 4 2 2 2 2 3" xfId="9194" xr:uid="{00000000-0005-0000-0000-0000E4860000}"/>
    <cellStyle name="Normal 7 4 2 2 2 2 3 2" xfId="19651" xr:uid="{00000000-0005-0000-0000-0000E5860000}"/>
    <cellStyle name="Normal 7 4 2 2 2 2 3 2 2" xfId="42996" xr:uid="{00000000-0005-0000-0000-0000E6860000}"/>
    <cellStyle name="Normal 7 4 2 2 2 2 3 3" xfId="14497" xr:uid="{00000000-0005-0000-0000-0000E7860000}"/>
    <cellStyle name="Normal 7 4 2 2 2 2 3 3 2" xfId="37681" xr:uid="{00000000-0005-0000-0000-0000E8860000}"/>
    <cellStyle name="Normal 7 4 2 2 2 2 3 4" xfId="32371" xr:uid="{00000000-0005-0000-0000-0000E9860000}"/>
    <cellStyle name="Normal 7 4 2 2 2 2 3 5" xfId="27056" xr:uid="{00000000-0005-0000-0000-0000EA860000}"/>
    <cellStyle name="Normal 7 4 2 2 2 2 4" xfId="16278" xr:uid="{00000000-0005-0000-0000-0000EB860000}"/>
    <cellStyle name="Normal 7 4 2 2 2 2 4 2" xfId="39465" xr:uid="{00000000-0005-0000-0000-0000EC860000}"/>
    <cellStyle name="Normal 7 4 2 2 2 2 5" xfId="10969" xr:uid="{00000000-0005-0000-0000-0000ED860000}"/>
    <cellStyle name="Normal 7 4 2 2 2 2 5 2" xfId="34150" xr:uid="{00000000-0005-0000-0000-0000EE860000}"/>
    <cellStyle name="Normal 7 4 2 2 2 2 6" xfId="21596" xr:uid="{00000000-0005-0000-0000-0000EF860000}"/>
    <cellStyle name="Normal 7 4 2 2 2 2 6 2" xfId="28840" xr:uid="{00000000-0005-0000-0000-0000F0860000}"/>
    <cellStyle name="Normal 7 4 2 2 2 2 7" xfId="23525" xr:uid="{00000000-0005-0000-0000-0000F1860000}"/>
    <cellStyle name="Normal 7 4 2 2 2 2 8" xfId="44791" xr:uid="{00000000-0005-0000-0000-0000F2860000}"/>
    <cellStyle name="Normal 7 4 2 2 2 2 9" xfId="5494" xr:uid="{00000000-0005-0000-0000-0000F3860000}"/>
    <cellStyle name="Normal 7 4 2 2 2 3" xfId="6760" xr:uid="{00000000-0005-0000-0000-0000F4860000}"/>
    <cellStyle name="Normal 7 4 2 2 2 3 2" xfId="17140" xr:uid="{00000000-0005-0000-0000-0000F5860000}"/>
    <cellStyle name="Normal 7 4 2 2 2 3 2 2" xfId="40416" xr:uid="{00000000-0005-0000-0000-0000F6860000}"/>
    <cellStyle name="Normal 7 4 2 2 2 3 3" xfId="11918" xr:uid="{00000000-0005-0000-0000-0000F7860000}"/>
    <cellStyle name="Normal 7 4 2 2 2 3 3 2" xfId="35101" xr:uid="{00000000-0005-0000-0000-0000F8860000}"/>
    <cellStyle name="Normal 7 4 2 2 2 3 4" xfId="29791" xr:uid="{00000000-0005-0000-0000-0000F9860000}"/>
    <cellStyle name="Normal 7 4 2 2 2 3 5" xfId="24476" xr:uid="{00000000-0005-0000-0000-0000FA860000}"/>
    <cellStyle name="Normal 7 4 2 2 2 4" xfId="8429" xr:uid="{00000000-0005-0000-0000-0000FB860000}"/>
    <cellStyle name="Normal 7 4 2 2 2 4 2" xfId="18839" xr:uid="{00000000-0005-0000-0000-0000FC860000}"/>
    <cellStyle name="Normal 7 4 2 2 2 4 2 2" xfId="42184" xr:uid="{00000000-0005-0000-0000-0000FD860000}"/>
    <cellStyle name="Normal 7 4 2 2 2 4 3" xfId="13685" xr:uid="{00000000-0005-0000-0000-0000FE860000}"/>
    <cellStyle name="Normal 7 4 2 2 2 4 3 2" xfId="36869" xr:uid="{00000000-0005-0000-0000-0000FF860000}"/>
    <cellStyle name="Normal 7 4 2 2 2 4 4" xfId="31559" xr:uid="{00000000-0005-0000-0000-000000870000}"/>
    <cellStyle name="Normal 7 4 2 2 2 4 5" xfId="26244" xr:uid="{00000000-0005-0000-0000-000001870000}"/>
    <cellStyle name="Normal 7 4 2 2 2 5" xfId="15466" xr:uid="{00000000-0005-0000-0000-000002870000}"/>
    <cellStyle name="Normal 7 4 2 2 2 5 2" xfId="38653" xr:uid="{00000000-0005-0000-0000-000003870000}"/>
    <cellStyle name="Normal 7 4 2 2 2 6" xfId="10157" xr:uid="{00000000-0005-0000-0000-000004870000}"/>
    <cellStyle name="Normal 7 4 2 2 2 6 2" xfId="33338" xr:uid="{00000000-0005-0000-0000-000005870000}"/>
    <cellStyle name="Normal 7 4 2 2 2 7" xfId="20784" xr:uid="{00000000-0005-0000-0000-000006870000}"/>
    <cellStyle name="Normal 7 4 2 2 2 7 2" xfId="28028" xr:uid="{00000000-0005-0000-0000-000007870000}"/>
    <cellStyle name="Normal 7 4 2 2 2 8" xfId="22713" xr:uid="{00000000-0005-0000-0000-000008870000}"/>
    <cellStyle name="Normal 7 4 2 2 2 9" xfId="43979" xr:uid="{00000000-0005-0000-0000-000009870000}"/>
    <cellStyle name="Normal 7 4 2 2 3" xfId="1596" xr:uid="{00000000-0005-0000-0000-00000A870000}"/>
    <cellStyle name="Normal 7 4 2 2 3 10" xfId="3545" xr:uid="{00000000-0005-0000-0000-00000B870000}"/>
    <cellStyle name="Normal 7 4 2 2 3 2" xfId="7160" xr:uid="{00000000-0005-0000-0000-00000C870000}"/>
    <cellStyle name="Normal 7 4 2 2 3 2 2" xfId="17522" xr:uid="{00000000-0005-0000-0000-00000D870000}"/>
    <cellStyle name="Normal 7 4 2 2 3 2 2 2" xfId="40822" xr:uid="{00000000-0005-0000-0000-00000E870000}"/>
    <cellStyle name="Normal 7 4 2 2 3 2 3" xfId="12324" xr:uid="{00000000-0005-0000-0000-00000F870000}"/>
    <cellStyle name="Normal 7 4 2 2 3 2 3 2" xfId="35507" xr:uid="{00000000-0005-0000-0000-000010870000}"/>
    <cellStyle name="Normal 7 4 2 2 3 2 4" xfId="30197" xr:uid="{00000000-0005-0000-0000-000011870000}"/>
    <cellStyle name="Normal 7 4 2 2 3 2 5" xfId="24882" xr:uid="{00000000-0005-0000-0000-000012870000}"/>
    <cellStyle name="Normal 7 4 2 2 3 3" xfId="8811" xr:uid="{00000000-0005-0000-0000-000013870000}"/>
    <cellStyle name="Normal 7 4 2 2 3 3 2" xfId="19245" xr:uid="{00000000-0005-0000-0000-000014870000}"/>
    <cellStyle name="Normal 7 4 2 2 3 3 2 2" xfId="42590" xr:uid="{00000000-0005-0000-0000-000015870000}"/>
    <cellStyle name="Normal 7 4 2 2 3 3 3" xfId="14091" xr:uid="{00000000-0005-0000-0000-000016870000}"/>
    <cellStyle name="Normal 7 4 2 2 3 3 3 2" xfId="37275" xr:uid="{00000000-0005-0000-0000-000017870000}"/>
    <cellStyle name="Normal 7 4 2 2 3 3 4" xfId="31965" xr:uid="{00000000-0005-0000-0000-000018870000}"/>
    <cellStyle name="Normal 7 4 2 2 3 3 5" xfId="26650" xr:uid="{00000000-0005-0000-0000-000019870000}"/>
    <cellStyle name="Normal 7 4 2 2 3 4" xfId="15872" xr:uid="{00000000-0005-0000-0000-00001A870000}"/>
    <cellStyle name="Normal 7 4 2 2 3 4 2" xfId="39059" xr:uid="{00000000-0005-0000-0000-00001B870000}"/>
    <cellStyle name="Normal 7 4 2 2 3 5" xfId="10563" xr:uid="{00000000-0005-0000-0000-00001C870000}"/>
    <cellStyle name="Normal 7 4 2 2 3 5 2" xfId="33744" xr:uid="{00000000-0005-0000-0000-00001D870000}"/>
    <cellStyle name="Normal 7 4 2 2 3 6" xfId="21190" xr:uid="{00000000-0005-0000-0000-00001E870000}"/>
    <cellStyle name="Normal 7 4 2 2 3 6 2" xfId="28434" xr:uid="{00000000-0005-0000-0000-00001F870000}"/>
    <cellStyle name="Normal 7 4 2 2 3 7" xfId="23119" xr:uid="{00000000-0005-0000-0000-000020870000}"/>
    <cellStyle name="Normal 7 4 2 2 3 8" xfId="44385" xr:uid="{00000000-0005-0000-0000-000021870000}"/>
    <cellStyle name="Normal 7 4 2 2 3 9" xfId="5495" xr:uid="{00000000-0005-0000-0000-000022870000}"/>
    <cellStyle name="Normal 7 4 2 2 4" xfId="6361" xr:uid="{00000000-0005-0000-0000-000023870000}"/>
    <cellStyle name="Normal 7 4 2 2 4 2" xfId="16782" xr:uid="{00000000-0005-0000-0000-000024870000}"/>
    <cellStyle name="Normal 7 4 2 2 4 2 2" xfId="40010" xr:uid="{00000000-0005-0000-0000-000025870000}"/>
    <cellStyle name="Normal 7 4 2 2 4 3" xfId="11512" xr:uid="{00000000-0005-0000-0000-000026870000}"/>
    <cellStyle name="Normal 7 4 2 2 4 3 2" xfId="34695" xr:uid="{00000000-0005-0000-0000-000027870000}"/>
    <cellStyle name="Normal 7 4 2 2 4 4" xfId="29385" xr:uid="{00000000-0005-0000-0000-000028870000}"/>
    <cellStyle name="Normal 7 4 2 2 4 5" xfId="24070" xr:uid="{00000000-0005-0000-0000-000029870000}"/>
    <cellStyle name="Normal 7 4 2 2 5" xfId="8071" xr:uid="{00000000-0005-0000-0000-00002A870000}"/>
    <cellStyle name="Normal 7 4 2 2 5 2" xfId="18434" xr:uid="{00000000-0005-0000-0000-00002B870000}"/>
    <cellStyle name="Normal 7 4 2 2 5 2 2" xfId="41778" xr:uid="{00000000-0005-0000-0000-00002C870000}"/>
    <cellStyle name="Normal 7 4 2 2 5 3" xfId="13279" xr:uid="{00000000-0005-0000-0000-00002D870000}"/>
    <cellStyle name="Normal 7 4 2 2 5 3 2" xfId="36463" xr:uid="{00000000-0005-0000-0000-00002E870000}"/>
    <cellStyle name="Normal 7 4 2 2 5 4" xfId="31153" xr:uid="{00000000-0005-0000-0000-00002F870000}"/>
    <cellStyle name="Normal 7 4 2 2 5 5" xfId="25838" xr:uid="{00000000-0005-0000-0000-000030870000}"/>
    <cellStyle name="Normal 7 4 2 2 6" xfId="15060" xr:uid="{00000000-0005-0000-0000-000031870000}"/>
    <cellStyle name="Normal 7 4 2 2 6 2" xfId="38247" xr:uid="{00000000-0005-0000-0000-000032870000}"/>
    <cellStyle name="Normal 7 4 2 2 7" xfId="9751" xr:uid="{00000000-0005-0000-0000-000033870000}"/>
    <cellStyle name="Normal 7 4 2 2 7 2" xfId="32932" xr:uid="{00000000-0005-0000-0000-000034870000}"/>
    <cellStyle name="Normal 7 4 2 2 8" xfId="20378" xr:uid="{00000000-0005-0000-0000-000035870000}"/>
    <cellStyle name="Normal 7 4 2 2 8 2" xfId="27622" xr:uid="{00000000-0005-0000-0000-000036870000}"/>
    <cellStyle name="Normal 7 4 2 2 9" xfId="22307" xr:uid="{00000000-0005-0000-0000-000037870000}"/>
    <cellStyle name="Normal 7 4 2 3" xfId="909" xr:uid="{00000000-0005-0000-0000-000038870000}"/>
    <cellStyle name="Normal 7 4 2 3 10" xfId="43702" xr:uid="{00000000-0005-0000-0000-000039870000}"/>
    <cellStyle name="Normal 7 4 2 3 11" xfId="5496" xr:uid="{00000000-0005-0000-0000-00003A870000}"/>
    <cellStyle name="Normal 7 4 2 3 12" xfId="2862" xr:uid="{00000000-0005-0000-0000-00003B870000}"/>
    <cellStyle name="Normal 7 4 2 3 2" xfId="1317" xr:uid="{00000000-0005-0000-0000-00003C870000}"/>
    <cellStyle name="Normal 7 4 2 3 2 10" xfId="5497" xr:uid="{00000000-0005-0000-0000-00003D870000}"/>
    <cellStyle name="Normal 7 4 2 3 2 11" xfId="3268" xr:uid="{00000000-0005-0000-0000-00003E870000}"/>
    <cellStyle name="Normal 7 4 2 3 2 2" xfId="2132" xr:uid="{00000000-0005-0000-0000-00003F870000}"/>
    <cellStyle name="Normal 7 4 2 3 2 2 10" xfId="4080" xr:uid="{00000000-0005-0000-0000-000040870000}"/>
    <cellStyle name="Normal 7 4 2 3 2 2 2" xfId="7687" xr:uid="{00000000-0005-0000-0000-000041870000}"/>
    <cellStyle name="Normal 7 4 2 3 2 2 2 2" xfId="18021" xr:uid="{00000000-0005-0000-0000-000042870000}"/>
    <cellStyle name="Normal 7 4 2 3 2 2 2 2 2" xfId="41357" xr:uid="{00000000-0005-0000-0000-000043870000}"/>
    <cellStyle name="Normal 7 4 2 3 2 2 2 3" xfId="12859" xr:uid="{00000000-0005-0000-0000-000044870000}"/>
    <cellStyle name="Normal 7 4 2 3 2 2 2 3 2" xfId="36042" xr:uid="{00000000-0005-0000-0000-000045870000}"/>
    <cellStyle name="Normal 7 4 2 3 2 2 2 4" xfId="30732" xr:uid="{00000000-0005-0000-0000-000046870000}"/>
    <cellStyle name="Normal 7 4 2 3 2 2 2 5" xfId="25417" xr:uid="{00000000-0005-0000-0000-000047870000}"/>
    <cellStyle name="Normal 7 4 2 3 2 2 3" xfId="9311" xr:uid="{00000000-0005-0000-0000-000048870000}"/>
    <cellStyle name="Normal 7 4 2 3 2 2 3 2" xfId="19780" xr:uid="{00000000-0005-0000-0000-000049870000}"/>
    <cellStyle name="Normal 7 4 2 3 2 2 3 2 2" xfId="43125" xr:uid="{00000000-0005-0000-0000-00004A870000}"/>
    <cellStyle name="Normal 7 4 2 3 2 2 3 3" xfId="14626" xr:uid="{00000000-0005-0000-0000-00004B870000}"/>
    <cellStyle name="Normal 7 4 2 3 2 2 3 3 2" xfId="37810" xr:uid="{00000000-0005-0000-0000-00004C870000}"/>
    <cellStyle name="Normal 7 4 2 3 2 2 3 4" xfId="32500" xr:uid="{00000000-0005-0000-0000-00004D870000}"/>
    <cellStyle name="Normal 7 4 2 3 2 2 3 5" xfId="27185" xr:uid="{00000000-0005-0000-0000-00004E870000}"/>
    <cellStyle name="Normal 7 4 2 3 2 2 4" xfId="16407" xr:uid="{00000000-0005-0000-0000-00004F870000}"/>
    <cellStyle name="Normal 7 4 2 3 2 2 4 2" xfId="39594" xr:uid="{00000000-0005-0000-0000-000050870000}"/>
    <cellStyle name="Normal 7 4 2 3 2 2 5" xfId="11098" xr:uid="{00000000-0005-0000-0000-000051870000}"/>
    <cellStyle name="Normal 7 4 2 3 2 2 5 2" xfId="34279" xr:uid="{00000000-0005-0000-0000-000052870000}"/>
    <cellStyle name="Normal 7 4 2 3 2 2 6" xfId="21725" xr:uid="{00000000-0005-0000-0000-000053870000}"/>
    <cellStyle name="Normal 7 4 2 3 2 2 6 2" xfId="28969" xr:uid="{00000000-0005-0000-0000-000054870000}"/>
    <cellStyle name="Normal 7 4 2 3 2 2 7" xfId="23654" xr:uid="{00000000-0005-0000-0000-000055870000}"/>
    <cellStyle name="Normal 7 4 2 3 2 2 8" xfId="44920" xr:uid="{00000000-0005-0000-0000-000056870000}"/>
    <cellStyle name="Normal 7 4 2 3 2 2 9" xfId="5498" xr:uid="{00000000-0005-0000-0000-000057870000}"/>
    <cellStyle name="Normal 7 4 2 3 2 3" xfId="6887" xr:uid="{00000000-0005-0000-0000-000058870000}"/>
    <cellStyle name="Normal 7 4 2 3 2 3 2" xfId="17257" xr:uid="{00000000-0005-0000-0000-000059870000}"/>
    <cellStyle name="Normal 7 4 2 3 2 3 2 2" xfId="40545" xr:uid="{00000000-0005-0000-0000-00005A870000}"/>
    <cellStyle name="Normal 7 4 2 3 2 3 3" xfId="12047" xr:uid="{00000000-0005-0000-0000-00005B870000}"/>
    <cellStyle name="Normal 7 4 2 3 2 3 3 2" xfId="35230" xr:uid="{00000000-0005-0000-0000-00005C870000}"/>
    <cellStyle name="Normal 7 4 2 3 2 3 4" xfId="29920" xr:uid="{00000000-0005-0000-0000-00005D870000}"/>
    <cellStyle name="Normal 7 4 2 3 2 3 5" xfId="24605" xr:uid="{00000000-0005-0000-0000-00005E870000}"/>
    <cellStyle name="Normal 7 4 2 3 2 4" xfId="8546" xr:uid="{00000000-0005-0000-0000-00005F870000}"/>
    <cellStyle name="Normal 7 4 2 3 2 4 2" xfId="18968" xr:uid="{00000000-0005-0000-0000-000060870000}"/>
    <cellStyle name="Normal 7 4 2 3 2 4 2 2" xfId="42313" xr:uid="{00000000-0005-0000-0000-000061870000}"/>
    <cellStyle name="Normal 7 4 2 3 2 4 3" xfId="13814" xr:uid="{00000000-0005-0000-0000-000062870000}"/>
    <cellStyle name="Normal 7 4 2 3 2 4 3 2" xfId="36998" xr:uid="{00000000-0005-0000-0000-000063870000}"/>
    <cellStyle name="Normal 7 4 2 3 2 4 4" xfId="31688" xr:uid="{00000000-0005-0000-0000-000064870000}"/>
    <cellStyle name="Normal 7 4 2 3 2 4 5" xfId="26373" xr:uid="{00000000-0005-0000-0000-000065870000}"/>
    <cellStyle name="Normal 7 4 2 3 2 5" xfId="15595" xr:uid="{00000000-0005-0000-0000-000066870000}"/>
    <cellStyle name="Normal 7 4 2 3 2 5 2" xfId="38782" xr:uid="{00000000-0005-0000-0000-000067870000}"/>
    <cellStyle name="Normal 7 4 2 3 2 6" xfId="10286" xr:uid="{00000000-0005-0000-0000-000068870000}"/>
    <cellStyle name="Normal 7 4 2 3 2 6 2" xfId="33467" xr:uid="{00000000-0005-0000-0000-000069870000}"/>
    <cellStyle name="Normal 7 4 2 3 2 7" xfId="20913" xr:uid="{00000000-0005-0000-0000-00006A870000}"/>
    <cellStyle name="Normal 7 4 2 3 2 7 2" xfId="28157" xr:uid="{00000000-0005-0000-0000-00006B870000}"/>
    <cellStyle name="Normal 7 4 2 3 2 8" xfId="22842" xr:uid="{00000000-0005-0000-0000-00006C870000}"/>
    <cellStyle name="Normal 7 4 2 3 2 9" xfId="44108" xr:uid="{00000000-0005-0000-0000-00006D870000}"/>
    <cellStyle name="Normal 7 4 2 3 3" xfId="1725" xr:uid="{00000000-0005-0000-0000-00006E870000}"/>
    <cellStyle name="Normal 7 4 2 3 3 10" xfId="3674" xr:uid="{00000000-0005-0000-0000-00006F870000}"/>
    <cellStyle name="Normal 7 4 2 3 3 2" xfId="7287" xr:uid="{00000000-0005-0000-0000-000070870000}"/>
    <cellStyle name="Normal 7 4 2 3 3 2 2" xfId="17639" xr:uid="{00000000-0005-0000-0000-000071870000}"/>
    <cellStyle name="Normal 7 4 2 3 3 2 2 2" xfId="40951" xr:uid="{00000000-0005-0000-0000-000072870000}"/>
    <cellStyle name="Normal 7 4 2 3 3 2 3" xfId="12453" xr:uid="{00000000-0005-0000-0000-000073870000}"/>
    <cellStyle name="Normal 7 4 2 3 3 2 3 2" xfId="35636" xr:uid="{00000000-0005-0000-0000-000074870000}"/>
    <cellStyle name="Normal 7 4 2 3 3 2 4" xfId="30326" xr:uid="{00000000-0005-0000-0000-000075870000}"/>
    <cellStyle name="Normal 7 4 2 3 3 2 5" xfId="25011" xr:uid="{00000000-0005-0000-0000-000076870000}"/>
    <cellStyle name="Normal 7 4 2 3 3 3" xfId="8928" xr:uid="{00000000-0005-0000-0000-000077870000}"/>
    <cellStyle name="Normal 7 4 2 3 3 3 2" xfId="19374" xr:uid="{00000000-0005-0000-0000-000078870000}"/>
    <cellStyle name="Normal 7 4 2 3 3 3 2 2" xfId="42719" xr:uid="{00000000-0005-0000-0000-000079870000}"/>
    <cellStyle name="Normal 7 4 2 3 3 3 3" xfId="14220" xr:uid="{00000000-0005-0000-0000-00007A870000}"/>
    <cellStyle name="Normal 7 4 2 3 3 3 3 2" xfId="37404" xr:uid="{00000000-0005-0000-0000-00007B870000}"/>
    <cellStyle name="Normal 7 4 2 3 3 3 4" xfId="32094" xr:uid="{00000000-0005-0000-0000-00007C870000}"/>
    <cellStyle name="Normal 7 4 2 3 3 3 5" xfId="26779" xr:uid="{00000000-0005-0000-0000-00007D870000}"/>
    <cellStyle name="Normal 7 4 2 3 3 4" xfId="16001" xr:uid="{00000000-0005-0000-0000-00007E870000}"/>
    <cellStyle name="Normal 7 4 2 3 3 4 2" xfId="39188" xr:uid="{00000000-0005-0000-0000-00007F870000}"/>
    <cellStyle name="Normal 7 4 2 3 3 5" xfId="10692" xr:uid="{00000000-0005-0000-0000-000080870000}"/>
    <cellStyle name="Normal 7 4 2 3 3 5 2" xfId="33873" xr:uid="{00000000-0005-0000-0000-000081870000}"/>
    <cellStyle name="Normal 7 4 2 3 3 6" xfId="21319" xr:uid="{00000000-0005-0000-0000-000082870000}"/>
    <cellStyle name="Normal 7 4 2 3 3 6 2" xfId="28563" xr:uid="{00000000-0005-0000-0000-000083870000}"/>
    <cellStyle name="Normal 7 4 2 3 3 7" xfId="23248" xr:uid="{00000000-0005-0000-0000-000084870000}"/>
    <cellStyle name="Normal 7 4 2 3 3 8" xfId="44514" xr:uid="{00000000-0005-0000-0000-000085870000}"/>
    <cellStyle name="Normal 7 4 2 3 3 9" xfId="5499" xr:uid="{00000000-0005-0000-0000-000086870000}"/>
    <cellStyle name="Normal 7 4 2 3 4" xfId="6488" xr:uid="{00000000-0005-0000-0000-000087870000}"/>
    <cellStyle name="Normal 7 4 2 3 4 2" xfId="16887" xr:uid="{00000000-0005-0000-0000-000088870000}"/>
    <cellStyle name="Normal 7 4 2 3 4 2 2" xfId="40139" xr:uid="{00000000-0005-0000-0000-000089870000}"/>
    <cellStyle name="Normal 7 4 2 3 4 3" xfId="11641" xr:uid="{00000000-0005-0000-0000-00008A870000}"/>
    <cellStyle name="Normal 7 4 2 3 4 3 2" xfId="34824" xr:uid="{00000000-0005-0000-0000-00008B870000}"/>
    <cellStyle name="Normal 7 4 2 3 4 4" xfId="29514" xr:uid="{00000000-0005-0000-0000-00008C870000}"/>
    <cellStyle name="Normal 7 4 2 3 4 5" xfId="24199" xr:uid="{00000000-0005-0000-0000-00008D870000}"/>
    <cellStyle name="Normal 7 4 2 3 5" xfId="8176" xr:uid="{00000000-0005-0000-0000-00008E870000}"/>
    <cellStyle name="Normal 7 4 2 3 5 2" xfId="18563" xr:uid="{00000000-0005-0000-0000-00008F870000}"/>
    <cellStyle name="Normal 7 4 2 3 5 2 2" xfId="41907" xr:uid="{00000000-0005-0000-0000-000090870000}"/>
    <cellStyle name="Normal 7 4 2 3 5 3" xfId="13408" xr:uid="{00000000-0005-0000-0000-000091870000}"/>
    <cellStyle name="Normal 7 4 2 3 5 3 2" xfId="36592" xr:uid="{00000000-0005-0000-0000-000092870000}"/>
    <cellStyle name="Normal 7 4 2 3 5 4" xfId="31282" xr:uid="{00000000-0005-0000-0000-000093870000}"/>
    <cellStyle name="Normal 7 4 2 3 5 5" xfId="25967" xr:uid="{00000000-0005-0000-0000-000094870000}"/>
    <cellStyle name="Normal 7 4 2 3 6" xfId="15189" xr:uid="{00000000-0005-0000-0000-000095870000}"/>
    <cellStyle name="Normal 7 4 2 3 6 2" xfId="38376" xr:uid="{00000000-0005-0000-0000-000096870000}"/>
    <cellStyle name="Normal 7 4 2 3 7" xfId="9880" xr:uid="{00000000-0005-0000-0000-000097870000}"/>
    <cellStyle name="Normal 7 4 2 3 7 2" xfId="33061" xr:uid="{00000000-0005-0000-0000-000098870000}"/>
    <cellStyle name="Normal 7 4 2 3 8" xfId="20507" xr:uid="{00000000-0005-0000-0000-000099870000}"/>
    <cellStyle name="Normal 7 4 2 3 8 2" xfId="27751" xr:uid="{00000000-0005-0000-0000-00009A870000}"/>
    <cellStyle name="Normal 7 4 2 3 9" xfId="22436" xr:uid="{00000000-0005-0000-0000-00009B870000}"/>
    <cellStyle name="Normal 7 4 2 4" xfId="1053" xr:uid="{00000000-0005-0000-0000-00009C870000}"/>
    <cellStyle name="Normal 7 4 2 4 10" xfId="5500" xr:uid="{00000000-0005-0000-0000-00009D870000}"/>
    <cellStyle name="Normal 7 4 2 4 11" xfId="3004" xr:uid="{00000000-0005-0000-0000-00009E870000}"/>
    <cellStyle name="Normal 7 4 2 4 2" xfId="1868" xr:uid="{00000000-0005-0000-0000-00009F870000}"/>
    <cellStyle name="Normal 7 4 2 4 2 10" xfId="3816" xr:uid="{00000000-0005-0000-0000-0000A0870000}"/>
    <cellStyle name="Normal 7 4 2 4 2 2" xfId="7427" xr:uid="{00000000-0005-0000-0000-0000A1870000}"/>
    <cellStyle name="Normal 7 4 2 4 2 2 2" xfId="17781" xr:uid="{00000000-0005-0000-0000-0000A2870000}"/>
    <cellStyle name="Normal 7 4 2 4 2 2 2 2" xfId="41093" xr:uid="{00000000-0005-0000-0000-0000A3870000}"/>
    <cellStyle name="Normal 7 4 2 4 2 2 3" xfId="12595" xr:uid="{00000000-0005-0000-0000-0000A4870000}"/>
    <cellStyle name="Normal 7 4 2 4 2 2 3 2" xfId="35778" xr:uid="{00000000-0005-0000-0000-0000A5870000}"/>
    <cellStyle name="Normal 7 4 2 4 2 2 4" xfId="30468" xr:uid="{00000000-0005-0000-0000-0000A6870000}"/>
    <cellStyle name="Normal 7 4 2 4 2 2 5" xfId="25153" xr:uid="{00000000-0005-0000-0000-0000A7870000}"/>
    <cellStyle name="Normal 7 4 2 4 2 3" xfId="9071" xr:uid="{00000000-0005-0000-0000-0000A8870000}"/>
    <cellStyle name="Normal 7 4 2 4 2 3 2" xfId="19516" xr:uid="{00000000-0005-0000-0000-0000A9870000}"/>
    <cellStyle name="Normal 7 4 2 4 2 3 2 2" xfId="42861" xr:uid="{00000000-0005-0000-0000-0000AA870000}"/>
    <cellStyle name="Normal 7 4 2 4 2 3 3" xfId="14362" xr:uid="{00000000-0005-0000-0000-0000AB870000}"/>
    <cellStyle name="Normal 7 4 2 4 2 3 3 2" xfId="37546" xr:uid="{00000000-0005-0000-0000-0000AC870000}"/>
    <cellStyle name="Normal 7 4 2 4 2 3 4" xfId="32236" xr:uid="{00000000-0005-0000-0000-0000AD870000}"/>
    <cellStyle name="Normal 7 4 2 4 2 3 5" xfId="26921" xr:uid="{00000000-0005-0000-0000-0000AE870000}"/>
    <cellStyle name="Normal 7 4 2 4 2 4" xfId="16143" xr:uid="{00000000-0005-0000-0000-0000AF870000}"/>
    <cellStyle name="Normal 7 4 2 4 2 4 2" xfId="39330" xr:uid="{00000000-0005-0000-0000-0000B0870000}"/>
    <cellStyle name="Normal 7 4 2 4 2 5" xfId="10834" xr:uid="{00000000-0005-0000-0000-0000B1870000}"/>
    <cellStyle name="Normal 7 4 2 4 2 5 2" xfId="34015" xr:uid="{00000000-0005-0000-0000-0000B2870000}"/>
    <cellStyle name="Normal 7 4 2 4 2 6" xfId="21461" xr:uid="{00000000-0005-0000-0000-0000B3870000}"/>
    <cellStyle name="Normal 7 4 2 4 2 6 2" xfId="28705" xr:uid="{00000000-0005-0000-0000-0000B4870000}"/>
    <cellStyle name="Normal 7 4 2 4 2 7" xfId="23390" xr:uid="{00000000-0005-0000-0000-0000B5870000}"/>
    <cellStyle name="Normal 7 4 2 4 2 8" xfId="44656" xr:uid="{00000000-0005-0000-0000-0000B6870000}"/>
    <cellStyle name="Normal 7 4 2 4 2 9" xfId="5501" xr:uid="{00000000-0005-0000-0000-0000B7870000}"/>
    <cellStyle name="Normal 7 4 2 4 3" xfId="6627" xr:uid="{00000000-0005-0000-0000-0000B8870000}"/>
    <cellStyle name="Normal 7 4 2 4 3 2" xfId="17029" xr:uid="{00000000-0005-0000-0000-0000B9870000}"/>
    <cellStyle name="Normal 7 4 2 4 3 2 2" xfId="40281" xr:uid="{00000000-0005-0000-0000-0000BA870000}"/>
    <cellStyle name="Normal 7 4 2 4 3 3" xfId="11783" xr:uid="{00000000-0005-0000-0000-0000BB870000}"/>
    <cellStyle name="Normal 7 4 2 4 3 3 2" xfId="34966" xr:uid="{00000000-0005-0000-0000-0000BC870000}"/>
    <cellStyle name="Normal 7 4 2 4 3 4" xfId="29656" xr:uid="{00000000-0005-0000-0000-0000BD870000}"/>
    <cellStyle name="Normal 7 4 2 4 3 5" xfId="24341" xr:uid="{00000000-0005-0000-0000-0000BE870000}"/>
    <cellStyle name="Normal 7 4 2 4 4" xfId="8318" xr:uid="{00000000-0005-0000-0000-0000BF870000}"/>
    <cellStyle name="Normal 7 4 2 4 4 2" xfId="18704" xr:uid="{00000000-0005-0000-0000-0000C0870000}"/>
    <cellStyle name="Normal 7 4 2 4 4 2 2" xfId="42049" xr:uid="{00000000-0005-0000-0000-0000C1870000}"/>
    <cellStyle name="Normal 7 4 2 4 4 3" xfId="13550" xr:uid="{00000000-0005-0000-0000-0000C2870000}"/>
    <cellStyle name="Normal 7 4 2 4 4 3 2" xfId="36734" xr:uid="{00000000-0005-0000-0000-0000C3870000}"/>
    <cellStyle name="Normal 7 4 2 4 4 4" xfId="31424" xr:uid="{00000000-0005-0000-0000-0000C4870000}"/>
    <cellStyle name="Normal 7 4 2 4 4 5" xfId="26109" xr:uid="{00000000-0005-0000-0000-0000C5870000}"/>
    <cellStyle name="Normal 7 4 2 4 5" xfId="15331" xr:uid="{00000000-0005-0000-0000-0000C6870000}"/>
    <cellStyle name="Normal 7 4 2 4 5 2" xfId="38518" xr:uid="{00000000-0005-0000-0000-0000C7870000}"/>
    <cellStyle name="Normal 7 4 2 4 6" xfId="10022" xr:uid="{00000000-0005-0000-0000-0000C8870000}"/>
    <cellStyle name="Normal 7 4 2 4 6 2" xfId="33203" xr:uid="{00000000-0005-0000-0000-0000C9870000}"/>
    <cellStyle name="Normal 7 4 2 4 7" xfId="20649" xr:uid="{00000000-0005-0000-0000-0000CA870000}"/>
    <cellStyle name="Normal 7 4 2 4 7 2" xfId="27893" xr:uid="{00000000-0005-0000-0000-0000CB870000}"/>
    <cellStyle name="Normal 7 4 2 4 8" xfId="22578" xr:uid="{00000000-0005-0000-0000-0000CC870000}"/>
    <cellStyle name="Normal 7 4 2 4 9" xfId="43844" xr:uid="{00000000-0005-0000-0000-0000CD870000}"/>
    <cellStyle name="Normal 7 4 2 5" xfId="634" xr:uid="{00000000-0005-0000-0000-0000CE870000}"/>
    <cellStyle name="Normal 7 4 2 5 10" xfId="2598" xr:uid="{00000000-0005-0000-0000-0000CF870000}"/>
    <cellStyle name="Normal 7 4 2 5 2" xfId="6228" xr:uid="{00000000-0005-0000-0000-0000D0870000}"/>
    <cellStyle name="Normal 7 4 2 5 2 2" xfId="16671" xr:uid="{00000000-0005-0000-0000-0000D1870000}"/>
    <cellStyle name="Normal 7 4 2 5 2 2 2" xfId="39875" xr:uid="{00000000-0005-0000-0000-0000D2870000}"/>
    <cellStyle name="Normal 7 4 2 5 2 3" xfId="11377" xr:uid="{00000000-0005-0000-0000-0000D3870000}"/>
    <cellStyle name="Normal 7 4 2 5 2 3 2" xfId="34560" xr:uid="{00000000-0005-0000-0000-0000D4870000}"/>
    <cellStyle name="Normal 7 4 2 5 2 4" xfId="29250" xr:uid="{00000000-0005-0000-0000-0000D5870000}"/>
    <cellStyle name="Normal 7 4 2 5 2 5" xfId="23935" xr:uid="{00000000-0005-0000-0000-0000D6870000}"/>
    <cellStyle name="Normal 7 4 2 5 3" xfId="7960" xr:uid="{00000000-0005-0000-0000-0000D7870000}"/>
    <cellStyle name="Normal 7 4 2 5 3 2" xfId="18299" xr:uid="{00000000-0005-0000-0000-0000D8870000}"/>
    <cellStyle name="Normal 7 4 2 5 3 2 2" xfId="41643" xr:uid="{00000000-0005-0000-0000-0000D9870000}"/>
    <cellStyle name="Normal 7 4 2 5 3 3" xfId="13144" xr:uid="{00000000-0005-0000-0000-0000DA870000}"/>
    <cellStyle name="Normal 7 4 2 5 3 3 2" xfId="36328" xr:uid="{00000000-0005-0000-0000-0000DB870000}"/>
    <cellStyle name="Normal 7 4 2 5 3 4" xfId="31018" xr:uid="{00000000-0005-0000-0000-0000DC870000}"/>
    <cellStyle name="Normal 7 4 2 5 3 5" xfId="25703" xr:uid="{00000000-0005-0000-0000-0000DD870000}"/>
    <cellStyle name="Normal 7 4 2 5 4" xfId="14925" xr:uid="{00000000-0005-0000-0000-0000DE870000}"/>
    <cellStyle name="Normal 7 4 2 5 4 2" xfId="38112" xr:uid="{00000000-0005-0000-0000-0000DF870000}"/>
    <cellStyle name="Normal 7 4 2 5 5" xfId="9616" xr:uid="{00000000-0005-0000-0000-0000E0870000}"/>
    <cellStyle name="Normal 7 4 2 5 5 2" xfId="32797" xr:uid="{00000000-0005-0000-0000-0000E1870000}"/>
    <cellStyle name="Normal 7 4 2 5 6" xfId="20243" xr:uid="{00000000-0005-0000-0000-0000E2870000}"/>
    <cellStyle name="Normal 7 4 2 5 6 2" xfId="27487" xr:uid="{00000000-0005-0000-0000-0000E3870000}"/>
    <cellStyle name="Normal 7 4 2 5 7" xfId="22172" xr:uid="{00000000-0005-0000-0000-0000E4870000}"/>
    <cellStyle name="Normal 7 4 2 5 8" xfId="43438" xr:uid="{00000000-0005-0000-0000-0000E5870000}"/>
    <cellStyle name="Normal 7 4 2 5 9" xfId="5502" xr:uid="{00000000-0005-0000-0000-0000E6870000}"/>
    <cellStyle name="Normal 7 4 2 6" xfId="1461" xr:uid="{00000000-0005-0000-0000-0000E7870000}"/>
    <cellStyle name="Normal 7 4 2 6 10" xfId="3410" xr:uid="{00000000-0005-0000-0000-0000E8870000}"/>
    <cellStyle name="Normal 7 4 2 6 2" xfId="7027" xr:uid="{00000000-0005-0000-0000-0000E9870000}"/>
    <cellStyle name="Normal 7 4 2 6 2 2" xfId="17399" xr:uid="{00000000-0005-0000-0000-0000EA870000}"/>
    <cellStyle name="Normal 7 4 2 6 2 2 2" xfId="40687" xr:uid="{00000000-0005-0000-0000-0000EB870000}"/>
    <cellStyle name="Normal 7 4 2 6 2 3" xfId="12189" xr:uid="{00000000-0005-0000-0000-0000EC870000}"/>
    <cellStyle name="Normal 7 4 2 6 2 3 2" xfId="35372" xr:uid="{00000000-0005-0000-0000-0000ED870000}"/>
    <cellStyle name="Normal 7 4 2 6 2 4" xfId="30062" xr:uid="{00000000-0005-0000-0000-0000EE870000}"/>
    <cellStyle name="Normal 7 4 2 6 2 5" xfId="24747" xr:uid="{00000000-0005-0000-0000-0000EF870000}"/>
    <cellStyle name="Normal 7 4 2 6 3" xfId="8688" xr:uid="{00000000-0005-0000-0000-0000F0870000}"/>
    <cellStyle name="Normal 7 4 2 6 3 2" xfId="19110" xr:uid="{00000000-0005-0000-0000-0000F1870000}"/>
    <cellStyle name="Normal 7 4 2 6 3 2 2" xfId="42455" xr:uid="{00000000-0005-0000-0000-0000F2870000}"/>
    <cellStyle name="Normal 7 4 2 6 3 3" xfId="13956" xr:uid="{00000000-0005-0000-0000-0000F3870000}"/>
    <cellStyle name="Normal 7 4 2 6 3 3 2" xfId="37140" xr:uid="{00000000-0005-0000-0000-0000F4870000}"/>
    <cellStyle name="Normal 7 4 2 6 3 4" xfId="31830" xr:uid="{00000000-0005-0000-0000-0000F5870000}"/>
    <cellStyle name="Normal 7 4 2 6 3 5" xfId="26515" xr:uid="{00000000-0005-0000-0000-0000F6870000}"/>
    <cellStyle name="Normal 7 4 2 6 4" xfId="15737" xr:uid="{00000000-0005-0000-0000-0000F7870000}"/>
    <cellStyle name="Normal 7 4 2 6 4 2" xfId="38924" xr:uid="{00000000-0005-0000-0000-0000F8870000}"/>
    <cellStyle name="Normal 7 4 2 6 5" xfId="10428" xr:uid="{00000000-0005-0000-0000-0000F9870000}"/>
    <cellStyle name="Normal 7 4 2 6 5 2" xfId="33609" xr:uid="{00000000-0005-0000-0000-0000FA870000}"/>
    <cellStyle name="Normal 7 4 2 6 6" xfId="21055" xr:uid="{00000000-0005-0000-0000-0000FB870000}"/>
    <cellStyle name="Normal 7 4 2 6 6 2" xfId="28299" xr:uid="{00000000-0005-0000-0000-0000FC870000}"/>
    <cellStyle name="Normal 7 4 2 6 7" xfId="22984" xr:uid="{00000000-0005-0000-0000-0000FD870000}"/>
    <cellStyle name="Normal 7 4 2 6 8" xfId="44250" xr:uid="{00000000-0005-0000-0000-0000FE870000}"/>
    <cellStyle name="Normal 7 4 2 6 9" xfId="5503" xr:uid="{00000000-0005-0000-0000-0000FF870000}"/>
    <cellStyle name="Normal 7 4 2 7" xfId="6095" xr:uid="{00000000-0005-0000-0000-000000880000}"/>
    <cellStyle name="Normal 7 4 2 7 2" xfId="16538" xr:uid="{00000000-0005-0000-0000-000001880000}"/>
    <cellStyle name="Normal 7 4 2 7 2 2" xfId="39741" xr:uid="{00000000-0005-0000-0000-000002880000}"/>
    <cellStyle name="Normal 7 4 2 7 3" xfId="11243" xr:uid="{00000000-0005-0000-0000-000003880000}"/>
    <cellStyle name="Normal 7 4 2 7 3 2" xfId="34426" xr:uid="{00000000-0005-0000-0000-000004880000}"/>
    <cellStyle name="Normal 7 4 2 7 4" xfId="29116" xr:uid="{00000000-0005-0000-0000-000005880000}"/>
    <cellStyle name="Normal 7 4 2 7 5" xfId="23801" xr:uid="{00000000-0005-0000-0000-000006880000}"/>
    <cellStyle name="Normal 7 4 2 8" xfId="7827" xr:uid="{00000000-0005-0000-0000-000007880000}"/>
    <cellStyle name="Normal 7 4 2 8 2" xfId="18166" xr:uid="{00000000-0005-0000-0000-000008880000}"/>
    <cellStyle name="Normal 7 4 2 8 2 2" xfId="41509" xr:uid="{00000000-0005-0000-0000-000009880000}"/>
    <cellStyle name="Normal 7 4 2 8 3" xfId="13010" xr:uid="{00000000-0005-0000-0000-00000A880000}"/>
    <cellStyle name="Normal 7 4 2 8 3 2" xfId="36194" xr:uid="{00000000-0005-0000-0000-00000B880000}"/>
    <cellStyle name="Normal 7 4 2 8 4" xfId="30884" xr:uid="{00000000-0005-0000-0000-00000C880000}"/>
    <cellStyle name="Normal 7 4 2 8 5" xfId="25569" xr:uid="{00000000-0005-0000-0000-00000D880000}"/>
    <cellStyle name="Normal 7 4 2 9" xfId="14791" xr:uid="{00000000-0005-0000-0000-00000E880000}"/>
    <cellStyle name="Normal 7 4 2 9 2" xfId="37978" xr:uid="{00000000-0005-0000-0000-00000F880000}"/>
    <cellStyle name="Normal 7 4 3" xfId="710" xr:uid="{00000000-0005-0000-0000-000010880000}"/>
    <cellStyle name="Normal 7 4 3 10" xfId="43511" xr:uid="{00000000-0005-0000-0000-000011880000}"/>
    <cellStyle name="Normal 7 4 3 11" xfId="5504" xr:uid="{00000000-0005-0000-0000-000012880000}"/>
    <cellStyle name="Normal 7 4 3 12" xfId="2671" xr:uid="{00000000-0005-0000-0000-000013880000}"/>
    <cellStyle name="Normal 7 4 3 2" xfId="1126" xr:uid="{00000000-0005-0000-0000-000014880000}"/>
    <cellStyle name="Normal 7 4 3 2 10" xfId="5505" xr:uid="{00000000-0005-0000-0000-000015880000}"/>
    <cellStyle name="Normal 7 4 3 2 11" xfId="3077" xr:uid="{00000000-0005-0000-0000-000016880000}"/>
    <cellStyle name="Normal 7 4 3 2 2" xfId="1941" xr:uid="{00000000-0005-0000-0000-000017880000}"/>
    <cellStyle name="Normal 7 4 3 2 2 10" xfId="3889" xr:uid="{00000000-0005-0000-0000-000018880000}"/>
    <cellStyle name="Normal 7 4 3 2 2 2" xfId="7499" xr:uid="{00000000-0005-0000-0000-000019880000}"/>
    <cellStyle name="Normal 7 4 3 2 2 2 2" xfId="17842" xr:uid="{00000000-0005-0000-0000-00001A880000}"/>
    <cellStyle name="Normal 7 4 3 2 2 2 2 2" xfId="41166" xr:uid="{00000000-0005-0000-0000-00001B880000}"/>
    <cellStyle name="Normal 7 4 3 2 2 2 3" xfId="12668" xr:uid="{00000000-0005-0000-0000-00001C880000}"/>
    <cellStyle name="Normal 7 4 3 2 2 2 3 2" xfId="35851" xr:uid="{00000000-0005-0000-0000-00001D880000}"/>
    <cellStyle name="Normal 7 4 3 2 2 2 4" xfId="30541" xr:uid="{00000000-0005-0000-0000-00001E880000}"/>
    <cellStyle name="Normal 7 4 3 2 2 2 5" xfId="25226" xr:uid="{00000000-0005-0000-0000-00001F880000}"/>
    <cellStyle name="Normal 7 4 3 2 2 3" xfId="9132" xr:uid="{00000000-0005-0000-0000-000020880000}"/>
    <cellStyle name="Normal 7 4 3 2 2 3 2" xfId="19589" xr:uid="{00000000-0005-0000-0000-000021880000}"/>
    <cellStyle name="Normal 7 4 3 2 2 3 2 2" xfId="42934" xr:uid="{00000000-0005-0000-0000-000022880000}"/>
    <cellStyle name="Normal 7 4 3 2 2 3 3" xfId="14435" xr:uid="{00000000-0005-0000-0000-000023880000}"/>
    <cellStyle name="Normal 7 4 3 2 2 3 3 2" xfId="37619" xr:uid="{00000000-0005-0000-0000-000024880000}"/>
    <cellStyle name="Normal 7 4 3 2 2 3 4" xfId="32309" xr:uid="{00000000-0005-0000-0000-000025880000}"/>
    <cellStyle name="Normal 7 4 3 2 2 3 5" xfId="26994" xr:uid="{00000000-0005-0000-0000-000026880000}"/>
    <cellStyle name="Normal 7 4 3 2 2 4" xfId="16216" xr:uid="{00000000-0005-0000-0000-000027880000}"/>
    <cellStyle name="Normal 7 4 3 2 2 4 2" xfId="39403" xr:uid="{00000000-0005-0000-0000-000028880000}"/>
    <cellStyle name="Normal 7 4 3 2 2 5" xfId="10907" xr:uid="{00000000-0005-0000-0000-000029880000}"/>
    <cellStyle name="Normal 7 4 3 2 2 5 2" xfId="34088" xr:uid="{00000000-0005-0000-0000-00002A880000}"/>
    <cellStyle name="Normal 7 4 3 2 2 6" xfId="21534" xr:uid="{00000000-0005-0000-0000-00002B880000}"/>
    <cellStyle name="Normal 7 4 3 2 2 6 2" xfId="28778" xr:uid="{00000000-0005-0000-0000-00002C880000}"/>
    <cellStyle name="Normal 7 4 3 2 2 7" xfId="23463" xr:uid="{00000000-0005-0000-0000-00002D880000}"/>
    <cellStyle name="Normal 7 4 3 2 2 8" xfId="44729" xr:uid="{00000000-0005-0000-0000-00002E880000}"/>
    <cellStyle name="Normal 7 4 3 2 2 9" xfId="5506" xr:uid="{00000000-0005-0000-0000-00002F880000}"/>
    <cellStyle name="Normal 7 4 3 2 3" xfId="6699" xr:uid="{00000000-0005-0000-0000-000030880000}"/>
    <cellStyle name="Normal 7 4 3 2 3 2" xfId="17090" xr:uid="{00000000-0005-0000-0000-000031880000}"/>
    <cellStyle name="Normal 7 4 3 2 3 2 2" xfId="40354" xr:uid="{00000000-0005-0000-0000-000032880000}"/>
    <cellStyle name="Normal 7 4 3 2 3 3" xfId="11856" xr:uid="{00000000-0005-0000-0000-000033880000}"/>
    <cellStyle name="Normal 7 4 3 2 3 3 2" xfId="35039" xr:uid="{00000000-0005-0000-0000-000034880000}"/>
    <cellStyle name="Normal 7 4 3 2 3 4" xfId="29729" xr:uid="{00000000-0005-0000-0000-000035880000}"/>
    <cellStyle name="Normal 7 4 3 2 3 5" xfId="24414" xr:uid="{00000000-0005-0000-0000-000036880000}"/>
    <cellStyle name="Normal 7 4 3 2 4" xfId="8379" xr:uid="{00000000-0005-0000-0000-000037880000}"/>
    <cellStyle name="Normal 7 4 3 2 4 2" xfId="18777" xr:uid="{00000000-0005-0000-0000-000038880000}"/>
    <cellStyle name="Normal 7 4 3 2 4 2 2" xfId="42122" xr:uid="{00000000-0005-0000-0000-000039880000}"/>
    <cellStyle name="Normal 7 4 3 2 4 3" xfId="13623" xr:uid="{00000000-0005-0000-0000-00003A880000}"/>
    <cellStyle name="Normal 7 4 3 2 4 3 2" xfId="36807" xr:uid="{00000000-0005-0000-0000-00003B880000}"/>
    <cellStyle name="Normal 7 4 3 2 4 4" xfId="31497" xr:uid="{00000000-0005-0000-0000-00003C880000}"/>
    <cellStyle name="Normal 7 4 3 2 4 5" xfId="26182" xr:uid="{00000000-0005-0000-0000-00003D880000}"/>
    <cellStyle name="Normal 7 4 3 2 5" xfId="15404" xr:uid="{00000000-0005-0000-0000-00003E880000}"/>
    <cellStyle name="Normal 7 4 3 2 5 2" xfId="38591" xr:uid="{00000000-0005-0000-0000-00003F880000}"/>
    <cellStyle name="Normal 7 4 3 2 6" xfId="10095" xr:uid="{00000000-0005-0000-0000-000040880000}"/>
    <cellStyle name="Normal 7 4 3 2 6 2" xfId="33276" xr:uid="{00000000-0005-0000-0000-000041880000}"/>
    <cellStyle name="Normal 7 4 3 2 7" xfId="20722" xr:uid="{00000000-0005-0000-0000-000042880000}"/>
    <cellStyle name="Normal 7 4 3 2 7 2" xfId="27966" xr:uid="{00000000-0005-0000-0000-000043880000}"/>
    <cellStyle name="Normal 7 4 3 2 8" xfId="22651" xr:uid="{00000000-0005-0000-0000-000044880000}"/>
    <cellStyle name="Normal 7 4 3 2 9" xfId="43917" xr:uid="{00000000-0005-0000-0000-000045880000}"/>
    <cellStyle name="Normal 7 4 3 3" xfId="1534" xr:uid="{00000000-0005-0000-0000-000046880000}"/>
    <cellStyle name="Normal 7 4 3 3 10" xfId="3483" xr:uid="{00000000-0005-0000-0000-000047880000}"/>
    <cellStyle name="Normal 7 4 3 3 2" xfId="7099" xr:uid="{00000000-0005-0000-0000-000048880000}"/>
    <cellStyle name="Normal 7 4 3 3 2 2" xfId="17460" xr:uid="{00000000-0005-0000-0000-000049880000}"/>
    <cellStyle name="Normal 7 4 3 3 2 2 2" xfId="40760" xr:uid="{00000000-0005-0000-0000-00004A880000}"/>
    <cellStyle name="Normal 7 4 3 3 2 3" xfId="12262" xr:uid="{00000000-0005-0000-0000-00004B880000}"/>
    <cellStyle name="Normal 7 4 3 3 2 3 2" xfId="35445" xr:uid="{00000000-0005-0000-0000-00004C880000}"/>
    <cellStyle name="Normal 7 4 3 3 2 4" xfId="30135" xr:uid="{00000000-0005-0000-0000-00004D880000}"/>
    <cellStyle name="Normal 7 4 3 3 2 5" xfId="24820" xr:uid="{00000000-0005-0000-0000-00004E880000}"/>
    <cellStyle name="Normal 7 4 3 3 3" xfId="8749" xr:uid="{00000000-0005-0000-0000-00004F880000}"/>
    <cellStyle name="Normal 7 4 3 3 3 2" xfId="19183" xr:uid="{00000000-0005-0000-0000-000050880000}"/>
    <cellStyle name="Normal 7 4 3 3 3 2 2" xfId="42528" xr:uid="{00000000-0005-0000-0000-000051880000}"/>
    <cellStyle name="Normal 7 4 3 3 3 3" xfId="14029" xr:uid="{00000000-0005-0000-0000-000052880000}"/>
    <cellStyle name="Normal 7 4 3 3 3 3 2" xfId="37213" xr:uid="{00000000-0005-0000-0000-000053880000}"/>
    <cellStyle name="Normal 7 4 3 3 3 4" xfId="31903" xr:uid="{00000000-0005-0000-0000-000054880000}"/>
    <cellStyle name="Normal 7 4 3 3 3 5" xfId="26588" xr:uid="{00000000-0005-0000-0000-000055880000}"/>
    <cellStyle name="Normal 7 4 3 3 4" xfId="15810" xr:uid="{00000000-0005-0000-0000-000056880000}"/>
    <cellStyle name="Normal 7 4 3 3 4 2" xfId="38997" xr:uid="{00000000-0005-0000-0000-000057880000}"/>
    <cellStyle name="Normal 7 4 3 3 5" xfId="10501" xr:uid="{00000000-0005-0000-0000-000058880000}"/>
    <cellStyle name="Normal 7 4 3 3 5 2" xfId="33682" xr:uid="{00000000-0005-0000-0000-000059880000}"/>
    <cellStyle name="Normal 7 4 3 3 6" xfId="21128" xr:uid="{00000000-0005-0000-0000-00005A880000}"/>
    <cellStyle name="Normal 7 4 3 3 6 2" xfId="28372" xr:uid="{00000000-0005-0000-0000-00005B880000}"/>
    <cellStyle name="Normal 7 4 3 3 7" xfId="23057" xr:uid="{00000000-0005-0000-0000-00005C880000}"/>
    <cellStyle name="Normal 7 4 3 3 8" xfId="44323" xr:uid="{00000000-0005-0000-0000-00005D880000}"/>
    <cellStyle name="Normal 7 4 3 3 9" xfId="5507" xr:uid="{00000000-0005-0000-0000-00005E880000}"/>
    <cellStyle name="Normal 7 4 3 4" xfId="6300" xr:uid="{00000000-0005-0000-0000-00005F880000}"/>
    <cellStyle name="Normal 7 4 3 4 2" xfId="16732" xr:uid="{00000000-0005-0000-0000-000060880000}"/>
    <cellStyle name="Normal 7 4 3 4 2 2" xfId="39948" xr:uid="{00000000-0005-0000-0000-000061880000}"/>
    <cellStyle name="Normal 7 4 3 4 3" xfId="11450" xr:uid="{00000000-0005-0000-0000-000062880000}"/>
    <cellStyle name="Normal 7 4 3 4 3 2" xfId="34633" xr:uid="{00000000-0005-0000-0000-000063880000}"/>
    <cellStyle name="Normal 7 4 3 4 4" xfId="29323" xr:uid="{00000000-0005-0000-0000-000064880000}"/>
    <cellStyle name="Normal 7 4 3 4 5" xfId="24008" xr:uid="{00000000-0005-0000-0000-000065880000}"/>
    <cellStyle name="Normal 7 4 3 5" xfId="8021" xr:uid="{00000000-0005-0000-0000-000066880000}"/>
    <cellStyle name="Normal 7 4 3 5 2" xfId="18372" xr:uid="{00000000-0005-0000-0000-000067880000}"/>
    <cellStyle name="Normal 7 4 3 5 2 2" xfId="41716" xr:uid="{00000000-0005-0000-0000-000068880000}"/>
    <cellStyle name="Normal 7 4 3 5 3" xfId="13217" xr:uid="{00000000-0005-0000-0000-000069880000}"/>
    <cellStyle name="Normal 7 4 3 5 3 2" xfId="36401" xr:uid="{00000000-0005-0000-0000-00006A880000}"/>
    <cellStyle name="Normal 7 4 3 5 4" xfId="31091" xr:uid="{00000000-0005-0000-0000-00006B880000}"/>
    <cellStyle name="Normal 7 4 3 5 5" xfId="25776" xr:uid="{00000000-0005-0000-0000-00006C880000}"/>
    <cellStyle name="Normal 7 4 3 6" xfId="14998" xr:uid="{00000000-0005-0000-0000-00006D880000}"/>
    <cellStyle name="Normal 7 4 3 6 2" xfId="38185" xr:uid="{00000000-0005-0000-0000-00006E880000}"/>
    <cellStyle name="Normal 7 4 3 7" xfId="9689" xr:uid="{00000000-0005-0000-0000-00006F880000}"/>
    <cellStyle name="Normal 7 4 3 7 2" xfId="32870" xr:uid="{00000000-0005-0000-0000-000070880000}"/>
    <cellStyle name="Normal 7 4 3 8" xfId="20316" xr:uid="{00000000-0005-0000-0000-000071880000}"/>
    <cellStyle name="Normal 7 4 3 8 2" xfId="27560" xr:uid="{00000000-0005-0000-0000-000072880000}"/>
    <cellStyle name="Normal 7 4 3 9" xfId="22245" xr:uid="{00000000-0005-0000-0000-000073880000}"/>
    <cellStyle name="Normal 7 4 4" xfId="847" xr:uid="{00000000-0005-0000-0000-000074880000}"/>
    <cellStyle name="Normal 7 4 4 10" xfId="43640" xr:uid="{00000000-0005-0000-0000-000075880000}"/>
    <cellStyle name="Normal 7 4 4 11" xfId="5508" xr:uid="{00000000-0005-0000-0000-000076880000}"/>
    <cellStyle name="Normal 7 4 4 12" xfId="2800" xr:uid="{00000000-0005-0000-0000-000077880000}"/>
    <cellStyle name="Normal 7 4 4 2" xfId="1255" xr:uid="{00000000-0005-0000-0000-000078880000}"/>
    <cellStyle name="Normal 7 4 4 2 10" xfId="5509" xr:uid="{00000000-0005-0000-0000-000079880000}"/>
    <cellStyle name="Normal 7 4 4 2 11" xfId="3206" xr:uid="{00000000-0005-0000-0000-00007A880000}"/>
    <cellStyle name="Normal 7 4 4 2 2" xfId="2070" xr:uid="{00000000-0005-0000-0000-00007B880000}"/>
    <cellStyle name="Normal 7 4 4 2 2 10" xfId="4018" xr:uid="{00000000-0005-0000-0000-00007C880000}"/>
    <cellStyle name="Normal 7 4 4 2 2 2" xfId="7626" xr:uid="{00000000-0005-0000-0000-00007D880000}"/>
    <cellStyle name="Normal 7 4 4 2 2 2 2" xfId="17959" xr:uid="{00000000-0005-0000-0000-00007E880000}"/>
    <cellStyle name="Normal 7 4 4 2 2 2 2 2" xfId="41295" xr:uid="{00000000-0005-0000-0000-00007F880000}"/>
    <cellStyle name="Normal 7 4 4 2 2 2 3" xfId="12797" xr:uid="{00000000-0005-0000-0000-000080880000}"/>
    <cellStyle name="Normal 7 4 4 2 2 2 3 2" xfId="35980" xr:uid="{00000000-0005-0000-0000-000081880000}"/>
    <cellStyle name="Normal 7 4 4 2 2 2 4" xfId="30670" xr:uid="{00000000-0005-0000-0000-000082880000}"/>
    <cellStyle name="Normal 7 4 4 2 2 2 5" xfId="25355" xr:uid="{00000000-0005-0000-0000-000083880000}"/>
    <cellStyle name="Normal 7 4 4 2 2 3" xfId="9249" xr:uid="{00000000-0005-0000-0000-000084880000}"/>
    <cellStyle name="Normal 7 4 4 2 2 3 2" xfId="19718" xr:uid="{00000000-0005-0000-0000-000085880000}"/>
    <cellStyle name="Normal 7 4 4 2 2 3 2 2" xfId="43063" xr:uid="{00000000-0005-0000-0000-000086880000}"/>
    <cellStyle name="Normal 7 4 4 2 2 3 3" xfId="14564" xr:uid="{00000000-0005-0000-0000-000087880000}"/>
    <cellStyle name="Normal 7 4 4 2 2 3 3 2" xfId="37748" xr:uid="{00000000-0005-0000-0000-000088880000}"/>
    <cellStyle name="Normal 7 4 4 2 2 3 4" xfId="32438" xr:uid="{00000000-0005-0000-0000-000089880000}"/>
    <cellStyle name="Normal 7 4 4 2 2 3 5" xfId="27123" xr:uid="{00000000-0005-0000-0000-00008A880000}"/>
    <cellStyle name="Normal 7 4 4 2 2 4" xfId="16345" xr:uid="{00000000-0005-0000-0000-00008B880000}"/>
    <cellStyle name="Normal 7 4 4 2 2 4 2" xfId="39532" xr:uid="{00000000-0005-0000-0000-00008C880000}"/>
    <cellStyle name="Normal 7 4 4 2 2 5" xfId="11036" xr:uid="{00000000-0005-0000-0000-00008D880000}"/>
    <cellStyle name="Normal 7 4 4 2 2 5 2" xfId="34217" xr:uid="{00000000-0005-0000-0000-00008E880000}"/>
    <cellStyle name="Normal 7 4 4 2 2 6" xfId="21663" xr:uid="{00000000-0005-0000-0000-00008F880000}"/>
    <cellStyle name="Normal 7 4 4 2 2 6 2" xfId="28907" xr:uid="{00000000-0005-0000-0000-000090880000}"/>
    <cellStyle name="Normal 7 4 4 2 2 7" xfId="23592" xr:uid="{00000000-0005-0000-0000-000091880000}"/>
    <cellStyle name="Normal 7 4 4 2 2 8" xfId="44858" xr:uid="{00000000-0005-0000-0000-000092880000}"/>
    <cellStyle name="Normal 7 4 4 2 2 9" xfId="5510" xr:uid="{00000000-0005-0000-0000-000093880000}"/>
    <cellStyle name="Normal 7 4 4 2 3" xfId="6826" xr:uid="{00000000-0005-0000-0000-000094880000}"/>
    <cellStyle name="Normal 7 4 4 2 3 2" xfId="17195" xr:uid="{00000000-0005-0000-0000-000095880000}"/>
    <cellStyle name="Normal 7 4 4 2 3 2 2" xfId="40483" xr:uid="{00000000-0005-0000-0000-000096880000}"/>
    <cellStyle name="Normal 7 4 4 2 3 3" xfId="11985" xr:uid="{00000000-0005-0000-0000-000097880000}"/>
    <cellStyle name="Normal 7 4 4 2 3 3 2" xfId="35168" xr:uid="{00000000-0005-0000-0000-000098880000}"/>
    <cellStyle name="Normal 7 4 4 2 3 4" xfId="29858" xr:uid="{00000000-0005-0000-0000-000099880000}"/>
    <cellStyle name="Normal 7 4 4 2 3 5" xfId="24543" xr:uid="{00000000-0005-0000-0000-00009A880000}"/>
    <cellStyle name="Normal 7 4 4 2 4" xfId="8484" xr:uid="{00000000-0005-0000-0000-00009B880000}"/>
    <cellStyle name="Normal 7 4 4 2 4 2" xfId="18906" xr:uid="{00000000-0005-0000-0000-00009C880000}"/>
    <cellStyle name="Normal 7 4 4 2 4 2 2" xfId="42251" xr:uid="{00000000-0005-0000-0000-00009D880000}"/>
    <cellStyle name="Normal 7 4 4 2 4 3" xfId="13752" xr:uid="{00000000-0005-0000-0000-00009E880000}"/>
    <cellStyle name="Normal 7 4 4 2 4 3 2" xfId="36936" xr:uid="{00000000-0005-0000-0000-00009F880000}"/>
    <cellStyle name="Normal 7 4 4 2 4 4" xfId="31626" xr:uid="{00000000-0005-0000-0000-0000A0880000}"/>
    <cellStyle name="Normal 7 4 4 2 4 5" xfId="26311" xr:uid="{00000000-0005-0000-0000-0000A1880000}"/>
    <cellStyle name="Normal 7 4 4 2 5" xfId="15533" xr:uid="{00000000-0005-0000-0000-0000A2880000}"/>
    <cellStyle name="Normal 7 4 4 2 5 2" xfId="38720" xr:uid="{00000000-0005-0000-0000-0000A3880000}"/>
    <cellStyle name="Normal 7 4 4 2 6" xfId="10224" xr:uid="{00000000-0005-0000-0000-0000A4880000}"/>
    <cellStyle name="Normal 7 4 4 2 6 2" xfId="33405" xr:uid="{00000000-0005-0000-0000-0000A5880000}"/>
    <cellStyle name="Normal 7 4 4 2 7" xfId="20851" xr:uid="{00000000-0005-0000-0000-0000A6880000}"/>
    <cellStyle name="Normal 7 4 4 2 7 2" xfId="28095" xr:uid="{00000000-0005-0000-0000-0000A7880000}"/>
    <cellStyle name="Normal 7 4 4 2 8" xfId="22780" xr:uid="{00000000-0005-0000-0000-0000A8880000}"/>
    <cellStyle name="Normal 7 4 4 2 9" xfId="44046" xr:uid="{00000000-0005-0000-0000-0000A9880000}"/>
    <cellStyle name="Normal 7 4 4 3" xfId="1663" xr:uid="{00000000-0005-0000-0000-0000AA880000}"/>
    <cellStyle name="Normal 7 4 4 3 10" xfId="3612" xr:uid="{00000000-0005-0000-0000-0000AB880000}"/>
    <cellStyle name="Normal 7 4 4 3 2" xfId="7226" xr:uid="{00000000-0005-0000-0000-0000AC880000}"/>
    <cellStyle name="Normal 7 4 4 3 2 2" xfId="17577" xr:uid="{00000000-0005-0000-0000-0000AD880000}"/>
    <cellStyle name="Normal 7 4 4 3 2 2 2" xfId="40889" xr:uid="{00000000-0005-0000-0000-0000AE880000}"/>
    <cellStyle name="Normal 7 4 4 3 2 3" xfId="12391" xr:uid="{00000000-0005-0000-0000-0000AF880000}"/>
    <cellStyle name="Normal 7 4 4 3 2 3 2" xfId="35574" xr:uid="{00000000-0005-0000-0000-0000B0880000}"/>
    <cellStyle name="Normal 7 4 4 3 2 4" xfId="30264" xr:uid="{00000000-0005-0000-0000-0000B1880000}"/>
    <cellStyle name="Normal 7 4 4 3 2 5" xfId="24949" xr:uid="{00000000-0005-0000-0000-0000B2880000}"/>
    <cellStyle name="Normal 7 4 4 3 3" xfId="8866" xr:uid="{00000000-0005-0000-0000-0000B3880000}"/>
    <cellStyle name="Normal 7 4 4 3 3 2" xfId="19312" xr:uid="{00000000-0005-0000-0000-0000B4880000}"/>
    <cellStyle name="Normal 7 4 4 3 3 2 2" xfId="42657" xr:uid="{00000000-0005-0000-0000-0000B5880000}"/>
    <cellStyle name="Normal 7 4 4 3 3 3" xfId="14158" xr:uid="{00000000-0005-0000-0000-0000B6880000}"/>
    <cellStyle name="Normal 7 4 4 3 3 3 2" xfId="37342" xr:uid="{00000000-0005-0000-0000-0000B7880000}"/>
    <cellStyle name="Normal 7 4 4 3 3 4" xfId="32032" xr:uid="{00000000-0005-0000-0000-0000B8880000}"/>
    <cellStyle name="Normal 7 4 4 3 3 5" xfId="26717" xr:uid="{00000000-0005-0000-0000-0000B9880000}"/>
    <cellStyle name="Normal 7 4 4 3 4" xfId="15939" xr:uid="{00000000-0005-0000-0000-0000BA880000}"/>
    <cellStyle name="Normal 7 4 4 3 4 2" xfId="39126" xr:uid="{00000000-0005-0000-0000-0000BB880000}"/>
    <cellStyle name="Normal 7 4 4 3 5" xfId="10630" xr:uid="{00000000-0005-0000-0000-0000BC880000}"/>
    <cellStyle name="Normal 7 4 4 3 5 2" xfId="33811" xr:uid="{00000000-0005-0000-0000-0000BD880000}"/>
    <cellStyle name="Normal 7 4 4 3 6" xfId="21257" xr:uid="{00000000-0005-0000-0000-0000BE880000}"/>
    <cellStyle name="Normal 7 4 4 3 6 2" xfId="28501" xr:uid="{00000000-0005-0000-0000-0000BF880000}"/>
    <cellStyle name="Normal 7 4 4 3 7" xfId="23186" xr:uid="{00000000-0005-0000-0000-0000C0880000}"/>
    <cellStyle name="Normal 7 4 4 3 8" xfId="44452" xr:uid="{00000000-0005-0000-0000-0000C1880000}"/>
    <cellStyle name="Normal 7 4 4 3 9" xfId="5511" xr:uid="{00000000-0005-0000-0000-0000C2880000}"/>
    <cellStyle name="Normal 7 4 4 4" xfId="6427" xr:uid="{00000000-0005-0000-0000-0000C3880000}"/>
    <cellStyle name="Normal 7 4 4 4 2" xfId="16837" xr:uid="{00000000-0005-0000-0000-0000C4880000}"/>
    <cellStyle name="Normal 7 4 4 4 2 2" xfId="40077" xr:uid="{00000000-0005-0000-0000-0000C5880000}"/>
    <cellStyle name="Normal 7 4 4 4 3" xfId="11579" xr:uid="{00000000-0005-0000-0000-0000C6880000}"/>
    <cellStyle name="Normal 7 4 4 4 3 2" xfId="34762" xr:uid="{00000000-0005-0000-0000-0000C7880000}"/>
    <cellStyle name="Normal 7 4 4 4 4" xfId="29452" xr:uid="{00000000-0005-0000-0000-0000C8880000}"/>
    <cellStyle name="Normal 7 4 4 4 5" xfId="24137" xr:uid="{00000000-0005-0000-0000-0000C9880000}"/>
    <cellStyle name="Normal 7 4 4 5" xfId="8126" xr:uid="{00000000-0005-0000-0000-0000CA880000}"/>
    <cellStyle name="Normal 7 4 4 5 2" xfId="18501" xr:uid="{00000000-0005-0000-0000-0000CB880000}"/>
    <cellStyle name="Normal 7 4 4 5 2 2" xfId="41845" xr:uid="{00000000-0005-0000-0000-0000CC880000}"/>
    <cellStyle name="Normal 7 4 4 5 3" xfId="13346" xr:uid="{00000000-0005-0000-0000-0000CD880000}"/>
    <cellStyle name="Normal 7 4 4 5 3 2" xfId="36530" xr:uid="{00000000-0005-0000-0000-0000CE880000}"/>
    <cellStyle name="Normal 7 4 4 5 4" xfId="31220" xr:uid="{00000000-0005-0000-0000-0000CF880000}"/>
    <cellStyle name="Normal 7 4 4 5 5" xfId="25905" xr:uid="{00000000-0005-0000-0000-0000D0880000}"/>
    <cellStyle name="Normal 7 4 4 6" xfId="15127" xr:uid="{00000000-0005-0000-0000-0000D1880000}"/>
    <cellStyle name="Normal 7 4 4 6 2" xfId="38314" xr:uid="{00000000-0005-0000-0000-0000D2880000}"/>
    <cellStyle name="Normal 7 4 4 7" xfId="9818" xr:uid="{00000000-0005-0000-0000-0000D3880000}"/>
    <cellStyle name="Normal 7 4 4 7 2" xfId="32999" xr:uid="{00000000-0005-0000-0000-0000D4880000}"/>
    <cellStyle name="Normal 7 4 4 8" xfId="20445" xr:uid="{00000000-0005-0000-0000-0000D5880000}"/>
    <cellStyle name="Normal 7 4 4 8 2" xfId="27689" xr:uid="{00000000-0005-0000-0000-0000D6880000}"/>
    <cellStyle name="Normal 7 4 4 9" xfId="22374" xr:uid="{00000000-0005-0000-0000-0000D7880000}"/>
    <cellStyle name="Normal 7 4 5" xfId="991" xr:uid="{00000000-0005-0000-0000-0000D8880000}"/>
    <cellStyle name="Normal 7 4 5 10" xfId="5512" xr:uid="{00000000-0005-0000-0000-0000D9880000}"/>
    <cellStyle name="Normal 7 4 5 11" xfId="2942" xr:uid="{00000000-0005-0000-0000-0000DA880000}"/>
    <cellStyle name="Normal 7 4 5 2" xfId="1806" xr:uid="{00000000-0005-0000-0000-0000DB880000}"/>
    <cellStyle name="Normal 7 4 5 2 10" xfId="3754" xr:uid="{00000000-0005-0000-0000-0000DC880000}"/>
    <cellStyle name="Normal 7 4 5 2 2" xfId="7366" xr:uid="{00000000-0005-0000-0000-0000DD880000}"/>
    <cellStyle name="Normal 7 4 5 2 2 2" xfId="17719" xr:uid="{00000000-0005-0000-0000-0000DE880000}"/>
    <cellStyle name="Normal 7 4 5 2 2 2 2" xfId="41031" xr:uid="{00000000-0005-0000-0000-0000DF880000}"/>
    <cellStyle name="Normal 7 4 5 2 2 3" xfId="12533" xr:uid="{00000000-0005-0000-0000-0000E0880000}"/>
    <cellStyle name="Normal 7 4 5 2 2 3 2" xfId="35716" xr:uid="{00000000-0005-0000-0000-0000E1880000}"/>
    <cellStyle name="Normal 7 4 5 2 2 4" xfId="30406" xr:uid="{00000000-0005-0000-0000-0000E2880000}"/>
    <cellStyle name="Normal 7 4 5 2 2 5" xfId="25091" xr:uid="{00000000-0005-0000-0000-0000E3880000}"/>
    <cellStyle name="Normal 7 4 5 2 3" xfId="9009" xr:uid="{00000000-0005-0000-0000-0000E4880000}"/>
    <cellStyle name="Normal 7 4 5 2 3 2" xfId="19454" xr:uid="{00000000-0005-0000-0000-0000E5880000}"/>
    <cellStyle name="Normal 7 4 5 2 3 2 2" xfId="42799" xr:uid="{00000000-0005-0000-0000-0000E6880000}"/>
    <cellStyle name="Normal 7 4 5 2 3 3" xfId="14300" xr:uid="{00000000-0005-0000-0000-0000E7880000}"/>
    <cellStyle name="Normal 7 4 5 2 3 3 2" xfId="37484" xr:uid="{00000000-0005-0000-0000-0000E8880000}"/>
    <cellStyle name="Normal 7 4 5 2 3 4" xfId="32174" xr:uid="{00000000-0005-0000-0000-0000E9880000}"/>
    <cellStyle name="Normal 7 4 5 2 3 5" xfId="26859" xr:uid="{00000000-0005-0000-0000-0000EA880000}"/>
    <cellStyle name="Normal 7 4 5 2 4" xfId="16081" xr:uid="{00000000-0005-0000-0000-0000EB880000}"/>
    <cellStyle name="Normal 7 4 5 2 4 2" xfId="39268" xr:uid="{00000000-0005-0000-0000-0000EC880000}"/>
    <cellStyle name="Normal 7 4 5 2 5" xfId="10772" xr:uid="{00000000-0005-0000-0000-0000ED880000}"/>
    <cellStyle name="Normal 7 4 5 2 5 2" xfId="33953" xr:uid="{00000000-0005-0000-0000-0000EE880000}"/>
    <cellStyle name="Normal 7 4 5 2 6" xfId="21399" xr:uid="{00000000-0005-0000-0000-0000EF880000}"/>
    <cellStyle name="Normal 7 4 5 2 6 2" xfId="28643" xr:uid="{00000000-0005-0000-0000-0000F0880000}"/>
    <cellStyle name="Normal 7 4 5 2 7" xfId="23328" xr:uid="{00000000-0005-0000-0000-0000F1880000}"/>
    <cellStyle name="Normal 7 4 5 2 8" xfId="44594" xr:uid="{00000000-0005-0000-0000-0000F2880000}"/>
    <cellStyle name="Normal 7 4 5 2 9" xfId="5513" xr:uid="{00000000-0005-0000-0000-0000F3880000}"/>
    <cellStyle name="Normal 7 4 5 3" xfId="6566" xr:uid="{00000000-0005-0000-0000-0000F4880000}"/>
    <cellStyle name="Normal 7 4 5 3 2" xfId="16967" xr:uid="{00000000-0005-0000-0000-0000F5880000}"/>
    <cellStyle name="Normal 7 4 5 3 2 2" xfId="40219" xr:uid="{00000000-0005-0000-0000-0000F6880000}"/>
    <cellStyle name="Normal 7 4 5 3 3" xfId="11721" xr:uid="{00000000-0005-0000-0000-0000F7880000}"/>
    <cellStyle name="Normal 7 4 5 3 3 2" xfId="34904" xr:uid="{00000000-0005-0000-0000-0000F8880000}"/>
    <cellStyle name="Normal 7 4 5 3 4" xfId="29594" xr:uid="{00000000-0005-0000-0000-0000F9880000}"/>
    <cellStyle name="Normal 7 4 5 3 5" xfId="24279" xr:uid="{00000000-0005-0000-0000-0000FA880000}"/>
    <cellStyle name="Normal 7 4 5 4" xfId="8256" xr:uid="{00000000-0005-0000-0000-0000FB880000}"/>
    <cellStyle name="Normal 7 4 5 4 2" xfId="18642" xr:uid="{00000000-0005-0000-0000-0000FC880000}"/>
    <cellStyle name="Normal 7 4 5 4 2 2" xfId="41987" xr:uid="{00000000-0005-0000-0000-0000FD880000}"/>
    <cellStyle name="Normal 7 4 5 4 3" xfId="13488" xr:uid="{00000000-0005-0000-0000-0000FE880000}"/>
    <cellStyle name="Normal 7 4 5 4 3 2" xfId="36672" xr:uid="{00000000-0005-0000-0000-0000FF880000}"/>
    <cellStyle name="Normal 7 4 5 4 4" xfId="31362" xr:uid="{00000000-0005-0000-0000-000000890000}"/>
    <cellStyle name="Normal 7 4 5 4 5" xfId="26047" xr:uid="{00000000-0005-0000-0000-000001890000}"/>
    <cellStyle name="Normal 7 4 5 5" xfId="15269" xr:uid="{00000000-0005-0000-0000-000002890000}"/>
    <cellStyle name="Normal 7 4 5 5 2" xfId="38456" xr:uid="{00000000-0005-0000-0000-000003890000}"/>
    <cellStyle name="Normal 7 4 5 6" xfId="9960" xr:uid="{00000000-0005-0000-0000-000004890000}"/>
    <cellStyle name="Normal 7 4 5 6 2" xfId="33141" xr:uid="{00000000-0005-0000-0000-000005890000}"/>
    <cellStyle name="Normal 7 4 5 7" xfId="20587" xr:uid="{00000000-0005-0000-0000-000006890000}"/>
    <cellStyle name="Normal 7 4 5 7 2" xfId="27831" xr:uid="{00000000-0005-0000-0000-000007890000}"/>
    <cellStyle name="Normal 7 4 5 8" xfId="22516" xr:uid="{00000000-0005-0000-0000-000008890000}"/>
    <cellStyle name="Normal 7 4 5 9" xfId="43782" xr:uid="{00000000-0005-0000-0000-000009890000}"/>
    <cellStyle name="Normal 7 4 6" xfId="572" xr:uid="{00000000-0005-0000-0000-00000A890000}"/>
    <cellStyle name="Normal 7 4 6 10" xfId="2536" xr:uid="{00000000-0005-0000-0000-00000B890000}"/>
    <cellStyle name="Normal 7 4 6 2" xfId="6167" xr:uid="{00000000-0005-0000-0000-00000C890000}"/>
    <cellStyle name="Normal 7 4 6 2 2" xfId="16609" xr:uid="{00000000-0005-0000-0000-00000D890000}"/>
    <cellStyle name="Normal 7 4 6 2 2 2" xfId="39813" xr:uid="{00000000-0005-0000-0000-00000E890000}"/>
    <cellStyle name="Normal 7 4 6 2 3" xfId="11315" xr:uid="{00000000-0005-0000-0000-00000F890000}"/>
    <cellStyle name="Normal 7 4 6 2 3 2" xfId="34498" xr:uid="{00000000-0005-0000-0000-000010890000}"/>
    <cellStyle name="Normal 7 4 6 2 4" xfId="29188" xr:uid="{00000000-0005-0000-0000-000011890000}"/>
    <cellStyle name="Normal 7 4 6 2 5" xfId="23873" xr:uid="{00000000-0005-0000-0000-000012890000}"/>
    <cellStyle name="Normal 7 4 6 3" xfId="7898" xr:uid="{00000000-0005-0000-0000-000013890000}"/>
    <cellStyle name="Normal 7 4 6 3 2" xfId="18237" xr:uid="{00000000-0005-0000-0000-000014890000}"/>
    <cellStyle name="Normal 7 4 6 3 2 2" xfId="41581" xr:uid="{00000000-0005-0000-0000-000015890000}"/>
    <cellStyle name="Normal 7 4 6 3 3" xfId="13082" xr:uid="{00000000-0005-0000-0000-000016890000}"/>
    <cellStyle name="Normal 7 4 6 3 3 2" xfId="36266" xr:uid="{00000000-0005-0000-0000-000017890000}"/>
    <cellStyle name="Normal 7 4 6 3 4" xfId="30956" xr:uid="{00000000-0005-0000-0000-000018890000}"/>
    <cellStyle name="Normal 7 4 6 3 5" xfId="25641" xr:uid="{00000000-0005-0000-0000-000019890000}"/>
    <cellStyle name="Normal 7 4 6 4" xfId="14863" xr:uid="{00000000-0005-0000-0000-00001A890000}"/>
    <cellStyle name="Normal 7 4 6 4 2" xfId="38050" xr:uid="{00000000-0005-0000-0000-00001B890000}"/>
    <cellStyle name="Normal 7 4 6 5" xfId="9554" xr:uid="{00000000-0005-0000-0000-00001C890000}"/>
    <cellStyle name="Normal 7 4 6 5 2" xfId="32735" xr:uid="{00000000-0005-0000-0000-00001D890000}"/>
    <cellStyle name="Normal 7 4 6 6" xfId="20181" xr:uid="{00000000-0005-0000-0000-00001E890000}"/>
    <cellStyle name="Normal 7 4 6 6 2" xfId="27425" xr:uid="{00000000-0005-0000-0000-00001F890000}"/>
    <cellStyle name="Normal 7 4 6 7" xfId="22110" xr:uid="{00000000-0005-0000-0000-000020890000}"/>
    <cellStyle name="Normal 7 4 6 8" xfId="43376" xr:uid="{00000000-0005-0000-0000-000021890000}"/>
    <cellStyle name="Normal 7 4 6 9" xfId="5514" xr:uid="{00000000-0005-0000-0000-000022890000}"/>
    <cellStyle name="Normal 7 4 7" xfId="1399" xr:uid="{00000000-0005-0000-0000-000023890000}"/>
    <cellStyle name="Normal 7 4 7 10" xfId="3348" xr:uid="{00000000-0005-0000-0000-000024890000}"/>
    <cellStyle name="Normal 7 4 7 2" xfId="6966" xr:uid="{00000000-0005-0000-0000-000025890000}"/>
    <cellStyle name="Normal 7 4 7 2 2" xfId="17337" xr:uid="{00000000-0005-0000-0000-000026890000}"/>
    <cellStyle name="Normal 7 4 7 2 2 2" xfId="40625" xr:uid="{00000000-0005-0000-0000-000027890000}"/>
    <cellStyle name="Normal 7 4 7 2 3" xfId="12127" xr:uid="{00000000-0005-0000-0000-000028890000}"/>
    <cellStyle name="Normal 7 4 7 2 3 2" xfId="35310" xr:uid="{00000000-0005-0000-0000-000029890000}"/>
    <cellStyle name="Normal 7 4 7 2 4" xfId="30000" xr:uid="{00000000-0005-0000-0000-00002A890000}"/>
    <cellStyle name="Normal 7 4 7 2 5" xfId="24685" xr:uid="{00000000-0005-0000-0000-00002B890000}"/>
    <cellStyle name="Normal 7 4 7 3" xfId="8626" xr:uid="{00000000-0005-0000-0000-00002C890000}"/>
    <cellStyle name="Normal 7 4 7 3 2" xfId="19048" xr:uid="{00000000-0005-0000-0000-00002D890000}"/>
    <cellStyle name="Normal 7 4 7 3 2 2" xfId="42393" xr:uid="{00000000-0005-0000-0000-00002E890000}"/>
    <cellStyle name="Normal 7 4 7 3 3" xfId="13894" xr:uid="{00000000-0005-0000-0000-00002F890000}"/>
    <cellStyle name="Normal 7 4 7 3 3 2" xfId="37078" xr:uid="{00000000-0005-0000-0000-000030890000}"/>
    <cellStyle name="Normal 7 4 7 3 4" xfId="31768" xr:uid="{00000000-0005-0000-0000-000031890000}"/>
    <cellStyle name="Normal 7 4 7 3 5" xfId="26453" xr:uid="{00000000-0005-0000-0000-000032890000}"/>
    <cellStyle name="Normal 7 4 7 4" xfId="15675" xr:uid="{00000000-0005-0000-0000-000033890000}"/>
    <cellStyle name="Normal 7 4 7 4 2" xfId="38862" xr:uid="{00000000-0005-0000-0000-000034890000}"/>
    <cellStyle name="Normal 7 4 7 5" xfId="10366" xr:uid="{00000000-0005-0000-0000-000035890000}"/>
    <cellStyle name="Normal 7 4 7 5 2" xfId="33547" xr:uid="{00000000-0005-0000-0000-000036890000}"/>
    <cellStyle name="Normal 7 4 7 6" xfId="20993" xr:uid="{00000000-0005-0000-0000-000037890000}"/>
    <cellStyle name="Normal 7 4 7 6 2" xfId="28237" xr:uid="{00000000-0005-0000-0000-000038890000}"/>
    <cellStyle name="Normal 7 4 7 7" xfId="22922" xr:uid="{00000000-0005-0000-0000-000039890000}"/>
    <cellStyle name="Normal 7 4 7 8" xfId="44188" xr:uid="{00000000-0005-0000-0000-00003A890000}"/>
    <cellStyle name="Normal 7 4 7 9" xfId="5515" xr:uid="{00000000-0005-0000-0000-00003B890000}"/>
    <cellStyle name="Normal 7 4 8" xfId="6034" xr:uid="{00000000-0005-0000-0000-00003C890000}"/>
    <cellStyle name="Normal 7 4 8 2" xfId="16489" xr:uid="{00000000-0005-0000-0000-00003D890000}"/>
    <cellStyle name="Normal 7 4 8 2 2" xfId="39679" xr:uid="{00000000-0005-0000-0000-00003E890000}"/>
    <cellStyle name="Normal 7 4 8 3" xfId="11181" xr:uid="{00000000-0005-0000-0000-00003F890000}"/>
    <cellStyle name="Normal 7 4 8 3 2" xfId="34364" xr:uid="{00000000-0005-0000-0000-000040890000}"/>
    <cellStyle name="Normal 7 4 8 4" xfId="29054" xr:uid="{00000000-0005-0000-0000-000041890000}"/>
    <cellStyle name="Normal 7 4 8 5" xfId="23739" xr:uid="{00000000-0005-0000-0000-000042890000}"/>
    <cellStyle name="Normal 7 4 9" xfId="7777" xr:uid="{00000000-0005-0000-0000-000043890000}"/>
    <cellStyle name="Normal 7 4 9 2" xfId="18105" xr:uid="{00000000-0005-0000-0000-000044890000}"/>
    <cellStyle name="Normal 7 4 9 2 2" xfId="41447" xr:uid="{00000000-0005-0000-0000-000045890000}"/>
    <cellStyle name="Normal 7 4 9 3" xfId="12948" xr:uid="{00000000-0005-0000-0000-000046890000}"/>
    <cellStyle name="Normal 7 4 9 3 2" xfId="36132" xr:uid="{00000000-0005-0000-0000-000047890000}"/>
    <cellStyle name="Normal 7 4 9 4" xfId="30822" xr:uid="{00000000-0005-0000-0000-000048890000}"/>
    <cellStyle name="Normal 7 4 9 5" xfId="25507" xr:uid="{00000000-0005-0000-0000-000049890000}"/>
    <cellStyle name="Normal 7 5" xfId="438" xr:uid="{00000000-0005-0000-0000-00004A890000}"/>
    <cellStyle name="Normal 7 5 10" xfId="9398" xr:uid="{00000000-0005-0000-0000-00004B890000}"/>
    <cellStyle name="Normal 7 5 10 2" xfId="32579" xr:uid="{00000000-0005-0000-0000-00004C890000}"/>
    <cellStyle name="Normal 7 5 11" xfId="20048" xr:uid="{00000000-0005-0000-0000-00004D890000}"/>
    <cellStyle name="Normal 7 5 11 2" xfId="27269" xr:uid="{00000000-0005-0000-0000-00004E890000}"/>
    <cellStyle name="Normal 7 5 12" xfId="21954" xr:uid="{00000000-0005-0000-0000-00004F890000}"/>
    <cellStyle name="Normal 7 5 13" xfId="43243" xr:uid="{00000000-0005-0000-0000-000050890000}"/>
    <cellStyle name="Normal 7 5 14" xfId="5516" xr:uid="{00000000-0005-0000-0000-000051890000}"/>
    <cellStyle name="Normal 7 5 15" xfId="2403" xr:uid="{00000000-0005-0000-0000-000052890000}"/>
    <cellStyle name="Normal 7 5 2" xfId="688" xr:uid="{00000000-0005-0000-0000-000053890000}"/>
    <cellStyle name="Normal 7 5 2 10" xfId="43489" xr:uid="{00000000-0005-0000-0000-000054890000}"/>
    <cellStyle name="Normal 7 5 2 11" xfId="5517" xr:uid="{00000000-0005-0000-0000-000055890000}"/>
    <cellStyle name="Normal 7 5 2 12" xfId="2649" xr:uid="{00000000-0005-0000-0000-000056890000}"/>
    <cellStyle name="Normal 7 5 2 2" xfId="1104" xr:uid="{00000000-0005-0000-0000-000057890000}"/>
    <cellStyle name="Normal 7 5 2 2 10" xfId="5518" xr:uid="{00000000-0005-0000-0000-000058890000}"/>
    <cellStyle name="Normal 7 5 2 2 11" xfId="3055" xr:uid="{00000000-0005-0000-0000-000059890000}"/>
    <cellStyle name="Normal 7 5 2 2 2" xfId="1919" xr:uid="{00000000-0005-0000-0000-00005A890000}"/>
    <cellStyle name="Normal 7 5 2 2 2 10" xfId="3867" xr:uid="{00000000-0005-0000-0000-00005B890000}"/>
    <cellStyle name="Normal 7 5 2 2 2 2" xfId="7477" xr:uid="{00000000-0005-0000-0000-00005C890000}"/>
    <cellStyle name="Normal 7 5 2 2 2 2 2" xfId="17820" xr:uid="{00000000-0005-0000-0000-00005D890000}"/>
    <cellStyle name="Normal 7 5 2 2 2 2 2 2" xfId="41144" xr:uid="{00000000-0005-0000-0000-00005E890000}"/>
    <cellStyle name="Normal 7 5 2 2 2 2 3" xfId="12646" xr:uid="{00000000-0005-0000-0000-00005F890000}"/>
    <cellStyle name="Normal 7 5 2 2 2 2 3 2" xfId="35829" xr:uid="{00000000-0005-0000-0000-000060890000}"/>
    <cellStyle name="Normal 7 5 2 2 2 2 4" xfId="30519" xr:uid="{00000000-0005-0000-0000-000061890000}"/>
    <cellStyle name="Normal 7 5 2 2 2 2 5" xfId="25204" xr:uid="{00000000-0005-0000-0000-000062890000}"/>
    <cellStyle name="Normal 7 5 2 2 2 3" xfId="9110" xr:uid="{00000000-0005-0000-0000-000063890000}"/>
    <cellStyle name="Normal 7 5 2 2 2 3 2" xfId="19567" xr:uid="{00000000-0005-0000-0000-000064890000}"/>
    <cellStyle name="Normal 7 5 2 2 2 3 2 2" xfId="42912" xr:uid="{00000000-0005-0000-0000-000065890000}"/>
    <cellStyle name="Normal 7 5 2 2 2 3 3" xfId="14413" xr:uid="{00000000-0005-0000-0000-000066890000}"/>
    <cellStyle name="Normal 7 5 2 2 2 3 3 2" xfId="37597" xr:uid="{00000000-0005-0000-0000-000067890000}"/>
    <cellStyle name="Normal 7 5 2 2 2 3 4" xfId="32287" xr:uid="{00000000-0005-0000-0000-000068890000}"/>
    <cellStyle name="Normal 7 5 2 2 2 3 5" xfId="26972" xr:uid="{00000000-0005-0000-0000-000069890000}"/>
    <cellStyle name="Normal 7 5 2 2 2 4" xfId="16194" xr:uid="{00000000-0005-0000-0000-00006A890000}"/>
    <cellStyle name="Normal 7 5 2 2 2 4 2" xfId="39381" xr:uid="{00000000-0005-0000-0000-00006B890000}"/>
    <cellStyle name="Normal 7 5 2 2 2 5" xfId="10885" xr:uid="{00000000-0005-0000-0000-00006C890000}"/>
    <cellStyle name="Normal 7 5 2 2 2 5 2" xfId="34066" xr:uid="{00000000-0005-0000-0000-00006D890000}"/>
    <cellStyle name="Normal 7 5 2 2 2 6" xfId="21512" xr:uid="{00000000-0005-0000-0000-00006E890000}"/>
    <cellStyle name="Normal 7 5 2 2 2 6 2" xfId="28756" xr:uid="{00000000-0005-0000-0000-00006F890000}"/>
    <cellStyle name="Normal 7 5 2 2 2 7" xfId="23441" xr:uid="{00000000-0005-0000-0000-000070890000}"/>
    <cellStyle name="Normal 7 5 2 2 2 8" xfId="44707" xr:uid="{00000000-0005-0000-0000-000071890000}"/>
    <cellStyle name="Normal 7 5 2 2 2 9" xfId="5519" xr:uid="{00000000-0005-0000-0000-000072890000}"/>
    <cellStyle name="Normal 7 5 2 2 3" xfId="6677" xr:uid="{00000000-0005-0000-0000-000073890000}"/>
    <cellStyle name="Normal 7 5 2 2 3 2" xfId="17068" xr:uid="{00000000-0005-0000-0000-000074890000}"/>
    <cellStyle name="Normal 7 5 2 2 3 2 2" xfId="40332" xr:uid="{00000000-0005-0000-0000-000075890000}"/>
    <cellStyle name="Normal 7 5 2 2 3 3" xfId="11834" xr:uid="{00000000-0005-0000-0000-000076890000}"/>
    <cellStyle name="Normal 7 5 2 2 3 3 2" xfId="35017" xr:uid="{00000000-0005-0000-0000-000077890000}"/>
    <cellStyle name="Normal 7 5 2 2 3 4" xfId="29707" xr:uid="{00000000-0005-0000-0000-000078890000}"/>
    <cellStyle name="Normal 7 5 2 2 3 5" xfId="24392" xr:uid="{00000000-0005-0000-0000-000079890000}"/>
    <cellStyle name="Normal 7 5 2 2 4" xfId="8357" xr:uid="{00000000-0005-0000-0000-00007A890000}"/>
    <cellStyle name="Normal 7 5 2 2 4 2" xfId="18755" xr:uid="{00000000-0005-0000-0000-00007B890000}"/>
    <cellStyle name="Normal 7 5 2 2 4 2 2" xfId="42100" xr:uid="{00000000-0005-0000-0000-00007C890000}"/>
    <cellStyle name="Normal 7 5 2 2 4 3" xfId="13601" xr:uid="{00000000-0005-0000-0000-00007D890000}"/>
    <cellStyle name="Normal 7 5 2 2 4 3 2" xfId="36785" xr:uid="{00000000-0005-0000-0000-00007E890000}"/>
    <cellStyle name="Normal 7 5 2 2 4 4" xfId="31475" xr:uid="{00000000-0005-0000-0000-00007F890000}"/>
    <cellStyle name="Normal 7 5 2 2 4 5" xfId="26160" xr:uid="{00000000-0005-0000-0000-000080890000}"/>
    <cellStyle name="Normal 7 5 2 2 5" xfId="15382" xr:uid="{00000000-0005-0000-0000-000081890000}"/>
    <cellStyle name="Normal 7 5 2 2 5 2" xfId="38569" xr:uid="{00000000-0005-0000-0000-000082890000}"/>
    <cellStyle name="Normal 7 5 2 2 6" xfId="10073" xr:uid="{00000000-0005-0000-0000-000083890000}"/>
    <cellStyle name="Normal 7 5 2 2 6 2" xfId="33254" xr:uid="{00000000-0005-0000-0000-000084890000}"/>
    <cellStyle name="Normal 7 5 2 2 7" xfId="20700" xr:uid="{00000000-0005-0000-0000-000085890000}"/>
    <cellStyle name="Normal 7 5 2 2 7 2" xfId="27944" xr:uid="{00000000-0005-0000-0000-000086890000}"/>
    <cellStyle name="Normal 7 5 2 2 8" xfId="22629" xr:uid="{00000000-0005-0000-0000-000087890000}"/>
    <cellStyle name="Normal 7 5 2 2 9" xfId="43895" xr:uid="{00000000-0005-0000-0000-000088890000}"/>
    <cellStyle name="Normal 7 5 2 3" xfId="1512" xr:uid="{00000000-0005-0000-0000-000089890000}"/>
    <cellStyle name="Normal 7 5 2 3 10" xfId="3461" xr:uid="{00000000-0005-0000-0000-00008A890000}"/>
    <cellStyle name="Normal 7 5 2 3 2" xfId="7077" xr:uid="{00000000-0005-0000-0000-00008B890000}"/>
    <cellStyle name="Normal 7 5 2 3 2 2" xfId="17438" xr:uid="{00000000-0005-0000-0000-00008C890000}"/>
    <cellStyle name="Normal 7 5 2 3 2 2 2" xfId="40738" xr:uid="{00000000-0005-0000-0000-00008D890000}"/>
    <cellStyle name="Normal 7 5 2 3 2 3" xfId="12240" xr:uid="{00000000-0005-0000-0000-00008E890000}"/>
    <cellStyle name="Normal 7 5 2 3 2 3 2" xfId="35423" xr:uid="{00000000-0005-0000-0000-00008F890000}"/>
    <cellStyle name="Normal 7 5 2 3 2 4" xfId="30113" xr:uid="{00000000-0005-0000-0000-000090890000}"/>
    <cellStyle name="Normal 7 5 2 3 2 5" xfId="24798" xr:uid="{00000000-0005-0000-0000-000091890000}"/>
    <cellStyle name="Normal 7 5 2 3 3" xfId="8727" xr:uid="{00000000-0005-0000-0000-000092890000}"/>
    <cellStyle name="Normal 7 5 2 3 3 2" xfId="19161" xr:uid="{00000000-0005-0000-0000-000093890000}"/>
    <cellStyle name="Normal 7 5 2 3 3 2 2" xfId="42506" xr:uid="{00000000-0005-0000-0000-000094890000}"/>
    <cellStyle name="Normal 7 5 2 3 3 3" xfId="14007" xr:uid="{00000000-0005-0000-0000-000095890000}"/>
    <cellStyle name="Normal 7 5 2 3 3 3 2" xfId="37191" xr:uid="{00000000-0005-0000-0000-000096890000}"/>
    <cellStyle name="Normal 7 5 2 3 3 4" xfId="31881" xr:uid="{00000000-0005-0000-0000-000097890000}"/>
    <cellStyle name="Normal 7 5 2 3 3 5" xfId="26566" xr:uid="{00000000-0005-0000-0000-000098890000}"/>
    <cellStyle name="Normal 7 5 2 3 4" xfId="15788" xr:uid="{00000000-0005-0000-0000-000099890000}"/>
    <cellStyle name="Normal 7 5 2 3 4 2" xfId="38975" xr:uid="{00000000-0005-0000-0000-00009A890000}"/>
    <cellStyle name="Normal 7 5 2 3 5" xfId="10479" xr:uid="{00000000-0005-0000-0000-00009B890000}"/>
    <cellStyle name="Normal 7 5 2 3 5 2" xfId="33660" xr:uid="{00000000-0005-0000-0000-00009C890000}"/>
    <cellStyle name="Normal 7 5 2 3 6" xfId="21106" xr:uid="{00000000-0005-0000-0000-00009D890000}"/>
    <cellStyle name="Normal 7 5 2 3 6 2" xfId="28350" xr:uid="{00000000-0005-0000-0000-00009E890000}"/>
    <cellStyle name="Normal 7 5 2 3 7" xfId="23035" xr:uid="{00000000-0005-0000-0000-00009F890000}"/>
    <cellStyle name="Normal 7 5 2 3 8" xfId="44301" xr:uid="{00000000-0005-0000-0000-0000A0890000}"/>
    <cellStyle name="Normal 7 5 2 3 9" xfId="5520" xr:uid="{00000000-0005-0000-0000-0000A1890000}"/>
    <cellStyle name="Normal 7 5 2 4" xfId="6278" xr:uid="{00000000-0005-0000-0000-0000A2890000}"/>
    <cellStyle name="Normal 7 5 2 4 2" xfId="16710" xr:uid="{00000000-0005-0000-0000-0000A3890000}"/>
    <cellStyle name="Normal 7 5 2 4 2 2" xfId="39926" xr:uid="{00000000-0005-0000-0000-0000A4890000}"/>
    <cellStyle name="Normal 7 5 2 4 3" xfId="11428" xr:uid="{00000000-0005-0000-0000-0000A5890000}"/>
    <cellStyle name="Normal 7 5 2 4 3 2" xfId="34611" xr:uid="{00000000-0005-0000-0000-0000A6890000}"/>
    <cellStyle name="Normal 7 5 2 4 4" xfId="29301" xr:uid="{00000000-0005-0000-0000-0000A7890000}"/>
    <cellStyle name="Normal 7 5 2 4 5" xfId="23986" xr:uid="{00000000-0005-0000-0000-0000A8890000}"/>
    <cellStyle name="Normal 7 5 2 5" xfId="7999" xr:uid="{00000000-0005-0000-0000-0000A9890000}"/>
    <cellStyle name="Normal 7 5 2 5 2" xfId="18350" xr:uid="{00000000-0005-0000-0000-0000AA890000}"/>
    <cellStyle name="Normal 7 5 2 5 2 2" xfId="41694" xr:uid="{00000000-0005-0000-0000-0000AB890000}"/>
    <cellStyle name="Normal 7 5 2 5 3" xfId="13195" xr:uid="{00000000-0005-0000-0000-0000AC890000}"/>
    <cellStyle name="Normal 7 5 2 5 3 2" xfId="36379" xr:uid="{00000000-0005-0000-0000-0000AD890000}"/>
    <cellStyle name="Normal 7 5 2 5 4" xfId="31069" xr:uid="{00000000-0005-0000-0000-0000AE890000}"/>
    <cellStyle name="Normal 7 5 2 5 5" xfId="25754" xr:uid="{00000000-0005-0000-0000-0000AF890000}"/>
    <cellStyle name="Normal 7 5 2 6" xfId="14976" xr:uid="{00000000-0005-0000-0000-0000B0890000}"/>
    <cellStyle name="Normal 7 5 2 6 2" xfId="38163" xr:uid="{00000000-0005-0000-0000-0000B1890000}"/>
    <cellStyle name="Normal 7 5 2 7" xfId="9667" xr:uid="{00000000-0005-0000-0000-0000B2890000}"/>
    <cellStyle name="Normal 7 5 2 7 2" xfId="32848" xr:uid="{00000000-0005-0000-0000-0000B3890000}"/>
    <cellStyle name="Normal 7 5 2 8" xfId="20294" xr:uid="{00000000-0005-0000-0000-0000B4890000}"/>
    <cellStyle name="Normal 7 5 2 8 2" xfId="27538" xr:uid="{00000000-0005-0000-0000-0000B5890000}"/>
    <cellStyle name="Normal 7 5 2 9" xfId="22223" xr:uid="{00000000-0005-0000-0000-0000B6890000}"/>
    <cellStyle name="Normal 7 5 3" xfId="825" xr:uid="{00000000-0005-0000-0000-0000B7890000}"/>
    <cellStyle name="Normal 7 5 3 10" xfId="43618" xr:uid="{00000000-0005-0000-0000-0000B8890000}"/>
    <cellStyle name="Normal 7 5 3 11" xfId="5521" xr:uid="{00000000-0005-0000-0000-0000B9890000}"/>
    <cellStyle name="Normal 7 5 3 12" xfId="2778" xr:uid="{00000000-0005-0000-0000-0000BA890000}"/>
    <cellStyle name="Normal 7 5 3 2" xfId="1233" xr:uid="{00000000-0005-0000-0000-0000BB890000}"/>
    <cellStyle name="Normal 7 5 3 2 10" xfId="5522" xr:uid="{00000000-0005-0000-0000-0000BC890000}"/>
    <cellStyle name="Normal 7 5 3 2 11" xfId="3184" xr:uid="{00000000-0005-0000-0000-0000BD890000}"/>
    <cellStyle name="Normal 7 5 3 2 2" xfId="2048" xr:uid="{00000000-0005-0000-0000-0000BE890000}"/>
    <cellStyle name="Normal 7 5 3 2 2 10" xfId="3996" xr:uid="{00000000-0005-0000-0000-0000BF890000}"/>
    <cellStyle name="Normal 7 5 3 2 2 2" xfId="7604" xr:uid="{00000000-0005-0000-0000-0000C0890000}"/>
    <cellStyle name="Normal 7 5 3 2 2 2 2" xfId="17937" xr:uid="{00000000-0005-0000-0000-0000C1890000}"/>
    <cellStyle name="Normal 7 5 3 2 2 2 2 2" xfId="41273" xr:uid="{00000000-0005-0000-0000-0000C2890000}"/>
    <cellStyle name="Normal 7 5 3 2 2 2 3" xfId="12775" xr:uid="{00000000-0005-0000-0000-0000C3890000}"/>
    <cellStyle name="Normal 7 5 3 2 2 2 3 2" xfId="35958" xr:uid="{00000000-0005-0000-0000-0000C4890000}"/>
    <cellStyle name="Normal 7 5 3 2 2 2 4" xfId="30648" xr:uid="{00000000-0005-0000-0000-0000C5890000}"/>
    <cellStyle name="Normal 7 5 3 2 2 2 5" xfId="25333" xr:uid="{00000000-0005-0000-0000-0000C6890000}"/>
    <cellStyle name="Normal 7 5 3 2 2 3" xfId="9227" xr:uid="{00000000-0005-0000-0000-0000C7890000}"/>
    <cellStyle name="Normal 7 5 3 2 2 3 2" xfId="19696" xr:uid="{00000000-0005-0000-0000-0000C8890000}"/>
    <cellStyle name="Normal 7 5 3 2 2 3 2 2" xfId="43041" xr:uid="{00000000-0005-0000-0000-0000C9890000}"/>
    <cellStyle name="Normal 7 5 3 2 2 3 3" xfId="14542" xr:uid="{00000000-0005-0000-0000-0000CA890000}"/>
    <cellStyle name="Normal 7 5 3 2 2 3 3 2" xfId="37726" xr:uid="{00000000-0005-0000-0000-0000CB890000}"/>
    <cellStyle name="Normal 7 5 3 2 2 3 4" xfId="32416" xr:uid="{00000000-0005-0000-0000-0000CC890000}"/>
    <cellStyle name="Normal 7 5 3 2 2 3 5" xfId="27101" xr:uid="{00000000-0005-0000-0000-0000CD890000}"/>
    <cellStyle name="Normal 7 5 3 2 2 4" xfId="16323" xr:uid="{00000000-0005-0000-0000-0000CE890000}"/>
    <cellStyle name="Normal 7 5 3 2 2 4 2" xfId="39510" xr:uid="{00000000-0005-0000-0000-0000CF890000}"/>
    <cellStyle name="Normal 7 5 3 2 2 5" xfId="11014" xr:uid="{00000000-0005-0000-0000-0000D0890000}"/>
    <cellStyle name="Normal 7 5 3 2 2 5 2" xfId="34195" xr:uid="{00000000-0005-0000-0000-0000D1890000}"/>
    <cellStyle name="Normal 7 5 3 2 2 6" xfId="21641" xr:uid="{00000000-0005-0000-0000-0000D2890000}"/>
    <cellStyle name="Normal 7 5 3 2 2 6 2" xfId="28885" xr:uid="{00000000-0005-0000-0000-0000D3890000}"/>
    <cellStyle name="Normal 7 5 3 2 2 7" xfId="23570" xr:uid="{00000000-0005-0000-0000-0000D4890000}"/>
    <cellStyle name="Normal 7 5 3 2 2 8" xfId="44836" xr:uid="{00000000-0005-0000-0000-0000D5890000}"/>
    <cellStyle name="Normal 7 5 3 2 2 9" xfId="5523" xr:uid="{00000000-0005-0000-0000-0000D6890000}"/>
    <cellStyle name="Normal 7 5 3 2 3" xfId="6804" xr:uid="{00000000-0005-0000-0000-0000D7890000}"/>
    <cellStyle name="Normal 7 5 3 2 3 2" xfId="17173" xr:uid="{00000000-0005-0000-0000-0000D8890000}"/>
    <cellStyle name="Normal 7 5 3 2 3 2 2" xfId="40461" xr:uid="{00000000-0005-0000-0000-0000D9890000}"/>
    <cellStyle name="Normal 7 5 3 2 3 3" xfId="11963" xr:uid="{00000000-0005-0000-0000-0000DA890000}"/>
    <cellStyle name="Normal 7 5 3 2 3 3 2" xfId="35146" xr:uid="{00000000-0005-0000-0000-0000DB890000}"/>
    <cellStyle name="Normal 7 5 3 2 3 4" xfId="29836" xr:uid="{00000000-0005-0000-0000-0000DC890000}"/>
    <cellStyle name="Normal 7 5 3 2 3 5" xfId="24521" xr:uid="{00000000-0005-0000-0000-0000DD890000}"/>
    <cellStyle name="Normal 7 5 3 2 4" xfId="8462" xr:uid="{00000000-0005-0000-0000-0000DE890000}"/>
    <cellStyle name="Normal 7 5 3 2 4 2" xfId="18884" xr:uid="{00000000-0005-0000-0000-0000DF890000}"/>
    <cellStyle name="Normal 7 5 3 2 4 2 2" xfId="42229" xr:uid="{00000000-0005-0000-0000-0000E0890000}"/>
    <cellStyle name="Normal 7 5 3 2 4 3" xfId="13730" xr:uid="{00000000-0005-0000-0000-0000E1890000}"/>
    <cellStyle name="Normal 7 5 3 2 4 3 2" xfId="36914" xr:uid="{00000000-0005-0000-0000-0000E2890000}"/>
    <cellStyle name="Normal 7 5 3 2 4 4" xfId="31604" xr:uid="{00000000-0005-0000-0000-0000E3890000}"/>
    <cellStyle name="Normal 7 5 3 2 4 5" xfId="26289" xr:uid="{00000000-0005-0000-0000-0000E4890000}"/>
    <cellStyle name="Normal 7 5 3 2 5" xfId="15511" xr:uid="{00000000-0005-0000-0000-0000E5890000}"/>
    <cellStyle name="Normal 7 5 3 2 5 2" xfId="38698" xr:uid="{00000000-0005-0000-0000-0000E6890000}"/>
    <cellStyle name="Normal 7 5 3 2 6" xfId="10202" xr:uid="{00000000-0005-0000-0000-0000E7890000}"/>
    <cellStyle name="Normal 7 5 3 2 6 2" xfId="33383" xr:uid="{00000000-0005-0000-0000-0000E8890000}"/>
    <cellStyle name="Normal 7 5 3 2 7" xfId="20829" xr:uid="{00000000-0005-0000-0000-0000E9890000}"/>
    <cellStyle name="Normal 7 5 3 2 7 2" xfId="28073" xr:uid="{00000000-0005-0000-0000-0000EA890000}"/>
    <cellStyle name="Normal 7 5 3 2 8" xfId="22758" xr:uid="{00000000-0005-0000-0000-0000EB890000}"/>
    <cellStyle name="Normal 7 5 3 2 9" xfId="44024" xr:uid="{00000000-0005-0000-0000-0000EC890000}"/>
    <cellStyle name="Normal 7 5 3 3" xfId="1641" xr:uid="{00000000-0005-0000-0000-0000ED890000}"/>
    <cellStyle name="Normal 7 5 3 3 10" xfId="3590" xr:uid="{00000000-0005-0000-0000-0000EE890000}"/>
    <cellStyle name="Normal 7 5 3 3 2" xfId="7204" xr:uid="{00000000-0005-0000-0000-0000EF890000}"/>
    <cellStyle name="Normal 7 5 3 3 2 2" xfId="17555" xr:uid="{00000000-0005-0000-0000-0000F0890000}"/>
    <cellStyle name="Normal 7 5 3 3 2 2 2" xfId="40867" xr:uid="{00000000-0005-0000-0000-0000F1890000}"/>
    <cellStyle name="Normal 7 5 3 3 2 3" xfId="12369" xr:uid="{00000000-0005-0000-0000-0000F2890000}"/>
    <cellStyle name="Normal 7 5 3 3 2 3 2" xfId="35552" xr:uid="{00000000-0005-0000-0000-0000F3890000}"/>
    <cellStyle name="Normal 7 5 3 3 2 4" xfId="30242" xr:uid="{00000000-0005-0000-0000-0000F4890000}"/>
    <cellStyle name="Normal 7 5 3 3 2 5" xfId="24927" xr:uid="{00000000-0005-0000-0000-0000F5890000}"/>
    <cellStyle name="Normal 7 5 3 3 3" xfId="8844" xr:uid="{00000000-0005-0000-0000-0000F6890000}"/>
    <cellStyle name="Normal 7 5 3 3 3 2" xfId="19290" xr:uid="{00000000-0005-0000-0000-0000F7890000}"/>
    <cellStyle name="Normal 7 5 3 3 3 2 2" xfId="42635" xr:uid="{00000000-0005-0000-0000-0000F8890000}"/>
    <cellStyle name="Normal 7 5 3 3 3 3" xfId="14136" xr:uid="{00000000-0005-0000-0000-0000F9890000}"/>
    <cellStyle name="Normal 7 5 3 3 3 3 2" xfId="37320" xr:uid="{00000000-0005-0000-0000-0000FA890000}"/>
    <cellStyle name="Normal 7 5 3 3 3 4" xfId="32010" xr:uid="{00000000-0005-0000-0000-0000FB890000}"/>
    <cellStyle name="Normal 7 5 3 3 3 5" xfId="26695" xr:uid="{00000000-0005-0000-0000-0000FC890000}"/>
    <cellStyle name="Normal 7 5 3 3 4" xfId="15917" xr:uid="{00000000-0005-0000-0000-0000FD890000}"/>
    <cellStyle name="Normal 7 5 3 3 4 2" xfId="39104" xr:uid="{00000000-0005-0000-0000-0000FE890000}"/>
    <cellStyle name="Normal 7 5 3 3 5" xfId="10608" xr:uid="{00000000-0005-0000-0000-0000FF890000}"/>
    <cellStyle name="Normal 7 5 3 3 5 2" xfId="33789" xr:uid="{00000000-0005-0000-0000-0000008A0000}"/>
    <cellStyle name="Normal 7 5 3 3 6" xfId="21235" xr:uid="{00000000-0005-0000-0000-0000018A0000}"/>
    <cellStyle name="Normal 7 5 3 3 6 2" xfId="28479" xr:uid="{00000000-0005-0000-0000-0000028A0000}"/>
    <cellStyle name="Normal 7 5 3 3 7" xfId="23164" xr:uid="{00000000-0005-0000-0000-0000038A0000}"/>
    <cellStyle name="Normal 7 5 3 3 8" xfId="44430" xr:uid="{00000000-0005-0000-0000-0000048A0000}"/>
    <cellStyle name="Normal 7 5 3 3 9" xfId="5524" xr:uid="{00000000-0005-0000-0000-0000058A0000}"/>
    <cellStyle name="Normal 7 5 3 4" xfId="6405" xr:uid="{00000000-0005-0000-0000-0000068A0000}"/>
    <cellStyle name="Normal 7 5 3 4 2" xfId="16815" xr:uid="{00000000-0005-0000-0000-0000078A0000}"/>
    <cellStyle name="Normal 7 5 3 4 2 2" xfId="40055" xr:uid="{00000000-0005-0000-0000-0000088A0000}"/>
    <cellStyle name="Normal 7 5 3 4 3" xfId="11557" xr:uid="{00000000-0005-0000-0000-0000098A0000}"/>
    <cellStyle name="Normal 7 5 3 4 3 2" xfId="34740" xr:uid="{00000000-0005-0000-0000-00000A8A0000}"/>
    <cellStyle name="Normal 7 5 3 4 4" xfId="29430" xr:uid="{00000000-0005-0000-0000-00000B8A0000}"/>
    <cellStyle name="Normal 7 5 3 4 5" xfId="24115" xr:uid="{00000000-0005-0000-0000-00000C8A0000}"/>
    <cellStyle name="Normal 7 5 3 5" xfId="8104" xr:uid="{00000000-0005-0000-0000-00000D8A0000}"/>
    <cellStyle name="Normal 7 5 3 5 2" xfId="18479" xr:uid="{00000000-0005-0000-0000-00000E8A0000}"/>
    <cellStyle name="Normal 7 5 3 5 2 2" xfId="41823" xr:uid="{00000000-0005-0000-0000-00000F8A0000}"/>
    <cellStyle name="Normal 7 5 3 5 3" xfId="13324" xr:uid="{00000000-0005-0000-0000-0000108A0000}"/>
    <cellStyle name="Normal 7 5 3 5 3 2" xfId="36508" xr:uid="{00000000-0005-0000-0000-0000118A0000}"/>
    <cellStyle name="Normal 7 5 3 5 4" xfId="31198" xr:uid="{00000000-0005-0000-0000-0000128A0000}"/>
    <cellStyle name="Normal 7 5 3 5 5" xfId="25883" xr:uid="{00000000-0005-0000-0000-0000138A0000}"/>
    <cellStyle name="Normal 7 5 3 6" xfId="15105" xr:uid="{00000000-0005-0000-0000-0000148A0000}"/>
    <cellStyle name="Normal 7 5 3 6 2" xfId="38292" xr:uid="{00000000-0005-0000-0000-0000158A0000}"/>
    <cellStyle name="Normal 7 5 3 7" xfId="9796" xr:uid="{00000000-0005-0000-0000-0000168A0000}"/>
    <cellStyle name="Normal 7 5 3 7 2" xfId="32977" xr:uid="{00000000-0005-0000-0000-0000178A0000}"/>
    <cellStyle name="Normal 7 5 3 8" xfId="20423" xr:uid="{00000000-0005-0000-0000-0000188A0000}"/>
    <cellStyle name="Normal 7 5 3 8 2" xfId="27667" xr:uid="{00000000-0005-0000-0000-0000198A0000}"/>
    <cellStyle name="Normal 7 5 3 9" xfId="22352" xr:uid="{00000000-0005-0000-0000-00001A8A0000}"/>
    <cellStyle name="Normal 7 5 4" xfId="969" xr:uid="{00000000-0005-0000-0000-00001B8A0000}"/>
    <cellStyle name="Normal 7 5 4 10" xfId="5525" xr:uid="{00000000-0005-0000-0000-00001C8A0000}"/>
    <cellStyle name="Normal 7 5 4 11" xfId="2920" xr:uid="{00000000-0005-0000-0000-00001D8A0000}"/>
    <cellStyle name="Normal 7 5 4 2" xfId="1784" xr:uid="{00000000-0005-0000-0000-00001E8A0000}"/>
    <cellStyle name="Normal 7 5 4 2 10" xfId="3732" xr:uid="{00000000-0005-0000-0000-00001F8A0000}"/>
    <cellStyle name="Normal 7 5 4 2 2" xfId="7344" xr:uid="{00000000-0005-0000-0000-0000208A0000}"/>
    <cellStyle name="Normal 7 5 4 2 2 2" xfId="17697" xr:uid="{00000000-0005-0000-0000-0000218A0000}"/>
    <cellStyle name="Normal 7 5 4 2 2 2 2" xfId="41009" xr:uid="{00000000-0005-0000-0000-0000228A0000}"/>
    <cellStyle name="Normal 7 5 4 2 2 3" xfId="12511" xr:uid="{00000000-0005-0000-0000-0000238A0000}"/>
    <cellStyle name="Normal 7 5 4 2 2 3 2" xfId="35694" xr:uid="{00000000-0005-0000-0000-0000248A0000}"/>
    <cellStyle name="Normal 7 5 4 2 2 4" xfId="30384" xr:uid="{00000000-0005-0000-0000-0000258A0000}"/>
    <cellStyle name="Normal 7 5 4 2 2 5" xfId="25069" xr:uid="{00000000-0005-0000-0000-0000268A0000}"/>
    <cellStyle name="Normal 7 5 4 2 3" xfId="8987" xr:uid="{00000000-0005-0000-0000-0000278A0000}"/>
    <cellStyle name="Normal 7 5 4 2 3 2" xfId="19432" xr:uid="{00000000-0005-0000-0000-0000288A0000}"/>
    <cellStyle name="Normal 7 5 4 2 3 2 2" xfId="42777" xr:uid="{00000000-0005-0000-0000-0000298A0000}"/>
    <cellStyle name="Normal 7 5 4 2 3 3" xfId="14278" xr:uid="{00000000-0005-0000-0000-00002A8A0000}"/>
    <cellStyle name="Normal 7 5 4 2 3 3 2" xfId="37462" xr:uid="{00000000-0005-0000-0000-00002B8A0000}"/>
    <cellStyle name="Normal 7 5 4 2 3 4" xfId="32152" xr:uid="{00000000-0005-0000-0000-00002C8A0000}"/>
    <cellStyle name="Normal 7 5 4 2 3 5" xfId="26837" xr:uid="{00000000-0005-0000-0000-00002D8A0000}"/>
    <cellStyle name="Normal 7 5 4 2 4" xfId="16059" xr:uid="{00000000-0005-0000-0000-00002E8A0000}"/>
    <cellStyle name="Normal 7 5 4 2 4 2" xfId="39246" xr:uid="{00000000-0005-0000-0000-00002F8A0000}"/>
    <cellStyle name="Normal 7 5 4 2 5" xfId="10750" xr:uid="{00000000-0005-0000-0000-0000308A0000}"/>
    <cellStyle name="Normal 7 5 4 2 5 2" xfId="33931" xr:uid="{00000000-0005-0000-0000-0000318A0000}"/>
    <cellStyle name="Normal 7 5 4 2 6" xfId="21377" xr:uid="{00000000-0005-0000-0000-0000328A0000}"/>
    <cellStyle name="Normal 7 5 4 2 6 2" xfId="28621" xr:uid="{00000000-0005-0000-0000-0000338A0000}"/>
    <cellStyle name="Normal 7 5 4 2 7" xfId="23306" xr:uid="{00000000-0005-0000-0000-0000348A0000}"/>
    <cellStyle name="Normal 7 5 4 2 8" xfId="44572" xr:uid="{00000000-0005-0000-0000-0000358A0000}"/>
    <cellStyle name="Normal 7 5 4 2 9" xfId="5526" xr:uid="{00000000-0005-0000-0000-0000368A0000}"/>
    <cellStyle name="Normal 7 5 4 3" xfId="6544" xr:uid="{00000000-0005-0000-0000-0000378A0000}"/>
    <cellStyle name="Normal 7 5 4 3 2" xfId="16945" xr:uid="{00000000-0005-0000-0000-0000388A0000}"/>
    <cellStyle name="Normal 7 5 4 3 2 2" xfId="40197" xr:uid="{00000000-0005-0000-0000-0000398A0000}"/>
    <cellStyle name="Normal 7 5 4 3 3" xfId="11699" xr:uid="{00000000-0005-0000-0000-00003A8A0000}"/>
    <cellStyle name="Normal 7 5 4 3 3 2" xfId="34882" xr:uid="{00000000-0005-0000-0000-00003B8A0000}"/>
    <cellStyle name="Normal 7 5 4 3 4" xfId="29572" xr:uid="{00000000-0005-0000-0000-00003C8A0000}"/>
    <cellStyle name="Normal 7 5 4 3 5" xfId="24257" xr:uid="{00000000-0005-0000-0000-00003D8A0000}"/>
    <cellStyle name="Normal 7 5 4 4" xfId="8234" xr:uid="{00000000-0005-0000-0000-00003E8A0000}"/>
    <cellStyle name="Normal 7 5 4 4 2" xfId="18620" xr:uid="{00000000-0005-0000-0000-00003F8A0000}"/>
    <cellStyle name="Normal 7 5 4 4 2 2" xfId="41965" xr:uid="{00000000-0005-0000-0000-0000408A0000}"/>
    <cellStyle name="Normal 7 5 4 4 3" xfId="13466" xr:uid="{00000000-0005-0000-0000-0000418A0000}"/>
    <cellStyle name="Normal 7 5 4 4 3 2" xfId="36650" xr:uid="{00000000-0005-0000-0000-0000428A0000}"/>
    <cellStyle name="Normal 7 5 4 4 4" xfId="31340" xr:uid="{00000000-0005-0000-0000-0000438A0000}"/>
    <cellStyle name="Normal 7 5 4 4 5" xfId="26025" xr:uid="{00000000-0005-0000-0000-0000448A0000}"/>
    <cellStyle name="Normal 7 5 4 5" xfId="15247" xr:uid="{00000000-0005-0000-0000-0000458A0000}"/>
    <cellStyle name="Normal 7 5 4 5 2" xfId="38434" xr:uid="{00000000-0005-0000-0000-0000468A0000}"/>
    <cellStyle name="Normal 7 5 4 6" xfId="9938" xr:uid="{00000000-0005-0000-0000-0000478A0000}"/>
    <cellStyle name="Normal 7 5 4 6 2" xfId="33119" xr:uid="{00000000-0005-0000-0000-0000488A0000}"/>
    <cellStyle name="Normal 7 5 4 7" xfId="20565" xr:uid="{00000000-0005-0000-0000-0000498A0000}"/>
    <cellStyle name="Normal 7 5 4 7 2" xfId="27809" xr:uid="{00000000-0005-0000-0000-00004A8A0000}"/>
    <cellStyle name="Normal 7 5 4 8" xfId="22494" xr:uid="{00000000-0005-0000-0000-00004B8A0000}"/>
    <cellStyle name="Normal 7 5 4 9" xfId="43760" xr:uid="{00000000-0005-0000-0000-00004C8A0000}"/>
    <cellStyle name="Normal 7 5 5" xfId="550" xr:uid="{00000000-0005-0000-0000-00004D8A0000}"/>
    <cellStyle name="Normal 7 5 5 10" xfId="2514" xr:uid="{00000000-0005-0000-0000-00004E8A0000}"/>
    <cellStyle name="Normal 7 5 5 2" xfId="6145" xr:uid="{00000000-0005-0000-0000-00004F8A0000}"/>
    <cellStyle name="Normal 7 5 5 2 2" xfId="16587" xr:uid="{00000000-0005-0000-0000-0000508A0000}"/>
    <cellStyle name="Normal 7 5 5 2 2 2" xfId="39791" xr:uid="{00000000-0005-0000-0000-0000518A0000}"/>
    <cellStyle name="Normal 7 5 5 2 3" xfId="11293" xr:uid="{00000000-0005-0000-0000-0000528A0000}"/>
    <cellStyle name="Normal 7 5 5 2 3 2" xfId="34476" xr:uid="{00000000-0005-0000-0000-0000538A0000}"/>
    <cellStyle name="Normal 7 5 5 2 4" xfId="29166" xr:uid="{00000000-0005-0000-0000-0000548A0000}"/>
    <cellStyle name="Normal 7 5 5 2 5" xfId="23851" xr:uid="{00000000-0005-0000-0000-0000558A0000}"/>
    <cellStyle name="Normal 7 5 5 3" xfId="7876" xr:uid="{00000000-0005-0000-0000-0000568A0000}"/>
    <cellStyle name="Normal 7 5 5 3 2" xfId="18215" xr:uid="{00000000-0005-0000-0000-0000578A0000}"/>
    <cellStyle name="Normal 7 5 5 3 2 2" xfId="41559" xr:uid="{00000000-0005-0000-0000-0000588A0000}"/>
    <cellStyle name="Normal 7 5 5 3 3" xfId="13060" xr:uid="{00000000-0005-0000-0000-0000598A0000}"/>
    <cellStyle name="Normal 7 5 5 3 3 2" xfId="36244" xr:uid="{00000000-0005-0000-0000-00005A8A0000}"/>
    <cellStyle name="Normal 7 5 5 3 4" xfId="30934" xr:uid="{00000000-0005-0000-0000-00005B8A0000}"/>
    <cellStyle name="Normal 7 5 5 3 5" xfId="25619" xr:uid="{00000000-0005-0000-0000-00005C8A0000}"/>
    <cellStyle name="Normal 7 5 5 4" xfId="14841" xr:uid="{00000000-0005-0000-0000-00005D8A0000}"/>
    <cellStyle name="Normal 7 5 5 4 2" xfId="38028" xr:uid="{00000000-0005-0000-0000-00005E8A0000}"/>
    <cellStyle name="Normal 7 5 5 5" xfId="9532" xr:uid="{00000000-0005-0000-0000-00005F8A0000}"/>
    <cellStyle name="Normal 7 5 5 5 2" xfId="32713" xr:uid="{00000000-0005-0000-0000-0000608A0000}"/>
    <cellStyle name="Normal 7 5 5 6" xfId="20159" xr:uid="{00000000-0005-0000-0000-0000618A0000}"/>
    <cellStyle name="Normal 7 5 5 6 2" xfId="27403" xr:uid="{00000000-0005-0000-0000-0000628A0000}"/>
    <cellStyle name="Normal 7 5 5 7" xfId="22088" xr:uid="{00000000-0005-0000-0000-0000638A0000}"/>
    <cellStyle name="Normal 7 5 5 8" xfId="43354" xr:uid="{00000000-0005-0000-0000-0000648A0000}"/>
    <cellStyle name="Normal 7 5 5 9" xfId="5527" xr:uid="{00000000-0005-0000-0000-0000658A0000}"/>
    <cellStyle name="Normal 7 5 6" xfId="1377" xr:uid="{00000000-0005-0000-0000-0000668A0000}"/>
    <cellStyle name="Normal 7 5 6 10" xfId="3326" xr:uid="{00000000-0005-0000-0000-0000678A0000}"/>
    <cellStyle name="Normal 7 5 6 2" xfId="6944" xr:uid="{00000000-0005-0000-0000-0000688A0000}"/>
    <cellStyle name="Normal 7 5 6 2 2" xfId="17315" xr:uid="{00000000-0005-0000-0000-0000698A0000}"/>
    <cellStyle name="Normal 7 5 6 2 2 2" xfId="40603" xr:uid="{00000000-0005-0000-0000-00006A8A0000}"/>
    <cellStyle name="Normal 7 5 6 2 3" xfId="12105" xr:uid="{00000000-0005-0000-0000-00006B8A0000}"/>
    <cellStyle name="Normal 7 5 6 2 3 2" xfId="35288" xr:uid="{00000000-0005-0000-0000-00006C8A0000}"/>
    <cellStyle name="Normal 7 5 6 2 4" xfId="29978" xr:uid="{00000000-0005-0000-0000-00006D8A0000}"/>
    <cellStyle name="Normal 7 5 6 2 5" xfId="24663" xr:uid="{00000000-0005-0000-0000-00006E8A0000}"/>
    <cellStyle name="Normal 7 5 6 3" xfId="8604" xr:uid="{00000000-0005-0000-0000-00006F8A0000}"/>
    <cellStyle name="Normal 7 5 6 3 2" xfId="19026" xr:uid="{00000000-0005-0000-0000-0000708A0000}"/>
    <cellStyle name="Normal 7 5 6 3 2 2" xfId="42371" xr:uid="{00000000-0005-0000-0000-0000718A0000}"/>
    <cellStyle name="Normal 7 5 6 3 3" xfId="13872" xr:uid="{00000000-0005-0000-0000-0000728A0000}"/>
    <cellStyle name="Normal 7 5 6 3 3 2" xfId="37056" xr:uid="{00000000-0005-0000-0000-0000738A0000}"/>
    <cellStyle name="Normal 7 5 6 3 4" xfId="31746" xr:uid="{00000000-0005-0000-0000-0000748A0000}"/>
    <cellStyle name="Normal 7 5 6 3 5" xfId="26431" xr:uid="{00000000-0005-0000-0000-0000758A0000}"/>
    <cellStyle name="Normal 7 5 6 4" xfId="15653" xr:uid="{00000000-0005-0000-0000-0000768A0000}"/>
    <cellStyle name="Normal 7 5 6 4 2" xfId="38840" xr:uid="{00000000-0005-0000-0000-0000778A0000}"/>
    <cellStyle name="Normal 7 5 6 5" xfId="10344" xr:uid="{00000000-0005-0000-0000-0000788A0000}"/>
    <cellStyle name="Normal 7 5 6 5 2" xfId="33525" xr:uid="{00000000-0005-0000-0000-0000798A0000}"/>
    <cellStyle name="Normal 7 5 6 6" xfId="20971" xr:uid="{00000000-0005-0000-0000-00007A8A0000}"/>
    <cellStyle name="Normal 7 5 6 6 2" xfId="28215" xr:uid="{00000000-0005-0000-0000-00007B8A0000}"/>
    <cellStyle name="Normal 7 5 6 7" xfId="22900" xr:uid="{00000000-0005-0000-0000-00007C8A0000}"/>
    <cellStyle name="Normal 7 5 6 8" xfId="44166" xr:uid="{00000000-0005-0000-0000-00007D8A0000}"/>
    <cellStyle name="Normal 7 5 6 9" xfId="5528" xr:uid="{00000000-0005-0000-0000-00007E8A0000}"/>
    <cellStyle name="Normal 7 5 7" xfId="6017" xr:uid="{00000000-0005-0000-0000-00007F8A0000}"/>
    <cellStyle name="Normal 7 5 7 2" xfId="16469" xr:uid="{00000000-0005-0000-0000-0000808A0000}"/>
    <cellStyle name="Normal 7 5 7 2 2" xfId="39657" xr:uid="{00000000-0005-0000-0000-0000818A0000}"/>
    <cellStyle name="Normal 7 5 7 3" xfId="11159" xr:uid="{00000000-0005-0000-0000-0000828A0000}"/>
    <cellStyle name="Normal 7 5 7 3 2" xfId="34342" xr:uid="{00000000-0005-0000-0000-0000838A0000}"/>
    <cellStyle name="Normal 7 5 7 4" xfId="29032" xr:uid="{00000000-0005-0000-0000-0000848A0000}"/>
    <cellStyle name="Normal 7 5 7 5" xfId="23717" xr:uid="{00000000-0005-0000-0000-0000858A0000}"/>
    <cellStyle name="Normal 7 5 8" xfId="7756" xr:uid="{00000000-0005-0000-0000-0000868A0000}"/>
    <cellStyle name="Normal 7 5 8 2" xfId="18087" xr:uid="{00000000-0005-0000-0000-0000878A0000}"/>
    <cellStyle name="Normal 7 5 8 2 2" xfId="41425" xr:uid="{00000000-0005-0000-0000-0000888A0000}"/>
    <cellStyle name="Normal 7 5 8 3" xfId="12926" xr:uid="{00000000-0005-0000-0000-0000898A0000}"/>
    <cellStyle name="Normal 7 5 8 3 2" xfId="36110" xr:uid="{00000000-0005-0000-0000-00008A8A0000}"/>
    <cellStyle name="Normal 7 5 8 4" xfId="30800" xr:uid="{00000000-0005-0000-0000-00008B8A0000}"/>
    <cellStyle name="Normal 7 5 8 5" xfId="25485" xr:uid="{00000000-0005-0000-0000-00008C8A0000}"/>
    <cellStyle name="Normal 7 5 9" xfId="14708" xr:uid="{00000000-0005-0000-0000-00008D8A0000}"/>
    <cellStyle name="Normal 7 5 9 2" xfId="37894" xr:uid="{00000000-0005-0000-0000-00008E8A0000}"/>
    <cellStyle name="Normal 7 6" xfId="466" xr:uid="{00000000-0005-0000-0000-00008F8A0000}"/>
    <cellStyle name="Normal 7 6 10" xfId="9448" xr:uid="{00000000-0005-0000-0000-0000908A0000}"/>
    <cellStyle name="Normal 7 6 10 2" xfId="32629" xr:uid="{00000000-0005-0000-0000-0000918A0000}"/>
    <cellStyle name="Normal 7 6 11" xfId="20075" xr:uid="{00000000-0005-0000-0000-0000928A0000}"/>
    <cellStyle name="Normal 7 6 11 2" xfId="27319" xr:uid="{00000000-0005-0000-0000-0000938A0000}"/>
    <cellStyle name="Normal 7 6 12" xfId="22004" xr:uid="{00000000-0005-0000-0000-0000948A0000}"/>
    <cellStyle name="Normal 7 6 13" xfId="43270" xr:uid="{00000000-0005-0000-0000-0000958A0000}"/>
    <cellStyle name="Normal 7 6 14" xfId="5529" xr:uid="{00000000-0005-0000-0000-0000968A0000}"/>
    <cellStyle name="Normal 7 6 15" xfId="2430" xr:uid="{00000000-0005-0000-0000-0000978A0000}"/>
    <cellStyle name="Normal 7 6 2" xfId="738" xr:uid="{00000000-0005-0000-0000-0000988A0000}"/>
    <cellStyle name="Normal 7 6 2 10" xfId="43539" xr:uid="{00000000-0005-0000-0000-0000998A0000}"/>
    <cellStyle name="Normal 7 6 2 11" xfId="5530" xr:uid="{00000000-0005-0000-0000-00009A8A0000}"/>
    <cellStyle name="Normal 7 6 2 12" xfId="2699" xr:uid="{00000000-0005-0000-0000-00009B8A0000}"/>
    <cellStyle name="Normal 7 6 2 2" xfId="1154" xr:uid="{00000000-0005-0000-0000-00009C8A0000}"/>
    <cellStyle name="Normal 7 6 2 2 10" xfId="5531" xr:uid="{00000000-0005-0000-0000-00009D8A0000}"/>
    <cellStyle name="Normal 7 6 2 2 11" xfId="3105" xr:uid="{00000000-0005-0000-0000-00009E8A0000}"/>
    <cellStyle name="Normal 7 6 2 2 2" xfId="1969" xr:uid="{00000000-0005-0000-0000-00009F8A0000}"/>
    <cellStyle name="Normal 7 6 2 2 2 10" xfId="3917" xr:uid="{00000000-0005-0000-0000-0000A08A0000}"/>
    <cellStyle name="Normal 7 6 2 2 2 2" xfId="7526" xr:uid="{00000000-0005-0000-0000-0000A18A0000}"/>
    <cellStyle name="Normal 7 6 2 2 2 2 2" xfId="17870" xr:uid="{00000000-0005-0000-0000-0000A28A0000}"/>
    <cellStyle name="Normal 7 6 2 2 2 2 2 2" xfId="41194" xr:uid="{00000000-0005-0000-0000-0000A38A0000}"/>
    <cellStyle name="Normal 7 6 2 2 2 2 3" xfId="12696" xr:uid="{00000000-0005-0000-0000-0000A48A0000}"/>
    <cellStyle name="Normal 7 6 2 2 2 2 3 2" xfId="35879" xr:uid="{00000000-0005-0000-0000-0000A58A0000}"/>
    <cellStyle name="Normal 7 6 2 2 2 2 4" xfId="30569" xr:uid="{00000000-0005-0000-0000-0000A68A0000}"/>
    <cellStyle name="Normal 7 6 2 2 2 2 5" xfId="25254" xr:uid="{00000000-0005-0000-0000-0000A78A0000}"/>
    <cellStyle name="Normal 7 6 2 2 2 3" xfId="9160" xr:uid="{00000000-0005-0000-0000-0000A88A0000}"/>
    <cellStyle name="Normal 7 6 2 2 2 3 2" xfId="19617" xr:uid="{00000000-0005-0000-0000-0000A98A0000}"/>
    <cellStyle name="Normal 7 6 2 2 2 3 2 2" xfId="42962" xr:uid="{00000000-0005-0000-0000-0000AA8A0000}"/>
    <cellStyle name="Normal 7 6 2 2 2 3 3" xfId="14463" xr:uid="{00000000-0005-0000-0000-0000AB8A0000}"/>
    <cellStyle name="Normal 7 6 2 2 2 3 3 2" xfId="37647" xr:uid="{00000000-0005-0000-0000-0000AC8A0000}"/>
    <cellStyle name="Normal 7 6 2 2 2 3 4" xfId="32337" xr:uid="{00000000-0005-0000-0000-0000AD8A0000}"/>
    <cellStyle name="Normal 7 6 2 2 2 3 5" xfId="27022" xr:uid="{00000000-0005-0000-0000-0000AE8A0000}"/>
    <cellStyle name="Normal 7 6 2 2 2 4" xfId="16244" xr:uid="{00000000-0005-0000-0000-0000AF8A0000}"/>
    <cellStyle name="Normal 7 6 2 2 2 4 2" xfId="39431" xr:uid="{00000000-0005-0000-0000-0000B08A0000}"/>
    <cellStyle name="Normal 7 6 2 2 2 5" xfId="10935" xr:uid="{00000000-0005-0000-0000-0000B18A0000}"/>
    <cellStyle name="Normal 7 6 2 2 2 5 2" xfId="34116" xr:uid="{00000000-0005-0000-0000-0000B28A0000}"/>
    <cellStyle name="Normal 7 6 2 2 2 6" xfId="21562" xr:uid="{00000000-0005-0000-0000-0000B38A0000}"/>
    <cellStyle name="Normal 7 6 2 2 2 6 2" xfId="28806" xr:uid="{00000000-0005-0000-0000-0000B48A0000}"/>
    <cellStyle name="Normal 7 6 2 2 2 7" xfId="23491" xr:uid="{00000000-0005-0000-0000-0000B58A0000}"/>
    <cellStyle name="Normal 7 6 2 2 2 8" xfId="44757" xr:uid="{00000000-0005-0000-0000-0000B68A0000}"/>
    <cellStyle name="Normal 7 6 2 2 2 9" xfId="5532" xr:uid="{00000000-0005-0000-0000-0000B78A0000}"/>
    <cellStyle name="Normal 7 6 2 2 3" xfId="6726" xr:uid="{00000000-0005-0000-0000-0000B88A0000}"/>
    <cellStyle name="Normal 7 6 2 2 3 2" xfId="17118" xr:uid="{00000000-0005-0000-0000-0000B98A0000}"/>
    <cellStyle name="Normal 7 6 2 2 3 2 2" xfId="40382" xr:uid="{00000000-0005-0000-0000-0000BA8A0000}"/>
    <cellStyle name="Normal 7 6 2 2 3 3" xfId="11884" xr:uid="{00000000-0005-0000-0000-0000BB8A0000}"/>
    <cellStyle name="Normal 7 6 2 2 3 3 2" xfId="35067" xr:uid="{00000000-0005-0000-0000-0000BC8A0000}"/>
    <cellStyle name="Normal 7 6 2 2 3 4" xfId="29757" xr:uid="{00000000-0005-0000-0000-0000BD8A0000}"/>
    <cellStyle name="Normal 7 6 2 2 3 5" xfId="24442" xr:uid="{00000000-0005-0000-0000-0000BE8A0000}"/>
    <cellStyle name="Normal 7 6 2 2 4" xfId="8407" xr:uid="{00000000-0005-0000-0000-0000BF8A0000}"/>
    <cellStyle name="Normal 7 6 2 2 4 2" xfId="18805" xr:uid="{00000000-0005-0000-0000-0000C08A0000}"/>
    <cellStyle name="Normal 7 6 2 2 4 2 2" xfId="42150" xr:uid="{00000000-0005-0000-0000-0000C18A0000}"/>
    <cellStyle name="Normal 7 6 2 2 4 3" xfId="13651" xr:uid="{00000000-0005-0000-0000-0000C28A0000}"/>
    <cellStyle name="Normal 7 6 2 2 4 3 2" xfId="36835" xr:uid="{00000000-0005-0000-0000-0000C38A0000}"/>
    <cellStyle name="Normal 7 6 2 2 4 4" xfId="31525" xr:uid="{00000000-0005-0000-0000-0000C48A0000}"/>
    <cellStyle name="Normal 7 6 2 2 4 5" xfId="26210" xr:uid="{00000000-0005-0000-0000-0000C58A0000}"/>
    <cellStyle name="Normal 7 6 2 2 5" xfId="15432" xr:uid="{00000000-0005-0000-0000-0000C68A0000}"/>
    <cellStyle name="Normal 7 6 2 2 5 2" xfId="38619" xr:uid="{00000000-0005-0000-0000-0000C78A0000}"/>
    <cellStyle name="Normal 7 6 2 2 6" xfId="10123" xr:uid="{00000000-0005-0000-0000-0000C88A0000}"/>
    <cellStyle name="Normal 7 6 2 2 6 2" xfId="33304" xr:uid="{00000000-0005-0000-0000-0000C98A0000}"/>
    <cellStyle name="Normal 7 6 2 2 7" xfId="20750" xr:uid="{00000000-0005-0000-0000-0000CA8A0000}"/>
    <cellStyle name="Normal 7 6 2 2 7 2" xfId="27994" xr:uid="{00000000-0005-0000-0000-0000CB8A0000}"/>
    <cellStyle name="Normal 7 6 2 2 8" xfId="22679" xr:uid="{00000000-0005-0000-0000-0000CC8A0000}"/>
    <cellStyle name="Normal 7 6 2 2 9" xfId="43945" xr:uid="{00000000-0005-0000-0000-0000CD8A0000}"/>
    <cellStyle name="Normal 7 6 2 3" xfId="1562" xr:uid="{00000000-0005-0000-0000-0000CE8A0000}"/>
    <cellStyle name="Normal 7 6 2 3 10" xfId="3511" xr:uid="{00000000-0005-0000-0000-0000CF8A0000}"/>
    <cellStyle name="Normal 7 6 2 3 2" xfId="7126" xr:uid="{00000000-0005-0000-0000-0000D08A0000}"/>
    <cellStyle name="Normal 7 6 2 3 2 2" xfId="17488" xr:uid="{00000000-0005-0000-0000-0000D18A0000}"/>
    <cellStyle name="Normal 7 6 2 3 2 2 2" xfId="40788" xr:uid="{00000000-0005-0000-0000-0000D28A0000}"/>
    <cellStyle name="Normal 7 6 2 3 2 3" xfId="12290" xr:uid="{00000000-0005-0000-0000-0000D38A0000}"/>
    <cellStyle name="Normal 7 6 2 3 2 3 2" xfId="35473" xr:uid="{00000000-0005-0000-0000-0000D48A0000}"/>
    <cellStyle name="Normal 7 6 2 3 2 4" xfId="30163" xr:uid="{00000000-0005-0000-0000-0000D58A0000}"/>
    <cellStyle name="Normal 7 6 2 3 2 5" xfId="24848" xr:uid="{00000000-0005-0000-0000-0000D68A0000}"/>
    <cellStyle name="Normal 7 6 2 3 3" xfId="8777" xr:uid="{00000000-0005-0000-0000-0000D78A0000}"/>
    <cellStyle name="Normal 7 6 2 3 3 2" xfId="19211" xr:uid="{00000000-0005-0000-0000-0000D88A0000}"/>
    <cellStyle name="Normal 7 6 2 3 3 2 2" xfId="42556" xr:uid="{00000000-0005-0000-0000-0000D98A0000}"/>
    <cellStyle name="Normal 7 6 2 3 3 3" xfId="14057" xr:uid="{00000000-0005-0000-0000-0000DA8A0000}"/>
    <cellStyle name="Normal 7 6 2 3 3 3 2" xfId="37241" xr:uid="{00000000-0005-0000-0000-0000DB8A0000}"/>
    <cellStyle name="Normal 7 6 2 3 3 4" xfId="31931" xr:uid="{00000000-0005-0000-0000-0000DC8A0000}"/>
    <cellStyle name="Normal 7 6 2 3 3 5" xfId="26616" xr:uid="{00000000-0005-0000-0000-0000DD8A0000}"/>
    <cellStyle name="Normal 7 6 2 3 4" xfId="15838" xr:uid="{00000000-0005-0000-0000-0000DE8A0000}"/>
    <cellStyle name="Normal 7 6 2 3 4 2" xfId="39025" xr:uid="{00000000-0005-0000-0000-0000DF8A0000}"/>
    <cellStyle name="Normal 7 6 2 3 5" xfId="10529" xr:uid="{00000000-0005-0000-0000-0000E08A0000}"/>
    <cellStyle name="Normal 7 6 2 3 5 2" xfId="33710" xr:uid="{00000000-0005-0000-0000-0000E18A0000}"/>
    <cellStyle name="Normal 7 6 2 3 6" xfId="21156" xr:uid="{00000000-0005-0000-0000-0000E28A0000}"/>
    <cellStyle name="Normal 7 6 2 3 6 2" xfId="28400" xr:uid="{00000000-0005-0000-0000-0000E38A0000}"/>
    <cellStyle name="Normal 7 6 2 3 7" xfId="23085" xr:uid="{00000000-0005-0000-0000-0000E48A0000}"/>
    <cellStyle name="Normal 7 6 2 3 8" xfId="44351" xr:uid="{00000000-0005-0000-0000-0000E58A0000}"/>
    <cellStyle name="Normal 7 6 2 3 9" xfId="5533" xr:uid="{00000000-0005-0000-0000-0000E68A0000}"/>
    <cellStyle name="Normal 7 6 2 4" xfId="6327" xr:uid="{00000000-0005-0000-0000-0000E78A0000}"/>
    <cellStyle name="Normal 7 6 2 4 2" xfId="16760" xr:uid="{00000000-0005-0000-0000-0000E88A0000}"/>
    <cellStyle name="Normal 7 6 2 4 2 2" xfId="39976" xr:uid="{00000000-0005-0000-0000-0000E98A0000}"/>
    <cellStyle name="Normal 7 6 2 4 3" xfId="11478" xr:uid="{00000000-0005-0000-0000-0000EA8A0000}"/>
    <cellStyle name="Normal 7 6 2 4 3 2" xfId="34661" xr:uid="{00000000-0005-0000-0000-0000EB8A0000}"/>
    <cellStyle name="Normal 7 6 2 4 4" xfId="29351" xr:uid="{00000000-0005-0000-0000-0000EC8A0000}"/>
    <cellStyle name="Normal 7 6 2 4 5" xfId="24036" xr:uid="{00000000-0005-0000-0000-0000ED8A0000}"/>
    <cellStyle name="Normal 7 6 2 5" xfId="8049" xr:uid="{00000000-0005-0000-0000-0000EE8A0000}"/>
    <cellStyle name="Normal 7 6 2 5 2" xfId="18400" xr:uid="{00000000-0005-0000-0000-0000EF8A0000}"/>
    <cellStyle name="Normal 7 6 2 5 2 2" xfId="41744" xr:uid="{00000000-0005-0000-0000-0000F08A0000}"/>
    <cellStyle name="Normal 7 6 2 5 3" xfId="13245" xr:uid="{00000000-0005-0000-0000-0000F18A0000}"/>
    <cellStyle name="Normal 7 6 2 5 3 2" xfId="36429" xr:uid="{00000000-0005-0000-0000-0000F28A0000}"/>
    <cellStyle name="Normal 7 6 2 5 4" xfId="31119" xr:uid="{00000000-0005-0000-0000-0000F38A0000}"/>
    <cellStyle name="Normal 7 6 2 5 5" xfId="25804" xr:uid="{00000000-0005-0000-0000-0000F48A0000}"/>
    <cellStyle name="Normal 7 6 2 6" xfId="15026" xr:uid="{00000000-0005-0000-0000-0000F58A0000}"/>
    <cellStyle name="Normal 7 6 2 6 2" xfId="38213" xr:uid="{00000000-0005-0000-0000-0000F68A0000}"/>
    <cellStyle name="Normal 7 6 2 7" xfId="9717" xr:uid="{00000000-0005-0000-0000-0000F78A0000}"/>
    <cellStyle name="Normal 7 6 2 7 2" xfId="32898" xr:uid="{00000000-0005-0000-0000-0000F88A0000}"/>
    <cellStyle name="Normal 7 6 2 8" xfId="20344" xr:uid="{00000000-0005-0000-0000-0000F98A0000}"/>
    <cellStyle name="Normal 7 6 2 8 2" xfId="27588" xr:uid="{00000000-0005-0000-0000-0000FA8A0000}"/>
    <cellStyle name="Normal 7 6 2 9" xfId="22273" xr:uid="{00000000-0005-0000-0000-0000FB8A0000}"/>
    <cellStyle name="Normal 7 6 3" xfId="875" xr:uid="{00000000-0005-0000-0000-0000FC8A0000}"/>
    <cellStyle name="Normal 7 6 3 10" xfId="43668" xr:uid="{00000000-0005-0000-0000-0000FD8A0000}"/>
    <cellStyle name="Normal 7 6 3 11" xfId="5534" xr:uid="{00000000-0005-0000-0000-0000FE8A0000}"/>
    <cellStyle name="Normal 7 6 3 12" xfId="2828" xr:uid="{00000000-0005-0000-0000-0000FF8A0000}"/>
    <cellStyle name="Normal 7 6 3 2" xfId="1283" xr:uid="{00000000-0005-0000-0000-0000008B0000}"/>
    <cellStyle name="Normal 7 6 3 2 10" xfId="5535" xr:uid="{00000000-0005-0000-0000-0000018B0000}"/>
    <cellStyle name="Normal 7 6 3 2 11" xfId="3234" xr:uid="{00000000-0005-0000-0000-0000028B0000}"/>
    <cellStyle name="Normal 7 6 3 2 2" xfId="2098" xr:uid="{00000000-0005-0000-0000-0000038B0000}"/>
    <cellStyle name="Normal 7 6 3 2 2 10" xfId="4046" xr:uid="{00000000-0005-0000-0000-0000048B0000}"/>
    <cellStyle name="Normal 7 6 3 2 2 2" xfId="7653" xr:uid="{00000000-0005-0000-0000-0000058B0000}"/>
    <cellStyle name="Normal 7 6 3 2 2 2 2" xfId="17987" xr:uid="{00000000-0005-0000-0000-0000068B0000}"/>
    <cellStyle name="Normal 7 6 3 2 2 2 2 2" xfId="41323" xr:uid="{00000000-0005-0000-0000-0000078B0000}"/>
    <cellStyle name="Normal 7 6 3 2 2 2 3" xfId="12825" xr:uid="{00000000-0005-0000-0000-0000088B0000}"/>
    <cellStyle name="Normal 7 6 3 2 2 2 3 2" xfId="36008" xr:uid="{00000000-0005-0000-0000-0000098B0000}"/>
    <cellStyle name="Normal 7 6 3 2 2 2 4" xfId="30698" xr:uid="{00000000-0005-0000-0000-00000A8B0000}"/>
    <cellStyle name="Normal 7 6 3 2 2 2 5" xfId="25383" xr:uid="{00000000-0005-0000-0000-00000B8B0000}"/>
    <cellStyle name="Normal 7 6 3 2 2 3" xfId="9277" xr:uid="{00000000-0005-0000-0000-00000C8B0000}"/>
    <cellStyle name="Normal 7 6 3 2 2 3 2" xfId="19746" xr:uid="{00000000-0005-0000-0000-00000D8B0000}"/>
    <cellStyle name="Normal 7 6 3 2 2 3 2 2" xfId="43091" xr:uid="{00000000-0005-0000-0000-00000E8B0000}"/>
    <cellStyle name="Normal 7 6 3 2 2 3 3" xfId="14592" xr:uid="{00000000-0005-0000-0000-00000F8B0000}"/>
    <cellStyle name="Normal 7 6 3 2 2 3 3 2" xfId="37776" xr:uid="{00000000-0005-0000-0000-0000108B0000}"/>
    <cellStyle name="Normal 7 6 3 2 2 3 4" xfId="32466" xr:uid="{00000000-0005-0000-0000-0000118B0000}"/>
    <cellStyle name="Normal 7 6 3 2 2 3 5" xfId="27151" xr:uid="{00000000-0005-0000-0000-0000128B0000}"/>
    <cellStyle name="Normal 7 6 3 2 2 4" xfId="16373" xr:uid="{00000000-0005-0000-0000-0000138B0000}"/>
    <cellStyle name="Normal 7 6 3 2 2 4 2" xfId="39560" xr:uid="{00000000-0005-0000-0000-0000148B0000}"/>
    <cellStyle name="Normal 7 6 3 2 2 5" xfId="11064" xr:uid="{00000000-0005-0000-0000-0000158B0000}"/>
    <cellStyle name="Normal 7 6 3 2 2 5 2" xfId="34245" xr:uid="{00000000-0005-0000-0000-0000168B0000}"/>
    <cellStyle name="Normal 7 6 3 2 2 6" xfId="21691" xr:uid="{00000000-0005-0000-0000-0000178B0000}"/>
    <cellStyle name="Normal 7 6 3 2 2 6 2" xfId="28935" xr:uid="{00000000-0005-0000-0000-0000188B0000}"/>
    <cellStyle name="Normal 7 6 3 2 2 7" xfId="23620" xr:uid="{00000000-0005-0000-0000-0000198B0000}"/>
    <cellStyle name="Normal 7 6 3 2 2 8" xfId="44886" xr:uid="{00000000-0005-0000-0000-00001A8B0000}"/>
    <cellStyle name="Normal 7 6 3 2 2 9" xfId="5536" xr:uid="{00000000-0005-0000-0000-00001B8B0000}"/>
    <cellStyle name="Normal 7 6 3 2 3" xfId="6853" xr:uid="{00000000-0005-0000-0000-00001C8B0000}"/>
    <cellStyle name="Normal 7 6 3 2 3 2" xfId="17223" xr:uid="{00000000-0005-0000-0000-00001D8B0000}"/>
    <cellStyle name="Normal 7 6 3 2 3 2 2" xfId="40511" xr:uid="{00000000-0005-0000-0000-00001E8B0000}"/>
    <cellStyle name="Normal 7 6 3 2 3 3" xfId="12013" xr:uid="{00000000-0005-0000-0000-00001F8B0000}"/>
    <cellStyle name="Normal 7 6 3 2 3 3 2" xfId="35196" xr:uid="{00000000-0005-0000-0000-0000208B0000}"/>
    <cellStyle name="Normal 7 6 3 2 3 4" xfId="29886" xr:uid="{00000000-0005-0000-0000-0000218B0000}"/>
    <cellStyle name="Normal 7 6 3 2 3 5" xfId="24571" xr:uid="{00000000-0005-0000-0000-0000228B0000}"/>
    <cellStyle name="Normal 7 6 3 2 4" xfId="8512" xr:uid="{00000000-0005-0000-0000-0000238B0000}"/>
    <cellStyle name="Normal 7 6 3 2 4 2" xfId="18934" xr:uid="{00000000-0005-0000-0000-0000248B0000}"/>
    <cellStyle name="Normal 7 6 3 2 4 2 2" xfId="42279" xr:uid="{00000000-0005-0000-0000-0000258B0000}"/>
    <cellStyle name="Normal 7 6 3 2 4 3" xfId="13780" xr:uid="{00000000-0005-0000-0000-0000268B0000}"/>
    <cellStyle name="Normal 7 6 3 2 4 3 2" xfId="36964" xr:uid="{00000000-0005-0000-0000-0000278B0000}"/>
    <cellStyle name="Normal 7 6 3 2 4 4" xfId="31654" xr:uid="{00000000-0005-0000-0000-0000288B0000}"/>
    <cellStyle name="Normal 7 6 3 2 4 5" xfId="26339" xr:uid="{00000000-0005-0000-0000-0000298B0000}"/>
    <cellStyle name="Normal 7 6 3 2 5" xfId="15561" xr:uid="{00000000-0005-0000-0000-00002A8B0000}"/>
    <cellStyle name="Normal 7 6 3 2 5 2" xfId="38748" xr:uid="{00000000-0005-0000-0000-00002B8B0000}"/>
    <cellStyle name="Normal 7 6 3 2 6" xfId="10252" xr:uid="{00000000-0005-0000-0000-00002C8B0000}"/>
    <cellStyle name="Normal 7 6 3 2 6 2" xfId="33433" xr:uid="{00000000-0005-0000-0000-00002D8B0000}"/>
    <cellStyle name="Normal 7 6 3 2 7" xfId="20879" xr:uid="{00000000-0005-0000-0000-00002E8B0000}"/>
    <cellStyle name="Normal 7 6 3 2 7 2" xfId="28123" xr:uid="{00000000-0005-0000-0000-00002F8B0000}"/>
    <cellStyle name="Normal 7 6 3 2 8" xfId="22808" xr:uid="{00000000-0005-0000-0000-0000308B0000}"/>
    <cellStyle name="Normal 7 6 3 2 9" xfId="44074" xr:uid="{00000000-0005-0000-0000-0000318B0000}"/>
    <cellStyle name="Normal 7 6 3 3" xfId="1691" xr:uid="{00000000-0005-0000-0000-0000328B0000}"/>
    <cellStyle name="Normal 7 6 3 3 10" xfId="3640" xr:uid="{00000000-0005-0000-0000-0000338B0000}"/>
    <cellStyle name="Normal 7 6 3 3 2" xfId="7253" xr:uid="{00000000-0005-0000-0000-0000348B0000}"/>
    <cellStyle name="Normal 7 6 3 3 2 2" xfId="17605" xr:uid="{00000000-0005-0000-0000-0000358B0000}"/>
    <cellStyle name="Normal 7 6 3 3 2 2 2" xfId="40917" xr:uid="{00000000-0005-0000-0000-0000368B0000}"/>
    <cellStyle name="Normal 7 6 3 3 2 3" xfId="12419" xr:uid="{00000000-0005-0000-0000-0000378B0000}"/>
    <cellStyle name="Normal 7 6 3 3 2 3 2" xfId="35602" xr:uid="{00000000-0005-0000-0000-0000388B0000}"/>
    <cellStyle name="Normal 7 6 3 3 2 4" xfId="30292" xr:uid="{00000000-0005-0000-0000-0000398B0000}"/>
    <cellStyle name="Normal 7 6 3 3 2 5" xfId="24977" xr:uid="{00000000-0005-0000-0000-00003A8B0000}"/>
    <cellStyle name="Normal 7 6 3 3 3" xfId="8894" xr:uid="{00000000-0005-0000-0000-00003B8B0000}"/>
    <cellStyle name="Normal 7 6 3 3 3 2" xfId="19340" xr:uid="{00000000-0005-0000-0000-00003C8B0000}"/>
    <cellStyle name="Normal 7 6 3 3 3 2 2" xfId="42685" xr:uid="{00000000-0005-0000-0000-00003D8B0000}"/>
    <cellStyle name="Normal 7 6 3 3 3 3" xfId="14186" xr:uid="{00000000-0005-0000-0000-00003E8B0000}"/>
    <cellStyle name="Normal 7 6 3 3 3 3 2" xfId="37370" xr:uid="{00000000-0005-0000-0000-00003F8B0000}"/>
    <cellStyle name="Normal 7 6 3 3 3 4" xfId="32060" xr:uid="{00000000-0005-0000-0000-0000408B0000}"/>
    <cellStyle name="Normal 7 6 3 3 3 5" xfId="26745" xr:uid="{00000000-0005-0000-0000-0000418B0000}"/>
    <cellStyle name="Normal 7 6 3 3 4" xfId="15967" xr:uid="{00000000-0005-0000-0000-0000428B0000}"/>
    <cellStyle name="Normal 7 6 3 3 4 2" xfId="39154" xr:uid="{00000000-0005-0000-0000-0000438B0000}"/>
    <cellStyle name="Normal 7 6 3 3 5" xfId="10658" xr:uid="{00000000-0005-0000-0000-0000448B0000}"/>
    <cellStyle name="Normal 7 6 3 3 5 2" xfId="33839" xr:uid="{00000000-0005-0000-0000-0000458B0000}"/>
    <cellStyle name="Normal 7 6 3 3 6" xfId="21285" xr:uid="{00000000-0005-0000-0000-0000468B0000}"/>
    <cellStyle name="Normal 7 6 3 3 6 2" xfId="28529" xr:uid="{00000000-0005-0000-0000-0000478B0000}"/>
    <cellStyle name="Normal 7 6 3 3 7" xfId="23214" xr:uid="{00000000-0005-0000-0000-0000488B0000}"/>
    <cellStyle name="Normal 7 6 3 3 8" xfId="44480" xr:uid="{00000000-0005-0000-0000-0000498B0000}"/>
    <cellStyle name="Normal 7 6 3 3 9" xfId="5537" xr:uid="{00000000-0005-0000-0000-00004A8B0000}"/>
    <cellStyle name="Normal 7 6 3 4" xfId="6454" xr:uid="{00000000-0005-0000-0000-00004B8B0000}"/>
    <cellStyle name="Normal 7 6 3 4 2" xfId="16865" xr:uid="{00000000-0005-0000-0000-00004C8B0000}"/>
    <cellStyle name="Normal 7 6 3 4 2 2" xfId="40105" xr:uid="{00000000-0005-0000-0000-00004D8B0000}"/>
    <cellStyle name="Normal 7 6 3 4 3" xfId="11607" xr:uid="{00000000-0005-0000-0000-00004E8B0000}"/>
    <cellStyle name="Normal 7 6 3 4 3 2" xfId="34790" xr:uid="{00000000-0005-0000-0000-00004F8B0000}"/>
    <cellStyle name="Normal 7 6 3 4 4" xfId="29480" xr:uid="{00000000-0005-0000-0000-0000508B0000}"/>
    <cellStyle name="Normal 7 6 3 4 5" xfId="24165" xr:uid="{00000000-0005-0000-0000-0000518B0000}"/>
    <cellStyle name="Normal 7 6 3 5" xfId="8154" xr:uid="{00000000-0005-0000-0000-0000528B0000}"/>
    <cellStyle name="Normal 7 6 3 5 2" xfId="18529" xr:uid="{00000000-0005-0000-0000-0000538B0000}"/>
    <cellStyle name="Normal 7 6 3 5 2 2" xfId="41873" xr:uid="{00000000-0005-0000-0000-0000548B0000}"/>
    <cellStyle name="Normal 7 6 3 5 3" xfId="13374" xr:uid="{00000000-0005-0000-0000-0000558B0000}"/>
    <cellStyle name="Normal 7 6 3 5 3 2" xfId="36558" xr:uid="{00000000-0005-0000-0000-0000568B0000}"/>
    <cellStyle name="Normal 7 6 3 5 4" xfId="31248" xr:uid="{00000000-0005-0000-0000-0000578B0000}"/>
    <cellStyle name="Normal 7 6 3 5 5" xfId="25933" xr:uid="{00000000-0005-0000-0000-0000588B0000}"/>
    <cellStyle name="Normal 7 6 3 6" xfId="15155" xr:uid="{00000000-0005-0000-0000-0000598B0000}"/>
    <cellStyle name="Normal 7 6 3 6 2" xfId="38342" xr:uid="{00000000-0005-0000-0000-00005A8B0000}"/>
    <cellStyle name="Normal 7 6 3 7" xfId="9846" xr:uid="{00000000-0005-0000-0000-00005B8B0000}"/>
    <cellStyle name="Normal 7 6 3 7 2" xfId="33027" xr:uid="{00000000-0005-0000-0000-00005C8B0000}"/>
    <cellStyle name="Normal 7 6 3 8" xfId="20473" xr:uid="{00000000-0005-0000-0000-00005D8B0000}"/>
    <cellStyle name="Normal 7 6 3 8 2" xfId="27717" xr:uid="{00000000-0005-0000-0000-00005E8B0000}"/>
    <cellStyle name="Normal 7 6 3 9" xfId="22402" xr:uid="{00000000-0005-0000-0000-00005F8B0000}"/>
    <cellStyle name="Normal 7 6 4" xfId="1019" xr:uid="{00000000-0005-0000-0000-0000608B0000}"/>
    <cellStyle name="Normal 7 6 4 10" xfId="5538" xr:uid="{00000000-0005-0000-0000-0000618B0000}"/>
    <cellStyle name="Normal 7 6 4 11" xfId="2970" xr:uid="{00000000-0005-0000-0000-0000628B0000}"/>
    <cellStyle name="Normal 7 6 4 2" xfId="1834" xr:uid="{00000000-0005-0000-0000-0000638B0000}"/>
    <cellStyle name="Normal 7 6 4 2 10" xfId="3782" xr:uid="{00000000-0005-0000-0000-0000648B0000}"/>
    <cellStyle name="Normal 7 6 4 2 2" xfId="7393" xr:uid="{00000000-0005-0000-0000-0000658B0000}"/>
    <cellStyle name="Normal 7 6 4 2 2 2" xfId="17747" xr:uid="{00000000-0005-0000-0000-0000668B0000}"/>
    <cellStyle name="Normal 7 6 4 2 2 2 2" xfId="41059" xr:uid="{00000000-0005-0000-0000-0000678B0000}"/>
    <cellStyle name="Normal 7 6 4 2 2 3" xfId="12561" xr:uid="{00000000-0005-0000-0000-0000688B0000}"/>
    <cellStyle name="Normal 7 6 4 2 2 3 2" xfId="35744" xr:uid="{00000000-0005-0000-0000-0000698B0000}"/>
    <cellStyle name="Normal 7 6 4 2 2 4" xfId="30434" xr:uid="{00000000-0005-0000-0000-00006A8B0000}"/>
    <cellStyle name="Normal 7 6 4 2 2 5" xfId="25119" xr:uid="{00000000-0005-0000-0000-00006B8B0000}"/>
    <cellStyle name="Normal 7 6 4 2 3" xfId="9037" xr:uid="{00000000-0005-0000-0000-00006C8B0000}"/>
    <cellStyle name="Normal 7 6 4 2 3 2" xfId="19482" xr:uid="{00000000-0005-0000-0000-00006D8B0000}"/>
    <cellStyle name="Normal 7 6 4 2 3 2 2" xfId="42827" xr:uid="{00000000-0005-0000-0000-00006E8B0000}"/>
    <cellStyle name="Normal 7 6 4 2 3 3" xfId="14328" xr:uid="{00000000-0005-0000-0000-00006F8B0000}"/>
    <cellStyle name="Normal 7 6 4 2 3 3 2" xfId="37512" xr:uid="{00000000-0005-0000-0000-0000708B0000}"/>
    <cellStyle name="Normal 7 6 4 2 3 4" xfId="32202" xr:uid="{00000000-0005-0000-0000-0000718B0000}"/>
    <cellStyle name="Normal 7 6 4 2 3 5" xfId="26887" xr:uid="{00000000-0005-0000-0000-0000728B0000}"/>
    <cellStyle name="Normal 7 6 4 2 4" xfId="16109" xr:uid="{00000000-0005-0000-0000-0000738B0000}"/>
    <cellStyle name="Normal 7 6 4 2 4 2" xfId="39296" xr:uid="{00000000-0005-0000-0000-0000748B0000}"/>
    <cellStyle name="Normal 7 6 4 2 5" xfId="10800" xr:uid="{00000000-0005-0000-0000-0000758B0000}"/>
    <cellStyle name="Normal 7 6 4 2 5 2" xfId="33981" xr:uid="{00000000-0005-0000-0000-0000768B0000}"/>
    <cellStyle name="Normal 7 6 4 2 6" xfId="21427" xr:uid="{00000000-0005-0000-0000-0000778B0000}"/>
    <cellStyle name="Normal 7 6 4 2 6 2" xfId="28671" xr:uid="{00000000-0005-0000-0000-0000788B0000}"/>
    <cellStyle name="Normal 7 6 4 2 7" xfId="23356" xr:uid="{00000000-0005-0000-0000-0000798B0000}"/>
    <cellStyle name="Normal 7 6 4 2 8" xfId="44622" xr:uid="{00000000-0005-0000-0000-00007A8B0000}"/>
    <cellStyle name="Normal 7 6 4 2 9" xfId="5539" xr:uid="{00000000-0005-0000-0000-00007B8B0000}"/>
    <cellStyle name="Normal 7 6 4 3" xfId="6593" xr:uid="{00000000-0005-0000-0000-00007C8B0000}"/>
    <cellStyle name="Normal 7 6 4 3 2" xfId="16995" xr:uid="{00000000-0005-0000-0000-00007D8B0000}"/>
    <cellStyle name="Normal 7 6 4 3 2 2" xfId="40247" xr:uid="{00000000-0005-0000-0000-00007E8B0000}"/>
    <cellStyle name="Normal 7 6 4 3 3" xfId="11749" xr:uid="{00000000-0005-0000-0000-00007F8B0000}"/>
    <cellStyle name="Normal 7 6 4 3 3 2" xfId="34932" xr:uid="{00000000-0005-0000-0000-0000808B0000}"/>
    <cellStyle name="Normal 7 6 4 3 4" xfId="29622" xr:uid="{00000000-0005-0000-0000-0000818B0000}"/>
    <cellStyle name="Normal 7 6 4 3 5" xfId="24307" xr:uid="{00000000-0005-0000-0000-0000828B0000}"/>
    <cellStyle name="Normal 7 6 4 4" xfId="8284" xr:uid="{00000000-0005-0000-0000-0000838B0000}"/>
    <cellStyle name="Normal 7 6 4 4 2" xfId="18670" xr:uid="{00000000-0005-0000-0000-0000848B0000}"/>
    <cellStyle name="Normal 7 6 4 4 2 2" xfId="42015" xr:uid="{00000000-0005-0000-0000-0000858B0000}"/>
    <cellStyle name="Normal 7 6 4 4 3" xfId="13516" xr:uid="{00000000-0005-0000-0000-0000868B0000}"/>
    <cellStyle name="Normal 7 6 4 4 3 2" xfId="36700" xr:uid="{00000000-0005-0000-0000-0000878B0000}"/>
    <cellStyle name="Normal 7 6 4 4 4" xfId="31390" xr:uid="{00000000-0005-0000-0000-0000888B0000}"/>
    <cellStyle name="Normal 7 6 4 4 5" xfId="26075" xr:uid="{00000000-0005-0000-0000-0000898B0000}"/>
    <cellStyle name="Normal 7 6 4 5" xfId="15297" xr:uid="{00000000-0005-0000-0000-00008A8B0000}"/>
    <cellStyle name="Normal 7 6 4 5 2" xfId="38484" xr:uid="{00000000-0005-0000-0000-00008B8B0000}"/>
    <cellStyle name="Normal 7 6 4 6" xfId="9988" xr:uid="{00000000-0005-0000-0000-00008C8B0000}"/>
    <cellStyle name="Normal 7 6 4 6 2" xfId="33169" xr:uid="{00000000-0005-0000-0000-00008D8B0000}"/>
    <cellStyle name="Normal 7 6 4 7" xfId="20615" xr:uid="{00000000-0005-0000-0000-00008E8B0000}"/>
    <cellStyle name="Normal 7 6 4 7 2" xfId="27859" xr:uid="{00000000-0005-0000-0000-00008F8B0000}"/>
    <cellStyle name="Normal 7 6 4 8" xfId="22544" xr:uid="{00000000-0005-0000-0000-0000908B0000}"/>
    <cellStyle name="Normal 7 6 4 9" xfId="43810" xr:uid="{00000000-0005-0000-0000-0000918B0000}"/>
    <cellStyle name="Normal 7 6 5" xfId="600" xr:uid="{00000000-0005-0000-0000-0000928B0000}"/>
    <cellStyle name="Normal 7 6 5 10" xfId="2564" xr:uid="{00000000-0005-0000-0000-0000938B0000}"/>
    <cellStyle name="Normal 7 6 5 2" xfId="6194" xr:uid="{00000000-0005-0000-0000-0000948B0000}"/>
    <cellStyle name="Normal 7 6 5 2 2" xfId="16637" xr:uid="{00000000-0005-0000-0000-0000958B0000}"/>
    <cellStyle name="Normal 7 6 5 2 2 2" xfId="39841" xr:uid="{00000000-0005-0000-0000-0000968B0000}"/>
    <cellStyle name="Normal 7 6 5 2 3" xfId="11343" xr:uid="{00000000-0005-0000-0000-0000978B0000}"/>
    <cellStyle name="Normal 7 6 5 2 3 2" xfId="34526" xr:uid="{00000000-0005-0000-0000-0000988B0000}"/>
    <cellStyle name="Normal 7 6 5 2 4" xfId="29216" xr:uid="{00000000-0005-0000-0000-0000998B0000}"/>
    <cellStyle name="Normal 7 6 5 2 5" xfId="23901" xr:uid="{00000000-0005-0000-0000-00009A8B0000}"/>
    <cellStyle name="Normal 7 6 5 3" xfId="7926" xr:uid="{00000000-0005-0000-0000-00009B8B0000}"/>
    <cellStyle name="Normal 7 6 5 3 2" xfId="18265" xr:uid="{00000000-0005-0000-0000-00009C8B0000}"/>
    <cellStyle name="Normal 7 6 5 3 2 2" xfId="41609" xr:uid="{00000000-0005-0000-0000-00009D8B0000}"/>
    <cellStyle name="Normal 7 6 5 3 3" xfId="13110" xr:uid="{00000000-0005-0000-0000-00009E8B0000}"/>
    <cellStyle name="Normal 7 6 5 3 3 2" xfId="36294" xr:uid="{00000000-0005-0000-0000-00009F8B0000}"/>
    <cellStyle name="Normal 7 6 5 3 4" xfId="30984" xr:uid="{00000000-0005-0000-0000-0000A08B0000}"/>
    <cellStyle name="Normal 7 6 5 3 5" xfId="25669" xr:uid="{00000000-0005-0000-0000-0000A18B0000}"/>
    <cellStyle name="Normal 7 6 5 4" xfId="14891" xr:uid="{00000000-0005-0000-0000-0000A28B0000}"/>
    <cellStyle name="Normal 7 6 5 4 2" xfId="38078" xr:uid="{00000000-0005-0000-0000-0000A38B0000}"/>
    <cellStyle name="Normal 7 6 5 5" xfId="9582" xr:uid="{00000000-0005-0000-0000-0000A48B0000}"/>
    <cellStyle name="Normal 7 6 5 5 2" xfId="32763" xr:uid="{00000000-0005-0000-0000-0000A58B0000}"/>
    <cellStyle name="Normal 7 6 5 6" xfId="20209" xr:uid="{00000000-0005-0000-0000-0000A68B0000}"/>
    <cellStyle name="Normal 7 6 5 6 2" xfId="27453" xr:uid="{00000000-0005-0000-0000-0000A78B0000}"/>
    <cellStyle name="Normal 7 6 5 7" xfId="22138" xr:uid="{00000000-0005-0000-0000-0000A88B0000}"/>
    <cellStyle name="Normal 7 6 5 8" xfId="43404" xr:uid="{00000000-0005-0000-0000-0000A98B0000}"/>
    <cellStyle name="Normal 7 6 5 9" xfId="5540" xr:uid="{00000000-0005-0000-0000-0000AA8B0000}"/>
    <cellStyle name="Normal 7 6 6" xfId="1427" xr:uid="{00000000-0005-0000-0000-0000AB8B0000}"/>
    <cellStyle name="Normal 7 6 6 10" xfId="3376" xr:uid="{00000000-0005-0000-0000-0000AC8B0000}"/>
    <cellStyle name="Normal 7 6 6 2" xfId="6993" xr:uid="{00000000-0005-0000-0000-0000AD8B0000}"/>
    <cellStyle name="Normal 7 6 6 2 2" xfId="17365" xr:uid="{00000000-0005-0000-0000-0000AE8B0000}"/>
    <cellStyle name="Normal 7 6 6 2 2 2" xfId="40653" xr:uid="{00000000-0005-0000-0000-0000AF8B0000}"/>
    <cellStyle name="Normal 7 6 6 2 3" xfId="12155" xr:uid="{00000000-0005-0000-0000-0000B08B0000}"/>
    <cellStyle name="Normal 7 6 6 2 3 2" xfId="35338" xr:uid="{00000000-0005-0000-0000-0000B18B0000}"/>
    <cellStyle name="Normal 7 6 6 2 4" xfId="30028" xr:uid="{00000000-0005-0000-0000-0000B28B0000}"/>
    <cellStyle name="Normal 7 6 6 2 5" xfId="24713" xr:uid="{00000000-0005-0000-0000-0000B38B0000}"/>
    <cellStyle name="Normal 7 6 6 3" xfId="8654" xr:uid="{00000000-0005-0000-0000-0000B48B0000}"/>
    <cellStyle name="Normal 7 6 6 3 2" xfId="19076" xr:uid="{00000000-0005-0000-0000-0000B58B0000}"/>
    <cellStyle name="Normal 7 6 6 3 2 2" xfId="42421" xr:uid="{00000000-0005-0000-0000-0000B68B0000}"/>
    <cellStyle name="Normal 7 6 6 3 3" xfId="13922" xr:uid="{00000000-0005-0000-0000-0000B78B0000}"/>
    <cellStyle name="Normal 7 6 6 3 3 2" xfId="37106" xr:uid="{00000000-0005-0000-0000-0000B88B0000}"/>
    <cellStyle name="Normal 7 6 6 3 4" xfId="31796" xr:uid="{00000000-0005-0000-0000-0000B98B0000}"/>
    <cellStyle name="Normal 7 6 6 3 5" xfId="26481" xr:uid="{00000000-0005-0000-0000-0000BA8B0000}"/>
    <cellStyle name="Normal 7 6 6 4" xfId="15703" xr:uid="{00000000-0005-0000-0000-0000BB8B0000}"/>
    <cellStyle name="Normal 7 6 6 4 2" xfId="38890" xr:uid="{00000000-0005-0000-0000-0000BC8B0000}"/>
    <cellStyle name="Normal 7 6 6 5" xfId="10394" xr:uid="{00000000-0005-0000-0000-0000BD8B0000}"/>
    <cellStyle name="Normal 7 6 6 5 2" xfId="33575" xr:uid="{00000000-0005-0000-0000-0000BE8B0000}"/>
    <cellStyle name="Normal 7 6 6 6" xfId="21021" xr:uid="{00000000-0005-0000-0000-0000BF8B0000}"/>
    <cellStyle name="Normal 7 6 6 6 2" xfId="28265" xr:uid="{00000000-0005-0000-0000-0000C08B0000}"/>
    <cellStyle name="Normal 7 6 6 7" xfId="22950" xr:uid="{00000000-0005-0000-0000-0000C18B0000}"/>
    <cellStyle name="Normal 7 6 6 8" xfId="44216" xr:uid="{00000000-0005-0000-0000-0000C28B0000}"/>
    <cellStyle name="Normal 7 6 6 9" xfId="5541" xr:uid="{00000000-0005-0000-0000-0000C38B0000}"/>
    <cellStyle name="Normal 7 6 7" xfId="6061" xr:uid="{00000000-0005-0000-0000-0000C48B0000}"/>
    <cellStyle name="Normal 7 6 7 2" xfId="16516" xr:uid="{00000000-0005-0000-0000-0000C58B0000}"/>
    <cellStyle name="Normal 7 6 7 2 2" xfId="39707" xr:uid="{00000000-0005-0000-0000-0000C68B0000}"/>
    <cellStyle name="Normal 7 6 7 3" xfId="11209" xr:uid="{00000000-0005-0000-0000-0000C78B0000}"/>
    <cellStyle name="Normal 7 6 7 3 2" xfId="34392" xr:uid="{00000000-0005-0000-0000-0000C88B0000}"/>
    <cellStyle name="Normal 7 6 7 4" xfId="29082" xr:uid="{00000000-0005-0000-0000-0000C98B0000}"/>
    <cellStyle name="Normal 7 6 7 5" xfId="23767" xr:uid="{00000000-0005-0000-0000-0000CA8B0000}"/>
    <cellStyle name="Normal 7 6 8" xfId="7805" xr:uid="{00000000-0005-0000-0000-0000CB8B0000}"/>
    <cellStyle name="Normal 7 6 8 2" xfId="18132" xr:uid="{00000000-0005-0000-0000-0000CC8B0000}"/>
    <cellStyle name="Normal 7 6 8 2 2" xfId="41475" xr:uid="{00000000-0005-0000-0000-0000CD8B0000}"/>
    <cellStyle name="Normal 7 6 8 3" xfId="12976" xr:uid="{00000000-0005-0000-0000-0000CE8B0000}"/>
    <cellStyle name="Normal 7 6 8 3 2" xfId="36160" xr:uid="{00000000-0005-0000-0000-0000CF8B0000}"/>
    <cellStyle name="Normal 7 6 8 4" xfId="30850" xr:uid="{00000000-0005-0000-0000-0000D08B0000}"/>
    <cellStyle name="Normal 7 6 8 5" xfId="25535" xr:uid="{00000000-0005-0000-0000-0000D18B0000}"/>
    <cellStyle name="Normal 7 6 9" xfId="14757" xr:uid="{00000000-0005-0000-0000-0000D28B0000}"/>
    <cellStyle name="Normal 7 6 9 2" xfId="37944" xr:uid="{00000000-0005-0000-0000-0000D38B0000}"/>
    <cellStyle name="Normal 7 7" xfId="432" xr:uid="{00000000-0005-0000-0000-0000D48B0000}"/>
    <cellStyle name="Normal 7 7 10" xfId="20043" xr:uid="{00000000-0005-0000-0000-0000D58B0000}"/>
    <cellStyle name="Normal 7 7 10 2" xfId="27264" xr:uid="{00000000-0005-0000-0000-0000D68B0000}"/>
    <cellStyle name="Normal 7 7 11" xfId="21949" xr:uid="{00000000-0005-0000-0000-0000D78B0000}"/>
    <cellStyle name="Normal 7 7 12" xfId="43238" xr:uid="{00000000-0005-0000-0000-0000D88B0000}"/>
    <cellStyle name="Normal 7 7 13" xfId="5542" xr:uid="{00000000-0005-0000-0000-0000D98B0000}"/>
    <cellStyle name="Normal 7 7 14" xfId="2398" xr:uid="{00000000-0005-0000-0000-0000DA8B0000}"/>
    <cellStyle name="Normal 7 7 2" xfId="683" xr:uid="{00000000-0005-0000-0000-0000DB8B0000}"/>
    <cellStyle name="Normal 7 7 2 10" xfId="43484" xr:uid="{00000000-0005-0000-0000-0000DC8B0000}"/>
    <cellStyle name="Normal 7 7 2 11" xfId="5543" xr:uid="{00000000-0005-0000-0000-0000DD8B0000}"/>
    <cellStyle name="Normal 7 7 2 12" xfId="2644" xr:uid="{00000000-0005-0000-0000-0000DE8B0000}"/>
    <cellStyle name="Normal 7 7 2 2" xfId="1099" xr:uid="{00000000-0005-0000-0000-0000DF8B0000}"/>
    <cellStyle name="Normal 7 7 2 2 10" xfId="5544" xr:uid="{00000000-0005-0000-0000-0000E08B0000}"/>
    <cellStyle name="Normal 7 7 2 2 11" xfId="3050" xr:uid="{00000000-0005-0000-0000-0000E18B0000}"/>
    <cellStyle name="Normal 7 7 2 2 2" xfId="1914" xr:uid="{00000000-0005-0000-0000-0000E28B0000}"/>
    <cellStyle name="Normal 7 7 2 2 2 10" xfId="3862" xr:uid="{00000000-0005-0000-0000-0000E38B0000}"/>
    <cellStyle name="Normal 7 7 2 2 2 2" xfId="7472" xr:uid="{00000000-0005-0000-0000-0000E48B0000}"/>
    <cellStyle name="Normal 7 7 2 2 2 2 2" xfId="17815" xr:uid="{00000000-0005-0000-0000-0000E58B0000}"/>
    <cellStyle name="Normal 7 7 2 2 2 2 2 2" xfId="41139" xr:uid="{00000000-0005-0000-0000-0000E68B0000}"/>
    <cellStyle name="Normal 7 7 2 2 2 2 3" xfId="12641" xr:uid="{00000000-0005-0000-0000-0000E78B0000}"/>
    <cellStyle name="Normal 7 7 2 2 2 2 3 2" xfId="35824" xr:uid="{00000000-0005-0000-0000-0000E88B0000}"/>
    <cellStyle name="Normal 7 7 2 2 2 2 4" xfId="30514" xr:uid="{00000000-0005-0000-0000-0000E98B0000}"/>
    <cellStyle name="Normal 7 7 2 2 2 2 5" xfId="25199" xr:uid="{00000000-0005-0000-0000-0000EA8B0000}"/>
    <cellStyle name="Normal 7 7 2 2 2 3" xfId="9105" xr:uid="{00000000-0005-0000-0000-0000EB8B0000}"/>
    <cellStyle name="Normal 7 7 2 2 2 3 2" xfId="19562" xr:uid="{00000000-0005-0000-0000-0000EC8B0000}"/>
    <cellStyle name="Normal 7 7 2 2 2 3 2 2" xfId="42907" xr:uid="{00000000-0005-0000-0000-0000ED8B0000}"/>
    <cellStyle name="Normal 7 7 2 2 2 3 3" xfId="14408" xr:uid="{00000000-0005-0000-0000-0000EE8B0000}"/>
    <cellStyle name="Normal 7 7 2 2 2 3 3 2" xfId="37592" xr:uid="{00000000-0005-0000-0000-0000EF8B0000}"/>
    <cellStyle name="Normal 7 7 2 2 2 3 4" xfId="32282" xr:uid="{00000000-0005-0000-0000-0000F08B0000}"/>
    <cellStyle name="Normal 7 7 2 2 2 3 5" xfId="26967" xr:uid="{00000000-0005-0000-0000-0000F18B0000}"/>
    <cellStyle name="Normal 7 7 2 2 2 4" xfId="16189" xr:uid="{00000000-0005-0000-0000-0000F28B0000}"/>
    <cellStyle name="Normal 7 7 2 2 2 4 2" xfId="39376" xr:uid="{00000000-0005-0000-0000-0000F38B0000}"/>
    <cellStyle name="Normal 7 7 2 2 2 5" xfId="10880" xr:uid="{00000000-0005-0000-0000-0000F48B0000}"/>
    <cellStyle name="Normal 7 7 2 2 2 5 2" xfId="34061" xr:uid="{00000000-0005-0000-0000-0000F58B0000}"/>
    <cellStyle name="Normal 7 7 2 2 2 6" xfId="21507" xr:uid="{00000000-0005-0000-0000-0000F68B0000}"/>
    <cellStyle name="Normal 7 7 2 2 2 6 2" xfId="28751" xr:uid="{00000000-0005-0000-0000-0000F78B0000}"/>
    <cellStyle name="Normal 7 7 2 2 2 7" xfId="23436" xr:uid="{00000000-0005-0000-0000-0000F88B0000}"/>
    <cellStyle name="Normal 7 7 2 2 2 8" xfId="44702" xr:uid="{00000000-0005-0000-0000-0000F98B0000}"/>
    <cellStyle name="Normal 7 7 2 2 2 9" xfId="5545" xr:uid="{00000000-0005-0000-0000-0000FA8B0000}"/>
    <cellStyle name="Normal 7 7 2 2 3" xfId="6672" xr:uid="{00000000-0005-0000-0000-0000FB8B0000}"/>
    <cellStyle name="Normal 7 7 2 2 3 2" xfId="17063" xr:uid="{00000000-0005-0000-0000-0000FC8B0000}"/>
    <cellStyle name="Normal 7 7 2 2 3 2 2" xfId="40327" xr:uid="{00000000-0005-0000-0000-0000FD8B0000}"/>
    <cellStyle name="Normal 7 7 2 2 3 3" xfId="11829" xr:uid="{00000000-0005-0000-0000-0000FE8B0000}"/>
    <cellStyle name="Normal 7 7 2 2 3 3 2" xfId="35012" xr:uid="{00000000-0005-0000-0000-0000FF8B0000}"/>
    <cellStyle name="Normal 7 7 2 2 3 4" xfId="29702" xr:uid="{00000000-0005-0000-0000-0000008C0000}"/>
    <cellStyle name="Normal 7 7 2 2 3 5" xfId="24387" xr:uid="{00000000-0005-0000-0000-0000018C0000}"/>
    <cellStyle name="Normal 7 7 2 2 4" xfId="8352" xr:uid="{00000000-0005-0000-0000-0000028C0000}"/>
    <cellStyle name="Normal 7 7 2 2 4 2" xfId="18750" xr:uid="{00000000-0005-0000-0000-0000038C0000}"/>
    <cellStyle name="Normal 7 7 2 2 4 2 2" xfId="42095" xr:uid="{00000000-0005-0000-0000-0000048C0000}"/>
    <cellStyle name="Normal 7 7 2 2 4 3" xfId="13596" xr:uid="{00000000-0005-0000-0000-0000058C0000}"/>
    <cellStyle name="Normal 7 7 2 2 4 3 2" xfId="36780" xr:uid="{00000000-0005-0000-0000-0000068C0000}"/>
    <cellStyle name="Normal 7 7 2 2 4 4" xfId="31470" xr:uid="{00000000-0005-0000-0000-0000078C0000}"/>
    <cellStyle name="Normal 7 7 2 2 4 5" xfId="26155" xr:uid="{00000000-0005-0000-0000-0000088C0000}"/>
    <cellStyle name="Normal 7 7 2 2 5" xfId="15377" xr:uid="{00000000-0005-0000-0000-0000098C0000}"/>
    <cellStyle name="Normal 7 7 2 2 5 2" xfId="38564" xr:uid="{00000000-0005-0000-0000-00000A8C0000}"/>
    <cellStyle name="Normal 7 7 2 2 6" xfId="10068" xr:uid="{00000000-0005-0000-0000-00000B8C0000}"/>
    <cellStyle name="Normal 7 7 2 2 6 2" xfId="33249" xr:uid="{00000000-0005-0000-0000-00000C8C0000}"/>
    <cellStyle name="Normal 7 7 2 2 7" xfId="20695" xr:uid="{00000000-0005-0000-0000-00000D8C0000}"/>
    <cellStyle name="Normal 7 7 2 2 7 2" xfId="27939" xr:uid="{00000000-0005-0000-0000-00000E8C0000}"/>
    <cellStyle name="Normal 7 7 2 2 8" xfId="22624" xr:uid="{00000000-0005-0000-0000-00000F8C0000}"/>
    <cellStyle name="Normal 7 7 2 2 9" xfId="43890" xr:uid="{00000000-0005-0000-0000-0000108C0000}"/>
    <cellStyle name="Normal 7 7 2 3" xfId="1507" xr:uid="{00000000-0005-0000-0000-0000118C0000}"/>
    <cellStyle name="Normal 7 7 2 3 10" xfId="3456" xr:uid="{00000000-0005-0000-0000-0000128C0000}"/>
    <cellStyle name="Normal 7 7 2 3 2" xfId="7072" xr:uid="{00000000-0005-0000-0000-0000138C0000}"/>
    <cellStyle name="Normal 7 7 2 3 2 2" xfId="17433" xr:uid="{00000000-0005-0000-0000-0000148C0000}"/>
    <cellStyle name="Normal 7 7 2 3 2 2 2" xfId="40733" xr:uid="{00000000-0005-0000-0000-0000158C0000}"/>
    <cellStyle name="Normal 7 7 2 3 2 3" xfId="12235" xr:uid="{00000000-0005-0000-0000-0000168C0000}"/>
    <cellStyle name="Normal 7 7 2 3 2 3 2" xfId="35418" xr:uid="{00000000-0005-0000-0000-0000178C0000}"/>
    <cellStyle name="Normal 7 7 2 3 2 4" xfId="30108" xr:uid="{00000000-0005-0000-0000-0000188C0000}"/>
    <cellStyle name="Normal 7 7 2 3 2 5" xfId="24793" xr:uid="{00000000-0005-0000-0000-0000198C0000}"/>
    <cellStyle name="Normal 7 7 2 3 3" xfId="8722" xr:uid="{00000000-0005-0000-0000-00001A8C0000}"/>
    <cellStyle name="Normal 7 7 2 3 3 2" xfId="19156" xr:uid="{00000000-0005-0000-0000-00001B8C0000}"/>
    <cellStyle name="Normal 7 7 2 3 3 2 2" xfId="42501" xr:uid="{00000000-0005-0000-0000-00001C8C0000}"/>
    <cellStyle name="Normal 7 7 2 3 3 3" xfId="14002" xr:uid="{00000000-0005-0000-0000-00001D8C0000}"/>
    <cellStyle name="Normal 7 7 2 3 3 3 2" xfId="37186" xr:uid="{00000000-0005-0000-0000-00001E8C0000}"/>
    <cellStyle name="Normal 7 7 2 3 3 4" xfId="31876" xr:uid="{00000000-0005-0000-0000-00001F8C0000}"/>
    <cellStyle name="Normal 7 7 2 3 3 5" xfId="26561" xr:uid="{00000000-0005-0000-0000-0000208C0000}"/>
    <cellStyle name="Normal 7 7 2 3 4" xfId="15783" xr:uid="{00000000-0005-0000-0000-0000218C0000}"/>
    <cellStyle name="Normal 7 7 2 3 4 2" xfId="38970" xr:uid="{00000000-0005-0000-0000-0000228C0000}"/>
    <cellStyle name="Normal 7 7 2 3 5" xfId="10474" xr:uid="{00000000-0005-0000-0000-0000238C0000}"/>
    <cellStyle name="Normal 7 7 2 3 5 2" xfId="33655" xr:uid="{00000000-0005-0000-0000-0000248C0000}"/>
    <cellStyle name="Normal 7 7 2 3 6" xfId="21101" xr:uid="{00000000-0005-0000-0000-0000258C0000}"/>
    <cellStyle name="Normal 7 7 2 3 6 2" xfId="28345" xr:uid="{00000000-0005-0000-0000-0000268C0000}"/>
    <cellStyle name="Normal 7 7 2 3 7" xfId="23030" xr:uid="{00000000-0005-0000-0000-0000278C0000}"/>
    <cellStyle name="Normal 7 7 2 3 8" xfId="44296" xr:uid="{00000000-0005-0000-0000-0000288C0000}"/>
    <cellStyle name="Normal 7 7 2 3 9" xfId="5546" xr:uid="{00000000-0005-0000-0000-0000298C0000}"/>
    <cellStyle name="Normal 7 7 2 4" xfId="6273" xr:uid="{00000000-0005-0000-0000-00002A8C0000}"/>
    <cellStyle name="Normal 7 7 2 4 2" xfId="16705" xr:uid="{00000000-0005-0000-0000-00002B8C0000}"/>
    <cellStyle name="Normal 7 7 2 4 2 2" xfId="39921" xr:uid="{00000000-0005-0000-0000-00002C8C0000}"/>
    <cellStyle name="Normal 7 7 2 4 3" xfId="11423" xr:uid="{00000000-0005-0000-0000-00002D8C0000}"/>
    <cellStyle name="Normal 7 7 2 4 3 2" xfId="34606" xr:uid="{00000000-0005-0000-0000-00002E8C0000}"/>
    <cellStyle name="Normal 7 7 2 4 4" xfId="29296" xr:uid="{00000000-0005-0000-0000-00002F8C0000}"/>
    <cellStyle name="Normal 7 7 2 4 5" xfId="23981" xr:uid="{00000000-0005-0000-0000-0000308C0000}"/>
    <cellStyle name="Normal 7 7 2 5" xfId="7994" xr:uid="{00000000-0005-0000-0000-0000318C0000}"/>
    <cellStyle name="Normal 7 7 2 5 2" xfId="18345" xr:uid="{00000000-0005-0000-0000-0000328C0000}"/>
    <cellStyle name="Normal 7 7 2 5 2 2" xfId="41689" xr:uid="{00000000-0005-0000-0000-0000338C0000}"/>
    <cellStyle name="Normal 7 7 2 5 3" xfId="13190" xr:uid="{00000000-0005-0000-0000-0000348C0000}"/>
    <cellStyle name="Normal 7 7 2 5 3 2" xfId="36374" xr:uid="{00000000-0005-0000-0000-0000358C0000}"/>
    <cellStyle name="Normal 7 7 2 5 4" xfId="31064" xr:uid="{00000000-0005-0000-0000-0000368C0000}"/>
    <cellStyle name="Normal 7 7 2 5 5" xfId="25749" xr:uid="{00000000-0005-0000-0000-0000378C0000}"/>
    <cellStyle name="Normal 7 7 2 6" xfId="14971" xr:uid="{00000000-0005-0000-0000-0000388C0000}"/>
    <cellStyle name="Normal 7 7 2 6 2" xfId="38158" xr:uid="{00000000-0005-0000-0000-0000398C0000}"/>
    <cellStyle name="Normal 7 7 2 7" xfId="9662" xr:uid="{00000000-0005-0000-0000-00003A8C0000}"/>
    <cellStyle name="Normal 7 7 2 7 2" xfId="32843" xr:uid="{00000000-0005-0000-0000-00003B8C0000}"/>
    <cellStyle name="Normal 7 7 2 8" xfId="20289" xr:uid="{00000000-0005-0000-0000-00003C8C0000}"/>
    <cellStyle name="Normal 7 7 2 8 2" xfId="27533" xr:uid="{00000000-0005-0000-0000-00003D8C0000}"/>
    <cellStyle name="Normal 7 7 2 9" xfId="22218" xr:uid="{00000000-0005-0000-0000-00003E8C0000}"/>
    <cellStyle name="Normal 7 7 3" xfId="964" xr:uid="{00000000-0005-0000-0000-00003F8C0000}"/>
    <cellStyle name="Normal 7 7 3 10" xfId="5547" xr:uid="{00000000-0005-0000-0000-0000408C0000}"/>
    <cellStyle name="Normal 7 7 3 11" xfId="2915" xr:uid="{00000000-0005-0000-0000-0000418C0000}"/>
    <cellStyle name="Normal 7 7 3 2" xfId="1779" xr:uid="{00000000-0005-0000-0000-0000428C0000}"/>
    <cellStyle name="Normal 7 7 3 2 10" xfId="3727" xr:uid="{00000000-0005-0000-0000-0000438C0000}"/>
    <cellStyle name="Normal 7 7 3 2 2" xfId="7339" xr:uid="{00000000-0005-0000-0000-0000448C0000}"/>
    <cellStyle name="Normal 7 7 3 2 2 2" xfId="17692" xr:uid="{00000000-0005-0000-0000-0000458C0000}"/>
    <cellStyle name="Normal 7 7 3 2 2 2 2" xfId="41004" xr:uid="{00000000-0005-0000-0000-0000468C0000}"/>
    <cellStyle name="Normal 7 7 3 2 2 3" xfId="12506" xr:uid="{00000000-0005-0000-0000-0000478C0000}"/>
    <cellStyle name="Normal 7 7 3 2 2 3 2" xfId="35689" xr:uid="{00000000-0005-0000-0000-0000488C0000}"/>
    <cellStyle name="Normal 7 7 3 2 2 4" xfId="30379" xr:uid="{00000000-0005-0000-0000-0000498C0000}"/>
    <cellStyle name="Normal 7 7 3 2 2 5" xfId="25064" xr:uid="{00000000-0005-0000-0000-00004A8C0000}"/>
    <cellStyle name="Normal 7 7 3 2 3" xfId="8982" xr:uid="{00000000-0005-0000-0000-00004B8C0000}"/>
    <cellStyle name="Normal 7 7 3 2 3 2" xfId="19427" xr:uid="{00000000-0005-0000-0000-00004C8C0000}"/>
    <cellStyle name="Normal 7 7 3 2 3 2 2" xfId="42772" xr:uid="{00000000-0005-0000-0000-00004D8C0000}"/>
    <cellStyle name="Normal 7 7 3 2 3 3" xfId="14273" xr:uid="{00000000-0005-0000-0000-00004E8C0000}"/>
    <cellStyle name="Normal 7 7 3 2 3 3 2" xfId="37457" xr:uid="{00000000-0005-0000-0000-00004F8C0000}"/>
    <cellStyle name="Normal 7 7 3 2 3 4" xfId="32147" xr:uid="{00000000-0005-0000-0000-0000508C0000}"/>
    <cellStyle name="Normal 7 7 3 2 3 5" xfId="26832" xr:uid="{00000000-0005-0000-0000-0000518C0000}"/>
    <cellStyle name="Normal 7 7 3 2 4" xfId="16054" xr:uid="{00000000-0005-0000-0000-0000528C0000}"/>
    <cellStyle name="Normal 7 7 3 2 4 2" xfId="39241" xr:uid="{00000000-0005-0000-0000-0000538C0000}"/>
    <cellStyle name="Normal 7 7 3 2 5" xfId="10745" xr:uid="{00000000-0005-0000-0000-0000548C0000}"/>
    <cellStyle name="Normal 7 7 3 2 5 2" xfId="33926" xr:uid="{00000000-0005-0000-0000-0000558C0000}"/>
    <cellStyle name="Normal 7 7 3 2 6" xfId="21372" xr:uid="{00000000-0005-0000-0000-0000568C0000}"/>
    <cellStyle name="Normal 7 7 3 2 6 2" xfId="28616" xr:uid="{00000000-0005-0000-0000-0000578C0000}"/>
    <cellStyle name="Normal 7 7 3 2 7" xfId="23301" xr:uid="{00000000-0005-0000-0000-0000588C0000}"/>
    <cellStyle name="Normal 7 7 3 2 8" xfId="44567" xr:uid="{00000000-0005-0000-0000-0000598C0000}"/>
    <cellStyle name="Normal 7 7 3 2 9" xfId="5548" xr:uid="{00000000-0005-0000-0000-00005A8C0000}"/>
    <cellStyle name="Normal 7 7 3 3" xfId="6539" xr:uid="{00000000-0005-0000-0000-00005B8C0000}"/>
    <cellStyle name="Normal 7 7 3 3 2" xfId="16940" xr:uid="{00000000-0005-0000-0000-00005C8C0000}"/>
    <cellStyle name="Normal 7 7 3 3 2 2" xfId="40192" xr:uid="{00000000-0005-0000-0000-00005D8C0000}"/>
    <cellStyle name="Normal 7 7 3 3 3" xfId="11694" xr:uid="{00000000-0005-0000-0000-00005E8C0000}"/>
    <cellStyle name="Normal 7 7 3 3 3 2" xfId="34877" xr:uid="{00000000-0005-0000-0000-00005F8C0000}"/>
    <cellStyle name="Normal 7 7 3 3 4" xfId="29567" xr:uid="{00000000-0005-0000-0000-0000608C0000}"/>
    <cellStyle name="Normal 7 7 3 3 5" xfId="24252" xr:uid="{00000000-0005-0000-0000-0000618C0000}"/>
    <cellStyle name="Normal 7 7 3 4" xfId="8229" xr:uid="{00000000-0005-0000-0000-0000628C0000}"/>
    <cellStyle name="Normal 7 7 3 4 2" xfId="18615" xr:uid="{00000000-0005-0000-0000-0000638C0000}"/>
    <cellStyle name="Normal 7 7 3 4 2 2" xfId="41960" xr:uid="{00000000-0005-0000-0000-0000648C0000}"/>
    <cellStyle name="Normal 7 7 3 4 3" xfId="13461" xr:uid="{00000000-0005-0000-0000-0000658C0000}"/>
    <cellStyle name="Normal 7 7 3 4 3 2" xfId="36645" xr:uid="{00000000-0005-0000-0000-0000668C0000}"/>
    <cellStyle name="Normal 7 7 3 4 4" xfId="31335" xr:uid="{00000000-0005-0000-0000-0000678C0000}"/>
    <cellStyle name="Normal 7 7 3 4 5" xfId="26020" xr:uid="{00000000-0005-0000-0000-0000688C0000}"/>
    <cellStyle name="Normal 7 7 3 5" xfId="15242" xr:uid="{00000000-0005-0000-0000-0000698C0000}"/>
    <cellStyle name="Normal 7 7 3 5 2" xfId="38429" xr:uid="{00000000-0005-0000-0000-00006A8C0000}"/>
    <cellStyle name="Normal 7 7 3 6" xfId="9933" xr:uid="{00000000-0005-0000-0000-00006B8C0000}"/>
    <cellStyle name="Normal 7 7 3 6 2" xfId="33114" xr:uid="{00000000-0005-0000-0000-00006C8C0000}"/>
    <cellStyle name="Normal 7 7 3 7" xfId="20560" xr:uid="{00000000-0005-0000-0000-00006D8C0000}"/>
    <cellStyle name="Normal 7 7 3 7 2" xfId="27804" xr:uid="{00000000-0005-0000-0000-00006E8C0000}"/>
    <cellStyle name="Normal 7 7 3 8" xfId="22489" xr:uid="{00000000-0005-0000-0000-00006F8C0000}"/>
    <cellStyle name="Normal 7 7 3 9" xfId="43755" xr:uid="{00000000-0005-0000-0000-0000708C0000}"/>
    <cellStyle name="Normal 7 7 4" xfId="545" xr:uid="{00000000-0005-0000-0000-0000718C0000}"/>
    <cellStyle name="Normal 7 7 4 10" xfId="2509" xr:uid="{00000000-0005-0000-0000-0000728C0000}"/>
    <cellStyle name="Normal 7 7 4 2" xfId="6140" xr:uid="{00000000-0005-0000-0000-0000738C0000}"/>
    <cellStyle name="Normal 7 7 4 2 2" xfId="16582" xr:uid="{00000000-0005-0000-0000-0000748C0000}"/>
    <cellStyle name="Normal 7 7 4 2 2 2" xfId="39786" xr:uid="{00000000-0005-0000-0000-0000758C0000}"/>
    <cellStyle name="Normal 7 7 4 2 3" xfId="11288" xr:uid="{00000000-0005-0000-0000-0000768C0000}"/>
    <cellStyle name="Normal 7 7 4 2 3 2" xfId="34471" xr:uid="{00000000-0005-0000-0000-0000778C0000}"/>
    <cellStyle name="Normal 7 7 4 2 4" xfId="29161" xr:uid="{00000000-0005-0000-0000-0000788C0000}"/>
    <cellStyle name="Normal 7 7 4 2 5" xfId="23846" xr:uid="{00000000-0005-0000-0000-0000798C0000}"/>
    <cellStyle name="Normal 7 7 4 3" xfId="7871" xr:uid="{00000000-0005-0000-0000-00007A8C0000}"/>
    <cellStyle name="Normal 7 7 4 3 2" xfId="18210" xr:uid="{00000000-0005-0000-0000-00007B8C0000}"/>
    <cellStyle name="Normal 7 7 4 3 2 2" xfId="41554" xr:uid="{00000000-0005-0000-0000-00007C8C0000}"/>
    <cellStyle name="Normal 7 7 4 3 3" xfId="13055" xr:uid="{00000000-0005-0000-0000-00007D8C0000}"/>
    <cellStyle name="Normal 7 7 4 3 3 2" xfId="36239" xr:uid="{00000000-0005-0000-0000-00007E8C0000}"/>
    <cellStyle name="Normal 7 7 4 3 4" xfId="30929" xr:uid="{00000000-0005-0000-0000-00007F8C0000}"/>
    <cellStyle name="Normal 7 7 4 3 5" xfId="25614" xr:uid="{00000000-0005-0000-0000-0000808C0000}"/>
    <cellStyle name="Normal 7 7 4 4" xfId="14836" xr:uid="{00000000-0005-0000-0000-0000818C0000}"/>
    <cellStyle name="Normal 7 7 4 4 2" xfId="38023" xr:uid="{00000000-0005-0000-0000-0000828C0000}"/>
    <cellStyle name="Normal 7 7 4 5" xfId="9527" xr:uid="{00000000-0005-0000-0000-0000838C0000}"/>
    <cellStyle name="Normal 7 7 4 5 2" xfId="32708" xr:uid="{00000000-0005-0000-0000-0000848C0000}"/>
    <cellStyle name="Normal 7 7 4 6" xfId="20154" xr:uid="{00000000-0005-0000-0000-0000858C0000}"/>
    <cellStyle name="Normal 7 7 4 6 2" xfId="27398" xr:uid="{00000000-0005-0000-0000-0000868C0000}"/>
    <cellStyle name="Normal 7 7 4 7" xfId="22083" xr:uid="{00000000-0005-0000-0000-0000878C0000}"/>
    <cellStyle name="Normal 7 7 4 8" xfId="43349" xr:uid="{00000000-0005-0000-0000-0000888C0000}"/>
    <cellStyle name="Normal 7 7 4 9" xfId="5549" xr:uid="{00000000-0005-0000-0000-0000898C0000}"/>
    <cellStyle name="Normal 7 7 5" xfId="1372" xr:uid="{00000000-0005-0000-0000-00008A8C0000}"/>
    <cellStyle name="Normal 7 7 5 10" xfId="3321" xr:uid="{00000000-0005-0000-0000-00008B8C0000}"/>
    <cellStyle name="Normal 7 7 5 2" xfId="6939" xr:uid="{00000000-0005-0000-0000-00008C8C0000}"/>
    <cellStyle name="Normal 7 7 5 2 2" xfId="17310" xr:uid="{00000000-0005-0000-0000-00008D8C0000}"/>
    <cellStyle name="Normal 7 7 5 2 2 2" xfId="40598" xr:uid="{00000000-0005-0000-0000-00008E8C0000}"/>
    <cellStyle name="Normal 7 7 5 2 3" xfId="12100" xr:uid="{00000000-0005-0000-0000-00008F8C0000}"/>
    <cellStyle name="Normal 7 7 5 2 3 2" xfId="35283" xr:uid="{00000000-0005-0000-0000-0000908C0000}"/>
    <cellStyle name="Normal 7 7 5 2 4" xfId="29973" xr:uid="{00000000-0005-0000-0000-0000918C0000}"/>
    <cellStyle name="Normal 7 7 5 2 5" xfId="24658" xr:uid="{00000000-0005-0000-0000-0000928C0000}"/>
    <cellStyle name="Normal 7 7 5 3" xfId="8599" xr:uid="{00000000-0005-0000-0000-0000938C0000}"/>
    <cellStyle name="Normal 7 7 5 3 2" xfId="19021" xr:uid="{00000000-0005-0000-0000-0000948C0000}"/>
    <cellStyle name="Normal 7 7 5 3 2 2" xfId="42366" xr:uid="{00000000-0005-0000-0000-0000958C0000}"/>
    <cellStyle name="Normal 7 7 5 3 3" xfId="13867" xr:uid="{00000000-0005-0000-0000-0000968C0000}"/>
    <cellStyle name="Normal 7 7 5 3 3 2" xfId="37051" xr:uid="{00000000-0005-0000-0000-0000978C0000}"/>
    <cellStyle name="Normal 7 7 5 3 4" xfId="31741" xr:uid="{00000000-0005-0000-0000-0000988C0000}"/>
    <cellStyle name="Normal 7 7 5 3 5" xfId="26426" xr:uid="{00000000-0005-0000-0000-0000998C0000}"/>
    <cellStyle name="Normal 7 7 5 4" xfId="15648" xr:uid="{00000000-0005-0000-0000-00009A8C0000}"/>
    <cellStyle name="Normal 7 7 5 4 2" xfId="38835" xr:uid="{00000000-0005-0000-0000-00009B8C0000}"/>
    <cellStyle name="Normal 7 7 5 5" xfId="10339" xr:uid="{00000000-0005-0000-0000-00009C8C0000}"/>
    <cellStyle name="Normal 7 7 5 5 2" xfId="33520" xr:uid="{00000000-0005-0000-0000-00009D8C0000}"/>
    <cellStyle name="Normal 7 7 5 6" xfId="20966" xr:uid="{00000000-0005-0000-0000-00009E8C0000}"/>
    <cellStyle name="Normal 7 7 5 6 2" xfId="28210" xr:uid="{00000000-0005-0000-0000-00009F8C0000}"/>
    <cellStyle name="Normal 7 7 5 7" xfId="22895" xr:uid="{00000000-0005-0000-0000-0000A08C0000}"/>
    <cellStyle name="Normal 7 7 5 8" xfId="44161" xr:uid="{00000000-0005-0000-0000-0000A18C0000}"/>
    <cellStyle name="Normal 7 7 5 9" xfId="5550" xr:uid="{00000000-0005-0000-0000-0000A28C0000}"/>
    <cellStyle name="Normal 7 7 6" xfId="6013" xr:uid="{00000000-0005-0000-0000-0000A38C0000}"/>
    <cellStyle name="Normal 7 7 6 2" xfId="16464" xr:uid="{00000000-0005-0000-0000-0000A48C0000}"/>
    <cellStyle name="Normal 7 7 6 2 2" xfId="39652" xr:uid="{00000000-0005-0000-0000-0000A58C0000}"/>
    <cellStyle name="Normal 7 7 6 3" xfId="11154" xr:uid="{00000000-0005-0000-0000-0000A68C0000}"/>
    <cellStyle name="Normal 7 7 6 3 2" xfId="34337" xr:uid="{00000000-0005-0000-0000-0000A78C0000}"/>
    <cellStyle name="Normal 7 7 6 4" xfId="29027" xr:uid="{00000000-0005-0000-0000-0000A88C0000}"/>
    <cellStyle name="Normal 7 7 6 5" xfId="23712" xr:uid="{00000000-0005-0000-0000-0000A98C0000}"/>
    <cellStyle name="Normal 7 7 7" xfId="7751" xr:uid="{00000000-0005-0000-0000-0000AA8C0000}"/>
    <cellStyle name="Normal 7 7 7 2" xfId="18083" xr:uid="{00000000-0005-0000-0000-0000AB8C0000}"/>
    <cellStyle name="Normal 7 7 7 2 2" xfId="41420" xr:uid="{00000000-0005-0000-0000-0000AC8C0000}"/>
    <cellStyle name="Normal 7 7 7 3" xfId="12921" xr:uid="{00000000-0005-0000-0000-0000AD8C0000}"/>
    <cellStyle name="Normal 7 7 7 3 2" xfId="36105" xr:uid="{00000000-0005-0000-0000-0000AE8C0000}"/>
    <cellStyle name="Normal 7 7 7 4" xfId="30795" xr:uid="{00000000-0005-0000-0000-0000AF8C0000}"/>
    <cellStyle name="Normal 7 7 7 5" xfId="25480" xr:uid="{00000000-0005-0000-0000-0000B08C0000}"/>
    <cellStyle name="Normal 7 7 8" xfId="14703" xr:uid="{00000000-0005-0000-0000-0000B18C0000}"/>
    <cellStyle name="Normal 7 7 8 2" xfId="37889" xr:uid="{00000000-0005-0000-0000-0000B28C0000}"/>
    <cellStyle name="Normal 7 7 9" xfId="9393" xr:uid="{00000000-0005-0000-0000-0000B38C0000}"/>
    <cellStyle name="Normal 7 7 9 2" xfId="32574" xr:uid="{00000000-0005-0000-0000-0000B48C0000}"/>
    <cellStyle name="Normal 7 8" xfId="427" xr:uid="{00000000-0005-0000-0000-0000B58C0000}"/>
    <cellStyle name="Normal 7 8 10" xfId="21944" xr:uid="{00000000-0005-0000-0000-0000B68C0000}"/>
    <cellStyle name="Normal 7 8 11" xfId="43233" xr:uid="{00000000-0005-0000-0000-0000B78C0000}"/>
    <cellStyle name="Normal 7 8 12" xfId="5551" xr:uid="{00000000-0005-0000-0000-0000B88C0000}"/>
    <cellStyle name="Normal 7 8 13" xfId="2393" xr:uid="{00000000-0005-0000-0000-0000B98C0000}"/>
    <cellStyle name="Normal 7 8 2" xfId="1091" xr:uid="{00000000-0005-0000-0000-0000BA8C0000}"/>
    <cellStyle name="Normal 7 8 2 10" xfId="5552" xr:uid="{00000000-0005-0000-0000-0000BB8C0000}"/>
    <cellStyle name="Normal 7 8 2 11" xfId="3042" xr:uid="{00000000-0005-0000-0000-0000BC8C0000}"/>
    <cellStyle name="Normal 7 8 2 2" xfId="1906" xr:uid="{00000000-0005-0000-0000-0000BD8C0000}"/>
    <cellStyle name="Normal 7 8 2 2 10" xfId="3854" xr:uid="{00000000-0005-0000-0000-0000BE8C0000}"/>
    <cellStyle name="Normal 7 8 2 2 2" xfId="7464" xr:uid="{00000000-0005-0000-0000-0000BF8C0000}"/>
    <cellStyle name="Normal 7 8 2 2 2 2" xfId="17807" xr:uid="{00000000-0005-0000-0000-0000C08C0000}"/>
    <cellStyle name="Normal 7 8 2 2 2 2 2" xfId="41131" xr:uid="{00000000-0005-0000-0000-0000C18C0000}"/>
    <cellStyle name="Normal 7 8 2 2 2 3" xfId="12633" xr:uid="{00000000-0005-0000-0000-0000C28C0000}"/>
    <cellStyle name="Normal 7 8 2 2 2 3 2" xfId="35816" xr:uid="{00000000-0005-0000-0000-0000C38C0000}"/>
    <cellStyle name="Normal 7 8 2 2 2 4" xfId="30506" xr:uid="{00000000-0005-0000-0000-0000C48C0000}"/>
    <cellStyle name="Normal 7 8 2 2 2 5" xfId="25191" xr:uid="{00000000-0005-0000-0000-0000C58C0000}"/>
    <cellStyle name="Normal 7 8 2 2 3" xfId="9097" xr:uid="{00000000-0005-0000-0000-0000C68C0000}"/>
    <cellStyle name="Normal 7 8 2 2 3 2" xfId="19554" xr:uid="{00000000-0005-0000-0000-0000C78C0000}"/>
    <cellStyle name="Normal 7 8 2 2 3 2 2" xfId="42899" xr:uid="{00000000-0005-0000-0000-0000C88C0000}"/>
    <cellStyle name="Normal 7 8 2 2 3 3" xfId="14400" xr:uid="{00000000-0005-0000-0000-0000C98C0000}"/>
    <cellStyle name="Normal 7 8 2 2 3 3 2" xfId="37584" xr:uid="{00000000-0005-0000-0000-0000CA8C0000}"/>
    <cellStyle name="Normal 7 8 2 2 3 4" xfId="32274" xr:uid="{00000000-0005-0000-0000-0000CB8C0000}"/>
    <cellStyle name="Normal 7 8 2 2 3 5" xfId="26959" xr:uid="{00000000-0005-0000-0000-0000CC8C0000}"/>
    <cellStyle name="Normal 7 8 2 2 4" xfId="16181" xr:uid="{00000000-0005-0000-0000-0000CD8C0000}"/>
    <cellStyle name="Normal 7 8 2 2 4 2" xfId="39368" xr:uid="{00000000-0005-0000-0000-0000CE8C0000}"/>
    <cellStyle name="Normal 7 8 2 2 5" xfId="10872" xr:uid="{00000000-0005-0000-0000-0000CF8C0000}"/>
    <cellStyle name="Normal 7 8 2 2 5 2" xfId="34053" xr:uid="{00000000-0005-0000-0000-0000D08C0000}"/>
    <cellStyle name="Normal 7 8 2 2 6" xfId="21499" xr:uid="{00000000-0005-0000-0000-0000D18C0000}"/>
    <cellStyle name="Normal 7 8 2 2 6 2" xfId="28743" xr:uid="{00000000-0005-0000-0000-0000D28C0000}"/>
    <cellStyle name="Normal 7 8 2 2 7" xfId="23428" xr:uid="{00000000-0005-0000-0000-0000D38C0000}"/>
    <cellStyle name="Normal 7 8 2 2 8" xfId="44694" xr:uid="{00000000-0005-0000-0000-0000D48C0000}"/>
    <cellStyle name="Normal 7 8 2 2 9" xfId="5553" xr:uid="{00000000-0005-0000-0000-0000D58C0000}"/>
    <cellStyle name="Normal 7 8 2 3" xfId="6664" xr:uid="{00000000-0005-0000-0000-0000D68C0000}"/>
    <cellStyle name="Normal 7 8 2 3 2" xfId="17055" xr:uid="{00000000-0005-0000-0000-0000D78C0000}"/>
    <cellStyle name="Normal 7 8 2 3 2 2" xfId="40319" xr:uid="{00000000-0005-0000-0000-0000D88C0000}"/>
    <cellStyle name="Normal 7 8 2 3 3" xfId="11821" xr:uid="{00000000-0005-0000-0000-0000D98C0000}"/>
    <cellStyle name="Normal 7 8 2 3 3 2" xfId="35004" xr:uid="{00000000-0005-0000-0000-0000DA8C0000}"/>
    <cellStyle name="Normal 7 8 2 3 4" xfId="29694" xr:uid="{00000000-0005-0000-0000-0000DB8C0000}"/>
    <cellStyle name="Normal 7 8 2 3 5" xfId="24379" xr:uid="{00000000-0005-0000-0000-0000DC8C0000}"/>
    <cellStyle name="Normal 7 8 2 4" xfId="8344" xr:uid="{00000000-0005-0000-0000-0000DD8C0000}"/>
    <cellStyle name="Normal 7 8 2 4 2" xfId="18742" xr:uid="{00000000-0005-0000-0000-0000DE8C0000}"/>
    <cellStyle name="Normal 7 8 2 4 2 2" xfId="42087" xr:uid="{00000000-0005-0000-0000-0000DF8C0000}"/>
    <cellStyle name="Normal 7 8 2 4 3" xfId="13588" xr:uid="{00000000-0005-0000-0000-0000E08C0000}"/>
    <cellStyle name="Normal 7 8 2 4 3 2" xfId="36772" xr:uid="{00000000-0005-0000-0000-0000E18C0000}"/>
    <cellStyle name="Normal 7 8 2 4 4" xfId="31462" xr:uid="{00000000-0005-0000-0000-0000E28C0000}"/>
    <cellStyle name="Normal 7 8 2 4 5" xfId="26147" xr:uid="{00000000-0005-0000-0000-0000E38C0000}"/>
    <cellStyle name="Normal 7 8 2 5" xfId="15369" xr:uid="{00000000-0005-0000-0000-0000E48C0000}"/>
    <cellStyle name="Normal 7 8 2 5 2" xfId="38556" xr:uid="{00000000-0005-0000-0000-0000E58C0000}"/>
    <cellStyle name="Normal 7 8 2 6" xfId="10060" xr:uid="{00000000-0005-0000-0000-0000E68C0000}"/>
    <cellStyle name="Normal 7 8 2 6 2" xfId="33241" xr:uid="{00000000-0005-0000-0000-0000E78C0000}"/>
    <cellStyle name="Normal 7 8 2 7" xfId="20687" xr:uid="{00000000-0005-0000-0000-0000E88C0000}"/>
    <cellStyle name="Normal 7 8 2 7 2" xfId="27931" xr:uid="{00000000-0005-0000-0000-0000E98C0000}"/>
    <cellStyle name="Normal 7 8 2 8" xfId="22616" xr:uid="{00000000-0005-0000-0000-0000EA8C0000}"/>
    <cellStyle name="Normal 7 8 2 9" xfId="43882" xr:uid="{00000000-0005-0000-0000-0000EB8C0000}"/>
    <cellStyle name="Normal 7 8 3" xfId="674" xr:uid="{00000000-0005-0000-0000-0000EC8C0000}"/>
    <cellStyle name="Normal 7 8 3 10" xfId="2636" xr:uid="{00000000-0005-0000-0000-0000ED8C0000}"/>
    <cellStyle name="Normal 7 8 3 2" xfId="6265" xr:uid="{00000000-0005-0000-0000-0000EE8C0000}"/>
    <cellStyle name="Normal 7 8 3 2 2" xfId="16697" xr:uid="{00000000-0005-0000-0000-0000EF8C0000}"/>
    <cellStyle name="Normal 7 8 3 2 2 2" xfId="39913" xr:uid="{00000000-0005-0000-0000-0000F08C0000}"/>
    <cellStyle name="Normal 7 8 3 2 3" xfId="11415" xr:uid="{00000000-0005-0000-0000-0000F18C0000}"/>
    <cellStyle name="Normal 7 8 3 2 3 2" xfId="34598" xr:uid="{00000000-0005-0000-0000-0000F28C0000}"/>
    <cellStyle name="Normal 7 8 3 2 4" xfId="29288" xr:uid="{00000000-0005-0000-0000-0000F38C0000}"/>
    <cellStyle name="Normal 7 8 3 2 5" xfId="23973" xr:uid="{00000000-0005-0000-0000-0000F48C0000}"/>
    <cellStyle name="Normal 7 8 3 3" xfId="7986" xr:uid="{00000000-0005-0000-0000-0000F58C0000}"/>
    <cellStyle name="Normal 7 8 3 3 2" xfId="18337" xr:uid="{00000000-0005-0000-0000-0000F68C0000}"/>
    <cellStyle name="Normal 7 8 3 3 2 2" xfId="41681" xr:uid="{00000000-0005-0000-0000-0000F78C0000}"/>
    <cellStyle name="Normal 7 8 3 3 3" xfId="13182" xr:uid="{00000000-0005-0000-0000-0000F88C0000}"/>
    <cellStyle name="Normal 7 8 3 3 3 2" xfId="36366" xr:uid="{00000000-0005-0000-0000-0000F98C0000}"/>
    <cellStyle name="Normal 7 8 3 3 4" xfId="31056" xr:uid="{00000000-0005-0000-0000-0000FA8C0000}"/>
    <cellStyle name="Normal 7 8 3 3 5" xfId="25741" xr:uid="{00000000-0005-0000-0000-0000FB8C0000}"/>
    <cellStyle name="Normal 7 8 3 4" xfId="14963" xr:uid="{00000000-0005-0000-0000-0000FC8C0000}"/>
    <cellStyle name="Normal 7 8 3 4 2" xfId="38150" xr:uid="{00000000-0005-0000-0000-0000FD8C0000}"/>
    <cellStyle name="Normal 7 8 3 5" xfId="9654" xr:uid="{00000000-0005-0000-0000-0000FE8C0000}"/>
    <cellStyle name="Normal 7 8 3 5 2" xfId="32835" xr:uid="{00000000-0005-0000-0000-0000FF8C0000}"/>
    <cellStyle name="Normal 7 8 3 6" xfId="20281" xr:uid="{00000000-0005-0000-0000-0000008D0000}"/>
    <cellStyle name="Normal 7 8 3 6 2" xfId="27525" xr:uid="{00000000-0005-0000-0000-0000018D0000}"/>
    <cellStyle name="Normal 7 8 3 7" xfId="22210" xr:uid="{00000000-0005-0000-0000-0000028D0000}"/>
    <cellStyle name="Normal 7 8 3 8" xfId="43476" xr:uid="{00000000-0005-0000-0000-0000038D0000}"/>
    <cellStyle name="Normal 7 8 3 9" xfId="5554" xr:uid="{00000000-0005-0000-0000-0000048D0000}"/>
    <cellStyle name="Normal 7 8 4" xfId="1499" xr:uid="{00000000-0005-0000-0000-0000058D0000}"/>
    <cellStyle name="Normal 7 8 4 10" xfId="3448" xr:uid="{00000000-0005-0000-0000-0000068D0000}"/>
    <cellStyle name="Normal 7 8 4 2" xfId="7064" xr:uid="{00000000-0005-0000-0000-0000078D0000}"/>
    <cellStyle name="Normal 7 8 4 2 2" xfId="17425" xr:uid="{00000000-0005-0000-0000-0000088D0000}"/>
    <cellStyle name="Normal 7 8 4 2 2 2" xfId="40725" xr:uid="{00000000-0005-0000-0000-0000098D0000}"/>
    <cellStyle name="Normal 7 8 4 2 3" xfId="12227" xr:uid="{00000000-0005-0000-0000-00000A8D0000}"/>
    <cellStyle name="Normal 7 8 4 2 3 2" xfId="35410" xr:uid="{00000000-0005-0000-0000-00000B8D0000}"/>
    <cellStyle name="Normal 7 8 4 2 4" xfId="30100" xr:uid="{00000000-0005-0000-0000-00000C8D0000}"/>
    <cellStyle name="Normal 7 8 4 2 5" xfId="24785" xr:uid="{00000000-0005-0000-0000-00000D8D0000}"/>
    <cellStyle name="Normal 7 8 4 3" xfId="8714" xr:uid="{00000000-0005-0000-0000-00000E8D0000}"/>
    <cellStyle name="Normal 7 8 4 3 2" xfId="19148" xr:uid="{00000000-0005-0000-0000-00000F8D0000}"/>
    <cellStyle name="Normal 7 8 4 3 2 2" xfId="42493" xr:uid="{00000000-0005-0000-0000-0000108D0000}"/>
    <cellStyle name="Normal 7 8 4 3 3" xfId="13994" xr:uid="{00000000-0005-0000-0000-0000118D0000}"/>
    <cellStyle name="Normal 7 8 4 3 3 2" xfId="37178" xr:uid="{00000000-0005-0000-0000-0000128D0000}"/>
    <cellStyle name="Normal 7 8 4 3 4" xfId="31868" xr:uid="{00000000-0005-0000-0000-0000138D0000}"/>
    <cellStyle name="Normal 7 8 4 3 5" xfId="26553" xr:uid="{00000000-0005-0000-0000-0000148D0000}"/>
    <cellStyle name="Normal 7 8 4 4" xfId="15775" xr:uid="{00000000-0005-0000-0000-0000158D0000}"/>
    <cellStyle name="Normal 7 8 4 4 2" xfId="38962" xr:uid="{00000000-0005-0000-0000-0000168D0000}"/>
    <cellStyle name="Normal 7 8 4 5" xfId="10466" xr:uid="{00000000-0005-0000-0000-0000178D0000}"/>
    <cellStyle name="Normal 7 8 4 5 2" xfId="33647" xr:uid="{00000000-0005-0000-0000-0000188D0000}"/>
    <cellStyle name="Normal 7 8 4 6" xfId="21093" xr:uid="{00000000-0005-0000-0000-0000198D0000}"/>
    <cellStyle name="Normal 7 8 4 6 2" xfId="28337" xr:uid="{00000000-0005-0000-0000-00001A8D0000}"/>
    <cellStyle name="Normal 7 8 4 7" xfId="23022" xr:uid="{00000000-0005-0000-0000-00001B8D0000}"/>
    <cellStyle name="Normal 7 8 4 8" xfId="44288" xr:uid="{00000000-0005-0000-0000-00001C8D0000}"/>
    <cellStyle name="Normal 7 8 4 9" xfId="5555" xr:uid="{00000000-0005-0000-0000-00001D8D0000}"/>
    <cellStyle name="Normal 7 8 5" xfId="6008" xr:uid="{00000000-0005-0000-0000-00001E8D0000}"/>
    <cellStyle name="Normal 7 8 5 2" xfId="16459" xr:uid="{00000000-0005-0000-0000-00001F8D0000}"/>
    <cellStyle name="Normal 7 8 5 2 2" xfId="39647" xr:uid="{00000000-0005-0000-0000-0000208D0000}"/>
    <cellStyle name="Normal 7 8 5 3" xfId="11149" xr:uid="{00000000-0005-0000-0000-0000218D0000}"/>
    <cellStyle name="Normal 7 8 5 3 2" xfId="34332" xr:uid="{00000000-0005-0000-0000-0000228D0000}"/>
    <cellStyle name="Normal 7 8 5 4" xfId="29022" xr:uid="{00000000-0005-0000-0000-0000238D0000}"/>
    <cellStyle name="Normal 7 8 5 5" xfId="23707" xr:uid="{00000000-0005-0000-0000-0000248D0000}"/>
    <cellStyle name="Normal 7 8 6" xfId="7746" xr:uid="{00000000-0005-0000-0000-0000258D0000}"/>
    <cellStyle name="Normal 7 8 6 2" xfId="18078" xr:uid="{00000000-0005-0000-0000-0000268D0000}"/>
    <cellStyle name="Normal 7 8 6 2 2" xfId="41415" xr:uid="{00000000-0005-0000-0000-0000278D0000}"/>
    <cellStyle name="Normal 7 8 6 3" xfId="12916" xr:uid="{00000000-0005-0000-0000-0000288D0000}"/>
    <cellStyle name="Normal 7 8 6 3 2" xfId="36100" xr:uid="{00000000-0005-0000-0000-0000298D0000}"/>
    <cellStyle name="Normal 7 8 6 4" xfId="30790" xr:uid="{00000000-0005-0000-0000-00002A8D0000}"/>
    <cellStyle name="Normal 7 8 6 5" xfId="25475" xr:uid="{00000000-0005-0000-0000-00002B8D0000}"/>
    <cellStyle name="Normal 7 8 7" xfId="14698" xr:uid="{00000000-0005-0000-0000-00002C8D0000}"/>
    <cellStyle name="Normal 7 8 7 2" xfId="37884" xr:uid="{00000000-0005-0000-0000-00002D8D0000}"/>
    <cellStyle name="Normal 7 8 8" xfId="9388" xr:uid="{00000000-0005-0000-0000-00002E8D0000}"/>
    <cellStyle name="Normal 7 8 8 2" xfId="32569" xr:uid="{00000000-0005-0000-0000-00002F8D0000}"/>
    <cellStyle name="Normal 7 8 9" xfId="20038" xr:uid="{00000000-0005-0000-0000-0000308D0000}"/>
    <cellStyle name="Normal 7 8 9 2" xfId="27259" xr:uid="{00000000-0005-0000-0000-0000318D0000}"/>
    <cellStyle name="Normal 7 9" xfId="808" xr:uid="{00000000-0005-0000-0000-0000328D0000}"/>
    <cellStyle name="Normal 7 9 10" xfId="43601" xr:uid="{00000000-0005-0000-0000-0000338D0000}"/>
    <cellStyle name="Normal 7 9 11" xfId="5556" xr:uid="{00000000-0005-0000-0000-0000348D0000}"/>
    <cellStyle name="Normal 7 9 12" xfId="2761" xr:uid="{00000000-0005-0000-0000-0000358D0000}"/>
    <cellStyle name="Normal 7 9 2" xfId="1216" xr:uid="{00000000-0005-0000-0000-0000368D0000}"/>
    <cellStyle name="Normal 7 9 2 10" xfId="5557" xr:uid="{00000000-0005-0000-0000-0000378D0000}"/>
    <cellStyle name="Normal 7 9 2 11" xfId="3167" xr:uid="{00000000-0005-0000-0000-0000388D0000}"/>
    <cellStyle name="Normal 7 9 2 2" xfId="2031" xr:uid="{00000000-0005-0000-0000-0000398D0000}"/>
    <cellStyle name="Normal 7 9 2 2 10" xfId="3979" xr:uid="{00000000-0005-0000-0000-00003A8D0000}"/>
    <cellStyle name="Normal 7 9 2 2 2" xfId="7587" xr:uid="{00000000-0005-0000-0000-00003B8D0000}"/>
    <cellStyle name="Normal 7 9 2 2 2 2" xfId="17932" xr:uid="{00000000-0005-0000-0000-00003C8D0000}"/>
    <cellStyle name="Normal 7 9 2 2 2 2 2" xfId="41256" xr:uid="{00000000-0005-0000-0000-00003D8D0000}"/>
    <cellStyle name="Normal 7 9 2 2 2 3" xfId="12758" xr:uid="{00000000-0005-0000-0000-00003E8D0000}"/>
    <cellStyle name="Normal 7 9 2 2 2 3 2" xfId="35941" xr:uid="{00000000-0005-0000-0000-00003F8D0000}"/>
    <cellStyle name="Normal 7 9 2 2 2 4" xfId="30631" xr:uid="{00000000-0005-0000-0000-0000408D0000}"/>
    <cellStyle name="Normal 7 9 2 2 2 5" xfId="25316" xr:uid="{00000000-0005-0000-0000-0000418D0000}"/>
    <cellStyle name="Normal 7 9 2 2 3" xfId="9222" xr:uid="{00000000-0005-0000-0000-0000428D0000}"/>
    <cellStyle name="Normal 7 9 2 2 3 2" xfId="19679" xr:uid="{00000000-0005-0000-0000-0000438D0000}"/>
    <cellStyle name="Normal 7 9 2 2 3 2 2" xfId="43024" xr:uid="{00000000-0005-0000-0000-0000448D0000}"/>
    <cellStyle name="Normal 7 9 2 2 3 3" xfId="14525" xr:uid="{00000000-0005-0000-0000-0000458D0000}"/>
    <cellStyle name="Normal 7 9 2 2 3 3 2" xfId="37709" xr:uid="{00000000-0005-0000-0000-0000468D0000}"/>
    <cellStyle name="Normal 7 9 2 2 3 4" xfId="32399" xr:uid="{00000000-0005-0000-0000-0000478D0000}"/>
    <cellStyle name="Normal 7 9 2 2 3 5" xfId="27084" xr:uid="{00000000-0005-0000-0000-0000488D0000}"/>
    <cellStyle name="Normal 7 9 2 2 4" xfId="16306" xr:uid="{00000000-0005-0000-0000-0000498D0000}"/>
    <cellStyle name="Normal 7 9 2 2 4 2" xfId="39493" xr:uid="{00000000-0005-0000-0000-00004A8D0000}"/>
    <cellStyle name="Normal 7 9 2 2 5" xfId="10997" xr:uid="{00000000-0005-0000-0000-00004B8D0000}"/>
    <cellStyle name="Normal 7 9 2 2 5 2" xfId="34178" xr:uid="{00000000-0005-0000-0000-00004C8D0000}"/>
    <cellStyle name="Normal 7 9 2 2 6" xfId="21624" xr:uid="{00000000-0005-0000-0000-00004D8D0000}"/>
    <cellStyle name="Normal 7 9 2 2 6 2" xfId="28868" xr:uid="{00000000-0005-0000-0000-00004E8D0000}"/>
    <cellStyle name="Normal 7 9 2 2 7" xfId="23553" xr:uid="{00000000-0005-0000-0000-00004F8D0000}"/>
    <cellStyle name="Normal 7 9 2 2 8" xfId="44819" xr:uid="{00000000-0005-0000-0000-0000508D0000}"/>
    <cellStyle name="Normal 7 9 2 2 9" xfId="5558" xr:uid="{00000000-0005-0000-0000-0000518D0000}"/>
    <cellStyle name="Normal 7 9 2 3" xfId="6787" xr:uid="{00000000-0005-0000-0000-0000528D0000}"/>
    <cellStyle name="Normal 7 9 2 3 2" xfId="17168" xr:uid="{00000000-0005-0000-0000-0000538D0000}"/>
    <cellStyle name="Normal 7 9 2 3 2 2" xfId="40444" xr:uid="{00000000-0005-0000-0000-0000548D0000}"/>
    <cellStyle name="Normal 7 9 2 3 3" xfId="11946" xr:uid="{00000000-0005-0000-0000-0000558D0000}"/>
    <cellStyle name="Normal 7 9 2 3 3 2" xfId="35129" xr:uid="{00000000-0005-0000-0000-0000568D0000}"/>
    <cellStyle name="Normal 7 9 2 3 4" xfId="29819" xr:uid="{00000000-0005-0000-0000-0000578D0000}"/>
    <cellStyle name="Normal 7 9 2 3 5" xfId="24504" xr:uid="{00000000-0005-0000-0000-0000588D0000}"/>
    <cellStyle name="Normal 7 9 2 4" xfId="8457" xr:uid="{00000000-0005-0000-0000-0000598D0000}"/>
    <cellStyle name="Normal 7 9 2 4 2" xfId="18867" xr:uid="{00000000-0005-0000-0000-00005A8D0000}"/>
    <cellStyle name="Normal 7 9 2 4 2 2" xfId="42212" xr:uid="{00000000-0005-0000-0000-00005B8D0000}"/>
    <cellStyle name="Normal 7 9 2 4 3" xfId="13713" xr:uid="{00000000-0005-0000-0000-00005C8D0000}"/>
    <cellStyle name="Normal 7 9 2 4 3 2" xfId="36897" xr:uid="{00000000-0005-0000-0000-00005D8D0000}"/>
    <cellStyle name="Normal 7 9 2 4 4" xfId="31587" xr:uid="{00000000-0005-0000-0000-00005E8D0000}"/>
    <cellStyle name="Normal 7 9 2 4 5" xfId="26272" xr:uid="{00000000-0005-0000-0000-00005F8D0000}"/>
    <cellStyle name="Normal 7 9 2 5" xfId="15494" xr:uid="{00000000-0005-0000-0000-0000608D0000}"/>
    <cellStyle name="Normal 7 9 2 5 2" xfId="38681" xr:uid="{00000000-0005-0000-0000-0000618D0000}"/>
    <cellStyle name="Normal 7 9 2 6" xfId="10185" xr:uid="{00000000-0005-0000-0000-0000628D0000}"/>
    <cellStyle name="Normal 7 9 2 6 2" xfId="33366" xr:uid="{00000000-0005-0000-0000-0000638D0000}"/>
    <cellStyle name="Normal 7 9 2 7" xfId="20812" xr:uid="{00000000-0005-0000-0000-0000648D0000}"/>
    <cellStyle name="Normal 7 9 2 7 2" xfId="28056" xr:uid="{00000000-0005-0000-0000-0000658D0000}"/>
    <cellStyle name="Normal 7 9 2 8" xfId="22741" xr:uid="{00000000-0005-0000-0000-0000668D0000}"/>
    <cellStyle name="Normal 7 9 2 9" xfId="44007" xr:uid="{00000000-0005-0000-0000-0000678D0000}"/>
    <cellStyle name="Normal 7 9 3" xfId="1624" xr:uid="{00000000-0005-0000-0000-0000688D0000}"/>
    <cellStyle name="Normal 7 9 3 10" xfId="3573" xr:uid="{00000000-0005-0000-0000-0000698D0000}"/>
    <cellStyle name="Normal 7 9 3 2" xfId="7187" xr:uid="{00000000-0005-0000-0000-00006A8D0000}"/>
    <cellStyle name="Normal 7 9 3 2 2" xfId="17550" xr:uid="{00000000-0005-0000-0000-00006B8D0000}"/>
    <cellStyle name="Normal 7 9 3 2 2 2" xfId="40850" xr:uid="{00000000-0005-0000-0000-00006C8D0000}"/>
    <cellStyle name="Normal 7 9 3 2 3" xfId="12352" xr:uid="{00000000-0005-0000-0000-00006D8D0000}"/>
    <cellStyle name="Normal 7 9 3 2 3 2" xfId="35535" xr:uid="{00000000-0005-0000-0000-00006E8D0000}"/>
    <cellStyle name="Normal 7 9 3 2 4" xfId="30225" xr:uid="{00000000-0005-0000-0000-00006F8D0000}"/>
    <cellStyle name="Normal 7 9 3 2 5" xfId="24910" xr:uid="{00000000-0005-0000-0000-0000708D0000}"/>
    <cellStyle name="Normal 7 9 3 3" xfId="8839" xr:uid="{00000000-0005-0000-0000-0000718D0000}"/>
    <cellStyle name="Normal 7 9 3 3 2" xfId="19273" xr:uid="{00000000-0005-0000-0000-0000728D0000}"/>
    <cellStyle name="Normal 7 9 3 3 2 2" xfId="42618" xr:uid="{00000000-0005-0000-0000-0000738D0000}"/>
    <cellStyle name="Normal 7 9 3 3 3" xfId="14119" xr:uid="{00000000-0005-0000-0000-0000748D0000}"/>
    <cellStyle name="Normal 7 9 3 3 3 2" xfId="37303" xr:uid="{00000000-0005-0000-0000-0000758D0000}"/>
    <cellStyle name="Normal 7 9 3 3 4" xfId="31993" xr:uid="{00000000-0005-0000-0000-0000768D0000}"/>
    <cellStyle name="Normal 7 9 3 3 5" xfId="26678" xr:uid="{00000000-0005-0000-0000-0000778D0000}"/>
    <cellStyle name="Normal 7 9 3 4" xfId="15900" xr:uid="{00000000-0005-0000-0000-0000788D0000}"/>
    <cellStyle name="Normal 7 9 3 4 2" xfId="39087" xr:uid="{00000000-0005-0000-0000-0000798D0000}"/>
    <cellStyle name="Normal 7 9 3 5" xfId="10591" xr:uid="{00000000-0005-0000-0000-00007A8D0000}"/>
    <cellStyle name="Normal 7 9 3 5 2" xfId="33772" xr:uid="{00000000-0005-0000-0000-00007B8D0000}"/>
    <cellStyle name="Normal 7 9 3 6" xfId="21218" xr:uid="{00000000-0005-0000-0000-00007C8D0000}"/>
    <cellStyle name="Normal 7 9 3 6 2" xfId="28462" xr:uid="{00000000-0005-0000-0000-00007D8D0000}"/>
    <cellStyle name="Normal 7 9 3 7" xfId="23147" xr:uid="{00000000-0005-0000-0000-00007E8D0000}"/>
    <cellStyle name="Normal 7 9 3 8" xfId="44413" xr:uid="{00000000-0005-0000-0000-00007F8D0000}"/>
    <cellStyle name="Normal 7 9 3 9" xfId="5559" xr:uid="{00000000-0005-0000-0000-0000808D0000}"/>
    <cellStyle name="Normal 7 9 4" xfId="6388" xr:uid="{00000000-0005-0000-0000-0000818D0000}"/>
    <cellStyle name="Normal 7 9 4 2" xfId="16810" xr:uid="{00000000-0005-0000-0000-0000828D0000}"/>
    <cellStyle name="Normal 7 9 4 2 2" xfId="40038" xr:uid="{00000000-0005-0000-0000-0000838D0000}"/>
    <cellStyle name="Normal 7 9 4 3" xfId="11540" xr:uid="{00000000-0005-0000-0000-0000848D0000}"/>
    <cellStyle name="Normal 7 9 4 3 2" xfId="34723" xr:uid="{00000000-0005-0000-0000-0000858D0000}"/>
    <cellStyle name="Normal 7 9 4 4" xfId="29413" xr:uid="{00000000-0005-0000-0000-0000868D0000}"/>
    <cellStyle name="Normal 7 9 4 5" xfId="24098" xr:uid="{00000000-0005-0000-0000-0000878D0000}"/>
    <cellStyle name="Normal 7 9 5" xfId="8099" xr:uid="{00000000-0005-0000-0000-0000888D0000}"/>
    <cellStyle name="Normal 7 9 5 2" xfId="18462" xr:uid="{00000000-0005-0000-0000-0000898D0000}"/>
    <cellStyle name="Normal 7 9 5 2 2" xfId="41806" xr:uid="{00000000-0005-0000-0000-00008A8D0000}"/>
    <cellStyle name="Normal 7 9 5 3" xfId="13307" xr:uid="{00000000-0005-0000-0000-00008B8D0000}"/>
    <cellStyle name="Normal 7 9 5 3 2" xfId="36491" xr:uid="{00000000-0005-0000-0000-00008C8D0000}"/>
    <cellStyle name="Normal 7 9 5 4" xfId="31181" xr:uid="{00000000-0005-0000-0000-00008D8D0000}"/>
    <cellStyle name="Normal 7 9 5 5" xfId="25866" xr:uid="{00000000-0005-0000-0000-00008E8D0000}"/>
    <cellStyle name="Normal 7 9 6" xfId="15088" xr:uid="{00000000-0005-0000-0000-00008F8D0000}"/>
    <cellStyle name="Normal 7 9 6 2" xfId="38275" xr:uid="{00000000-0005-0000-0000-0000908D0000}"/>
    <cellStyle name="Normal 7 9 7" xfId="9779" xr:uid="{00000000-0005-0000-0000-0000918D0000}"/>
    <cellStyle name="Normal 7 9 7 2" xfId="32960" xr:uid="{00000000-0005-0000-0000-0000928D0000}"/>
    <cellStyle name="Normal 7 9 8" xfId="20406" xr:uid="{00000000-0005-0000-0000-0000938D0000}"/>
    <cellStyle name="Normal 7 9 8 2" xfId="27650" xr:uid="{00000000-0005-0000-0000-0000948D0000}"/>
    <cellStyle name="Normal 7 9 9" xfId="22335" xr:uid="{00000000-0005-0000-0000-0000958D0000}"/>
    <cellStyle name="Normal 7_D" xfId="414" xr:uid="{00000000-0005-0000-0000-0000968D0000}"/>
    <cellStyle name="Normal 8" xfId="366" xr:uid="{00000000-0005-0000-0000-0000978D0000}"/>
    <cellStyle name="Normal 8 2" xfId="403" xr:uid="{00000000-0005-0000-0000-0000988D0000}"/>
    <cellStyle name="Normal 8 3" xfId="5909" xr:uid="{00000000-0005-0000-0000-0000998D0000}"/>
    <cellStyle name="Normal 8 3 2" xfId="5985" xr:uid="{00000000-0005-0000-0000-00009A8D0000}"/>
    <cellStyle name="Normal 8 3 2 2" xfId="21916" xr:uid="{00000000-0005-0000-0000-00009B8D0000}"/>
    <cellStyle name="Normal 8 3 3" xfId="5974" xr:uid="{00000000-0005-0000-0000-00009C8D0000}"/>
    <cellStyle name="Normal 8 4" xfId="69" xr:uid="{00000000-0005-0000-0000-00009D8D0000}"/>
    <cellStyle name="Normal 8 5" xfId="5982" xr:uid="{00000000-0005-0000-0000-00009E8D0000}"/>
    <cellStyle name="Normal 8 5 2" xfId="7723" xr:uid="{00000000-0005-0000-0000-00009F8D0000}"/>
    <cellStyle name="Normal 8 5 2 2" xfId="21912" xr:uid="{00000000-0005-0000-0000-0000A08D0000}"/>
    <cellStyle name="Normal 8 6" xfId="20010" xr:uid="{00000000-0005-0000-0000-0000A18D0000}"/>
    <cellStyle name="Normal 8 7" xfId="43208" xr:uid="{00000000-0005-0000-0000-0000A28D0000}"/>
    <cellStyle name="Normal 8 8" xfId="5560" xr:uid="{00000000-0005-0000-0000-0000A38D0000}"/>
    <cellStyle name="Normal 8 9" xfId="2368" xr:uid="{00000000-0005-0000-0000-0000A48D0000}"/>
    <cellStyle name="Normal 9" xfId="368" xr:uid="{00000000-0005-0000-0000-0000A58D0000}"/>
    <cellStyle name="Normal 9 10" xfId="984" xr:uid="{00000000-0005-0000-0000-0000A68D0000}"/>
    <cellStyle name="Normal 9 10 10" xfId="5562" xr:uid="{00000000-0005-0000-0000-0000A78D0000}"/>
    <cellStyle name="Normal 9 10 11" xfId="2935" xr:uid="{00000000-0005-0000-0000-0000A88D0000}"/>
    <cellStyle name="Normal 9 10 2" xfId="1799" xr:uid="{00000000-0005-0000-0000-0000A98D0000}"/>
    <cellStyle name="Normal 9 10 2 10" xfId="3747" xr:uid="{00000000-0005-0000-0000-0000AA8D0000}"/>
    <cellStyle name="Normal 9 10 2 2" xfId="7359" xr:uid="{00000000-0005-0000-0000-0000AB8D0000}"/>
    <cellStyle name="Normal 9 10 2 2 2" xfId="17712" xr:uid="{00000000-0005-0000-0000-0000AC8D0000}"/>
    <cellStyle name="Normal 9 10 2 2 2 2" xfId="41024" xr:uid="{00000000-0005-0000-0000-0000AD8D0000}"/>
    <cellStyle name="Normal 9 10 2 2 3" xfId="12526" xr:uid="{00000000-0005-0000-0000-0000AE8D0000}"/>
    <cellStyle name="Normal 9 10 2 2 3 2" xfId="35709" xr:uid="{00000000-0005-0000-0000-0000AF8D0000}"/>
    <cellStyle name="Normal 9 10 2 2 4" xfId="30399" xr:uid="{00000000-0005-0000-0000-0000B08D0000}"/>
    <cellStyle name="Normal 9 10 2 2 5" xfId="25084" xr:uid="{00000000-0005-0000-0000-0000B18D0000}"/>
    <cellStyle name="Normal 9 10 2 3" xfId="9002" xr:uid="{00000000-0005-0000-0000-0000B28D0000}"/>
    <cellStyle name="Normal 9 10 2 3 2" xfId="19447" xr:uid="{00000000-0005-0000-0000-0000B38D0000}"/>
    <cellStyle name="Normal 9 10 2 3 2 2" xfId="42792" xr:uid="{00000000-0005-0000-0000-0000B48D0000}"/>
    <cellStyle name="Normal 9 10 2 3 3" xfId="14293" xr:uid="{00000000-0005-0000-0000-0000B58D0000}"/>
    <cellStyle name="Normal 9 10 2 3 3 2" xfId="37477" xr:uid="{00000000-0005-0000-0000-0000B68D0000}"/>
    <cellStyle name="Normal 9 10 2 3 4" xfId="32167" xr:uid="{00000000-0005-0000-0000-0000B78D0000}"/>
    <cellStyle name="Normal 9 10 2 3 5" xfId="26852" xr:uid="{00000000-0005-0000-0000-0000B88D0000}"/>
    <cellStyle name="Normal 9 10 2 4" xfId="16074" xr:uid="{00000000-0005-0000-0000-0000B98D0000}"/>
    <cellStyle name="Normal 9 10 2 4 2" xfId="39261" xr:uid="{00000000-0005-0000-0000-0000BA8D0000}"/>
    <cellStyle name="Normal 9 10 2 5" xfId="10765" xr:uid="{00000000-0005-0000-0000-0000BB8D0000}"/>
    <cellStyle name="Normal 9 10 2 5 2" xfId="33946" xr:uid="{00000000-0005-0000-0000-0000BC8D0000}"/>
    <cellStyle name="Normal 9 10 2 6" xfId="21392" xr:uid="{00000000-0005-0000-0000-0000BD8D0000}"/>
    <cellStyle name="Normal 9 10 2 6 2" xfId="28636" xr:uid="{00000000-0005-0000-0000-0000BE8D0000}"/>
    <cellStyle name="Normal 9 10 2 7" xfId="23321" xr:uid="{00000000-0005-0000-0000-0000BF8D0000}"/>
    <cellStyle name="Normal 9 10 2 8" xfId="44587" xr:uid="{00000000-0005-0000-0000-0000C08D0000}"/>
    <cellStyle name="Normal 9 10 2 9" xfId="5563" xr:uid="{00000000-0005-0000-0000-0000C18D0000}"/>
    <cellStyle name="Normal 9 10 3" xfId="6559" xr:uid="{00000000-0005-0000-0000-0000C28D0000}"/>
    <cellStyle name="Normal 9 10 3 2" xfId="16960" xr:uid="{00000000-0005-0000-0000-0000C38D0000}"/>
    <cellStyle name="Normal 9 10 3 2 2" xfId="40212" xr:uid="{00000000-0005-0000-0000-0000C48D0000}"/>
    <cellStyle name="Normal 9 10 3 3" xfId="11714" xr:uid="{00000000-0005-0000-0000-0000C58D0000}"/>
    <cellStyle name="Normal 9 10 3 3 2" xfId="34897" xr:uid="{00000000-0005-0000-0000-0000C68D0000}"/>
    <cellStyle name="Normal 9 10 3 4" xfId="29587" xr:uid="{00000000-0005-0000-0000-0000C78D0000}"/>
    <cellStyle name="Normal 9 10 3 5" xfId="24272" xr:uid="{00000000-0005-0000-0000-0000C88D0000}"/>
    <cellStyle name="Normal 9 10 4" xfId="8249" xr:uid="{00000000-0005-0000-0000-0000C98D0000}"/>
    <cellStyle name="Normal 9 10 4 2" xfId="18635" xr:uid="{00000000-0005-0000-0000-0000CA8D0000}"/>
    <cellStyle name="Normal 9 10 4 2 2" xfId="41980" xr:uid="{00000000-0005-0000-0000-0000CB8D0000}"/>
    <cellStyle name="Normal 9 10 4 3" xfId="13481" xr:uid="{00000000-0005-0000-0000-0000CC8D0000}"/>
    <cellStyle name="Normal 9 10 4 3 2" xfId="36665" xr:uid="{00000000-0005-0000-0000-0000CD8D0000}"/>
    <cellStyle name="Normal 9 10 4 4" xfId="31355" xr:uid="{00000000-0005-0000-0000-0000CE8D0000}"/>
    <cellStyle name="Normal 9 10 4 5" xfId="26040" xr:uid="{00000000-0005-0000-0000-0000CF8D0000}"/>
    <cellStyle name="Normal 9 10 5" xfId="15262" xr:uid="{00000000-0005-0000-0000-0000D08D0000}"/>
    <cellStyle name="Normal 9 10 5 2" xfId="38449" xr:uid="{00000000-0005-0000-0000-0000D18D0000}"/>
    <cellStyle name="Normal 9 10 6" xfId="9953" xr:uid="{00000000-0005-0000-0000-0000D28D0000}"/>
    <cellStyle name="Normal 9 10 6 2" xfId="33134" xr:uid="{00000000-0005-0000-0000-0000D38D0000}"/>
    <cellStyle name="Normal 9 10 7" xfId="20580" xr:uid="{00000000-0005-0000-0000-0000D48D0000}"/>
    <cellStyle name="Normal 9 10 7 2" xfId="27824" xr:uid="{00000000-0005-0000-0000-0000D58D0000}"/>
    <cellStyle name="Normal 9 10 8" xfId="22509" xr:uid="{00000000-0005-0000-0000-0000D68D0000}"/>
    <cellStyle name="Normal 9 10 9" xfId="43775" xr:uid="{00000000-0005-0000-0000-0000D78D0000}"/>
    <cellStyle name="Normal 9 11" xfId="565" xr:uid="{00000000-0005-0000-0000-0000D88D0000}"/>
    <cellStyle name="Normal 9 11 10" xfId="2529" xr:uid="{00000000-0005-0000-0000-0000D98D0000}"/>
    <cellStyle name="Normal 9 11 2" xfId="6160" xr:uid="{00000000-0005-0000-0000-0000DA8D0000}"/>
    <cellStyle name="Normal 9 11 2 2" xfId="16602" xr:uid="{00000000-0005-0000-0000-0000DB8D0000}"/>
    <cellStyle name="Normal 9 11 2 2 2" xfId="39806" xr:uid="{00000000-0005-0000-0000-0000DC8D0000}"/>
    <cellStyle name="Normal 9 11 2 3" xfId="11308" xr:uid="{00000000-0005-0000-0000-0000DD8D0000}"/>
    <cellStyle name="Normal 9 11 2 3 2" xfId="34491" xr:uid="{00000000-0005-0000-0000-0000DE8D0000}"/>
    <cellStyle name="Normal 9 11 2 4" xfId="29181" xr:uid="{00000000-0005-0000-0000-0000DF8D0000}"/>
    <cellStyle name="Normal 9 11 2 5" xfId="23866" xr:uid="{00000000-0005-0000-0000-0000E08D0000}"/>
    <cellStyle name="Normal 9 11 3" xfId="7891" xr:uid="{00000000-0005-0000-0000-0000E18D0000}"/>
    <cellStyle name="Normal 9 11 3 2" xfId="18230" xr:uid="{00000000-0005-0000-0000-0000E28D0000}"/>
    <cellStyle name="Normal 9 11 3 2 2" xfId="41574" xr:uid="{00000000-0005-0000-0000-0000E38D0000}"/>
    <cellStyle name="Normal 9 11 3 3" xfId="13075" xr:uid="{00000000-0005-0000-0000-0000E48D0000}"/>
    <cellStyle name="Normal 9 11 3 3 2" xfId="36259" xr:uid="{00000000-0005-0000-0000-0000E58D0000}"/>
    <cellStyle name="Normal 9 11 3 4" xfId="30949" xr:uid="{00000000-0005-0000-0000-0000E68D0000}"/>
    <cellStyle name="Normal 9 11 3 5" xfId="25634" xr:uid="{00000000-0005-0000-0000-0000E78D0000}"/>
    <cellStyle name="Normal 9 11 4" xfId="14856" xr:uid="{00000000-0005-0000-0000-0000E88D0000}"/>
    <cellStyle name="Normal 9 11 4 2" xfId="38043" xr:uid="{00000000-0005-0000-0000-0000E98D0000}"/>
    <cellStyle name="Normal 9 11 5" xfId="9547" xr:uid="{00000000-0005-0000-0000-0000EA8D0000}"/>
    <cellStyle name="Normal 9 11 5 2" xfId="32728" xr:uid="{00000000-0005-0000-0000-0000EB8D0000}"/>
    <cellStyle name="Normal 9 11 6" xfId="20174" xr:uid="{00000000-0005-0000-0000-0000EC8D0000}"/>
    <cellStyle name="Normal 9 11 6 2" xfId="27418" xr:uid="{00000000-0005-0000-0000-0000ED8D0000}"/>
    <cellStyle name="Normal 9 11 7" xfId="22103" xr:uid="{00000000-0005-0000-0000-0000EE8D0000}"/>
    <cellStyle name="Normal 9 11 8" xfId="43369" xr:uid="{00000000-0005-0000-0000-0000EF8D0000}"/>
    <cellStyle name="Normal 9 11 9" xfId="5564" xr:uid="{00000000-0005-0000-0000-0000F08D0000}"/>
    <cellStyle name="Normal 9 12" xfId="1392" xr:uid="{00000000-0005-0000-0000-0000F18D0000}"/>
    <cellStyle name="Normal 9 12 10" xfId="3341" xr:uid="{00000000-0005-0000-0000-0000F28D0000}"/>
    <cellStyle name="Normal 9 12 2" xfId="6959" xr:uid="{00000000-0005-0000-0000-0000F38D0000}"/>
    <cellStyle name="Normal 9 12 2 2" xfId="17330" xr:uid="{00000000-0005-0000-0000-0000F48D0000}"/>
    <cellStyle name="Normal 9 12 2 2 2" xfId="40618" xr:uid="{00000000-0005-0000-0000-0000F58D0000}"/>
    <cellStyle name="Normal 9 12 2 3" xfId="12120" xr:uid="{00000000-0005-0000-0000-0000F68D0000}"/>
    <cellStyle name="Normal 9 12 2 3 2" xfId="35303" xr:uid="{00000000-0005-0000-0000-0000F78D0000}"/>
    <cellStyle name="Normal 9 12 2 4" xfId="29993" xr:uid="{00000000-0005-0000-0000-0000F88D0000}"/>
    <cellStyle name="Normal 9 12 2 5" xfId="24678" xr:uid="{00000000-0005-0000-0000-0000F98D0000}"/>
    <cellStyle name="Normal 9 12 3" xfId="8619" xr:uid="{00000000-0005-0000-0000-0000FA8D0000}"/>
    <cellStyle name="Normal 9 12 3 2" xfId="19041" xr:uid="{00000000-0005-0000-0000-0000FB8D0000}"/>
    <cellStyle name="Normal 9 12 3 2 2" xfId="42386" xr:uid="{00000000-0005-0000-0000-0000FC8D0000}"/>
    <cellStyle name="Normal 9 12 3 3" xfId="13887" xr:uid="{00000000-0005-0000-0000-0000FD8D0000}"/>
    <cellStyle name="Normal 9 12 3 3 2" xfId="37071" xr:uid="{00000000-0005-0000-0000-0000FE8D0000}"/>
    <cellStyle name="Normal 9 12 3 4" xfId="31761" xr:uid="{00000000-0005-0000-0000-0000FF8D0000}"/>
    <cellStyle name="Normal 9 12 3 5" xfId="26446" xr:uid="{00000000-0005-0000-0000-0000008E0000}"/>
    <cellStyle name="Normal 9 12 4" xfId="15668" xr:uid="{00000000-0005-0000-0000-0000018E0000}"/>
    <cellStyle name="Normal 9 12 4 2" xfId="38855" xr:uid="{00000000-0005-0000-0000-0000028E0000}"/>
    <cellStyle name="Normal 9 12 5" xfId="10359" xr:uid="{00000000-0005-0000-0000-0000038E0000}"/>
    <cellStyle name="Normal 9 12 5 2" xfId="33540" xr:uid="{00000000-0005-0000-0000-0000048E0000}"/>
    <cellStyle name="Normal 9 12 6" xfId="20986" xr:uid="{00000000-0005-0000-0000-0000058E0000}"/>
    <cellStyle name="Normal 9 12 6 2" xfId="28230" xr:uid="{00000000-0005-0000-0000-0000068E0000}"/>
    <cellStyle name="Normal 9 12 7" xfId="22915" xr:uid="{00000000-0005-0000-0000-0000078E0000}"/>
    <cellStyle name="Normal 9 12 8" xfId="44181" xr:uid="{00000000-0005-0000-0000-0000088E0000}"/>
    <cellStyle name="Normal 9 12 9" xfId="5565" xr:uid="{00000000-0005-0000-0000-0000098E0000}"/>
    <cellStyle name="Normal 9 13" xfId="380" xr:uid="{00000000-0005-0000-0000-00000A8E0000}"/>
    <cellStyle name="Normal 9 13 2" xfId="7770" xr:uid="{00000000-0005-0000-0000-00000B8E0000}"/>
    <cellStyle name="Normal 9 13 2 2" xfId="18099" xr:uid="{00000000-0005-0000-0000-00000C8E0000}"/>
    <cellStyle name="Normal 9 13 2 2 2" xfId="41440" xr:uid="{00000000-0005-0000-0000-00000D8E0000}"/>
    <cellStyle name="Normal 9 13 2 3" xfId="12941" xr:uid="{00000000-0005-0000-0000-00000E8E0000}"/>
    <cellStyle name="Normal 9 13 2 3 2" xfId="36125" xr:uid="{00000000-0005-0000-0000-00000F8E0000}"/>
    <cellStyle name="Normal 9 13 2 4" xfId="30815" xr:uid="{00000000-0005-0000-0000-0000108E0000}"/>
    <cellStyle name="Normal 9 13 2 5" xfId="25500" xr:uid="{00000000-0005-0000-0000-0000118E0000}"/>
    <cellStyle name="Normal 9 13 3" xfId="5986" xr:uid="{00000000-0005-0000-0000-0000128E0000}"/>
    <cellStyle name="Normal 9 13 3 2" xfId="37909" xr:uid="{00000000-0005-0000-0000-0000138E0000}"/>
    <cellStyle name="Normal 9 13 4" xfId="9413" xr:uid="{00000000-0005-0000-0000-0000148E0000}"/>
    <cellStyle name="Normal 9 13 4 2" xfId="32594" xr:uid="{00000000-0005-0000-0000-0000158E0000}"/>
    <cellStyle name="Normal 9 13 5" xfId="20021" xr:uid="{00000000-0005-0000-0000-0000168E0000}"/>
    <cellStyle name="Normal 9 13 5 2" xfId="27284" xr:uid="{00000000-0005-0000-0000-0000178E0000}"/>
    <cellStyle name="Normal 9 13 6" xfId="21969" xr:uid="{00000000-0005-0000-0000-0000188E0000}"/>
    <cellStyle name="Normal 9 14" xfId="5975" xr:uid="{00000000-0005-0000-0000-0000198E0000}"/>
    <cellStyle name="Normal 9 14 2" xfId="6028" xr:uid="{00000000-0005-0000-0000-00001A8E0000}"/>
    <cellStyle name="Normal 9 14 2 2" xfId="39672" xr:uid="{00000000-0005-0000-0000-00001B8E0000}"/>
    <cellStyle name="Normal 9 14 3" xfId="11174" xr:uid="{00000000-0005-0000-0000-00001C8E0000}"/>
    <cellStyle name="Normal 9 14 3 2" xfId="34357" xr:uid="{00000000-0005-0000-0000-00001D8E0000}"/>
    <cellStyle name="Normal 9 14 4" xfId="21917" xr:uid="{00000000-0005-0000-0000-00001E8E0000}"/>
    <cellStyle name="Normal 9 14 4 2" xfId="29047" xr:uid="{00000000-0005-0000-0000-00001F8E0000}"/>
    <cellStyle name="Normal 9 14 5" xfId="23732" xr:uid="{00000000-0005-0000-0000-0000208E0000}"/>
    <cellStyle name="Normal 9 15" xfId="7724" xr:uid="{00000000-0005-0000-0000-0000218E0000}"/>
    <cellStyle name="Normal 9 16" xfId="20012" xr:uid="{00000000-0005-0000-0000-0000228E0000}"/>
    <cellStyle name="Normal 9 17" xfId="43209" xr:uid="{00000000-0005-0000-0000-0000238E0000}"/>
    <cellStyle name="Normal 9 18" xfId="5561" xr:uid="{00000000-0005-0000-0000-0000248E0000}"/>
    <cellStyle name="Normal 9 19" xfId="2369" xr:uid="{00000000-0005-0000-0000-0000258E0000}"/>
    <cellStyle name="Normal 9 2" xfId="392" xr:uid="{00000000-0005-0000-0000-0000268E0000}"/>
    <cellStyle name="Normal 9 2 10" xfId="6029" xr:uid="{00000000-0005-0000-0000-0000278E0000}"/>
    <cellStyle name="Normal 9 2 10 2" xfId="16483" xr:uid="{00000000-0005-0000-0000-0000288E0000}"/>
    <cellStyle name="Normal 9 2 10 2 2" xfId="39673" xr:uid="{00000000-0005-0000-0000-0000298E0000}"/>
    <cellStyle name="Normal 9 2 10 3" xfId="11175" xr:uid="{00000000-0005-0000-0000-00002A8E0000}"/>
    <cellStyle name="Normal 9 2 10 3 2" xfId="34358" xr:uid="{00000000-0005-0000-0000-00002B8E0000}"/>
    <cellStyle name="Normal 9 2 10 4" xfId="29048" xr:uid="{00000000-0005-0000-0000-00002C8E0000}"/>
    <cellStyle name="Normal 9 2 10 5" xfId="23733" xr:uid="{00000000-0005-0000-0000-00002D8E0000}"/>
    <cellStyle name="Normal 9 2 11" xfId="7771" xr:uid="{00000000-0005-0000-0000-00002E8E0000}"/>
    <cellStyle name="Normal 9 2 11 2" xfId="18100" xr:uid="{00000000-0005-0000-0000-00002F8E0000}"/>
    <cellStyle name="Normal 9 2 11 2 2" xfId="41441" xr:uid="{00000000-0005-0000-0000-0000308E0000}"/>
    <cellStyle name="Normal 9 2 11 3" xfId="12942" xr:uid="{00000000-0005-0000-0000-0000318E0000}"/>
    <cellStyle name="Normal 9 2 11 3 2" xfId="36126" xr:uid="{00000000-0005-0000-0000-0000328E0000}"/>
    <cellStyle name="Normal 9 2 11 4" xfId="30816" xr:uid="{00000000-0005-0000-0000-0000338E0000}"/>
    <cellStyle name="Normal 9 2 11 5" xfId="25501" xr:uid="{00000000-0005-0000-0000-0000348E0000}"/>
    <cellStyle name="Normal 9 2 12" xfId="14723" xr:uid="{00000000-0005-0000-0000-0000358E0000}"/>
    <cellStyle name="Normal 9 2 12 2" xfId="37910" xr:uid="{00000000-0005-0000-0000-0000368E0000}"/>
    <cellStyle name="Normal 9 2 13" xfId="9414" xr:uid="{00000000-0005-0000-0000-0000378E0000}"/>
    <cellStyle name="Normal 9 2 13 2" xfId="32595" xr:uid="{00000000-0005-0000-0000-0000388E0000}"/>
    <cellStyle name="Normal 9 2 14" xfId="27285" xr:uid="{00000000-0005-0000-0000-0000398E0000}"/>
    <cellStyle name="Normal 9 2 15" xfId="21970" xr:uid="{00000000-0005-0000-0000-00003A8E0000}"/>
    <cellStyle name="Normal 9 2 2" xfId="417" xr:uid="{00000000-0005-0000-0000-00003B8E0000}"/>
    <cellStyle name="Normal 9 2 2 10" xfId="14751" xr:uid="{00000000-0005-0000-0000-00003C8E0000}"/>
    <cellStyle name="Normal 9 2 2 10 2" xfId="37938" xr:uid="{00000000-0005-0000-0000-00003D8E0000}"/>
    <cellStyle name="Normal 9 2 2 11" xfId="9442" xr:uid="{00000000-0005-0000-0000-00003E8E0000}"/>
    <cellStyle name="Normal 9 2 2 11 2" xfId="32623" xr:uid="{00000000-0005-0000-0000-00003F8E0000}"/>
    <cellStyle name="Normal 9 2 2 12" xfId="20032" xr:uid="{00000000-0005-0000-0000-0000408E0000}"/>
    <cellStyle name="Normal 9 2 2 12 2" xfId="27313" xr:uid="{00000000-0005-0000-0000-0000418E0000}"/>
    <cellStyle name="Normal 9 2 2 13" xfId="21998" xr:uid="{00000000-0005-0000-0000-0000428E0000}"/>
    <cellStyle name="Normal 9 2 2 14" xfId="43227" xr:uid="{00000000-0005-0000-0000-0000438E0000}"/>
    <cellStyle name="Normal 9 2 2 15" xfId="5566" xr:uid="{00000000-0005-0000-0000-0000448E0000}"/>
    <cellStyle name="Normal 9 2 2 16" xfId="2387" xr:uid="{00000000-0005-0000-0000-0000458E0000}"/>
    <cellStyle name="Normal 9 2 2 2" xfId="522" xr:uid="{00000000-0005-0000-0000-0000468E0000}"/>
    <cellStyle name="Normal 9 2 2 2 10" xfId="9504" xr:uid="{00000000-0005-0000-0000-0000478E0000}"/>
    <cellStyle name="Normal 9 2 2 2 10 2" xfId="32685" xr:uid="{00000000-0005-0000-0000-0000488E0000}"/>
    <cellStyle name="Normal 9 2 2 2 11" xfId="20131" xr:uid="{00000000-0005-0000-0000-0000498E0000}"/>
    <cellStyle name="Normal 9 2 2 2 11 2" xfId="27375" xr:uid="{00000000-0005-0000-0000-00004A8E0000}"/>
    <cellStyle name="Normal 9 2 2 2 12" xfId="22060" xr:uid="{00000000-0005-0000-0000-00004B8E0000}"/>
    <cellStyle name="Normal 9 2 2 2 13" xfId="43326" xr:uid="{00000000-0005-0000-0000-00004C8E0000}"/>
    <cellStyle name="Normal 9 2 2 2 14" xfId="5567" xr:uid="{00000000-0005-0000-0000-00004D8E0000}"/>
    <cellStyle name="Normal 9 2 2 2 15" xfId="2486" xr:uid="{00000000-0005-0000-0000-00004E8E0000}"/>
    <cellStyle name="Normal 9 2 2 2 2" xfId="794" xr:uid="{00000000-0005-0000-0000-00004F8E0000}"/>
    <cellStyle name="Normal 9 2 2 2 2 10" xfId="43595" xr:uid="{00000000-0005-0000-0000-0000508E0000}"/>
    <cellStyle name="Normal 9 2 2 2 2 11" xfId="5568" xr:uid="{00000000-0005-0000-0000-0000518E0000}"/>
    <cellStyle name="Normal 9 2 2 2 2 12" xfId="2755" xr:uid="{00000000-0005-0000-0000-0000528E0000}"/>
    <cellStyle name="Normal 9 2 2 2 2 2" xfId="1210" xr:uid="{00000000-0005-0000-0000-0000538E0000}"/>
    <cellStyle name="Normal 9 2 2 2 2 2 10" xfId="5569" xr:uid="{00000000-0005-0000-0000-0000548E0000}"/>
    <cellStyle name="Normal 9 2 2 2 2 2 11" xfId="3161" xr:uid="{00000000-0005-0000-0000-0000558E0000}"/>
    <cellStyle name="Normal 9 2 2 2 2 2 2" xfId="2025" xr:uid="{00000000-0005-0000-0000-0000568E0000}"/>
    <cellStyle name="Normal 9 2 2 2 2 2 2 10" xfId="3973" xr:uid="{00000000-0005-0000-0000-0000578E0000}"/>
    <cellStyle name="Normal 9 2 2 2 2 2 2 2" xfId="7581" xr:uid="{00000000-0005-0000-0000-0000588E0000}"/>
    <cellStyle name="Normal 9 2 2 2 2 2 2 2 2" xfId="17926" xr:uid="{00000000-0005-0000-0000-0000598E0000}"/>
    <cellStyle name="Normal 9 2 2 2 2 2 2 2 2 2" xfId="41250" xr:uid="{00000000-0005-0000-0000-00005A8E0000}"/>
    <cellStyle name="Normal 9 2 2 2 2 2 2 2 3" xfId="12752" xr:uid="{00000000-0005-0000-0000-00005B8E0000}"/>
    <cellStyle name="Normal 9 2 2 2 2 2 2 2 3 2" xfId="35935" xr:uid="{00000000-0005-0000-0000-00005C8E0000}"/>
    <cellStyle name="Normal 9 2 2 2 2 2 2 2 4" xfId="30625" xr:uid="{00000000-0005-0000-0000-00005D8E0000}"/>
    <cellStyle name="Normal 9 2 2 2 2 2 2 2 5" xfId="25310" xr:uid="{00000000-0005-0000-0000-00005E8E0000}"/>
    <cellStyle name="Normal 9 2 2 2 2 2 2 3" xfId="9216" xr:uid="{00000000-0005-0000-0000-00005F8E0000}"/>
    <cellStyle name="Normal 9 2 2 2 2 2 2 3 2" xfId="19673" xr:uid="{00000000-0005-0000-0000-0000608E0000}"/>
    <cellStyle name="Normal 9 2 2 2 2 2 2 3 2 2" xfId="43018" xr:uid="{00000000-0005-0000-0000-0000618E0000}"/>
    <cellStyle name="Normal 9 2 2 2 2 2 2 3 3" xfId="14519" xr:uid="{00000000-0005-0000-0000-0000628E0000}"/>
    <cellStyle name="Normal 9 2 2 2 2 2 2 3 3 2" xfId="37703" xr:uid="{00000000-0005-0000-0000-0000638E0000}"/>
    <cellStyle name="Normal 9 2 2 2 2 2 2 3 4" xfId="32393" xr:uid="{00000000-0005-0000-0000-0000648E0000}"/>
    <cellStyle name="Normal 9 2 2 2 2 2 2 3 5" xfId="27078" xr:uid="{00000000-0005-0000-0000-0000658E0000}"/>
    <cellStyle name="Normal 9 2 2 2 2 2 2 4" xfId="16300" xr:uid="{00000000-0005-0000-0000-0000668E0000}"/>
    <cellStyle name="Normal 9 2 2 2 2 2 2 4 2" xfId="39487" xr:uid="{00000000-0005-0000-0000-0000678E0000}"/>
    <cellStyle name="Normal 9 2 2 2 2 2 2 5" xfId="10991" xr:uid="{00000000-0005-0000-0000-0000688E0000}"/>
    <cellStyle name="Normal 9 2 2 2 2 2 2 5 2" xfId="34172" xr:uid="{00000000-0005-0000-0000-0000698E0000}"/>
    <cellStyle name="Normal 9 2 2 2 2 2 2 6" xfId="21618" xr:uid="{00000000-0005-0000-0000-00006A8E0000}"/>
    <cellStyle name="Normal 9 2 2 2 2 2 2 6 2" xfId="28862" xr:uid="{00000000-0005-0000-0000-00006B8E0000}"/>
    <cellStyle name="Normal 9 2 2 2 2 2 2 7" xfId="23547" xr:uid="{00000000-0005-0000-0000-00006C8E0000}"/>
    <cellStyle name="Normal 9 2 2 2 2 2 2 8" xfId="44813" xr:uid="{00000000-0005-0000-0000-00006D8E0000}"/>
    <cellStyle name="Normal 9 2 2 2 2 2 2 9" xfId="5570" xr:uid="{00000000-0005-0000-0000-00006E8E0000}"/>
    <cellStyle name="Normal 9 2 2 2 2 2 3" xfId="6781" xr:uid="{00000000-0005-0000-0000-00006F8E0000}"/>
    <cellStyle name="Normal 9 2 2 2 2 2 3 2" xfId="17162" xr:uid="{00000000-0005-0000-0000-0000708E0000}"/>
    <cellStyle name="Normal 9 2 2 2 2 2 3 2 2" xfId="40438" xr:uid="{00000000-0005-0000-0000-0000718E0000}"/>
    <cellStyle name="Normal 9 2 2 2 2 2 3 3" xfId="11940" xr:uid="{00000000-0005-0000-0000-0000728E0000}"/>
    <cellStyle name="Normal 9 2 2 2 2 2 3 3 2" xfId="35123" xr:uid="{00000000-0005-0000-0000-0000738E0000}"/>
    <cellStyle name="Normal 9 2 2 2 2 2 3 4" xfId="29813" xr:uid="{00000000-0005-0000-0000-0000748E0000}"/>
    <cellStyle name="Normal 9 2 2 2 2 2 3 5" xfId="24498" xr:uid="{00000000-0005-0000-0000-0000758E0000}"/>
    <cellStyle name="Normal 9 2 2 2 2 2 4" xfId="8451" xr:uid="{00000000-0005-0000-0000-0000768E0000}"/>
    <cellStyle name="Normal 9 2 2 2 2 2 4 2" xfId="18861" xr:uid="{00000000-0005-0000-0000-0000778E0000}"/>
    <cellStyle name="Normal 9 2 2 2 2 2 4 2 2" xfId="42206" xr:uid="{00000000-0005-0000-0000-0000788E0000}"/>
    <cellStyle name="Normal 9 2 2 2 2 2 4 3" xfId="13707" xr:uid="{00000000-0005-0000-0000-0000798E0000}"/>
    <cellStyle name="Normal 9 2 2 2 2 2 4 3 2" xfId="36891" xr:uid="{00000000-0005-0000-0000-00007A8E0000}"/>
    <cellStyle name="Normal 9 2 2 2 2 2 4 4" xfId="31581" xr:uid="{00000000-0005-0000-0000-00007B8E0000}"/>
    <cellStyle name="Normal 9 2 2 2 2 2 4 5" xfId="26266" xr:uid="{00000000-0005-0000-0000-00007C8E0000}"/>
    <cellStyle name="Normal 9 2 2 2 2 2 5" xfId="15488" xr:uid="{00000000-0005-0000-0000-00007D8E0000}"/>
    <cellStyle name="Normal 9 2 2 2 2 2 5 2" xfId="38675" xr:uid="{00000000-0005-0000-0000-00007E8E0000}"/>
    <cellStyle name="Normal 9 2 2 2 2 2 6" xfId="10179" xr:uid="{00000000-0005-0000-0000-00007F8E0000}"/>
    <cellStyle name="Normal 9 2 2 2 2 2 6 2" xfId="33360" xr:uid="{00000000-0005-0000-0000-0000808E0000}"/>
    <cellStyle name="Normal 9 2 2 2 2 2 7" xfId="20806" xr:uid="{00000000-0005-0000-0000-0000818E0000}"/>
    <cellStyle name="Normal 9 2 2 2 2 2 7 2" xfId="28050" xr:uid="{00000000-0005-0000-0000-0000828E0000}"/>
    <cellStyle name="Normal 9 2 2 2 2 2 8" xfId="22735" xr:uid="{00000000-0005-0000-0000-0000838E0000}"/>
    <cellStyle name="Normal 9 2 2 2 2 2 9" xfId="44001" xr:uid="{00000000-0005-0000-0000-0000848E0000}"/>
    <cellStyle name="Normal 9 2 2 2 2 3" xfId="1618" xr:uid="{00000000-0005-0000-0000-0000858E0000}"/>
    <cellStyle name="Normal 9 2 2 2 2 3 10" xfId="3567" xr:uid="{00000000-0005-0000-0000-0000868E0000}"/>
    <cellStyle name="Normal 9 2 2 2 2 3 2" xfId="7181" xr:uid="{00000000-0005-0000-0000-0000878E0000}"/>
    <cellStyle name="Normal 9 2 2 2 2 3 2 2" xfId="17544" xr:uid="{00000000-0005-0000-0000-0000888E0000}"/>
    <cellStyle name="Normal 9 2 2 2 2 3 2 2 2" xfId="40844" xr:uid="{00000000-0005-0000-0000-0000898E0000}"/>
    <cellStyle name="Normal 9 2 2 2 2 3 2 3" xfId="12346" xr:uid="{00000000-0005-0000-0000-00008A8E0000}"/>
    <cellStyle name="Normal 9 2 2 2 2 3 2 3 2" xfId="35529" xr:uid="{00000000-0005-0000-0000-00008B8E0000}"/>
    <cellStyle name="Normal 9 2 2 2 2 3 2 4" xfId="30219" xr:uid="{00000000-0005-0000-0000-00008C8E0000}"/>
    <cellStyle name="Normal 9 2 2 2 2 3 2 5" xfId="24904" xr:uid="{00000000-0005-0000-0000-00008D8E0000}"/>
    <cellStyle name="Normal 9 2 2 2 2 3 3" xfId="8833" xr:uid="{00000000-0005-0000-0000-00008E8E0000}"/>
    <cellStyle name="Normal 9 2 2 2 2 3 3 2" xfId="19267" xr:uid="{00000000-0005-0000-0000-00008F8E0000}"/>
    <cellStyle name="Normal 9 2 2 2 2 3 3 2 2" xfId="42612" xr:uid="{00000000-0005-0000-0000-0000908E0000}"/>
    <cellStyle name="Normal 9 2 2 2 2 3 3 3" xfId="14113" xr:uid="{00000000-0005-0000-0000-0000918E0000}"/>
    <cellStyle name="Normal 9 2 2 2 2 3 3 3 2" xfId="37297" xr:uid="{00000000-0005-0000-0000-0000928E0000}"/>
    <cellStyle name="Normal 9 2 2 2 2 3 3 4" xfId="31987" xr:uid="{00000000-0005-0000-0000-0000938E0000}"/>
    <cellStyle name="Normal 9 2 2 2 2 3 3 5" xfId="26672" xr:uid="{00000000-0005-0000-0000-0000948E0000}"/>
    <cellStyle name="Normal 9 2 2 2 2 3 4" xfId="15894" xr:uid="{00000000-0005-0000-0000-0000958E0000}"/>
    <cellStyle name="Normal 9 2 2 2 2 3 4 2" xfId="39081" xr:uid="{00000000-0005-0000-0000-0000968E0000}"/>
    <cellStyle name="Normal 9 2 2 2 2 3 5" xfId="10585" xr:uid="{00000000-0005-0000-0000-0000978E0000}"/>
    <cellStyle name="Normal 9 2 2 2 2 3 5 2" xfId="33766" xr:uid="{00000000-0005-0000-0000-0000988E0000}"/>
    <cellStyle name="Normal 9 2 2 2 2 3 6" xfId="21212" xr:uid="{00000000-0005-0000-0000-0000998E0000}"/>
    <cellStyle name="Normal 9 2 2 2 2 3 6 2" xfId="28456" xr:uid="{00000000-0005-0000-0000-00009A8E0000}"/>
    <cellStyle name="Normal 9 2 2 2 2 3 7" xfId="23141" xr:uid="{00000000-0005-0000-0000-00009B8E0000}"/>
    <cellStyle name="Normal 9 2 2 2 2 3 8" xfId="44407" xr:uid="{00000000-0005-0000-0000-00009C8E0000}"/>
    <cellStyle name="Normal 9 2 2 2 2 3 9" xfId="5571" xr:uid="{00000000-0005-0000-0000-00009D8E0000}"/>
    <cellStyle name="Normal 9 2 2 2 2 4" xfId="6382" xr:uid="{00000000-0005-0000-0000-00009E8E0000}"/>
    <cellStyle name="Normal 9 2 2 2 2 4 2" xfId="16804" xr:uid="{00000000-0005-0000-0000-00009F8E0000}"/>
    <cellStyle name="Normal 9 2 2 2 2 4 2 2" xfId="40032" xr:uid="{00000000-0005-0000-0000-0000A08E0000}"/>
    <cellStyle name="Normal 9 2 2 2 2 4 3" xfId="11534" xr:uid="{00000000-0005-0000-0000-0000A18E0000}"/>
    <cellStyle name="Normal 9 2 2 2 2 4 3 2" xfId="34717" xr:uid="{00000000-0005-0000-0000-0000A28E0000}"/>
    <cellStyle name="Normal 9 2 2 2 2 4 4" xfId="29407" xr:uid="{00000000-0005-0000-0000-0000A38E0000}"/>
    <cellStyle name="Normal 9 2 2 2 2 4 5" xfId="24092" xr:uid="{00000000-0005-0000-0000-0000A48E0000}"/>
    <cellStyle name="Normal 9 2 2 2 2 5" xfId="8093" xr:uid="{00000000-0005-0000-0000-0000A58E0000}"/>
    <cellStyle name="Normal 9 2 2 2 2 5 2" xfId="18456" xr:uid="{00000000-0005-0000-0000-0000A68E0000}"/>
    <cellStyle name="Normal 9 2 2 2 2 5 2 2" xfId="41800" xr:uid="{00000000-0005-0000-0000-0000A78E0000}"/>
    <cellStyle name="Normal 9 2 2 2 2 5 3" xfId="13301" xr:uid="{00000000-0005-0000-0000-0000A88E0000}"/>
    <cellStyle name="Normal 9 2 2 2 2 5 3 2" xfId="36485" xr:uid="{00000000-0005-0000-0000-0000A98E0000}"/>
    <cellStyle name="Normal 9 2 2 2 2 5 4" xfId="31175" xr:uid="{00000000-0005-0000-0000-0000AA8E0000}"/>
    <cellStyle name="Normal 9 2 2 2 2 5 5" xfId="25860" xr:uid="{00000000-0005-0000-0000-0000AB8E0000}"/>
    <cellStyle name="Normal 9 2 2 2 2 6" xfId="15082" xr:uid="{00000000-0005-0000-0000-0000AC8E0000}"/>
    <cellStyle name="Normal 9 2 2 2 2 6 2" xfId="38269" xr:uid="{00000000-0005-0000-0000-0000AD8E0000}"/>
    <cellStyle name="Normal 9 2 2 2 2 7" xfId="9773" xr:uid="{00000000-0005-0000-0000-0000AE8E0000}"/>
    <cellStyle name="Normal 9 2 2 2 2 7 2" xfId="32954" xr:uid="{00000000-0005-0000-0000-0000AF8E0000}"/>
    <cellStyle name="Normal 9 2 2 2 2 8" xfId="20400" xr:uid="{00000000-0005-0000-0000-0000B08E0000}"/>
    <cellStyle name="Normal 9 2 2 2 2 8 2" xfId="27644" xr:uid="{00000000-0005-0000-0000-0000B18E0000}"/>
    <cellStyle name="Normal 9 2 2 2 2 9" xfId="22329" xr:uid="{00000000-0005-0000-0000-0000B28E0000}"/>
    <cellStyle name="Normal 9 2 2 2 3" xfId="931" xr:uid="{00000000-0005-0000-0000-0000B38E0000}"/>
    <cellStyle name="Normal 9 2 2 2 3 10" xfId="43724" xr:uid="{00000000-0005-0000-0000-0000B48E0000}"/>
    <cellStyle name="Normal 9 2 2 2 3 11" xfId="5572" xr:uid="{00000000-0005-0000-0000-0000B58E0000}"/>
    <cellStyle name="Normal 9 2 2 2 3 12" xfId="2884" xr:uid="{00000000-0005-0000-0000-0000B68E0000}"/>
    <cellStyle name="Normal 9 2 2 2 3 2" xfId="1339" xr:uid="{00000000-0005-0000-0000-0000B78E0000}"/>
    <cellStyle name="Normal 9 2 2 2 3 2 10" xfId="5573" xr:uid="{00000000-0005-0000-0000-0000B88E0000}"/>
    <cellStyle name="Normal 9 2 2 2 3 2 11" xfId="3290" xr:uid="{00000000-0005-0000-0000-0000B98E0000}"/>
    <cellStyle name="Normal 9 2 2 2 3 2 2" xfId="2154" xr:uid="{00000000-0005-0000-0000-0000BA8E0000}"/>
    <cellStyle name="Normal 9 2 2 2 3 2 2 10" xfId="4102" xr:uid="{00000000-0005-0000-0000-0000BB8E0000}"/>
    <cellStyle name="Normal 9 2 2 2 3 2 2 2" xfId="7708" xr:uid="{00000000-0005-0000-0000-0000BC8E0000}"/>
    <cellStyle name="Normal 9 2 2 2 3 2 2 2 2" xfId="18043" xr:uid="{00000000-0005-0000-0000-0000BD8E0000}"/>
    <cellStyle name="Normal 9 2 2 2 3 2 2 2 2 2" xfId="41379" xr:uid="{00000000-0005-0000-0000-0000BE8E0000}"/>
    <cellStyle name="Normal 9 2 2 2 3 2 2 2 3" xfId="12881" xr:uid="{00000000-0005-0000-0000-0000BF8E0000}"/>
    <cellStyle name="Normal 9 2 2 2 3 2 2 2 3 2" xfId="36064" xr:uid="{00000000-0005-0000-0000-0000C08E0000}"/>
    <cellStyle name="Normal 9 2 2 2 3 2 2 2 4" xfId="30754" xr:uid="{00000000-0005-0000-0000-0000C18E0000}"/>
    <cellStyle name="Normal 9 2 2 2 3 2 2 2 5" xfId="25439" xr:uid="{00000000-0005-0000-0000-0000C28E0000}"/>
    <cellStyle name="Normal 9 2 2 2 3 2 2 3" xfId="9333" xr:uid="{00000000-0005-0000-0000-0000C38E0000}"/>
    <cellStyle name="Normal 9 2 2 2 3 2 2 3 2" xfId="19802" xr:uid="{00000000-0005-0000-0000-0000C48E0000}"/>
    <cellStyle name="Normal 9 2 2 2 3 2 2 3 2 2" xfId="43147" xr:uid="{00000000-0005-0000-0000-0000C58E0000}"/>
    <cellStyle name="Normal 9 2 2 2 3 2 2 3 3" xfId="14648" xr:uid="{00000000-0005-0000-0000-0000C68E0000}"/>
    <cellStyle name="Normal 9 2 2 2 3 2 2 3 3 2" xfId="37832" xr:uid="{00000000-0005-0000-0000-0000C78E0000}"/>
    <cellStyle name="Normal 9 2 2 2 3 2 2 3 4" xfId="32522" xr:uid="{00000000-0005-0000-0000-0000C88E0000}"/>
    <cellStyle name="Normal 9 2 2 2 3 2 2 3 5" xfId="27207" xr:uid="{00000000-0005-0000-0000-0000C98E0000}"/>
    <cellStyle name="Normal 9 2 2 2 3 2 2 4" xfId="16429" xr:uid="{00000000-0005-0000-0000-0000CA8E0000}"/>
    <cellStyle name="Normal 9 2 2 2 3 2 2 4 2" xfId="39616" xr:uid="{00000000-0005-0000-0000-0000CB8E0000}"/>
    <cellStyle name="Normal 9 2 2 2 3 2 2 5" xfId="11120" xr:uid="{00000000-0005-0000-0000-0000CC8E0000}"/>
    <cellStyle name="Normal 9 2 2 2 3 2 2 5 2" xfId="34301" xr:uid="{00000000-0005-0000-0000-0000CD8E0000}"/>
    <cellStyle name="Normal 9 2 2 2 3 2 2 6" xfId="21747" xr:uid="{00000000-0005-0000-0000-0000CE8E0000}"/>
    <cellStyle name="Normal 9 2 2 2 3 2 2 6 2" xfId="28991" xr:uid="{00000000-0005-0000-0000-0000CF8E0000}"/>
    <cellStyle name="Normal 9 2 2 2 3 2 2 7" xfId="23676" xr:uid="{00000000-0005-0000-0000-0000D08E0000}"/>
    <cellStyle name="Normal 9 2 2 2 3 2 2 8" xfId="44942" xr:uid="{00000000-0005-0000-0000-0000D18E0000}"/>
    <cellStyle name="Normal 9 2 2 2 3 2 2 9" xfId="5574" xr:uid="{00000000-0005-0000-0000-0000D28E0000}"/>
    <cellStyle name="Normal 9 2 2 2 3 2 3" xfId="6908" xr:uid="{00000000-0005-0000-0000-0000D38E0000}"/>
    <cellStyle name="Normal 9 2 2 2 3 2 3 2" xfId="17279" xr:uid="{00000000-0005-0000-0000-0000D48E0000}"/>
    <cellStyle name="Normal 9 2 2 2 3 2 3 2 2" xfId="40567" xr:uid="{00000000-0005-0000-0000-0000D58E0000}"/>
    <cellStyle name="Normal 9 2 2 2 3 2 3 3" xfId="12069" xr:uid="{00000000-0005-0000-0000-0000D68E0000}"/>
    <cellStyle name="Normal 9 2 2 2 3 2 3 3 2" xfId="35252" xr:uid="{00000000-0005-0000-0000-0000D78E0000}"/>
    <cellStyle name="Normal 9 2 2 2 3 2 3 4" xfId="29942" xr:uid="{00000000-0005-0000-0000-0000D88E0000}"/>
    <cellStyle name="Normal 9 2 2 2 3 2 3 5" xfId="24627" xr:uid="{00000000-0005-0000-0000-0000D98E0000}"/>
    <cellStyle name="Normal 9 2 2 2 3 2 4" xfId="8568" xr:uid="{00000000-0005-0000-0000-0000DA8E0000}"/>
    <cellStyle name="Normal 9 2 2 2 3 2 4 2" xfId="18990" xr:uid="{00000000-0005-0000-0000-0000DB8E0000}"/>
    <cellStyle name="Normal 9 2 2 2 3 2 4 2 2" xfId="42335" xr:uid="{00000000-0005-0000-0000-0000DC8E0000}"/>
    <cellStyle name="Normal 9 2 2 2 3 2 4 3" xfId="13836" xr:uid="{00000000-0005-0000-0000-0000DD8E0000}"/>
    <cellStyle name="Normal 9 2 2 2 3 2 4 3 2" xfId="37020" xr:uid="{00000000-0005-0000-0000-0000DE8E0000}"/>
    <cellStyle name="Normal 9 2 2 2 3 2 4 4" xfId="31710" xr:uid="{00000000-0005-0000-0000-0000DF8E0000}"/>
    <cellStyle name="Normal 9 2 2 2 3 2 4 5" xfId="26395" xr:uid="{00000000-0005-0000-0000-0000E08E0000}"/>
    <cellStyle name="Normal 9 2 2 2 3 2 5" xfId="15617" xr:uid="{00000000-0005-0000-0000-0000E18E0000}"/>
    <cellStyle name="Normal 9 2 2 2 3 2 5 2" xfId="38804" xr:uid="{00000000-0005-0000-0000-0000E28E0000}"/>
    <cellStyle name="Normal 9 2 2 2 3 2 6" xfId="10308" xr:uid="{00000000-0005-0000-0000-0000E38E0000}"/>
    <cellStyle name="Normal 9 2 2 2 3 2 6 2" xfId="33489" xr:uid="{00000000-0005-0000-0000-0000E48E0000}"/>
    <cellStyle name="Normal 9 2 2 2 3 2 7" xfId="20935" xr:uid="{00000000-0005-0000-0000-0000E58E0000}"/>
    <cellStyle name="Normal 9 2 2 2 3 2 7 2" xfId="28179" xr:uid="{00000000-0005-0000-0000-0000E68E0000}"/>
    <cellStyle name="Normal 9 2 2 2 3 2 8" xfId="22864" xr:uid="{00000000-0005-0000-0000-0000E78E0000}"/>
    <cellStyle name="Normal 9 2 2 2 3 2 9" xfId="44130" xr:uid="{00000000-0005-0000-0000-0000E88E0000}"/>
    <cellStyle name="Normal 9 2 2 2 3 3" xfId="1747" xr:uid="{00000000-0005-0000-0000-0000E98E0000}"/>
    <cellStyle name="Normal 9 2 2 2 3 3 10" xfId="3696" xr:uid="{00000000-0005-0000-0000-0000EA8E0000}"/>
    <cellStyle name="Normal 9 2 2 2 3 3 2" xfId="7308" xr:uid="{00000000-0005-0000-0000-0000EB8E0000}"/>
    <cellStyle name="Normal 9 2 2 2 3 3 2 2" xfId="17661" xr:uid="{00000000-0005-0000-0000-0000EC8E0000}"/>
    <cellStyle name="Normal 9 2 2 2 3 3 2 2 2" xfId="40973" xr:uid="{00000000-0005-0000-0000-0000ED8E0000}"/>
    <cellStyle name="Normal 9 2 2 2 3 3 2 3" xfId="12475" xr:uid="{00000000-0005-0000-0000-0000EE8E0000}"/>
    <cellStyle name="Normal 9 2 2 2 3 3 2 3 2" xfId="35658" xr:uid="{00000000-0005-0000-0000-0000EF8E0000}"/>
    <cellStyle name="Normal 9 2 2 2 3 3 2 4" xfId="30348" xr:uid="{00000000-0005-0000-0000-0000F08E0000}"/>
    <cellStyle name="Normal 9 2 2 2 3 3 2 5" xfId="25033" xr:uid="{00000000-0005-0000-0000-0000F18E0000}"/>
    <cellStyle name="Normal 9 2 2 2 3 3 3" xfId="8950" xr:uid="{00000000-0005-0000-0000-0000F28E0000}"/>
    <cellStyle name="Normal 9 2 2 2 3 3 3 2" xfId="19396" xr:uid="{00000000-0005-0000-0000-0000F38E0000}"/>
    <cellStyle name="Normal 9 2 2 2 3 3 3 2 2" xfId="42741" xr:uid="{00000000-0005-0000-0000-0000F48E0000}"/>
    <cellStyle name="Normal 9 2 2 2 3 3 3 3" xfId="14242" xr:uid="{00000000-0005-0000-0000-0000F58E0000}"/>
    <cellStyle name="Normal 9 2 2 2 3 3 3 3 2" xfId="37426" xr:uid="{00000000-0005-0000-0000-0000F68E0000}"/>
    <cellStyle name="Normal 9 2 2 2 3 3 3 4" xfId="32116" xr:uid="{00000000-0005-0000-0000-0000F78E0000}"/>
    <cellStyle name="Normal 9 2 2 2 3 3 3 5" xfId="26801" xr:uid="{00000000-0005-0000-0000-0000F88E0000}"/>
    <cellStyle name="Normal 9 2 2 2 3 3 4" xfId="16023" xr:uid="{00000000-0005-0000-0000-0000F98E0000}"/>
    <cellStyle name="Normal 9 2 2 2 3 3 4 2" xfId="39210" xr:uid="{00000000-0005-0000-0000-0000FA8E0000}"/>
    <cellStyle name="Normal 9 2 2 2 3 3 5" xfId="10714" xr:uid="{00000000-0005-0000-0000-0000FB8E0000}"/>
    <cellStyle name="Normal 9 2 2 2 3 3 5 2" xfId="33895" xr:uid="{00000000-0005-0000-0000-0000FC8E0000}"/>
    <cellStyle name="Normal 9 2 2 2 3 3 6" xfId="21341" xr:uid="{00000000-0005-0000-0000-0000FD8E0000}"/>
    <cellStyle name="Normal 9 2 2 2 3 3 6 2" xfId="28585" xr:uid="{00000000-0005-0000-0000-0000FE8E0000}"/>
    <cellStyle name="Normal 9 2 2 2 3 3 7" xfId="23270" xr:uid="{00000000-0005-0000-0000-0000FF8E0000}"/>
    <cellStyle name="Normal 9 2 2 2 3 3 8" xfId="44536" xr:uid="{00000000-0005-0000-0000-0000008F0000}"/>
    <cellStyle name="Normal 9 2 2 2 3 3 9" xfId="5575" xr:uid="{00000000-0005-0000-0000-0000018F0000}"/>
    <cellStyle name="Normal 9 2 2 2 3 4" xfId="6509" xr:uid="{00000000-0005-0000-0000-0000028F0000}"/>
    <cellStyle name="Normal 9 2 2 2 3 4 2" xfId="16909" xr:uid="{00000000-0005-0000-0000-0000038F0000}"/>
    <cellStyle name="Normal 9 2 2 2 3 4 2 2" xfId="40161" xr:uid="{00000000-0005-0000-0000-0000048F0000}"/>
    <cellStyle name="Normal 9 2 2 2 3 4 3" xfId="11663" xr:uid="{00000000-0005-0000-0000-0000058F0000}"/>
    <cellStyle name="Normal 9 2 2 2 3 4 3 2" xfId="34846" xr:uid="{00000000-0005-0000-0000-0000068F0000}"/>
    <cellStyle name="Normal 9 2 2 2 3 4 4" xfId="29536" xr:uid="{00000000-0005-0000-0000-0000078F0000}"/>
    <cellStyle name="Normal 9 2 2 2 3 4 5" xfId="24221" xr:uid="{00000000-0005-0000-0000-0000088F0000}"/>
    <cellStyle name="Normal 9 2 2 2 3 5" xfId="8198" xr:uid="{00000000-0005-0000-0000-0000098F0000}"/>
    <cellStyle name="Normal 9 2 2 2 3 5 2" xfId="18585" xr:uid="{00000000-0005-0000-0000-00000A8F0000}"/>
    <cellStyle name="Normal 9 2 2 2 3 5 2 2" xfId="41929" xr:uid="{00000000-0005-0000-0000-00000B8F0000}"/>
    <cellStyle name="Normal 9 2 2 2 3 5 3" xfId="13430" xr:uid="{00000000-0005-0000-0000-00000C8F0000}"/>
    <cellStyle name="Normal 9 2 2 2 3 5 3 2" xfId="36614" xr:uid="{00000000-0005-0000-0000-00000D8F0000}"/>
    <cellStyle name="Normal 9 2 2 2 3 5 4" xfId="31304" xr:uid="{00000000-0005-0000-0000-00000E8F0000}"/>
    <cellStyle name="Normal 9 2 2 2 3 5 5" xfId="25989" xr:uid="{00000000-0005-0000-0000-00000F8F0000}"/>
    <cellStyle name="Normal 9 2 2 2 3 6" xfId="15211" xr:uid="{00000000-0005-0000-0000-0000108F0000}"/>
    <cellStyle name="Normal 9 2 2 2 3 6 2" xfId="38398" xr:uid="{00000000-0005-0000-0000-0000118F0000}"/>
    <cellStyle name="Normal 9 2 2 2 3 7" xfId="9902" xr:uid="{00000000-0005-0000-0000-0000128F0000}"/>
    <cellStyle name="Normal 9 2 2 2 3 7 2" xfId="33083" xr:uid="{00000000-0005-0000-0000-0000138F0000}"/>
    <cellStyle name="Normal 9 2 2 2 3 8" xfId="20529" xr:uid="{00000000-0005-0000-0000-0000148F0000}"/>
    <cellStyle name="Normal 9 2 2 2 3 8 2" xfId="27773" xr:uid="{00000000-0005-0000-0000-0000158F0000}"/>
    <cellStyle name="Normal 9 2 2 2 3 9" xfId="22458" xr:uid="{00000000-0005-0000-0000-0000168F0000}"/>
    <cellStyle name="Normal 9 2 2 2 4" xfId="1075" xr:uid="{00000000-0005-0000-0000-0000178F0000}"/>
    <cellStyle name="Normal 9 2 2 2 4 10" xfId="5576" xr:uid="{00000000-0005-0000-0000-0000188F0000}"/>
    <cellStyle name="Normal 9 2 2 2 4 11" xfId="3026" xr:uid="{00000000-0005-0000-0000-0000198F0000}"/>
    <cellStyle name="Normal 9 2 2 2 4 2" xfId="1890" xr:uid="{00000000-0005-0000-0000-00001A8F0000}"/>
    <cellStyle name="Normal 9 2 2 2 4 2 10" xfId="3838" xr:uid="{00000000-0005-0000-0000-00001B8F0000}"/>
    <cellStyle name="Normal 9 2 2 2 4 2 2" xfId="7448" xr:uid="{00000000-0005-0000-0000-00001C8F0000}"/>
    <cellStyle name="Normal 9 2 2 2 4 2 2 2" xfId="17803" xr:uid="{00000000-0005-0000-0000-00001D8F0000}"/>
    <cellStyle name="Normal 9 2 2 2 4 2 2 2 2" xfId="41115" xr:uid="{00000000-0005-0000-0000-00001E8F0000}"/>
    <cellStyle name="Normal 9 2 2 2 4 2 2 3" xfId="12617" xr:uid="{00000000-0005-0000-0000-00001F8F0000}"/>
    <cellStyle name="Normal 9 2 2 2 4 2 2 3 2" xfId="35800" xr:uid="{00000000-0005-0000-0000-0000208F0000}"/>
    <cellStyle name="Normal 9 2 2 2 4 2 2 4" xfId="30490" xr:uid="{00000000-0005-0000-0000-0000218F0000}"/>
    <cellStyle name="Normal 9 2 2 2 4 2 2 5" xfId="25175" xr:uid="{00000000-0005-0000-0000-0000228F0000}"/>
    <cellStyle name="Normal 9 2 2 2 4 2 3" xfId="9093" xr:uid="{00000000-0005-0000-0000-0000238F0000}"/>
    <cellStyle name="Normal 9 2 2 2 4 2 3 2" xfId="19538" xr:uid="{00000000-0005-0000-0000-0000248F0000}"/>
    <cellStyle name="Normal 9 2 2 2 4 2 3 2 2" xfId="42883" xr:uid="{00000000-0005-0000-0000-0000258F0000}"/>
    <cellStyle name="Normal 9 2 2 2 4 2 3 3" xfId="14384" xr:uid="{00000000-0005-0000-0000-0000268F0000}"/>
    <cellStyle name="Normal 9 2 2 2 4 2 3 3 2" xfId="37568" xr:uid="{00000000-0005-0000-0000-0000278F0000}"/>
    <cellStyle name="Normal 9 2 2 2 4 2 3 4" xfId="32258" xr:uid="{00000000-0005-0000-0000-0000288F0000}"/>
    <cellStyle name="Normal 9 2 2 2 4 2 3 5" xfId="26943" xr:uid="{00000000-0005-0000-0000-0000298F0000}"/>
    <cellStyle name="Normal 9 2 2 2 4 2 4" xfId="16165" xr:uid="{00000000-0005-0000-0000-00002A8F0000}"/>
    <cellStyle name="Normal 9 2 2 2 4 2 4 2" xfId="39352" xr:uid="{00000000-0005-0000-0000-00002B8F0000}"/>
    <cellStyle name="Normal 9 2 2 2 4 2 5" xfId="10856" xr:uid="{00000000-0005-0000-0000-00002C8F0000}"/>
    <cellStyle name="Normal 9 2 2 2 4 2 5 2" xfId="34037" xr:uid="{00000000-0005-0000-0000-00002D8F0000}"/>
    <cellStyle name="Normal 9 2 2 2 4 2 6" xfId="21483" xr:uid="{00000000-0005-0000-0000-00002E8F0000}"/>
    <cellStyle name="Normal 9 2 2 2 4 2 6 2" xfId="28727" xr:uid="{00000000-0005-0000-0000-00002F8F0000}"/>
    <cellStyle name="Normal 9 2 2 2 4 2 7" xfId="23412" xr:uid="{00000000-0005-0000-0000-0000308F0000}"/>
    <cellStyle name="Normal 9 2 2 2 4 2 8" xfId="44678" xr:uid="{00000000-0005-0000-0000-0000318F0000}"/>
    <cellStyle name="Normal 9 2 2 2 4 2 9" xfId="5577" xr:uid="{00000000-0005-0000-0000-0000328F0000}"/>
    <cellStyle name="Normal 9 2 2 2 4 3" xfId="6648" xr:uid="{00000000-0005-0000-0000-0000338F0000}"/>
    <cellStyle name="Normal 9 2 2 2 4 3 2" xfId="17051" xr:uid="{00000000-0005-0000-0000-0000348F0000}"/>
    <cellStyle name="Normal 9 2 2 2 4 3 2 2" xfId="40303" xr:uid="{00000000-0005-0000-0000-0000358F0000}"/>
    <cellStyle name="Normal 9 2 2 2 4 3 3" xfId="11805" xr:uid="{00000000-0005-0000-0000-0000368F0000}"/>
    <cellStyle name="Normal 9 2 2 2 4 3 3 2" xfId="34988" xr:uid="{00000000-0005-0000-0000-0000378F0000}"/>
    <cellStyle name="Normal 9 2 2 2 4 3 4" xfId="29678" xr:uid="{00000000-0005-0000-0000-0000388F0000}"/>
    <cellStyle name="Normal 9 2 2 2 4 3 5" xfId="24363" xr:uid="{00000000-0005-0000-0000-0000398F0000}"/>
    <cellStyle name="Normal 9 2 2 2 4 4" xfId="8340" xr:uid="{00000000-0005-0000-0000-00003A8F0000}"/>
    <cellStyle name="Normal 9 2 2 2 4 4 2" xfId="18726" xr:uid="{00000000-0005-0000-0000-00003B8F0000}"/>
    <cellStyle name="Normal 9 2 2 2 4 4 2 2" xfId="42071" xr:uid="{00000000-0005-0000-0000-00003C8F0000}"/>
    <cellStyle name="Normal 9 2 2 2 4 4 3" xfId="13572" xr:uid="{00000000-0005-0000-0000-00003D8F0000}"/>
    <cellStyle name="Normal 9 2 2 2 4 4 3 2" xfId="36756" xr:uid="{00000000-0005-0000-0000-00003E8F0000}"/>
    <cellStyle name="Normal 9 2 2 2 4 4 4" xfId="31446" xr:uid="{00000000-0005-0000-0000-00003F8F0000}"/>
    <cellStyle name="Normal 9 2 2 2 4 4 5" xfId="26131" xr:uid="{00000000-0005-0000-0000-0000408F0000}"/>
    <cellStyle name="Normal 9 2 2 2 4 5" xfId="15353" xr:uid="{00000000-0005-0000-0000-0000418F0000}"/>
    <cellStyle name="Normal 9 2 2 2 4 5 2" xfId="38540" xr:uid="{00000000-0005-0000-0000-0000428F0000}"/>
    <cellStyle name="Normal 9 2 2 2 4 6" xfId="10044" xr:uid="{00000000-0005-0000-0000-0000438F0000}"/>
    <cellStyle name="Normal 9 2 2 2 4 6 2" xfId="33225" xr:uid="{00000000-0005-0000-0000-0000448F0000}"/>
    <cellStyle name="Normal 9 2 2 2 4 7" xfId="20671" xr:uid="{00000000-0005-0000-0000-0000458F0000}"/>
    <cellStyle name="Normal 9 2 2 2 4 7 2" xfId="27915" xr:uid="{00000000-0005-0000-0000-0000468F0000}"/>
    <cellStyle name="Normal 9 2 2 2 4 8" xfId="22600" xr:uid="{00000000-0005-0000-0000-0000478F0000}"/>
    <cellStyle name="Normal 9 2 2 2 4 9" xfId="43866" xr:uid="{00000000-0005-0000-0000-0000488F0000}"/>
    <cellStyle name="Normal 9 2 2 2 5" xfId="656" xr:uid="{00000000-0005-0000-0000-0000498F0000}"/>
    <cellStyle name="Normal 9 2 2 2 5 10" xfId="2620" xr:uid="{00000000-0005-0000-0000-00004A8F0000}"/>
    <cellStyle name="Normal 9 2 2 2 5 2" xfId="6249" xr:uid="{00000000-0005-0000-0000-00004B8F0000}"/>
    <cellStyle name="Normal 9 2 2 2 5 2 2" xfId="16693" xr:uid="{00000000-0005-0000-0000-00004C8F0000}"/>
    <cellStyle name="Normal 9 2 2 2 5 2 2 2" xfId="39897" xr:uid="{00000000-0005-0000-0000-00004D8F0000}"/>
    <cellStyle name="Normal 9 2 2 2 5 2 3" xfId="11399" xr:uid="{00000000-0005-0000-0000-00004E8F0000}"/>
    <cellStyle name="Normal 9 2 2 2 5 2 3 2" xfId="34582" xr:uid="{00000000-0005-0000-0000-00004F8F0000}"/>
    <cellStyle name="Normal 9 2 2 2 5 2 4" xfId="29272" xr:uid="{00000000-0005-0000-0000-0000508F0000}"/>
    <cellStyle name="Normal 9 2 2 2 5 2 5" xfId="23957" xr:uid="{00000000-0005-0000-0000-0000518F0000}"/>
    <cellStyle name="Normal 9 2 2 2 5 3" xfId="7982" xr:uid="{00000000-0005-0000-0000-0000528F0000}"/>
    <cellStyle name="Normal 9 2 2 2 5 3 2" xfId="18321" xr:uid="{00000000-0005-0000-0000-0000538F0000}"/>
    <cellStyle name="Normal 9 2 2 2 5 3 2 2" xfId="41665" xr:uid="{00000000-0005-0000-0000-0000548F0000}"/>
    <cellStyle name="Normal 9 2 2 2 5 3 3" xfId="13166" xr:uid="{00000000-0005-0000-0000-0000558F0000}"/>
    <cellStyle name="Normal 9 2 2 2 5 3 3 2" xfId="36350" xr:uid="{00000000-0005-0000-0000-0000568F0000}"/>
    <cellStyle name="Normal 9 2 2 2 5 3 4" xfId="31040" xr:uid="{00000000-0005-0000-0000-0000578F0000}"/>
    <cellStyle name="Normal 9 2 2 2 5 3 5" xfId="25725" xr:uid="{00000000-0005-0000-0000-0000588F0000}"/>
    <cellStyle name="Normal 9 2 2 2 5 4" xfId="14947" xr:uid="{00000000-0005-0000-0000-0000598F0000}"/>
    <cellStyle name="Normal 9 2 2 2 5 4 2" xfId="38134" xr:uid="{00000000-0005-0000-0000-00005A8F0000}"/>
    <cellStyle name="Normal 9 2 2 2 5 5" xfId="9638" xr:uid="{00000000-0005-0000-0000-00005B8F0000}"/>
    <cellStyle name="Normal 9 2 2 2 5 5 2" xfId="32819" xr:uid="{00000000-0005-0000-0000-00005C8F0000}"/>
    <cellStyle name="Normal 9 2 2 2 5 6" xfId="20265" xr:uid="{00000000-0005-0000-0000-00005D8F0000}"/>
    <cellStyle name="Normal 9 2 2 2 5 6 2" xfId="27509" xr:uid="{00000000-0005-0000-0000-00005E8F0000}"/>
    <cellStyle name="Normal 9 2 2 2 5 7" xfId="22194" xr:uid="{00000000-0005-0000-0000-00005F8F0000}"/>
    <cellStyle name="Normal 9 2 2 2 5 8" xfId="43460" xr:uid="{00000000-0005-0000-0000-0000608F0000}"/>
    <cellStyle name="Normal 9 2 2 2 5 9" xfId="5578" xr:uid="{00000000-0005-0000-0000-0000618F0000}"/>
    <cellStyle name="Normal 9 2 2 2 6" xfId="1483" xr:uid="{00000000-0005-0000-0000-0000628F0000}"/>
    <cellStyle name="Normal 9 2 2 2 6 10" xfId="3432" xr:uid="{00000000-0005-0000-0000-0000638F0000}"/>
    <cellStyle name="Normal 9 2 2 2 6 2" xfId="7048" xr:uid="{00000000-0005-0000-0000-0000648F0000}"/>
    <cellStyle name="Normal 9 2 2 2 6 2 2" xfId="17421" xr:uid="{00000000-0005-0000-0000-0000658F0000}"/>
    <cellStyle name="Normal 9 2 2 2 6 2 2 2" xfId="40709" xr:uid="{00000000-0005-0000-0000-0000668F0000}"/>
    <cellStyle name="Normal 9 2 2 2 6 2 3" xfId="12211" xr:uid="{00000000-0005-0000-0000-0000678F0000}"/>
    <cellStyle name="Normal 9 2 2 2 6 2 3 2" xfId="35394" xr:uid="{00000000-0005-0000-0000-0000688F0000}"/>
    <cellStyle name="Normal 9 2 2 2 6 2 4" xfId="30084" xr:uid="{00000000-0005-0000-0000-0000698F0000}"/>
    <cellStyle name="Normal 9 2 2 2 6 2 5" xfId="24769" xr:uid="{00000000-0005-0000-0000-00006A8F0000}"/>
    <cellStyle name="Normal 9 2 2 2 6 3" xfId="8710" xr:uid="{00000000-0005-0000-0000-00006B8F0000}"/>
    <cellStyle name="Normal 9 2 2 2 6 3 2" xfId="19132" xr:uid="{00000000-0005-0000-0000-00006C8F0000}"/>
    <cellStyle name="Normal 9 2 2 2 6 3 2 2" xfId="42477" xr:uid="{00000000-0005-0000-0000-00006D8F0000}"/>
    <cellStyle name="Normal 9 2 2 2 6 3 3" xfId="13978" xr:uid="{00000000-0005-0000-0000-00006E8F0000}"/>
    <cellStyle name="Normal 9 2 2 2 6 3 3 2" xfId="37162" xr:uid="{00000000-0005-0000-0000-00006F8F0000}"/>
    <cellStyle name="Normal 9 2 2 2 6 3 4" xfId="31852" xr:uid="{00000000-0005-0000-0000-0000708F0000}"/>
    <cellStyle name="Normal 9 2 2 2 6 3 5" xfId="26537" xr:uid="{00000000-0005-0000-0000-0000718F0000}"/>
    <cellStyle name="Normal 9 2 2 2 6 4" xfId="15759" xr:uid="{00000000-0005-0000-0000-0000728F0000}"/>
    <cellStyle name="Normal 9 2 2 2 6 4 2" xfId="38946" xr:uid="{00000000-0005-0000-0000-0000738F0000}"/>
    <cellStyle name="Normal 9 2 2 2 6 5" xfId="10450" xr:uid="{00000000-0005-0000-0000-0000748F0000}"/>
    <cellStyle name="Normal 9 2 2 2 6 5 2" xfId="33631" xr:uid="{00000000-0005-0000-0000-0000758F0000}"/>
    <cellStyle name="Normal 9 2 2 2 6 6" xfId="21077" xr:uid="{00000000-0005-0000-0000-0000768F0000}"/>
    <cellStyle name="Normal 9 2 2 2 6 6 2" xfId="28321" xr:uid="{00000000-0005-0000-0000-0000778F0000}"/>
    <cellStyle name="Normal 9 2 2 2 6 7" xfId="23006" xr:uid="{00000000-0005-0000-0000-0000788F0000}"/>
    <cellStyle name="Normal 9 2 2 2 6 8" xfId="44272" xr:uid="{00000000-0005-0000-0000-0000798F0000}"/>
    <cellStyle name="Normal 9 2 2 2 6 9" xfId="5579" xr:uid="{00000000-0005-0000-0000-00007A8F0000}"/>
    <cellStyle name="Normal 9 2 2 2 7" xfId="6117" xr:uid="{00000000-0005-0000-0000-00007B8F0000}"/>
    <cellStyle name="Normal 9 2 2 2 7 2" xfId="16559" xr:uid="{00000000-0005-0000-0000-00007C8F0000}"/>
    <cellStyle name="Normal 9 2 2 2 7 2 2" xfId="39763" xr:uid="{00000000-0005-0000-0000-00007D8F0000}"/>
    <cellStyle name="Normal 9 2 2 2 7 3" xfId="11265" xr:uid="{00000000-0005-0000-0000-00007E8F0000}"/>
    <cellStyle name="Normal 9 2 2 2 7 3 2" xfId="34448" xr:uid="{00000000-0005-0000-0000-00007F8F0000}"/>
    <cellStyle name="Normal 9 2 2 2 7 4" xfId="29138" xr:uid="{00000000-0005-0000-0000-0000808F0000}"/>
    <cellStyle name="Normal 9 2 2 2 7 5" xfId="23823" xr:uid="{00000000-0005-0000-0000-0000818F0000}"/>
    <cellStyle name="Normal 9 2 2 2 8" xfId="7848" xr:uid="{00000000-0005-0000-0000-0000828F0000}"/>
    <cellStyle name="Normal 9 2 2 2 8 2" xfId="18187" xr:uid="{00000000-0005-0000-0000-0000838F0000}"/>
    <cellStyle name="Normal 9 2 2 2 8 2 2" xfId="41531" xr:uid="{00000000-0005-0000-0000-0000848F0000}"/>
    <cellStyle name="Normal 9 2 2 2 8 3" xfId="13032" xr:uid="{00000000-0005-0000-0000-0000858F0000}"/>
    <cellStyle name="Normal 9 2 2 2 8 3 2" xfId="36216" xr:uid="{00000000-0005-0000-0000-0000868F0000}"/>
    <cellStyle name="Normal 9 2 2 2 8 4" xfId="30906" xr:uid="{00000000-0005-0000-0000-0000878F0000}"/>
    <cellStyle name="Normal 9 2 2 2 8 5" xfId="25591" xr:uid="{00000000-0005-0000-0000-0000888F0000}"/>
    <cellStyle name="Normal 9 2 2 2 9" xfId="14813" xr:uid="{00000000-0005-0000-0000-0000898F0000}"/>
    <cellStyle name="Normal 9 2 2 2 9 2" xfId="38000" xr:uid="{00000000-0005-0000-0000-00008A8F0000}"/>
    <cellStyle name="Normal 9 2 2 3" xfId="732" xr:uid="{00000000-0005-0000-0000-00008B8F0000}"/>
    <cellStyle name="Normal 9 2 2 3 10" xfId="43533" xr:uid="{00000000-0005-0000-0000-00008C8F0000}"/>
    <cellStyle name="Normal 9 2 2 3 11" xfId="5580" xr:uid="{00000000-0005-0000-0000-00008D8F0000}"/>
    <cellStyle name="Normal 9 2 2 3 12" xfId="2693" xr:uid="{00000000-0005-0000-0000-00008E8F0000}"/>
    <cellStyle name="Normal 9 2 2 3 2" xfId="1148" xr:uid="{00000000-0005-0000-0000-00008F8F0000}"/>
    <cellStyle name="Normal 9 2 2 3 2 10" xfId="5581" xr:uid="{00000000-0005-0000-0000-0000908F0000}"/>
    <cellStyle name="Normal 9 2 2 3 2 11" xfId="3099" xr:uid="{00000000-0005-0000-0000-0000918F0000}"/>
    <cellStyle name="Normal 9 2 2 3 2 2" xfId="1963" xr:uid="{00000000-0005-0000-0000-0000928F0000}"/>
    <cellStyle name="Normal 9 2 2 3 2 2 10" xfId="3911" xr:uid="{00000000-0005-0000-0000-0000938F0000}"/>
    <cellStyle name="Normal 9 2 2 3 2 2 2" xfId="7520" xr:uid="{00000000-0005-0000-0000-0000948F0000}"/>
    <cellStyle name="Normal 9 2 2 3 2 2 2 2" xfId="17864" xr:uid="{00000000-0005-0000-0000-0000958F0000}"/>
    <cellStyle name="Normal 9 2 2 3 2 2 2 2 2" xfId="41188" xr:uid="{00000000-0005-0000-0000-0000968F0000}"/>
    <cellStyle name="Normal 9 2 2 3 2 2 2 3" xfId="12690" xr:uid="{00000000-0005-0000-0000-0000978F0000}"/>
    <cellStyle name="Normal 9 2 2 3 2 2 2 3 2" xfId="35873" xr:uid="{00000000-0005-0000-0000-0000988F0000}"/>
    <cellStyle name="Normal 9 2 2 3 2 2 2 4" xfId="30563" xr:uid="{00000000-0005-0000-0000-0000998F0000}"/>
    <cellStyle name="Normal 9 2 2 3 2 2 2 5" xfId="25248" xr:uid="{00000000-0005-0000-0000-00009A8F0000}"/>
    <cellStyle name="Normal 9 2 2 3 2 2 3" xfId="9154" xr:uid="{00000000-0005-0000-0000-00009B8F0000}"/>
    <cellStyle name="Normal 9 2 2 3 2 2 3 2" xfId="19611" xr:uid="{00000000-0005-0000-0000-00009C8F0000}"/>
    <cellStyle name="Normal 9 2 2 3 2 2 3 2 2" xfId="42956" xr:uid="{00000000-0005-0000-0000-00009D8F0000}"/>
    <cellStyle name="Normal 9 2 2 3 2 2 3 3" xfId="14457" xr:uid="{00000000-0005-0000-0000-00009E8F0000}"/>
    <cellStyle name="Normal 9 2 2 3 2 2 3 3 2" xfId="37641" xr:uid="{00000000-0005-0000-0000-00009F8F0000}"/>
    <cellStyle name="Normal 9 2 2 3 2 2 3 4" xfId="32331" xr:uid="{00000000-0005-0000-0000-0000A08F0000}"/>
    <cellStyle name="Normal 9 2 2 3 2 2 3 5" xfId="27016" xr:uid="{00000000-0005-0000-0000-0000A18F0000}"/>
    <cellStyle name="Normal 9 2 2 3 2 2 4" xfId="16238" xr:uid="{00000000-0005-0000-0000-0000A28F0000}"/>
    <cellStyle name="Normal 9 2 2 3 2 2 4 2" xfId="39425" xr:uid="{00000000-0005-0000-0000-0000A38F0000}"/>
    <cellStyle name="Normal 9 2 2 3 2 2 5" xfId="10929" xr:uid="{00000000-0005-0000-0000-0000A48F0000}"/>
    <cellStyle name="Normal 9 2 2 3 2 2 5 2" xfId="34110" xr:uid="{00000000-0005-0000-0000-0000A58F0000}"/>
    <cellStyle name="Normal 9 2 2 3 2 2 6" xfId="21556" xr:uid="{00000000-0005-0000-0000-0000A68F0000}"/>
    <cellStyle name="Normal 9 2 2 3 2 2 6 2" xfId="28800" xr:uid="{00000000-0005-0000-0000-0000A78F0000}"/>
    <cellStyle name="Normal 9 2 2 3 2 2 7" xfId="23485" xr:uid="{00000000-0005-0000-0000-0000A88F0000}"/>
    <cellStyle name="Normal 9 2 2 3 2 2 8" xfId="44751" xr:uid="{00000000-0005-0000-0000-0000A98F0000}"/>
    <cellStyle name="Normal 9 2 2 3 2 2 9" xfId="5582" xr:uid="{00000000-0005-0000-0000-0000AA8F0000}"/>
    <cellStyle name="Normal 9 2 2 3 2 3" xfId="6720" xr:uid="{00000000-0005-0000-0000-0000AB8F0000}"/>
    <cellStyle name="Normal 9 2 2 3 2 3 2" xfId="17112" xr:uid="{00000000-0005-0000-0000-0000AC8F0000}"/>
    <cellStyle name="Normal 9 2 2 3 2 3 2 2" xfId="40376" xr:uid="{00000000-0005-0000-0000-0000AD8F0000}"/>
    <cellStyle name="Normal 9 2 2 3 2 3 3" xfId="11878" xr:uid="{00000000-0005-0000-0000-0000AE8F0000}"/>
    <cellStyle name="Normal 9 2 2 3 2 3 3 2" xfId="35061" xr:uid="{00000000-0005-0000-0000-0000AF8F0000}"/>
    <cellStyle name="Normal 9 2 2 3 2 3 4" xfId="29751" xr:uid="{00000000-0005-0000-0000-0000B08F0000}"/>
    <cellStyle name="Normal 9 2 2 3 2 3 5" xfId="24436" xr:uid="{00000000-0005-0000-0000-0000B18F0000}"/>
    <cellStyle name="Normal 9 2 2 3 2 4" xfId="8401" xr:uid="{00000000-0005-0000-0000-0000B28F0000}"/>
    <cellStyle name="Normal 9 2 2 3 2 4 2" xfId="18799" xr:uid="{00000000-0005-0000-0000-0000B38F0000}"/>
    <cellStyle name="Normal 9 2 2 3 2 4 2 2" xfId="42144" xr:uid="{00000000-0005-0000-0000-0000B48F0000}"/>
    <cellStyle name="Normal 9 2 2 3 2 4 3" xfId="13645" xr:uid="{00000000-0005-0000-0000-0000B58F0000}"/>
    <cellStyle name="Normal 9 2 2 3 2 4 3 2" xfId="36829" xr:uid="{00000000-0005-0000-0000-0000B68F0000}"/>
    <cellStyle name="Normal 9 2 2 3 2 4 4" xfId="31519" xr:uid="{00000000-0005-0000-0000-0000B78F0000}"/>
    <cellStyle name="Normal 9 2 2 3 2 4 5" xfId="26204" xr:uid="{00000000-0005-0000-0000-0000B88F0000}"/>
    <cellStyle name="Normal 9 2 2 3 2 5" xfId="15426" xr:uid="{00000000-0005-0000-0000-0000B98F0000}"/>
    <cellStyle name="Normal 9 2 2 3 2 5 2" xfId="38613" xr:uid="{00000000-0005-0000-0000-0000BA8F0000}"/>
    <cellStyle name="Normal 9 2 2 3 2 6" xfId="10117" xr:uid="{00000000-0005-0000-0000-0000BB8F0000}"/>
    <cellStyle name="Normal 9 2 2 3 2 6 2" xfId="33298" xr:uid="{00000000-0005-0000-0000-0000BC8F0000}"/>
    <cellStyle name="Normal 9 2 2 3 2 7" xfId="20744" xr:uid="{00000000-0005-0000-0000-0000BD8F0000}"/>
    <cellStyle name="Normal 9 2 2 3 2 7 2" xfId="27988" xr:uid="{00000000-0005-0000-0000-0000BE8F0000}"/>
    <cellStyle name="Normal 9 2 2 3 2 8" xfId="22673" xr:uid="{00000000-0005-0000-0000-0000BF8F0000}"/>
    <cellStyle name="Normal 9 2 2 3 2 9" xfId="43939" xr:uid="{00000000-0005-0000-0000-0000C08F0000}"/>
    <cellStyle name="Normal 9 2 2 3 3" xfId="1556" xr:uid="{00000000-0005-0000-0000-0000C18F0000}"/>
    <cellStyle name="Normal 9 2 2 3 3 10" xfId="3505" xr:uid="{00000000-0005-0000-0000-0000C28F0000}"/>
    <cellStyle name="Normal 9 2 2 3 3 2" xfId="7120" xr:uid="{00000000-0005-0000-0000-0000C38F0000}"/>
    <cellStyle name="Normal 9 2 2 3 3 2 2" xfId="17482" xr:uid="{00000000-0005-0000-0000-0000C48F0000}"/>
    <cellStyle name="Normal 9 2 2 3 3 2 2 2" xfId="40782" xr:uid="{00000000-0005-0000-0000-0000C58F0000}"/>
    <cellStyle name="Normal 9 2 2 3 3 2 3" xfId="12284" xr:uid="{00000000-0005-0000-0000-0000C68F0000}"/>
    <cellStyle name="Normal 9 2 2 3 3 2 3 2" xfId="35467" xr:uid="{00000000-0005-0000-0000-0000C78F0000}"/>
    <cellStyle name="Normal 9 2 2 3 3 2 4" xfId="30157" xr:uid="{00000000-0005-0000-0000-0000C88F0000}"/>
    <cellStyle name="Normal 9 2 2 3 3 2 5" xfId="24842" xr:uid="{00000000-0005-0000-0000-0000C98F0000}"/>
    <cellStyle name="Normal 9 2 2 3 3 3" xfId="8771" xr:uid="{00000000-0005-0000-0000-0000CA8F0000}"/>
    <cellStyle name="Normal 9 2 2 3 3 3 2" xfId="19205" xr:uid="{00000000-0005-0000-0000-0000CB8F0000}"/>
    <cellStyle name="Normal 9 2 2 3 3 3 2 2" xfId="42550" xr:uid="{00000000-0005-0000-0000-0000CC8F0000}"/>
    <cellStyle name="Normal 9 2 2 3 3 3 3" xfId="14051" xr:uid="{00000000-0005-0000-0000-0000CD8F0000}"/>
    <cellStyle name="Normal 9 2 2 3 3 3 3 2" xfId="37235" xr:uid="{00000000-0005-0000-0000-0000CE8F0000}"/>
    <cellStyle name="Normal 9 2 2 3 3 3 4" xfId="31925" xr:uid="{00000000-0005-0000-0000-0000CF8F0000}"/>
    <cellStyle name="Normal 9 2 2 3 3 3 5" xfId="26610" xr:uid="{00000000-0005-0000-0000-0000D08F0000}"/>
    <cellStyle name="Normal 9 2 2 3 3 4" xfId="15832" xr:uid="{00000000-0005-0000-0000-0000D18F0000}"/>
    <cellStyle name="Normal 9 2 2 3 3 4 2" xfId="39019" xr:uid="{00000000-0005-0000-0000-0000D28F0000}"/>
    <cellStyle name="Normal 9 2 2 3 3 5" xfId="10523" xr:uid="{00000000-0005-0000-0000-0000D38F0000}"/>
    <cellStyle name="Normal 9 2 2 3 3 5 2" xfId="33704" xr:uid="{00000000-0005-0000-0000-0000D48F0000}"/>
    <cellStyle name="Normal 9 2 2 3 3 6" xfId="21150" xr:uid="{00000000-0005-0000-0000-0000D58F0000}"/>
    <cellStyle name="Normal 9 2 2 3 3 6 2" xfId="28394" xr:uid="{00000000-0005-0000-0000-0000D68F0000}"/>
    <cellStyle name="Normal 9 2 2 3 3 7" xfId="23079" xr:uid="{00000000-0005-0000-0000-0000D78F0000}"/>
    <cellStyle name="Normal 9 2 2 3 3 8" xfId="44345" xr:uid="{00000000-0005-0000-0000-0000D88F0000}"/>
    <cellStyle name="Normal 9 2 2 3 3 9" xfId="5583" xr:uid="{00000000-0005-0000-0000-0000D98F0000}"/>
    <cellStyle name="Normal 9 2 2 3 4" xfId="6321" xr:uid="{00000000-0005-0000-0000-0000DA8F0000}"/>
    <cellStyle name="Normal 9 2 2 3 4 2" xfId="16754" xr:uid="{00000000-0005-0000-0000-0000DB8F0000}"/>
    <cellStyle name="Normal 9 2 2 3 4 2 2" xfId="39970" xr:uid="{00000000-0005-0000-0000-0000DC8F0000}"/>
    <cellStyle name="Normal 9 2 2 3 4 3" xfId="11472" xr:uid="{00000000-0005-0000-0000-0000DD8F0000}"/>
    <cellStyle name="Normal 9 2 2 3 4 3 2" xfId="34655" xr:uid="{00000000-0005-0000-0000-0000DE8F0000}"/>
    <cellStyle name="Normal 9 2 2 3 4 4" xfId="29345" xr:uid="{00000000-0005-0000-0000-0000DF8F0000}"/>
    <cellStyle name="Normal 9 2 2 3 4 5" xfId="24030" xr:uid="{00000000-0005-0000-0000-0000E08F0000}"/>
    <cellStyle name="Normal 9 2 2 3 5" xfId="8043" xr:uid="{00000000-0005-0000-0000-0000E18F0000}"/>
    <cellStyle name="Normal 9 2 2 3 5 2" xfId="18394" xr:uid="{00000000-0005-0000-0000-0000E28F0000}"/>
    <cellStyle name="Normal 9 2 2 3 5 2 2" xfId="41738" xr:uid="{00000000-0005-0000-0000-0000E38F0000}"/>
    <cellStyle name="Normal 9 2 2 3 5 3" xfId="13239" xr:uid="{00000000-0005-0000-0000-0000E48F0000}"/>
    <cellStyle name="Normal 9 2 2 3 5 3 2" xfId="36423" xr:uid="{00000000-0005-0000-0000-0000E58F0000}"/>
    <cellStyle name="Normal 9 2 2 3 5 4" xfId="31113" xr:uid="{00000000-0005-0000-0000-0000E68F0000}"/>
    <cellStyle name="Normal 9 2 2 3 5 5" xfId="25798" xr:uid="{00000000-0005-0000-0000-0000E78F0000}"/>
    <cellStyle name="Normal 9 2 2 3 6" xfId="15020" xr:uid="{00000000-0005-0000-0000-0000E88F0000}"/>
    <cellStyle name="Normal 9 2 2 3 6 2" xfId="38207" xr:uid="{00000000-0005-0000-0000-0000E98F0000}"/>
    <cellStyle name="Normal 9 2 2 3 7" xfId="9711" xr:uid="{00000000-0005-0000-0000-0000EA8F0000}"/>
    <cellStyle name="Normal 9 2 2 3 7 2" xfId="32892" xr:uid="{00000000-0005-0000-0000-0000EB8F0000}"/>
    <cellStyle name="Normal 9 2 2 3 8" xfId="20338" xr:uid="{00000000-0005-0000-0000-0000EC8F0000}"/>
    <cellStyle name="Normal 9 2 2 3 8 2" xfId="27582" xr:uid="{00000000-0005-0000-0000-0000ED8F0000}"/>
    <cellStyle name="Normal 9 2 2 3 9" xfId="22267" xr:uid="{00000000-0005-0000-0000-0000EE8F0000}"/>
    <cellStyle name="Normal 9 2 2 4" xfId="869" xr:uid="{00000000-0005-0000-0000-0000EF8F0000}"/>
    <cellStyle name="Normal 9 2 2 4 10" xfId="43662" xr:uid="{00000000-0005-0000-0000-0000F08F0000}"/>
    <cellStyle name="Normal 9 2 2 4 11" xfId="5584" xr:uid="{00000000-0005-0000-0000-0000F18F0000}"/>
    <cellStyle name="Normal 9 2 2 4 12" xfId="2822" xr:uid="{00000000-0005-0000-0000-0000F28F0000}"/>
    <cellStyle name="Normal 9 2 2 4 2" xfId="1277" xr:uid="{00000000-0005-0000-0000-0000F38F0000}"/>
    <cellStyle name="Normal 9 2 2 4 2 10" xfId="5585" xr:uid="{00000000-0005-0000-0000-0000F48F0000}"/>
    <cellStyle name="Normal 9 2 2 4 2 11" xfId="3228" xr:uid="{00000000-0005-0000-0000-0000F58F0000}"/>
    <cellStyle name="Normal 9 2 2 4 2 2" xfId="2092" xr:uid="{00000000-0005-0000-0000-0000F68F0000}"/>
    <cellStyle name="Normal 9 2 2 4 2 2 10" xfId="4040" xr:uid="{00000000-0005-0000-0000-0000F78F0000}"/>
    <cellStyle name="Normal 9 2 2 4 2 2 2" xfId="7647" xr:uid="{00000000-0005-0000-0000-0000F88F0000}"/>
    <cellStyle name="Normal 9 2 2 4 2 2 2 2" xfId="17981" xr:uid="{00000000-0005-0000-0000-0000F98F0000}"/>
    <cellStyle name="Normal 9 2 2 4 2 2 2 2 2" xfId="41317" xr:uid="{00000000-0005-0000-0000-0000FA8F0000}"/>
    <cellStyle name="Normal 9 2 2 4 2 2 2 3" xfId="12819" xr:uid="{00000000-0005-0000-0000-0000FB8F0000}"/>
    <cellStyle name="Normal 9 2 2 4 2 2 2 3 2" xfId="36002" xr:uid="{00000000-0005-0000-0000-0000FC8F0000}"/>
    <cellStyle name="Normal 9 2 2 4 2 2 2 4" xfId="30692" xr:uid="{00000000-0005-0000-0000-0000FD8F0000}"/>
    <cellStyle name="Normal 9 2 2 4 2 2 2 5" xfId="25377" xr:uid="{00000000-0005-0000-0000-0000FE8F0000}"/>
    <cellStyle name="Normal 9 2 2 4 2 2 3" xfId="9271" xr:uid="{00000000-0005-0000-0000-0000FF8F0000}"/>
    <cellStyle name="Normal 9 2 2 4 2 2 3 2" xfId="19740" xr:uid="{00000000-0005-0000-0000-000000900000}"/>
    <cellStyle name="Normal 9 2 2 4 2 2 3 2 2" xfId="43085" xr:uid="{00000000-0005-0000-0000-000001900000}"/>
    <cellStyle name="Normal 9 2 2 4 2 2 3 3" xfId="14586" xr:uid="{00000000-0005-0000-0000-000002900000}"/>
    <cellStyle name="Normal 9 2 2 4 2 2 3 3 2" xfId="37770" xr:uid="{00000000-0005-0000-0000-000003900000}"/>
    <cellStyle name="Normal 9 2 2 4 2 2 3 4" xfId="32460" xr:uid="{00000000-0005-0000-0000-000004900000}"/>
    <cellStyle name="Normal 9 2 2 4 2 2 3 5" xfId="27145" xr:uid="{00000000-0005-0000-0000-000005900000}"/>
    <cellStyle name="Normal 9 2 2 4 2 2 4" xfId="16367" xr:uid="{00000000-0005-0000-0000-000006900000}"/>
    <cellStyle name="Normal 9 2 2 4 2 2 4 2" xfId="39554" xr:uid="{00000000-0005-0000-0000-000007900000}"/>
    <cellStyle name="Normal 9 2 2 4 2 2 5" xfId="11058" xr:uid="{00000000-0005-0000-0000-000008900000}"/>
    <cellStyle name="Normal 9 2 2 4 2 2 5 2" xfId="34239" xr:uid="{00000000-0005-0000-0000-000009900000}"/>
    <cellStyle name="Normal 9 2 2 4 2 2 6" xfId="21685" xr:uid="{00000000-0005-0000-0000-00000A900000}"/>
    <cellStyle name="Normal 9 2 2 4 2 2 6 2" xfId="28929" xr:uid="{00000000-0005-0000-0000-00000B900000}"/>
    <cellStyle name="Normal 9 2 2 4 2 2 7" xfId="23614" xr:uid="{00000000-0005-0000-0000-00000C900000}"/>
    <cellStyle name="Normal 9 2 2 4 2 2 8" xfId="44880" xr:uid="{00000000-0005-0000-0000-00000D900000}"/>
    <cellStyle name="Normal 9 2 2 4 2 2 9" xfId="5586" xr:uid="{00000000-0005-0000-0000-00000E900000}"/>
    <cellStyle name="Normal 9 2 2 4 2 3" xfId="6847" xr:uid="{00000000-0005-0000-0000-00000F900000}"/>
    <cellStyle name="Normal 9 2 2 4 2 3 2" xfId="17217" xr:uid="{00000000-0005-0000-0000-000010900000}"/>
    <cellStyle name="Normal 9 2 2 4 2 3 2 2" xfId="40505" xr:uid="{00000000-0005-0000-0000-000011900000}"/>
    <cellStyle name="Normal 9 2 2 4 2 3 3" xfId="12007" xr:uid="{00000000-0005-0000-0000-000012900000}"/>
    <cellStyle name="Normal 9 2 2 4 2 3 3 2" xfId="35190" xr:uid="{00000000-0005-0000-0000-000013900000}"/>
    <cellStyle name="Normal 9 2 2 4 2 3 4" xfId="29880" xr:uid="{00000000-0005-0000-0000-000014900000}"/>
    <cellStyle name="Normal 9 2 2 4 2 3 5" xfId="24565" xr:uid="{00000000-0005-0000-0000-000015900000}"/>
    <cellStyle name="Normal 9 2 2 4 2 4" xfId="8506" xr:uid="{00000000-0005-0000-0000-000016900000}"/>
    <cellStyle name="Normal 9 2 2 4 2 4 2" xfId="18928" xr:uid="{00000000-0005-0000-0000-000017900000}"/>
    <cellStyle name="Normal 9 2 2 4 2 4 2 2" xfId="42273" xr:uid="{00000000-0005-0000-0000-000018900000}"/>
    <cellStyle name="Normal 9 2 2 4 2 4 3" xfId="13774" xr:uid="{00000000-0005-0000-0000-000019900000}"/>
    <cellStyle name="Normal 9 2 2 4 2 4 3 2" xfId="36958" xr:uid="{00000000-0005-0000-0000-00001A900000}"/>
    <cellStyle name="Normal 9 2 2 4 2 4 4" xfId="31648" xr:uid="{00000000-0005-0000-0000-00001B900000}"/>
    <cellStyle name="Normal 9 2 2 4 2 4 5" xfId="26333" xr:uid="{00000000-0005-0000-0000-00001C900000}"/>
    <cellStyle name="Normal 9 2 2 4 2 5" xfId="15555" xr:uid="{00000000-0005-0000-0000-00001D900000}"/>
    <cellStyle name="Normal 9 2 2 4 2 5 2" xfId="38742" xr:uid="{00000000-0005-0000-0000-00001E900000}"/>
    <cellStyle name="Normal 9 2 2 4 2 6" xfId="10246" xr:uid="{00000000-0005-0000-0000-00001F900000}"/>
    <cellStyle name="Normal 9 2 2 4 2 6 2" xfId="33427" xr:uid="{00000000-0005-0000-0000-000020900000}"/>
    <cellStyle name="Normal 9 2 2 4 2 7" xfId="20873" xr:uid="{00000000-0005-0000-0000-000021900000}"/>
    <cellStyle name="Normal 9 2 2 4 2 7 2" xfId="28117" xr:uid="{00000000-0005-0000-0000-000022900000}"/>
    <cellStyle name="Normal 9 2 2 4 2 8" xfId="22802" xr:uid="{00000000-0005-0000-0000-000023900000}"/>
    <cellStyle name="Normal 9 2 2 4 2 9" xfId="44068" xr:uid="{00000000-0005-0000-0000-000024900000}"/>
    <cellStyle name="Normal 9 2 2 4 3" xfId="1685" xr:uid="{00000000-0005-0000-0000-000025900000}"/>
    <cellStyle name="Normal 9 2 2 4 3 10" xfId="3634" xr:uid="{00000000-0005-0000-0000-000026900000}"/>
    <cellStyle name="Normal 9 2 2 4 3 2" xfId="7247" xr:uid="{00000000-0005-0000-0000-000027900000}"/>
    <cellStyle name="Normal 9 2 2 4 3 2 2" xfId="17599" xr:uid="{00000000-0005-0000-0000-000028900000}"/>
    <cellStyle name="Normal 9 2 2 4 3 2 2 2" xfId="40911" xr:uid="{00000000-0005-0000-0000-000029900000}"/>
    <cellStyle name="Normal 9 2 2 4 3 2 3" xfId="12413" xr:uid="{00000000-0005-0000-0000-00002A900000}"/>
    <cellStyle name="Normal 9 2 2 4 3 2 3 2" xfId="35596" xr:uid="{00000000-0005-0000-0000-00002B900000}"/>
    <cellStyle name="Normal 9 2 2 4 3 2 4" xfId="30286" xr:uid="{00000000-0005-0000-0000-00002C900000}"/>
    <cellStyle name="Normal 9 2 2 4 3 2 5" xfId="24971" xr:uid="{00000000-0005-0000-0000-00002D900000}"/>
    <cellStyle name="Normal 9 2 2 4 3 3" xfId="8888" xr:uid="{00000000-0005-0000-0000-00002E900000}"/>
    <cellStyle name="Normal 9 2 2 4 3 3 2" xfId="19334" xr:uid="{00000000-0005-0000-0000-00002F900000}"/>
    <cellStyle name="Normal 9 2 2 4 3 3 2 2" xfId="42679" xr:uid="{00000000-0005-0000-0000-000030900000}"/>
    <cellStyle name="Normal 9 2 2 4 3 3 3" xfId="14180" xr:uid="{00000000-0005-0000-0000-000031900000}"/>
    <cellStyle name="Normal 9 2 2 4 3 3 3 2" xfId="37364" xr:uid="{00000000-0005-0000-0000-000032900000}"/>
    <cellStyle name="Normal 9 2 2 4 3 3 4" xfId="32054" xr:uid="{00000000-0005-0000-0000-000033900000}"/>
    <cellStyle name="Normal 9 2 2 4 3 3 5" xfId="26739" xr:uid="{00000000-0005-0000-0000-000034900000}"/>
    <cellStyle name="Normal 9 2 2 4 3 4" xfId="15961" xr:uid="{00000000-0005-0000-0000-000035900000}"/>
    <cellStyle name="Normal 9 2 2 4 3 4 2" xfId="39148" xr:uid="{00000000-0005-0000-0000-000036900000}"/>
    <cellStyle name="Normal 9 2 2 4 3 5" xfId="10652" xr:uid="{00000000-0005-0000-0000-000037900000}"/>
    <cellStyle name="Normal 9 2 2 4 3 5 2" xfId="33833" xr:uid="{00000000-0005-0000-0000-000038900000}"/>
    <cellStyle name="Normal 9 2 2 4 3 6" xfId="21279" xr:uid="{00000000-0005-0000-0000-000039900000}"/>
    <cellStyle name="Normal 9 2 2 4 3 6 2" xfId="28523" xr:uid="{00000000-0005-0000-0000-00003A900000}"/>
    <cellStyle name="Normal 9 2 2 4 3 7" xfId="23208" xr:uid="{00000000-0005-0000-0000-00003B900000}"/>
    <cellStyle name="Normal 9 2 2 4 3 8" xfId="44474" xr:uid="{00000000-0005-0000-0000-00003C900000}"/>
    <cellStyle name="Normal 9 2 2 4 3 9" xfId="5587" xr:uid="{00000000-0005-0000-0000-00003D900000}"/>
    <cellStyle name="Normal 9 2 2 4 4" xfId="6448" xr:uid="{00000000-0005-0000-0000-00003E900000}"/>
    <cellStyle name="Normal 9 2 2 4 4 2" xfId="16859" xr:uid="{00000000-0005-0000-0000-00003F900000}"/>
    <cellStyle name="Normal 9 2 2 4 4 2 2" xfId="40099" xr:uid="{00000000-0005-0000-0000-000040900000}"/>
    <cellStyle name="Normal 9 2 2 4 4 3" xfId="11601" xr:uid="{00000000-0005-0000-0000-000041900000}"/>
    <cellStyle name="Normal 9 2 2 4 4 3 2" xfId="34784" xr:uid="{00000000-0005-0000-0000-000042900000}"/>
    <cellStyle name="Normal 9 2 2 4 4 4" xfId="29474" xr:uid="{00000000-0005-0000-0000-000043900000}"/>
    <cellStyle name="Normal 9 2 2 4 4 5" xfId="24159" xr:uid="{00000000-0005-0000-0000-000044900000}"/>
    <cellStyle name="Normal 9 2 2 4 5" xfId="8148" xr:uid="{00000000-0005-0000-0000-000045900000}"/>
    <cellStyle name="Normal 9 2 2 4 5 2" xfId="18523" xr:uid="{00000000-0005-0000-0000-000046900000}"/>
    <cellStyle name="Normal 9 2 2 4 5 2 2" xfId="41867" xr:uid="{00000000-0005-0000-0000-000047900000}"/>
    <cellStyle name="Normal 9 2 2 4 5 3" xfId="13368" xr:uid="{00000000-0005-0000-0000-000048900000}"/>
    <cellStyle name="Normal 9 2 2 4 5 3 2" xfId="36552" xr:uid="{00000000-0005-0000-0000-000049900000}"/>
    <cellStyle name="Normal 9 2 2 4 5 4" xfId="31242" xr:uid="{00000000-0005-0000-0000-00004A900000}"/>
    <cellStyle name="Normal 9 2 2 4 5 5" xfId="25927" xr:uid="{00000000-0005-0000-0000-00004B900000}"/>
    <cellStyle name="Normal 9 2 2 4 6" xfId="15149" xr:uid="{00000000-0005-0000-0000-00004C900000}"/>
    <cellStyle name="Normal 9 2 2 4 6 2" xfId="38336" xr:uid="{00000000-0005-0000-0000-00004D900000}"/>
    <cellStyle name="Normal 9 2 2 4 7" xfId="9840" xr:uid="{00000000-0005-0000-0000-00004E900000}"/>
    <cellStyle name="Normal 9 2 2 4 7 2" xfId="33021" xr:uid="{00000000-0005-0000-0000-00004F900000}"/>
    <cellStyle name="Normal 9 2 2 4 8" xfId="20467" xr:uid="{00000000-0005-0000-0000-000050900000}"/>
    <cellStyle name="Normal 9 2 2 4 8 2" xfId="27711" xr:uid="{00000000-0005-0000-0000-000051900000}"/>
    <cellStyle name="Normal 9 2 2 4 9" xfId="22396" xr:uid="{00000000-0005-0000-0000-000052900000}"/>
    <cellStyle name="Normal 9 2 2 5" xfId="1013" xr:uid="{00000000-0005-0000-0000-000053900000}"/>
    <cellStyle name="Normal 9 2 2 5 10" xfId="5588" xr:uid="{00000000-0005-0000-0000-000054900000}"/>
    <cellStyle name="Normal 9 2 2 5 11" xfId="2964" xr:uid="{00000000-0005-0000-0000-000055900000}"/>
    <cellStyle name="Normal 9 2 2 5 2" xfId="1828" xr:uid="{00000000-0005-0000-0000-000056900000}"/>
    <cellStyle name="Normal 9 2 2 5 2 10" xfId="3776" xr:uid="{00000000-0005-0000-0000-000057900000}"/>
    <cellStyle name="Normal 9 2 2 5 2 2" xfId="7387" xr:uid="{00000000-0005-0000-0000-000058900000}"/>
    <cellStyle name="Normal 9 2 2 5 2 2 2" xfId="17741" xr:uid="{00000000-0005-0000-0000-000059900000}"/>
    <cellStyle name="Normal 9 2 2 5 2 2 2 2" xfId="41053" xr:uid="{00000000-0005-0000-0000-00005A900000}"/>
    <cellStyle name="Normal 9 2 2 5 2 2 3" xfId="12555" xr:uid="{00000000-0005-0000-0000-00005B900000}"/>
    <cellStyle name="Normal 9 2 2 5 2 2 3 2" xfId="35738" xr:uid="{00000000-0005-0000-0000-00005C900000}"/>
    <cellStyle name="Normal 9 2 2 5 2 2 4" xfId="30428" xr:uid="{00000000-0005-0000-0000-00005D900000}"/>
    <cellStyle name="Normal 9 2 2 5 2 2 5" xfId="25113" xr:uid="{00000000-0005-0000-0000-00005E900000}"/>
    <cellStyle name="Normal 9 2 2 5 2 3" xfId="9031" xr:uid="{00000000-0005-0000-0000-00005F900000}"/>
    <cellStyle name="Normal 9 2 2 5 2 3 2" xfId="19476" xr:uid="{00000000-0005-0000-0000-000060900000}"/>
    <cellStyle name="Normal 9 2 2 5 2 3 2 2" xfId="42821" xr:uid="{00000000-0005-0000-0000-000061900000}"/>
    <cellStyle name="Normal 9 2 2 5 2 3 3" xfId="14322" xr:uid="{00000000-0005-0000-0000-000062900000}"/>
    <cellStyle name="Normal 9 2 2 5 2 3 3 2" xfId="37506" xr:uid="{00000000-0005-0000-0000-000063900000}"/>
    <cellStyle name="Normal 9 2 2 5 2 3 4" xfId="32196" xr:uid="{00000000-0005-0000-0000-000064900000}"/>
    <cellStyle name="Normal 9 2 2 5 2 3 5" xfId="26881" xr:uid="{00000000-0005-0000-0000-000065900000}"/>
    <cellStyle name="Normal 9 2 2 5 2 4" xfId="16103" xr:uid="{00000000-0005-0000-0000-000066900000}"/>
    <cellStyle name="Normal 9 2 2 5 2 4 2" xfId="39290" xr:uid="{00000000-0005-0000-0000-000067900000}"/>
    <cellStyle name="Normal 9 2 2 5 2 5" xfId="10794" xr:uid="{00000000-0005-0000-0000-000068900000}"/>
    <cellStyle name="Normal 9 2 2 5 2 5 2" xfId="33975" xr:uid="{00000000-0005-0000-0000-000069900000}"/>
    <cellStyle name="Normal 9 2 2 5 2 6" xfId="21421" xr:uid="{00000000-0005-0000-0000-00006A900000}"/>
    <cellStyle name="Normal 9 2 2 5 2 6 2" xfId="28665" xr:uid="{00000000-0005-0000-0000-00006B900000}"/>
    <cellStyle name="Normal 9 2 2 5 2 7" xfId="23350" xr:uid="{00000000-0005-0000-0000-00006C900000}"/>
    <cellStyle name="Normal 9 2 2 5 2 8" xfId="44616" xr:uid="{00000000-0005-0000-0000-00006D900000}"/>
    <cellStyle name="Normal 9 2 2 5 2 9" xfId="5589" xr:uid="{00000000-0005-0000-0000-00006E900000}"/>
    <cellStyle name="Normal 9 2 2 5 3" xfId="6587" xr:uid="{00000000-0005-0000-0000-00006F900000}"/>
    <cellStyle name="Normal 9 2 2 5 3 2" xfId="16989" xr:uid="{00000000-0005-0000-0000-000070900000}"/>
    <cellStyle name="Normal 9 2 2 5 3 2 2" xfId="40241" xr:uid="{00000000-0005-0000-0000-000071900000}"/>
    <cellStyle name="Normal 9 2 2 5 3 3" xfId="11743" xr:uid="{00000000-0005-0000-0000-000072900000}"/>
    <cellStyle name="Normal 9 2 2 5 3 3 2" xfId="34926" xr:uid="{00000000-0005-0000-0000-000073900000}"/>
    <cellStyle name="Normal 9 2 2 5 3 4" xfId="29616" xr:uid="{00000000-0005-0000-0000-000074900000}"/>
    <cellStyle name="Normal 9 2 2 5 3 5" xfId="24301" xr:uid="{00000000-0005-0000-0000-000075900000}"/>
    <cellStyle name="Normal 9 2 2 5 4" xfId="8278" xr:uid="{00000000-0005-0000-0000-000076900000}"/>
    <cellStyle name="Normal 9 2 2 5 4 2" xfId="18664" xr:uid="{00000000-0005-0000-0000-000077900000}"/>
    <cellStyle name="Normal 9 2 2 5 4 2 2" xfId="42009" xr:uid="{00000000-0005-0000-0000-000078900000}"/>
    <cellStyle name="Normal 9 2 2 5 4 3" xfId="13510" xr:uid="{00000000-0005-0000-0000-000079900000}"/>
    <cellStyle name="Normal 9 2 2 5 4 3 2" xfId="36694" xr:uid="{00000000-0005-0000-0000-00007A900000}"/>
    <cellStyle name="Normal 9 2 2 5 4 4" xfId="31384" xr:uid="{00000000-0005-0000-0000-00007B900000}"/>
    <cellStyle name="Normal 9 2 2 5 4 5" xfId="26069" xr:uid="{00000000-0005-0000-0000-00007C900000}"/>
    <cellStyle name="Normal 9 2 2 5 5" xfId="15291" xr:uid="{00000000-0005-0000-0000-00007D900000}"/>
    <cellStyle name="Normal 9 2 2 5 5 2" xfId="38478" xr:uid="{00000000-0005-0000-0000-00007E900000}"/>
    <cellStyle name="Normal 9 2 2 5 6" xfId="9982" xr:uid="{00000000-0005-0000-0000-00007F900000}"/>
    <cellStyle name="Normal 9 2 2 5 6 2" xfId="33163" xr:uid="{00000000-0005-0000-0000-000080900000}"/>
    <cellStyle name="Normal 9 2 2 5 7" xfId="20609" xr:uid="{00000000-0005-0000-0000-000081900000}"/>
    <cellStyle name="Normal 9 2 2 5 7 2" xfId="27853" xr:uid="{00000000-0005-0000-0000-000082900000}"/>
    <cellStyle name="Normal 9 2 2 5 8" xfId="22538" xr:uid="{00000000-0005-0000-0000-000083900000}"/>
    <cellStyle name="Normal 9 2 2 5 9" xfId="43804" xr:uid="{00000000-0005-0000-0000-000084900000}"/>
    <cellStyle name="Normal 9 2 2 6" xfId="594" xr:uid="{00000000-0005-0000-0000-000085900000}"/>
    <cellStyle name="Normal 9 2 2 6 10" xfId="2558" xr:uid="{00000000-0005-0000-0000-000086900000}"/>
    <cellStyle name="Normal 9 2 2 6 2" xfId="6188" xr:uid="{00000000-0005-0000-0000-000087900000}"/>
    <cellStyle name="Normal 9 2 2 6 2 2" xfId="16631" xr:uid="{00000000-0005-0000-0000-000088900000}"/>
    <cellStyle name="Normal 9 2 2 6 2 2 2" xfId="39835" xr:uid="{00000000-0005-0000-0000-000089900000}"/>
    <cellStyle name="Normal 9 2 2 6 2 3" xfId="11337" xr:uid="{00000000-0005-0000-0000-00008A900000}"/>
    <cellStyle name="Normal 9 2 2 6 2 3 2" xfId="34520" xr:uid="{00000000-0005-0000-0000-00008B900000}"/>
    <cellStyle name="Normal 9 2 2 6 2 4" xfId="29210" xr:uid="{00000000-0005-0000-0000-00008C900000}"/>
    <cellStyle name="Normal 9 2 2 6 2 5" xfId="23895" xr:uid="{00000000-0005-0000-0000-00008D900000}"/>
    <cellStyle name="Normal 9 2 2 6 3" xfId="7920" xr:uid="{00000000-0005-0000-0000-00008E900000}"/>
    <cellStyle name="Normal 9 2 2 6 3 2" xfId="18259" xr:uid="{00000000-0005-0000-0000-00008F900000}"/>
    <cellStyle name="Normal 9 2 2 6 3 2 2" xfId="41603" xr:uid="{00000000-0005-0000-0000-000090900000}"/>
    <cellStyle name="Normal 9 2 2 6 3 3" xfId="13104" xr:uid="{00000000-0005-0000-0000-000091900000}"/>
    <cellStyle name="Normal 9 2 2 6 3 3 2" xfId="36288" xr:uid="{00000000-0005-0000-0000-000092900000}"/>
    <cellStyle name="Normal 9 2 2 6 3 4" xfId="30978" xr:uid="{00000000-0005-0000-0000-000093900000}"/>
    <cellStyle name="Normal 9 2 2 6 3 5" xfId="25663" xr:uid="{00000000-0005-0000-0000-000094900000}"/>
    <cellStyle name="Normal 9 2 2 6 4" xfId="14885" xr:uid="{00000000-0005-0000-0000-000095900000}"/>
    <cellStyle name="Normal 9 2 2 6 4 2" xfId="38072" xr:uid="{00000000-0005-0000-0000-000096900000}"/>
    <cellStyle name="Normal 9 2 2 6 5" xfId="9576" xr:uid="{00000000-0005-0000-0000-000097900000}"/>
    <cellStyle name="Normal 9 2 2 6 5 2" xfId="32757" xr:uid="{00000000-0005-0000-0000-000098900000}"/>
    <cellStyle name="Normal 9 2 2 6 6" xfId="20203" xr:uid="{00000000-0005-0000-0000-000099900000}"/>
    <cellStyle name="Normal 9 2 2 6 6 2" xfId="27447" xr:uid="{00000000-0005-0000-0000-00009A900000}"/>
    <cellStyle name="Normal 9 2 2 6 7" xfId="22132" xr:uid="{00000000-0005-0000-0000-00009B900000}"/>
    <cellStyle name="Normal 9 2 2 6 8" xfId="43398" xr:uid="{00000000-0005-0000-0000-00009C900000}"/>
    <cellStyle name="Normal 9 2 2 6 9" xfId="5590" xr:uid="{00000000-0005-0000-0000-00009D900000}"/>
    <cellStyle name="Normal 9 2 2 7" xfId="1421" xr:uid="{00000000-0005-0000-0000-00009E900000}"/>
    <cellStyle name="Normal 9 2 2 7 10" xfId="3370" xr:uid="{00000000-0005-0000-0000-00009F900000}"/>
    <cellStyle name="Normal 9 2 2 7 2" xfId="6987" xr:uid="{00000000-0005-0000-0000-0000A0900000}"/>
    <cellStyle name="Normal 9 2 2 7 2 2" xfId="17359" xr:uid="{00000000-0005-0000-0000-0000A1900000}"/>
    <cellStyle name="Normal 9 2 2 7 2 2 2" xfId="40647" xr:uid="{00000000-0005-0000-0000-0000A2900000}"/>
    <cellStyle name="Normal 9 2 2 7 2 3" xfId="12149" xr:uid="{00000000-0005-0000-0000-0000A3900000}"/>
    <cellStyle name="Normal 9 2 2 7 2 3 2" xfId="35332" xr:uid="{00000000-0005-0000-0000-0000A4900000}"/>
    <cellStyle name="Normal 9 2 2 7 2 4" xfId="30022" xr:uid="{00000000-0005-0000-0000-0000A5900000}"/>
    <cellStyle name="Normal 9 2 2 7 2 5" xfId="24707" xr:uid="{00000000-0005-0000-0000-0000A6900000}"/>
    <cellStyle name="Normal 9 2 2 7 3" xfId="8648" xr:uid="{00000000-0005-0000-0000-0000A7900000}"/>
    <cellStyle name="Normal 9 2 2 7 3 2" xfId="19070" xr:uid="{00000000-0005-0000-0000-0000A8900000}"/>
    <cellStyle name="Normal 9 2 2 7 3 2 2" xfId="42415" xr:uid="{00000000-0005-0000-0000-0000A9900000}"/>
    <cellStyle name="Normal 9 2 2 7 3 3" xfId="13916" xr:uid="{00000000-0005-0000-0000-0000AA900000}"/>
    <cellStyle name="Normal 9 2 2 7 3 3 2" xfId="37100" xr:uid="{00000000-0005-0000-0000-0000AB900000}"/>
    <cellStyle name="Normal 9 2 2 7 3 4" xfId="31790" xr:uid="{00000000-0005-0000-0000-0000AC900000}"/>
    <cellStyle name="Normal 9 2 2 7 3 5" xfId="26475" xr:uid="{00000000-0005-0000-0000-0000AD900000}"/>
    <cellStyle name="Normal 9 2 2 7 4" xfId="15697" xr:uid="{00000000-0005-0000-0000-0000AE900000}"/>
    <cellStyle name="Normal 9 2 2 7 4 2" xfId="38884" xr:uid="{00000000-0005-0000-0000-0000AF900000}"/>
    <cellStyle name="Normal 9 2 2 7 5" xfId="10388" xr:uid="{00000000-0005-0000-0000-0000B0900000}"/>
    <cellStyle name="Normal 9 2 2 7 5 2" xfId="33569" xr:uid="{00000000-0005-0000-0000-0000B1900000}"/>
    <cellStyle name="Normal 9 2 2 7 6" xfId="21015" xr:uid="{00000000-0005-0000-0000-0000B2900000}"/>
    <cellStyle name="Normal 9 2 2 7 6 2" xfId="28259" xr:uid="{00000000-0005-0000-0000-0000B3900000}"/>
    <cellStyle name="Normal 9 2 2 7 7" xfId="22944" xr:uid="{00000000-0005-0000-0000-0000B4900000}"/>
    <cellStyle name="Normal 9 2 2 7 8" xfId="44210" xr:uid="{00000000-0005-0000-0000-0000B5900000}"/>
    <cellStyle name="Normal 9 2 2 7 9" xfId="5591" xr:uid="{00000000-0005-0000-0000-0000B6900000}"/>
    <cellStyle name="Normal 9 2 2 8" xfId="6055" xr:uid="{00000000-0005-0000-0000-0000B7900000}"/>
    <cellStyle name="Normal 9 2 2 8 2" xfId="16510" xr:uid="{00000000-0005-0000-0000-0000B8900000}"/>
    <cellStyle name="Normal 9 2 2 8 2 2" xfId="39701" xr:uid="{00000000-0005-0000-0000-0000B9900000}"/>
    <cellStyle name="Normal 9 2 2 8 3" xfId="11203" xr:uid="{00000000-0005-0000-0000-0000BA900000}"/>
    <cellStyle name="Normal 9 2 2 8 3 2" xfId="34386" xr:uid="{00000000-0005-0000-0000-0000BB900000}"/>
    <cellStyle name="Normal 9 2 2 8 4" xfId="29076" xr:uid="{00000000-0005-0000-0000-0000BC900000}"/>
    <cellStyle name="Normal 9 2 2 8 5" xfId="23761" xr:uid="{00000000-0005-0000-0000-0000BD900000}"/>
    <cellStyle name="Normal 9 2 2 9" xfId="7799" xr:uid="{00000000-0005-0000-0000-0000BE900000}"/>
    <cellStyle name="Normal 9 2 2 9 2" xfId="18126" xr:uid="{00000000-0005-0000-0000-0000BF900000}"/>
    <cellStyle name="Normal 9 2 2 9 2 2" xfId="41469" xr:uid="{00000000-0005-0000-0000-0000C0900000}"/>
    <cellStyle name="Normal 9 2 2 9 3" xfId="12970" xr:uid="{00000000-0005-0000-0000-0000C1900000}"/>
    <cellStyle name="Normal 9 2 2 9 3 2" xfId="36154" xr:uid="{00000000-0005-0000-0000-0000C2900000}"/>
    <cellStyle name="Normal 9 2 2 9 4" xfId="30844" xr:uid="{00000000-0005-0000-0000-0000C3900000}"/>
    <cellStyle name="Normal 9 2 2 9 5" xfId="25529" xr:uid="{00000000-0005-0000-0000-0000C4900000}"/>
    <cellStyle name="Normal 9 2 3" xfId="452" xr:uid="{00000000-0005-0000-0000-0000C5900000}"/>
    <cellStyle name="Normal 9 2 4" xfId="482" xr:uid="{00000000-0005-0000-0000-0000C6900000}"/>
    <cellStyle name="Normal 9 2 4 10" xfId="9464" xr:uid="{00000000-0005-0000-0000-0000C7900000}"/>
    <cellStyle name="Normal 9 2 4 10 2" xfId="32645" xr:uid="{00000000-0005-0000-0000-0000C8900000}"/>
    <cellStyle name="Normal 9 2 4 11" xfId="20091" xr:uid="{00000000-0005-0000-0000-0000C9900000}"/>
    <cellStyle name="Normal 9 2 4 11 2" xfId="27335" xr:uid="{00000000-0005-0000-0000-0000CA900000}"/>
    <cellStyle name="Normal 9 2 4 12" xfId="22020" xr:uid="{00000000-0005-0000-0000-0000CB900000}"/>
    <cellStyle name="Normal 9 2 4 13" xfId="43286" xr:uid="{00000000-0005-0000-0000-0000CC900000}"/>
    <cellStyle name="Normal 9 2 4 14" xfId="5592" xr:uid="{00000000-0005-0000-0000-0000CD900000}"/>
    <cellStyle name="Normal 9 2 4 15" xfId="2446" xr:uid="{00000000-0005-0000-0000-0000CE900000}"/>
    <cellStyle name="Normal 9 2 4 2" xfId="754" xr:uid="{00000000-0005-0000-0000-0000CF900000}"/>
    <cellStyle name="Normal 9 2 4 2 10" xfId="43555" xr:uid="{00000000-0005-0000-0000-0000D0900000}"/>
    <cellStyle name="Normal 9 2 4 2 11" xfId="5593" xr:uid="{00000000-0005-0000-0000-0000D1900000}"/>
    <cellStyle name="Normal 9 2 4 2 12" xfId="2715" xr:uid="{00000000-0005-0000-0000-0000D2900000}"/>
    <cellStyle name="Normal 9 2 4 2 2" xfId="1170" xr:uid="{00000000-0005-0000-0000-0000D3900000}"/>
    <cellStyle name="Normal 9 2 4 2 2 10" xfId="5594" xr:uid="{00000000-0005-0000-0000-0000D4900000}"/>
    <cellStyle name="Normal 9 2 4 2 2 11" xfId="3121" xr:uid="{00000000-0005-0000-0000-0000D5900000}"/>
    <cellStyle name="Normal 9 2 4 2 2 2" xfId="1985" xr:uid="{00000000-0005-0000-0000-0000D6900000}"/>
    <cellStyle name="Normal 9 2 4 2 2 2 10" xfId="3933" xr:uid="{00000000-0005-0000-0000-0000D7900000}"/>
    <cellStyle name="Normal 9 2 4 2 2 2 2" xfId="7542" xr:uid="{00000000-0005-0000-0000-0000D8900000}"/>
    <cellStyle name="Normal 9 2 4 2 2 2 2 2" xfId="17886" xr:uid="{00000000-0005-0000-0000-0000D9900000}"/>
    <cellStyle name="Normal 9 2 4 2 2 2 2 2 2" xfId="41210" xr:uid="{00000000-0005-0000-0000-0000DA900000}"/>
    <cellStyle name="Normal 9 2 4 2 2 2 2 3" xfId="12712" xr:uid="{00000000-0005-0000-0000-0000DB900000}"/>
    <cellStyle name="Normal 9 2 4 2 2 2 2 3 2" xfId="35895" xr:uid="{00000000-0005-0000-0000-0000DC900000}"/>
    <cellStyle name="Normal 9 2 4 2 2 2 2 4" xfId="30585" xr:uid="{00000000-0005-0000-0000-0000DD900000}"/>
    <cellStyle name="Normal 9 2 4 2 2 2 2 5" xfId="25270" xr:uid="{00000000-0005-0000-0000-0000DE900000}"/>
    <cellStyle name="Normal 9 2 4 2 2 2 3" xfId="9176" xr:uid="{00000000-0005-0000-0000-0000DF900000}"/>
    <cellStyle name="Normal 9 2 4 2 2 2 3 2" xfId="19633" xr:uid="{00000000-0005-0000-0000-0000E0900000}"/>
    <cellStyle name="Normal 9 2 4 2 2 2 3 2 2" xfId="42978" xr:uid="{00000000-0005-0000-0000-0000E1900000}"/>
    <cellStyle name="Normal 9 2 4 2 2 2 3 3" xfId="14479" xr:uid="{00000000-0005-0000-0000-0000E2900000}"/>
    <cellStyle name="Normal 9 2 4 2 2 2 3 3 2" xfId="37663" xr:uid="{00000000-0005-0000-0000-0000E3900000}"/>
    <cellStyle name="Normal 9 2 4 2 2 2 3 4" xfId="32353" xr:uid="{00000000-0005-0000-0000-0000E4900000}"/>
    <cellStyle name="Normal 9 2 4 2 2 2 3 5" xfId="27038" xr:uid="{00000000-0005-0000-0000-0000E5900000}"/>
    <cellStyle name="Normal 9 2 4 2 2 2 4" xfId="16260" xr:uid="{00000000-0005-0000-0000-0000E6900000}"/>
    <cellStyle name="Normal 9 2 4 2 2 2 4 2" xfId="39447" xr:uid="{00000000-0005-0000-0000-0000E7900000}"/>
    <cellStyle name="Normal 9 2 4 2 2 2 5" xfId="10951" xr:uid="{00000000-0005-0000-0000-0000E8900000}"/>
    <cellStyle name="Normal 9 2 4 2 2 2 5 2" xfId="34132" xr:uid="{00000000-0005-0000-0000-0000E9900000}"/>
    <cellStyle name="Normal 9 2 4 2 2 2 6" xfId="21578" xr:uid="{00000000-0005-0000-0000-0000EA900000}"/>
    <cellStyle name="Normal 9 2 4 2 2 2 6 2" xfId="28822" xr:uid="{00000000-0005-0000-0000-0000EB900000}"/>
    <cellStyle name="Normal 9 2 4 2 2 2 7" xfId="23507" xr:uid="{00000000-0005-0000-0000-0000EC900000}"/>
    <cellStyle name="Normal 9 2 4 2 2 2 8" xfId="44773" xr:uid="{00000000-0005-0000-0000-0000ED900000}"/>
    <cellStyle name="Normal 9 2 4 2 2 2 9" xfId="5595" xr:uid="{00000000-0005-0000-0000-0000EE900000}"/>
    <cellStyle name="Normal 9 2 4 2 2 3" xfId="6742" xr:uid="{00000000-0005-0000-0000-0000EF900000}"/>
    <cellStyle name="Normal 9 2 4 2 2 3 2" xfId="17134" xr:uid="{00000000-0005-0000-0000-0000F0900000}"/>
    <cellStyle name="Normal 9 2 4 2 2 3 2 2" xfId="40398" xr:uid="{00000000-0005-0000-0000-0000F1900000}"/>
    <cellStyle name="Normal 9 2 4 2 2 3 3" xfId="11900" xr:uid="{00000000-0005-0000-0000-0000F2900000}"/>
    <cellStyle name="Normal 9 2 4 2 2 3 3 2" xfId="35083" xr:uid="{00000000-0005-0000-0000-0000F3900000}"/>
    <cellStyle name="Normal 9 2 4 2 2 3 4" xfId="29773" xr:uid="{00000000-0005-0000-0000-0000F4900000}"/>
    <cellStyle name="Normal 9 2 4 2 2 3 5" xfId="24458" xr:uid="{00000000-0005-0000-0000-0000F5900000}"/>
    <cellStyle name="Normal 9 2 4 2 2 4" xfId="8423" xr:uid="{00000000-0005-0000-0000-0000F6900000}"/>
    <cellStyle name="Normal 9 2 4 2 2 4 2" xfId="18821" xr:uid="{00000000-0005-0000-0000-0000F7900000}"/>
    <cellStyle name="Normal 9 2 4 2 2 4 2 2" xfId="42166" xr:uid="{00000000-0005-0000-0000-0000F8900000}"/>
    <cellStyle name="Normal 9 2 4 2 2 4 3" xfId="13667" xr:uid="{00000000-0005-0000-0000-0000F9900000}"/>
    <cellStyle name="Normal 9 2 4 2 2 4 3 2" xfId="36851" xr:uid="{00000000-0005-0000-0000-0000FA900000}"/>
    <cellStyle name="Normal 9 2 4 2 2 4 4" xfId="31541" xr:uid="{00000000-0005-0000-0000-0000FB900000}"/>
    <cellStyle name="Normal 9 2 4 2 2 4 5" xfId="26226" xr:uid="{00000000-0005-0000-0000-0000FC900000}"/>
    <cellStyle name="Normal 9 2 4 2 2 5" xfId="15448" xr:uid="{00000000-0005-0000-0000-0000FD900000}"/>
    <cellStyle name="Normal 9 2 4 2 2 5 2" xfId="38635" xr:uid="{00000000-0005-0000-0000-0000FE900000}"/>
    <cellStyle name="Normal 9 2 4 2 2 6" xfId="10139" xr:uid="{00000000-0005-0000-0000-0000FF900000}"/>
    <cellStyle name="Normal 9 2 4 2 2 6 2" xfId="33320" xr:uid="{00000000-0005-0000-0000-000000910000}"/>
    <cellStyle name="Normal 9 2 4 2 2 7" xfId="20766" xr:uid="{00000000-0005-0000-0000-000001910000}"/>
    <cellStyle name="Normal 9 2 4 2 2 7 2" xfId="28010" xr:uid="{00000000-0005-0000-0000-000002910000}"/>
    <cellStyle name="Normal 9 2 4 2 2 8" xfId="22695" xr:uid="{00000000-0005-0000-0000-000003910000}"/>
    <cellStyle name="Normal 9 2 4 2 2 9" xfId="43961" xr:uid="{00000000-0005-0000-0000-000004910000}"/>
    <cellStyle name="Normal 9 2 4 2 3" xfId="1578" xr:uid="{00000000-0005-0000-0000-000005910000}"/>
    <cellStyle name="Normal 9 2 4 2 3 10" xfId="3527" xr:uid="{00000000-0005-0000-0000-000006910000}"/>
    <cellStyle name="Normal 9 2 4 2 3 2" xfId="7142" xr:uid="{00000000-0005-0000-0000-000007910000}"/>
    <cellStyle name="Normal 9 2 4 2 3 2 2" xfId="17504" xr:uid="{00000000-0005-0000-0000-000008910000}"/>
    <cellStyle name="Normal 9 2 4 2 3 2 2 2" xfId="40804" xr:uid="{00000000-0005-0000-0000-000009910000}"/>
    <cellStyle name="Normal 9 2 4 2 3 2 3" xfId="12306" xr:uid="{00000000-0005-0000-0000-00000A910000}"/>
    <cellStyle name="Normal 9 2 4 2 3 2 3 2" xfId="35489" xr:uid="{00000000-0005-0000-0000-00000B910000}"/>
    <cellStyle name="Normal 9 2 4 2 3 2 4" xfId="30179" xr:uid="{00000000-0005-0000-0000-00000C910000}"/>
    <cellStyle name="Normal 9 2 4 2 3 2 5" xfId="24864" xr:uid="{00000000-0005-0000-0000-00000D910000}"/>
    <cellStyle name="Normal 9 2 4 2 3 3" xfId="8793" xr:uid="{00000000-0005-0000-0000-00000E910000}"/>
    <cellStyle name="Normal 9 2 4 2 3 3 2" xfId="19227" xr:uid="{00000000-0005-0000-0000-00000F910000}"/>
    <cellStyle name="Normal 9 2 4 2 3 3 2 2" xfId="42572" xr:uid="{00000000-0005-0000-0000-000010910000}"/>
    <cellStyle name="Normal 9 2 4 2 3 3 3" xfId="14073" xr:uid="{00000000-0005-0000-0000-000011910000}"/>
    <cellStyle name="Normal 9 2 4 2 3 3 3 2" xfId="37257" xr:uid="{00000000-0005-0000-0000-000012910000}"/>
    <cellStyle name="Normal 9 2 4 2 3 3 4" xfId="31947" xr:uid="{00000000-0005-0000-0000-000013910000}"/>
    <cellStyle name="Normal 9 2 4 2 3 3 5" xfId="26632" xr:uid="{00000000-0005-0000-0000-000014910000}"/>
    <cellStyle name="Normal 9 2 4 2 3 4" xfId="15854" xr:uid="{00000000-0005-0000-0000-000015910000}"/>
    <cellStyle name="Normal 9 2 4 2 3 4 2" xfId="39041" xr:uid="{00000000-0005-0000-0000-000016910000}"/>
    <cellStyle name="Normal 9 2 4 2 3 5" xfId="10545" xr:uid="{00000000-0005-0000-0000-000017910000}"/>
    <cellStyle name="Normal 9 2 4 2 3 5 2" xfId="33726" xr:uid="{00000000-0005-0000-0000-000018910000}"/>
    <cellStyle name="Normal 9 2 4 2 3 6" xfId="21172" xr:uid="{00000000-0005-0000-0000-000019910000}"/>
    <cellStyle name="Normal 9 2 4 2 3 6 2" xfId="28416" xr:uid="{00000000-0005-0000-0000-00001A910000}"/>
    <cellStyle name="Normal 9 2 4 2 3 7" xfId="23101" xr:uid="{00000000-0005-0000-0000-00001B910000}"/>
    <cellStyle name="Normal 9 2 4 2 3 8" xfId="44367" xr:uid="{00000000-0005-0000-0000-00001C910000}"/>
    <cellStyle name="Normal 9 2 4 2 3 9" xfId="5596" xr:uid="{00000000-0005-0000-0000-00001D910000}"/>
    <cellStyle name="Normal 9 2 4 2 4" xfId="6343" xr:uid="{00000000-0005-0000-0000-00001E910000}"/>
    <cellStyle name="Normal 9 2 4 2 4 2" xfId="16776" xr:uid="{00000000-0005-0000-0000-00001F910000}"/>
    <cellStyle name="Normal 9 2 4 2 4 2 2" xfId="39992" xr:uid="{00000000-0005-0000-0000-000020910000}"/>
    <cellStyle name="Normal 9 2 4 2 4 3" xfId="11494" xr:uid="{00000000-0005-0000-0000-000021910000}"/>
    <cellStyle name="Normal 9 2 4 2 4 3 2" xfId="34677" xr:uid="{00000000-0005-0000-0000-000022910000}"/>
    <cellStyle name="Normal 9 2 4 2 4 4" xfId="29367" xr:uid="{00000000-0005-0000-0000-000023910000}"/>
    <cellStyle name="Normal 9 2 4 2 4 5" xfId="24052" xr:uid="{00000000-0005-0000-0000-000024910000}"/>
    <cellStyle name="Normal 9 2 4 2 5" xfId="8065" xr:uid="{00000000-0005-0000-0000-000025910000}"/>
    <cellStyle name="Normal 9 2 4 2 5 2" xfId="18416" xr:uid="{00000000-0005-0000-0000-000026910000}"/>
    <cellStyle name="Normal 9 2 4 2 5 2 2" xfId="41760" xr:uid="{00000000-0005-0000-0000-000027910000}"/>
    <cellStyle name="Normal 9 2 4 2 5 3" xfId="13261" xr:uid="{00000000-0005-0000-0000-000028910000}"/>
    <cellStyle name="Normal 9 2 4 2 5 3 2" xfId="36445" xr:uid="{00000000-0005-0000-0000-000029910000}"/>
    <cellStyle name="Normal 9 2 4 2 5 4" xfId="31135" xr:uid="{00000000-0005-0000-0000-00002A910000}"/>
    <cellStyle name="Normal 9 2 4 2 5 5" xfId="25820" xr:uid="{00000000-0005-0000-0000-00002B910000}"/>
    <cellStyle name="Normal 9 2 4 2 6" xfId="15042" xr:uid="{00000000-0005-0000-0000-00002C910000}"/>
    <cellStyle name="Normal 9 2 4 2 6 2" xfId="38229" xr:uid="{00000000-0005-0000-0000-00002D910000}"/>
    <cellStyle name="Normal 9 2 4 2 7" xfId="9733" xr:uid="{00000000-0005-0000-0000-00002E910000}"/>
    <cellStyle name="Normal 9 2 4 2 7 2" xfId="32914" xr:uid="{00000000-0005-0000-0000-00002F910000}"/>
    <cellStyle name="Normal 9 2 4 2 8" xfId="20360" xr:uid="{00000000-0005-0000-0000-000030910000}"/>
    <cellStyle name="Normal 9 2 4 2 8 2" xfId="27604" xr:uid="{00000000-0005-0000-0000-000031910000}"/>
    <cellStyle name="Normal 9 2 4 2 9" xfId="22289" xr:uid="{00000000-0005-0000-0000-000032910000}"/>
    <cellStyle name="Normal 9 2 4 3" xfId="891" xr:uid="{00000000-0005-0000-0000-000033910000}"/>
    <cellStyle name="Normal 9 2 4 3 10" xfId="43684" xr:uid="{00000000-0005-0000-0000-000034910000}"/>
    <cellStyle name="Normal 9 2 4 3 11" xfId="5597" xr:uid="{00000000-0005-0000-0000-000035910000}"/>
    <cellStyle name="Normal 9 2 4 3 12" xfId="2844" xr:uid="{00000000-0005-0000-0000-000036910000}"/>
    <cellStyle name="Normal 9 2 4 3 2" xfId="1299" xr:uid="{00000000-0005-0000-0000-000037910000}"/>
    <cellStyle name="Normal 9 2 4 3 2 10" xfId="5598" xr:uid="{00000000-0005-0000-0000-000038910000}"/>
    <cellStyle name="Normal 9 2 4 3 2 11" xfId="3250" xr:uid="{00000000-0005-0000-0000-000039910000}"/>
    <cellStyle name="Normal 9 2 4 3 2 2" xfId="2114" xr:uid="{00000000-0005-0000-0000-00003A910000}"/>
    <cellStyle name="Normal 9 2 4 3 2 2 10" xfId="4062" xr:uid="{00000000-0005-0000-0000-00003B910000}"/>
    <cellStyle name="Normal 9 2 4 3 2 2 2" xfId="7669" xr:uid="{00000000-0005-0000-0000-00003C910000}"/>
    <cellStyle name="Normal 9 2 4 3 2 2 2 2" xfId="18003" xr:uid="{00000000-0005-0000-0000-00003D910000}"/>
    <cellStyle name="Normal 9 2 4 3 2 2 2 2 2" xfId="41339" xr:uid="{00000000-0005-0000-0000-00003E910000}"/>
    <cellStyle name="Normal 9 2 4 3 2 2 2 3" xfId="12841" xr:uid="{00000000-0005-0000-0000-00003F910000}"/>
    <cellStyle name="Normal 9 2 4 3 2 2 2 3 2" xfId="36024" xr:uid="{00000000-0005-0000-0000-000040910000}"/>
    <cellStyle name="Normal 9 2 4 3 2 2 2 4" xfId="30714" xr:uid="{00000000-0005-0000-0000-000041910000}"/>
    <cellStyle name="Normal 9 2 4 3 2 2 2 5" xfId="25399" xr:uid="{00000000-0005-0000-0000-000042910000}"/>
    <cellStyle name="Normal 9 2 4 3 2 2 3" xfId="9293" xr:uid="{00000000-0005-0000-0000-000043910000}"/>
    <cellStyle name="Normal 9 2 4 3 2 2 3 2" xfId="19762" xr:uid="{00000000-0005-0000-0000-000044910000}"/>
    <cellStyle name="Normal 9 2 4 3 2 2 3 2 2" xfId="43107" xr:uid="{00000000-0005-0000-0000-000045910000}"/>
    <cellStyle name="Normal 9 2 4 3 2 2 3 3" xfId="14608" xr:uid="{00000000-0005-0000-0000-000046910000}"/>
    <cellStyle name="Normal 9 2 4 3 2 2 3 3 2" xfId="37792" xr:uid="{00000000-0005-0000-0000-000047910000}"/>
    <cellStyle name="Normal 9 2 4 3 2 2 3 4" xfId="32482" xr:uid="{00000000-0005-0000-0000-000048910000}"/>
    <cellStyle name="Normal 9 2 4 3 2 2 3 5" xfId="27167" xr:uid="{00000000-0005-0000-0000-000049910000}"/>
    <cellStyle name="Normal 9 2 4 3 2 2 4" xfId="16389" xr:uid="{00000000-0005-0000-0000-00004A910000}"/>
    <cellStyle name="Normal 9 2 4 3 2 2 4 2" xfId="39576" xr:uid="{00000000-0005-0000-0000-00004B910000}"/>
    <cellStyle name="Normal 9 2 4 3 2 2 5" xfId="11080" xr:uid="{00000000-0005-0000-0000-00004C910000}"/>
    <cellStyle name="Normal 9 2 4 3 2 2 5 2" xfId="34261" xr:uid="{00000000-0005-0000-0000-00004D910000}"/>
    <cellStyle name="Normal 9 2 4 3 2 2 6" xfId="21707" xr:uid="{00000000-0005-0000-0000-00004E910000}"/>
    <cellStyle name="Normal 9 2 4 3 2 2 6 2" xfId="28951" xr:uid="{00000000-0005-0000-0000-00004F910000}"/>
    <cellStyle name="Normal 9 2 4 3 2 2 7" xfId="23636" xr:uid="{00000000-0005-0000-0000-000050910000}"/>
    <cellStyle name="Normal 9 2 4 3 2 2 8" xfId="44902" xr:uid="{00000000-0005-0000-0000-000051910000}"/>
    <cellStyle name="Normal 9 2 4 3 2 2 9" xfId="5599" xr:uid="{00000000-0005-0000-0000-000052910000}"/>
    <cellStyle name="Normal 9 2 4 3 2 3" xfId="6869" xr:uid="{00000000-0005-0000-0000-000053910000}"/>
    <cellStyle name="Normal 9 2 4 3 2 3 2" xfId="17239" xr:uid="{00000000-0005-0000-0000-000054910000}"/>
    <cellStyle name="Normal 9 2 4 3 2 3 2 2" xfId="40527" xr:uid="{00000000-0005-0000-0000-000055910000}"/>
    <cellStyle name="Normal 9 2 4 3 2 3 3" xfId="12029" xr:uid="{00000000-0005-0000-0000-000056910000}"/>
    <cellStyle name="Normal 9 2 4 3 2 3 3 2" xfId="35212" xr:uid="{00000000-0005-0000-0000-000057910000}"/>
    <cellStyle name="Normal 9 2 4 3 2 3 4" xfId="29902" xr:uid="{00000000-0005-0000-0000-000058910000}"/>
    <cellStyle name="Normal 9 2 4 3 2 3 5" xfId="24587" xr:uid="{00000000-0005-0000-0000-000059910000}"/>
    <cellStyle name="Normal 9 2 4 3 2 4" xfId="8528" xr:uid="{00000000-0005-0000-0000-00005A910000}"/>
    <cellStyle name="Normal 9 2 4 3 2 4 2" xfId="18950" xr:uid="{00000000-0005-0000-0000-00005B910000}"/>
    <cellStyle name="Normal 9 2 4 3 2 4 2 2" xfId="42295" xr:uid="{00000000-0005-0000-0000-00005C910000}"/>
    <cellStyle name="Normal 9 2 4 3 2 4 3" xfId="13796" xr:uid="{00000000-0005-0000-0000-00005D910000}"/>
    <cellStyle name="Normal 9 2 4 3 2 4 3 2" xfId="36980" xr:uid="{00000000-0005-0000-0000-00005E910000}"/>
    <cellStyle name="Normal 9 2 4 3 2 4 4" xfId="31670" xr:uid="{00000000-0005-0000-0000-00005F910000}"/>
    <cellStyle name="Normal 9 2 4 3 2 4 5" xfId="26355" xr:uid="{00000000-0005-0000-0000-000060910000}"/>
    <cellStyle name="Normal 9 2 4 3 2 5" xfId="15577" xr:uid="{00000000-0005-0000-0000-000061910000}"/>
    <cellStyle name="Normal 9 2 4 3 2 5 2" xfId="38764" xr:uid="{00000000-0005-0000-0000-000062910000}"/>
    <cellStyle name="Normal 9 2 4 3 2 6" xfId="10268" xr:uid="{00000000-0005-0000-0000-000063910000}"/>
    <cellStyle name="Normal 9 2 4 3 2 6 2" xfId="33449" xr:uid="{00000000-0005-0000-0000-000064910000}"/>
    <cellStyle name="Normal 9 2 4 3 2 7" xfId="20895" xr:uid="{00000000-0005-0000-0000-000065910000}"/>
    <cellStyle name="Normal 9 2 4 3 2 7 2" xfId="28139" xr:uid="{00000000-0005-0000-0000-000066910000}"/>
    <cellStyle name="Normal 9 2 4 3 2 8" xfId="22824" xr:uid="{00000000-0005-0000-0000-000067910000}"/>
    <cellStyle name="Normal 9 2 4 3 2 9" xfId="44090" xr:uid="{00000000-0005-0000-0000-000068910000}"/>
    <cellStyle name="Normal 9 2 4 3 3" xfId="1707" xr:uid="{00000000-0005-0000-0000-000069910000}"/>
    <cellStyle name="Normal 9 2 4 3 3 10" xfId="3656" xr:uid="{00000000-0005-0000-0000-00006A910000}"/>
    <cellStyle name="Normal 9 2 4 3 3 2" xfId="7269" xr:uid="{00000000-0005-0000-0000-00006B910000}"/>
    <cellStyle name="Normal 9 2 4 3 3 2 2" xfId="17621" xr:uid="{00000000-0005-0000-0000-00006C910000}"/>
    <cellStyle name="Normal 9 2 4 3 3 2 2 2" xfId="40933" xr:uid="{00000000-0005-0000-0000-00006D910000}"/>
    <cellStyle name="Normal 9 2 4 3 3 2 3" xfId="12435" xr:uid="{00000000-0005-0000-0000-00006E910000}"/>
    <cellStyle name="Normal 9 2 4 3 3 2 3 2" xfId="35618" xr:uid="{00000000-0005-0000-0000-00006F910000}"/>
    <cellStyle name="Normal 9 2 4 3 3 2 4" xfId="30308" xr:uid="{00000000-0005-0000-0000-000070910000}"/>
    <cellStyle name="Normal 9 2 4 3 3 2 5" xfId="24993" xr:uid="{00000000-0005-0000-0000-000071910000}"/>
    <cellStyle name="Normal 9 2 4 3 3 3" xfId="8910" xr:uid="{00000000-0005-0000-0000-000072910000}"/>
    <cellStyle name="Normal 9 2 4 3 3 3 2" xfId="19356" xr:uid="{00000000-0005-0000-0000-000073910000}"/>
    <cellStyle name="Normal 9 2 4 3 3 3 2 2" xfId="42701" xr:uid="{00000000-0005-0000-0000-000074910000}"/>
    <cellStyle name="Normal 9 2 4 3 3 3 3" xfId="14202" xr:uid="{00000000-0005-0000-0000-000075910000}"/>
    <cellStyle name="Normal 9 2 4 3 3 3 3 2" xfId="37386" xr:uid="{00000000-0005-0000-0000-000076910000}"/>
    <cellStyle name="Normal 9 2 4 3 3 3 4" xfId="32076" xr:uid="{00000000-0005-0000-0000-000077910000}"/>
    <cellStyle name="Normal 9 2 4 3 3 3 5" xfId="26761" xr:uid="{00000000-0005-0000-0000-000078910000}"/>
    <cellStyle name="Normal 9 2 4 3 3 4" xfId="15983" xr:uid="{00000000-0005-0000-0000-000079910000}"/>
    <cellStyle name="Normal 9 2 4 3 3 4 2" xfId="39170" xr:uid="{00000000-0005-0000-0000-00007A910000}"/>
    <cellStyle name="Normal 9 2 4 3 3 5" xfId="10674" xr:uid="{00000000-0005-0000-0000-00007B910000}"/>
    <cellStyle name="Normal 9 2 4 3 3 5 2" xfId="33855" xr:uid="{00000000-0005-0000-0000-00007C910000}"/>
    <cellStyle name="Normal 9 2 4 3 3 6" xfId="21301" xr:uid="{00000000-0005-0000-0000-00007D910000}"/>
    <cellStyle name="Normal 9 2 4 3 3 6 2" xfId="28545" xr:uid="{00000000-0005-0000-0000-00007E910000}"/>
    <cellStyle name="Normal 9 2 4 3 3 7" xfId="23230" xr:uid="{00000000-0005-0000-0000-00007F910000}"/>
    <cellStyle name="Normal 9 2 4 3 3 8" xfId="44496" xr:uid="{00000000-0005-0000-0000-000080910000}"/>
    <cellStyle name="Normal 9 2 4 3 3 9" xfId="5600" xr:uid="{00000000-0005-0000-0000-000081910000}"/>
    <cellStyle name="Normal 9 2 4 3 4" xfId="6470" xr:uid="{00000000-0005-0000-0000-000082910000}"/>
    <cellStyle name="Normal 9 2 4 3 4 2" xfId="16881" xr:uid="{00000000-0005-0000-0000-000083910000}"/>
    <cellStyle name="Normal 9 2 4 3 4 2 2" xfId="40121" xr:uid="{00000000-0005-0000-0000-000084910000}"/>
    <cellStyle name="Normal 9 2 4 3 4 3" xfId="11623" xr:uid="{00000000-0005-0000-0000-000085910000}"/>
    <cellStyle name="Normal 9 2 4 3 4 3 2" xfId="34806" xr:uid="{00000000-0005-0000-0000-000086910000}"/>
    <cellStyle name="Normal 9 2 4 3 4 4" xfId="29496" xr:uid="{00000000-0005-0000-0000-000087910000}"/>
    <cellStyle name="Normal 9 2 4 3 4 5" xfId="24181" xr:uid="{00000000-0005-0000-0000-000088910000}"/>
    <cellStyle name="Normal 9 2 4 3 5" xfId="8170" xr:uid="{00000000-0005-0000-0000-000089910000}"/>
    <cellStyle name="Normal 9 2 4 3 5 2" xfId="18545" xr:uid="{00000000-0005-0000-0000-00008A910000}"/>
    <cellStyle name="Normal 9 2 4 3 5 2 2" xfId="41889" xr:uid="{00000000-0005-0000-0000-00008B910000}"/>
    <cellStyle name="Normal 9 2 4 3 5 3" xfId="13390" xr:uid="{00000000-0005-0000-0000-00008C910000}"/>
    <cellStyle name="Normal 9 2 4 3 5 3 2" xfId="36574" xr:uid="{00000000-0005-0000-0000-00008D910000}"/>
    <cellStyle name="Normal 9 2 4 3 5 4" xfId="31264" xr:uid="{00000000-0005-0000-0000-00008E910000}"/>
    <cellStyle name="Normal 9 2 4 3 5 5" xfId="25949" xr:uid="{00000000-0005-0000-0000-00008F910000}"/>
    <cellStyle name="Normal 9 2 4 3 6" xfId="15171" xr:uid="{00000000-0005-0000-0000-000090910000}"/>
    <cellStyle name="Normal 9 2 4 3 6 2" xfId="38358" xr:uid="{00000000-0005-0000-0000-000091910000}"/>
    <cellStyle name="Normal 9 2 4 3 7" xfId="9862" xr:uid="{00000000-0005-0000-0000-000092910000}"/>
    <cellStyle name="Normal 9 2 4 3 7 2" xfId="33043" xr:uid="{00000000-0005-0000-0000-000093910000}"/>
    <cellStyle name="Normal 9 2 4 3 8" xfId="20489" xr:uid="{00000000-0005-0000-0000-000094910000}"/>
    <cellStyle name="Normal 9 2 4 3 8 2" xfId="27733" xr:uid="{00000000-0005-0000-0000-000095910000}"/>
    <cellStyle name="Normal 9 2 4 3 9" xfId="22418" xr:uid="{00000000-0005-0000-0000-000096910000}"/>
    <cellStyle name="Normal 9 2 4 4" xfId="1035" xr:uid="{00000000-0005-0000-0000-000097910000}"/>
    <cellStyle name="Normal 9 2 4 4 10" xfId="5601" xr:uid="{00000000-0005-0000-0000-000098910000}"/>
    <cellStyle name="Normal 9 2 4 4 11" xfId="2986" xr:uid="{00000000-0005-0000-0000-000099910000}"/>
    <cellStyle name="Normal 9 2 4 4 2" xfId="1850" xr:uid="{00000000-0005-0000-0000-00009A910000}"/>
    <cellStyle name="Normal 9 2 4 4 2 10" xfId="3798" xr:uid="{00000000-0005-0000-0000-00009B910000}"/>
    <cellStyle name="Normal 9 2 4 4 2 2" xfId="7409" xr:uid="{00000000-0005-0000-0000-00009C910000}"/>
    <cellStyle name="Normal 9 2 4 4 2 2 2" xfId="17763" xr:uid="{00000000-0005-0000-0000-00009D910000}"/>
    <cellStyle name="Normal 9 2 4 4 2 2 2 2" xfId="41075" xr:uid="{00000000-0005-0000-0000-00009E910000}"/>
    <cellStyle name="Normal 9 2 4 4 2 2 3" xfId="12577" xr:uid="{00000000-0005-0000-0000-00009F910000}"/>
    <cellStyle name="Normal 9 2 4 4 2 2 3 2" xfId="35760" xr:uid="{00000000-0005-0000-0000-0000A0910000}"/>
    <cellStyle name="Normal 9 2 4 4 2 2 4" xfId="30450" xr:uid="{00000000-0005-0000-0000-0000A1910000}"/>
    <cellStyle name="Normal 9 2 4 4 2 2 5" xfId="25135" xr:uid="{00000000-0005-0000-0000-0000A2910000}"/>
    <cellStyle name="Normal 9 2 4 4 2 3" xfId="9053" xr:uid="{00000000-0005-0000-0000-0000A3910000}"/>
    <cellStyle name="Normal 9 2 4 4 2 3 2" xfId="19498" xr:uid="{00000000-0005-0000-0000-0000A4910000}"/>
    <cellStyle name="Normal 9 2 4 4 2 3 2 2" xfId="42843" xr:uid="{00000000-0005-0000-0000-0000A5910000}"/>
    <cellStyle name="Normal 9 2 4 4 2 3 3" xfId="14344" xr:uid="{00000000-0005-0000-0000-0000A6910000}"/>
    <cellStyle name="Normal 9 2 4 4 2 3 3 2" xfId="37528" xr:uid="{00000000-0005-0000-0000-0000A7910000}"/>
    <cellStyle name="Normal 9 2 4 4 2 3 4" xfId="32218" xr:uid="{00000000-0005-0000-0000-0000A8910000}"/>
    <cellStyle name="Normal 9 2 4 4 2 3 5" xfId="26903" xr:uid="{00000000-0005-0000-0000-0000A9910000}"/>
    <cellStyle name="Normal 9 2 4 4 2 4" xfId="16125" xr:uid="{00000000-0005-0000-0000-0000AA910000}"/>
    <cellStyle name="Normal 9 2 4 4 2 4 2" xfId="39312" xr:uid="{00000000-0005-0000-0000-0000AB910000}"/>
    <cellStyle name="Normal 9 2 4 4 2 5" xfId="10816" xr:uid="{00000000-0005-0000-0000-0000AC910000}"/>
    <cellStyle name="Normal 9 2 4 4 2 5 2" xfId="33997" xr:uid="{00000000-0005-0000-0000-0000AD910000}"/>
    <cellStyle name="Normal 9 2 4 4 2 6" xfId="21443" xr:uid="{00000000-0005-0000-0000-0000AE910000}"/>
    <cellStyle name="Normal 9 2 4 4 2 6 2" xfId="28687" xr:uid="{00000000-0005-0000-0000-0000AF910000}"/>
    <cellStyle name="Normal 9 2 4 4 2 7" xfId="23372" xr:uid="{00000000-0005-0000-0000-0000B0910000}"/>
    <cellStyle name="Normal 9 2 4 4 2 8" xfId="44638" xr:uid="{00000000-0005-0000-0000-0000B1910000}"/>
    <cellStyle name="Normal 9 2 4 4 2 9" xfId="5602" xr:uid="{00000000-0005-0000-0000-0000B2910000}"/>
    <cellStyle name="Normal 9 2 4 4 3" xfId="6609" xr:uid="{00000000-0005-0000-0000-0000B3910000}"/>
    <cellStyle name="Normal 9 2 4 4 3 2" xfId="17011" xr:uid="{00000000-0005-0000-0000-0000B4910000}"/>
    <cellStyle name="Normal 9 2 4 4 3 2 2" xfId="40263" xr:uid="{00000000-0005-0000-0000-0000B5910000}"/>
    <cellStyle name="Normal 9 2 4 4 3 3" xfId="11765" xr:uid="{00000000-0005-0000-0000-0000B6910000}"/>
    <cellStyle name="Normal 9 2 4 4 3 3 2" xfId="34948" xr:uid="{00000000-0005-0000-0000-0000B7910000}"/>
    <cellStyle name="Normal 9 2 4 4 3 4" xfId="29638" xr:uid="{00000000-0005-0000-0000-0000B8910000}"/>
    <cellStyle name="Normal 9 2 4 4 3 5" xfId="24323" xr:uid="{00000000-0005-0000-0000-0000B9910000}"/>
    <cellStyle name="Normal 9 2 4 4 4" xfId="8300" xr:uid="{00000000-0005-0000-0000-0000BA910000}"/>
    <cellStyle name="Normal 9 2 4 4 4 2" xfId="18686" xr:uid="{00000000-0005-0000-0000-0000BB910000}"/>
    <cellStyle name="Normal 9 2 4 4 4 2 2" xfId="42031" xr:uid="{00000000-0005-0000-0000-0000BC910000}"/>
    <cellStyle name="Normal 9 2 4 4 4 3" xfId="13532" xr:uid="{00000000-0005-0000-0000-0000BD910000}"/>
    <cellStyle name="Normal 9 2 4 4 4 3 2" xfId="36716" xr:uid="{00000000-0005-0000-0000-0000BE910000}"/>
    <cellStyle name="Normal 9 2 4 4 4 4" xfId="31406" xr:uid="{00000000-0005-0000-0000-0000BF910000}"/>
    <cellStyle name="Normal 9 2 4 4 4 5" xfId="26091" xr:uid="{00000000-0005-0000-0000-0000C0910000}"/>
    <cellStyle name="Normal 9 2 4 4 5" xfId="15313" xr:uid="{00000000-0005-0000-0000-0000C1910000}"/>
    <cellStyle name="Normal 9 2 4 4 5 2" xfId="38500" xr:uid="{00000000-0005-0000-0000-0000C2910000}"/>
    <cellStyle name="Normal 9 2 4 4 6" xfId="10004" xr:uid="{00000000-0005-0000-0000-0000C3910000}"/>
    <cellStyle name="Normal 9 2 4 4 6 2" xfId="33185" xr:uid="{00000000-0005-0000-0000-0000C4910000}"/>
    <cellStyle name="Normal 9 2 4 4 7" xfId="20631" xr:uid="{00000000-0005-0000-0000-0000C5910000}"/>
    <cellStyle name="Normal 9 2 4 4 7 2" xfId="27875" xr:uid="{00000000-0005-0000-0000-0000C6910000}"/>
    <cellStyle name="Normal 9 2 4 4 8" xfId="22560" xr:uid="{00000000-0005-0000-0000-0000C7910000}"/>
    <cellStyle name="Normal 9 2 4 4 9" xfId="43826" xr:uid="{00000000-0005-0000-0000-0000C8910000}"/>
    <cellStyle name="Normal 9 2 4 5" xfId="616" xr:uid="{00000000-0005-0000-0000-0000C9910000}"/>
    <cellStyle name="Normal 9 2 4 5 10" xfId="2580" xr:uid="{00000000-0005-0000-0000-0000CA910000}"/>
    <cellStyle name="Normal 9 2 4 5 2" xfId="6210" xr:uid="{00000000-0005-0000-0000-0000CB910000}"/>
    <cellStyle name="Normal 9 2 4 5 2 2" xfId="16653" xr:uid="{00000000-0005-0000-0000-0000CC910000}"/>
    <cellStyle name="Normal 9 2 4 5 2 2 2" xfId="39857" xr:uid="{00000000-0005-0000-0000-0000CD910000}"/>
    <cellStyle name="Normal 9 2 4 5 2 3" xfId="11359" xr:uid="{00000000-0005-0000-0000-0000CE910000}"/>
    <cellStyle name="Normal 9 2 4 5 2 3 2" xfId="34542" xr:uid="{00000000-0005-0000-0000-0000CF910000}"/>
    <cellStyle name="Normal 9 2 4 5 2 4" xfId="29232" xr:uid="{00000000-0005-0000-0000-0000D0910000}"/>
    <cellStyle name="Normal 9 2 4 5 2 5" xfId="23917" xr:uid="{00000000-0005-0000-0000-0000D1910000}"/>
    <cellStyle name="Normal 9 2 4 5 3" xfId="7942" xr:uid="{00000000-0005-0000-0000-0000D2910000}"/>
    <cellStyle name="Normal 9 2 4 5 3 2" xfId="18281" xr:uid="{00000000-0005-0000-0000-0000D3910000}"/>
    <cellStyle name="Normal 9 2 4 5 3 2 2" xfId="41625" xr:uid="{00000000-0005-0000-0000-0000D4910000}"/>
    <cellStyle name="Normal 9 2 4 5 3 3" xfId="13126" xr:uid="{00000000-0005-0000-0000-0000D5910000}"/>
    <cellStyle name="Normal 9 2 4 5 3 3 2" xfId="36310" xr:uid="{00000000-0005-0000-0000-0000D6910000}"/>
    <cellStyle name="Normal 9 2 4 5 3 4" xfId="31000" xr:uid="{00000000-0005-0000-0000-0000D7910000}"/>
    <cellStyle name="Normal 9 2 4 5 3 5" xfId="25685" xr:uid="{00000000-0005-0000-0000-0000D8910000}"/>
    <cellStyle name="Normal 9 2 4 5 4" xfId="14907" xr:uid="{00000000-0005-0000-0000-0000D9910000}"/>
    <cellStyle name="Normal 9 2 4 5 4 2" xfId="38094" xr:uid="{00000000-0005-0000-0000-0000DA910000}"/>
    <cellStyle name="Normal 9 2 4 5 5" xfId="9598" xr:uid="{00000000-0005-0000-0000-0000DB910000}"/>
    <cellStyle name="Normal 9 2 4 5 5 2" xfId="32779" xr:uid="{00000000-0005-0000-0000-0000DC910000}"/>
    <cellStyle name="Normal 9 2 4 5 6" xfId="20225" xr:uid="{00000000-0005-0000-0000-0000DD910000}"/>
    <cellStyle name="Normal 9 2 4 5 6 2" xfId="27469" xr:uid="{00000000-0005-0000-0000-0000DE910000}"/>
    <cellStyle name="Normal 9 2 4 5 7" xfId="22154" xr:uid="{00000000-0005-0000-0000-0000DF910000}"/>
    <cellStyle name="Normal 9 2 4 5 8" xfId="43420" xr:uid="{00000000-0005-0000-0000-0000E0910000}"/>
    <cellStyle name="Normal 9 2 4 5 9" xfId="5603" xr:uid="{00000000-0005-0000-0000-0000E1910000}"/>
    <cellStyle name="Normal 9 2 4 6" xfId="1443" xr:uid="{00000000-0005-0000-0000-0000E2910000}"/>
    <cellStyle name="Normal 9 2 4 6 10" xfId="3392" xr:uid="{00000000-0005-0000-0000-0000E3910000}"/>
    <cellStyle name="Normal 9 2 4 6 2" xfId="7009" xr:uid="{00000000-0005-0000-0000-0000E4910000}"/>
    <cellStyle name="Normal 9 2 4 6 2 2" xfId="17381" xr:uid="{00000000-0005-0000-0000-0000E5910000}"/>
    <cellStyle name="Normal 9 2 4 6 2 2 2" xfId="40669" xr:uid="{00000000-0005-0000-0000-0000E6910000}"/>
    <cellStyle name="Normal 9 2 4 6 2 3" xfId="12171" xr:uid="{00000000-0005-0000-0000-0000E7910000}"/>
    <cellStyle name="Normal 9 2 4 6 2 3 2" xfId="35354" xr:uid="{00000000-0005-0000-0000-0000E8910000}"/>
    <cellStyle name="Normal 9 2 4 6 2 4" xfId="30044" xr:uid="{00000000-0005-0000-0000-0000E9910000}"/>
    <cellStyle name="Normal 9 2 4 6 2 5" xfId="24729" xr:uid="{00000000-0005-0000-0000-0000EA910000}"/>
    <cellStyle name="Normal 9 2 4 6 3" xfId="8670" xr:uid="{00000000-0005-0000-0000-0000EB910000}"/>
    <cellStyle name="Normal 9 2 4 6 3 2" xfId="19092" xr:uid="{00000000-0005-0000-0000-0000EC910000}"/>
    <cellStyle name="Normal 9 2 4 6 3 2 2" xfId="42437" xr:uid="{00000000-0005-0000-0000-0000ED910000}"/>
    <cellStyle name="Normal 9 2 4 6 3 3" xfId="13938" xr:uid="{00000000-0005-0000-0000-0000EE910000}"/>
    <cellStyle name="Normal 9 2 4 6 3 3 2" xfId="37122" xr:uid="{00000000-0005-0000-0000-0000EF910000}"/>
    <cellStyle name="Normal 9 2 4 6 3 4" xfId="31812" xr:uid="{00000000-0005-0000-0000-0000F0910000}"/>
    <cellStyle name="Normal 9 2 4 6 3 5" xfId="26497" xr:uid="{00000000-0005-0000-0000-0000F1910000}"/>
    <cellStyle name="Normal 9 2 4 6 4" xfId="15719" xr:uid="{00000000-0005-0000-0000-0000F2910000}"/>
    <cellStyle name="Normal 9 2 4 6 4 2" xfId="38906" xr:uid="{00000000-0005-0000-0000-0000F3910000}"/>
    <cellStyle name="Normal 9 2 4 6 5" xfId="10410" xr:uid="{00000000-0005-0000-0000-0000F4910000}"/>
    <cellStyle name="Normal 9 2 4 6 5 2" xfId="33591" xr:uid="{00000000-0005-0000-0000-0000F5910000}"/>
    <cellStyle name="Normal 9 2 4 6 6" xfId="21037" xr:uid="{00000000-0005-0000-0000-0000F6910000}"/>
    <cellStyle name="Normal 9 2 4 6 6 2" xfId="28281" xr:uid="{00000000-0005-0000-0000-0000F7910000}"/>
    <cellStyle name="Normal 9 2 4 6 7" xfId="22966" xr:uid="{00000000-0005-0000-0000-0000F8910000}"/>
    <cellStyle name="Normal 9 2 4 6 8" xfId="44232" xr:uid="{00000000-0005-0000-0000-0000F9910000}"/>
    <cellStyle name="Normal 9 2 4 6 9" xfId="5604" xr:uid="{00000000-0005-0000-0000-0000FA910000}"/>
    <cellStyle name="Normal 9 2 4 7" xfId="6077" xr:uid="{00000000-0005-0000-0000-0000FB910000}"/>
    <cellStyle name="Normal 9 2 4 7 2" xfId="16532" xr:uid="{00000000-0005-0000-0000-0000FC910000}"/>
    <cellStyle name="Normal 9 2 4 7 2 2" xfId="39723" xr:uid="{00000000-0005-0000-0000-0000FD910000}"/>
    <cellStyle name="Normal 9 2 4 7 3" xfId="11225" xr:uid="{00000000-0005-0000-0000-0000FE910000}"/>
    <cellStyle name="Normal 9 2 4 7 3 2" xfId="34408" xr:uid="{00000000-0005-0000-0000-0000FF910000}"/>
    <cellStyle name="Normal 9 2 4 7 4" xfId="29098" xr:uid="{00000000-0005-0000-0000-000000920000}"/>
    <cellStyle name="Normal 9 2 4 7 5" xfId="23783" xr:uid="{00000000-0005-0000-0000-000001920000}"/>
    <cellStyle name="Normal 9 2 4 8" xfId="7821" xr:uid="{00000000-0005-0000-0000-000002920000}"/>
    <cellStyle name="Normal 9 2 4 8 2" xfId="18148" xr:uid="{00000000-0005-0000-0000-000003920000}"/>
    <cellStyle name="Normal 9 2 4 8 2 2" xfId="41491" xr:uid="{00000000-0005-0000-0000-000004920000}"/>
    <cellStyle name="Normal 9 2 4 8 3" xfId="12992" xr:uid="{00000000-0005-0000-0000-000005920000}"/>
    <cellStyle name="Normal 9 2 4 8 3 2" xfId="36176" xr:uid="{00000000-0005-0000-0000-000006920000}"/>
    <cellStyle name="Normal 9 2 4 8 4" xfId="30866" xr:uid="{00000000-0005-0000-0000-000007920000}"/>
    <cellStyle name="Normal 9 2 4 8 5" xfId="25551" xr:uid="{00000000-0005-0000-0000-000008920000}"/>
    <cellStyle name="Normal 9 2 4 9" xfId="14773" xr:uid="{00000000-0005-0000-0000-000009920000}"/>
    <cellStyle name="Normal 9 2 4 9 2" xfId="37960" xr:uid="{00000000-0005-0000-0000-00000A920000}"/>
    <cellStyle name="Normal 9 2 5" xfId="704" xr:uid="{00000000-0005-0000-0000-00000B920000}"/>
    <cellStyle name="Normal 9 2 5 10" xfId="43505" xr:uid="{00000000-0005-0000-0000-00000C920000}"/>
    <cellStyle name="Normal 9 2 5 11" xfId="5605" xr:uid="{00000000-0005-0000-0000-00000D920000}"/>
    <cellStyle name="Normal 9 2 5 12" xfId="2665" xr:uid="{00000000-0005-0000-0000-00000E920000}"/>
    <cellStyle name="Normal 9 2 5 2" xfId="1120" xr:uid="{00000000-0005-0000-0000-00000F920000}"/>
    <cellStyle name="Normal 9 2 5 2 10" xfId="5606" xr:uid="{00000000-0005-0000-0000-000010920000}"/>
    <cellStyle name="Normal 9 2 5 2 11" xfId="3071" xr:uid="{00000000-0005-0000-0000-000011920000}"/>
    <cellStyle name="Normal 9 2 5 2 2" xfId="1935" xr:uid="{00000000-0005-0000-0000-000012920000}"/>
    <cellStyle name="Normal 9 2 5 2 2 10" xfId="3883" xr:uid="{00000000-0005-0000-0000-000013920000}"/>
    <cellStyle name="Normal 9 2 5 2 2 2" xfId="7493" xr:uid="{00000000-0005-0000-0000-000014920000}"/>
    <cellStyle name="Normal 9 2 5 2 2 2 2" xfId="17836" xr:uid="{00000000-0005-0000-0000-000015920000}"/>
    <cellStyle name="Normal 9 2 5 2 2 2 2 2" xfId="41160" xr:uid="{00000000-0005-0000-0000-000016920000}"/>
    <cellStyle name="Normal 9 2 5 2 2 2 3" xfId="12662" xr:uid="{00000000-0005-0000-0000-000017920000}"/>
    <cellStyle name="Normal 9 2 5 2 2 2 3 2" xfId="35845" xr:uid="{00000000-0005-0000-0000-000018920000}"/>
    <cellStyle name="Normal 9 2 5 2 2 2 4" xfId="30535" xr:uid="{00000000-0005-0000-0000-000019920000}"/>
    <cellStyle name="Normal 9 2 5 2 2 2 5" xfId="25220" xr:uid="{00000000-0005-0000-0000-00001A920000}"/>
    <cellStyle name="Normal 9 2 5 2 2 3" xfId="9126" xr:uid="{00000000-0005-0000-0000-00001B920000}"/>
    <cellStyle name="Normal 9 2 5 2 2 3 2" xfId="19583" xr:uid="{00000000-0005-0000-0000-00001C920000}"/>
    <cellStyle name="Normal 9 2 5 2 2 3 2 2" xfId="42928" xr:uid="{00000000-0005-0000-0000-00001D920000}"/>
    <cellStyle name="Normal 9 2 5 2 2 3 3" xfId="14429" xr:uid="{00000000-0005-0000-0000-00001E920000}"/>
    <cellStyle name="Normal 9 2 5 2 2 3 3 2" xfId="37613" xr:uid="{00000000-0005-0000-0000-00001F920000}"/>
    <cellStyle name="Normal 9 2 5 2 2 3 4" xfId="32303" xr:uid="{00000000-0005-0000-0000-000020920000}"/>
    <cellStyle name="Normal 9 2 5 2 2 3 5" xfId="26988" xr:uid="{00000000-0005-0000-0000-000021920000}"/>
    <cellStyle name="Normal 9 2 5 2 2 4" xfId="16210" xr:uid="{00000000-0005-0000-0000-000022920000}"/>
    <cellStyle name="Normal 9 2 5 2 2 4 2" xfId="39397" xr:uid="{00000000-0005-0000-0000-000023920000}"/>
    <cellStyle name="Normal 9 2 5 2 2 5" xfId="10901" xr:uid="{00000000-0005-0000-0000-000024920000}"/>
    <cellStyle name="Normal 9 2 5 2 2 5 2" xfId="34082" xr:uid="{00000000-0005-0000-0000-000025920000}"/>
    <cellStyle name="Normal 9 2 5 2 2 6" xfId="21528" xr:uid="{00000000-0005-0000-0000-000026920000}"/>
    <cellStyle name="Normal 9 2 5 2 2 6 2" xfId="28772" xr:uid="{00000000-0005-0000-0000-000027920000}"/>
    <cellStyle name="Normal 9 2 5 2 2 7" xfId="23457" xr:uid="{00000000-0005-0000-0000-000028920000}"/>
    <cellStyle name="Normal 9 2 5 2 2 8" xfId="44723" xr:uid="{00000000-0005-0000-0000-000029920000}"/>
    <cellStyle name="Normal 9 2 5 2 2 9" xfId="5607" xr:uid="{00000000-0005-0000-0000-00002A920000}"/>
    <cellStyle name="Normal 9 2 5 2 3" xfId="6693" xr:uid="{00000000-0005-0000-0000-00002B920000}"/>
    <cellStyle name="Normal 9 2 5 2 3 2" xfId="17084" xr:uid="{00000000-0005-0000-0000-00002C920000}"/>
    <cellStyle name="Normal 9 2 5 2 3 2 2" xfId="40348" xr:uid="{00000000-0005-0000-0000-00002D920000}"/>
    <cellStyle name="Normal 9 2 5 2 3 3" xfId="11850" xr:uid="{00000000-0005-0000-0000-00002E920000}"/>
    <cellStyle name="Normal 9 2 5 2 3 3 2" xfId="35033" xr:uid="{00000000-0005-0000-0000-00002F920000}"/>
    <cellStyle name="Normal 9 2 5 2 3 4" xfId="29723" xr:uid="{00000000-0005-0000-0000-000030920000}"/>
    <cellStyle name="Normal 9 2 5 2 3 5" xfId="24408" xr:uid="{00000000-0005-0000-0000-000031920000}"/>
    <cellStyle name="Normal 9 2 5 2 4" xfId="8373" xr:uid="{00000000-0005-0000-0000-000032920000}"/>
    <cellStyle name="Normal 9 2 5 2 4 2" xfId="18771" xr:uid="{00000000-0005-0000-0000-000033920000}"/>
    <cellStyle name="Normal 9 2 5 2 4 2 2" xfId="42116" xr:uid="{00000000-0005-0000-0000-000034920000}"/>
    <cellStyle name="Normal 9 2 5 2 4 3" xfId="13617" xr:uid="{00000000-0005-0000-0000-000035920000}"/>
    <cellStyle name="Normal 9 2 5 2 4 3 2" xfId="36801" xr:uid="{00000000-0005-0000-0000-000036920000}"/>
    <cellStyle name="Normal 9 2 5 2 4 4" xfId="31491" xr:uid="{00000000-0005-0000-0000-000037920000}"/>
    <cellStyle name="Normal 9 2 5 2 4 5" xfId="26176" xr:uid="{00000000-0005-0000-0000-000038920000}"/>
    <cellStyle name="Normal 9 2 5 2 5" xfId="15398" xr:uid="{00000000-0005-0000-0000-000039920000}"/>
    <cellStyle name="Normal 9 2 5 2 5 2" xfId="38585" xr:uid="{00000000-0005-0000-0000-00003A920000}"/>
    <cellStyle name="Normal 9 2 5 2 6" xfId="10089" xr:uid="{00000000-0005-0000-0000-00003B920000}"/>
    <cellStyle name="Normal 9 2 5 2 6 2" xfId="33270" xr:uid="{00000000-0005-0000-0000-00003C920000}"/>
    <cellStyle name="Normal 9 2 5 2 7" xfId="20716" xr:uid="{00000000-0005-0000-0000-00003D920000}"/>
    <cellStyle name="Normal 9 2 5 2 7 2" xfId="27960" xr:uid="{00000000-0005-0000-0000-00003E920000}"/>
    <cellStyle name="Normal 9 2 5 2 8" xfId="22645" xr:uid="{00000000-0005-0000-0000-00003F920000}"/>
    <cellStyle name="Normal 9 2 5 2 9" xfId="43911" xr:uid="{00000000-0005-0000-0000-000040920000}"/>
    <cellStyle name="Normal 9 2 5 3" xfId="1528" xr:uid="{00000000-0005-0000-0000-000041920000}"/>
    <cellStyle name="Normal 9 2 5 3 10" xfId="3477" xr:uid="{00000000-0005-0000-0000-000042920000}"/>
    <cellStyle name="Normal 9 2 5 3 2" xfId="7093" xr:uid="{00000000-0005-0000-0000-000043920000}"/>
    <cellStyle name="Normal 9 2 5 3 2 2" xfId="17454" xr:uid="{00000000-0005-0000-0000-000044920000}"/>
    <cellStyle name="Normal 9 2 5 3 2 2 2" xfId="40754" xr:uid="{00000000-0005-0000-0000-000045920000}"/>
    <cellStyle name="Normal 9 2 5 3 2 3" xfId="12256" xr:uid="{00000000-0005-0000-0000-000046920000}"/>
    <cellStyle name="Normal 9 2 5 3 2 3 2" xfId="35439" xr:uid="{00000000-0005-0000-0000-000047920000}"/>
    <cellStyle name="Normal 9 2 5 3 2 4" xfId="30129" xr:uid="{00000000-0005-0000-0000-000048920000}"/>
    <cellStyle name="Normal 9 2 5 3 2 5" xfId="24814" xr:uid="{00000000-0005-0000-0000-000049920000}"/>
    <cellStyle name="Normal 9 2 5 3 3" xfId="8743" xr:uid="{00000000-0005-0000-0000-00004A920000}"/>
    <cellStyle name="Normal 9 2 5 3 3 2" xfId="19177" xr:uid="{00000000-0005-0000-0000-00004B920000}"/>
    <cellStyle name="Normal 9 2 5 3 3 2 2" xfId="42522" xr:uid="{00000000-0005-0000-0000-00004C920000}"/>
    <cellStyle name="Normal 9 2 5 3 3 3" xfId="14023" xr:uid="{00000000-0005-0000-0000-00004D920000}"/>
    <cellStyle name="Normal 9 2 5 3 3 3 2" xfId="37207" xr:uid="{00000000-0005-0000-0000-00004E920000}"/>
    <cellStyle name="Normal 9 2 5 3 3 4" xfId="31897" xr:uid="{00000000-0005-0000-0000-00004F920000}"/>
    <cellStyle name="Normal 9 2 5 3 3 5" xfId="26582" xr:uid="{00000000-0005-0000-0000-000050920000}"/>
    <cellStyle name="Normal 9 2 5 3 4" xfId="15804" xr:uid="{00000000-0005-0000-0000-000051920000}"/>
    <cellStyle name="Normal 9 2 5 3 4 2" xfId="38991" xr:uid="{00000000-0005-0000-0000-000052920000}"/>
    <cellStyle name="Normal 9 2 5 3 5" xfId="10495" xr:uid="{00000000-0005-0000-0000-000053920000}"/>
    <cellStyle name="Normal 9 2 5 3 5 2" xfId="33676" xr:uid="{00000000-0005-0000-0000-000054920000}"/>
    <cellStyle name="Normal 9 2 5 3 6" xfId="21122" xr:uid="{00000000-0005-0000-0000-000055920000}"/>
    <cellStyle name="Normal 9 2 5 3 6 2" xfId="28366" xr:uid="{00000000-0005-0000-0000-000056920000}"/>
    <cellStyle name="Normal 9 2 5 3 7" xfId="23051" xr:uid="{00000000-0005-0000-0000-000057920000}"/>
    <cellStyle name="Normal 9 2 5 3 8" xfId="44317" xr:uid="{00000000-0005-0000-0000-000058920000}"/>
    <cellStyle name="Normal 9 2 5 3 9" xfId="5608" xr:uid="{00000000-0005-0000-0000-000059920000}"/>
    <cellStyle name="Normal 9 2 5 4" xfId="6294" xr:uid="{00000000-0005-0000-0000-00005A920000}"/>
    <cellStyle name="Normal 9 2 5 4 2" xfId="16726" xr:uid="{00000000-0005-0000-0000-00005B920000}"/>
    <cellStyle name="Normal 9 2 5 4 2 2" xfId="39942" xr:uid="{00000000-0005-0000-0000-00005C920000}"/>
    <cellStyle name="Normal 9 2 5 4 3" xfId="11444" xr:uid="{00000000-0005-0000-0000-00005D920000}"/>
    <cellStyle name="Normal 9 2 5 4 3 2" xfId="34627" xr:uid="{00000000-0005-0000-0000-00005E920000}"/>
    <cellStyle name="Normal 9 2 5 4 4" xfId="29317" xr:uid="{00000000-0005-0000-0000-00005F920000}"/>
    <cellStyle name="Normal 9 2 5 4 5" xfId="24002" xr:uid="{00000000-0005-0000-0000-000060920000}"/>
    <cellStyle name="Normal 9 2 5 5" xfId="8015" xr:uid="{00000000-0005-0000-0000-000061920000}"/>
    <cellStyle name="Normal 9 2 5 5 2" xfId="18366" xr:uid="{00000000-0005-0000-0000-000062920000}"/>
    <cellStyle name="Normal 9 2 5 5 2 2" xfId="41710" xr:uid="{00000000-0005-0000-0000-000063920000}"/>
    <cellStyle name="Normal 9 2 5 5 3" xfId="13211" xr:uid="{00000000-0005-0000-0000-000064920000}"/>
    <cellStyle name="Normal 9 2 5 5 3 2" xfId="36395" xr:uid="{00000000-0005-0000-0000-000065920000}"/>
    <cellStyle name="Normal 9 2 5 5 4" xfId="31085" xr:uid="{00000000-0005-0000-0000-000066920000}"/>
    <cellStyle name="Normal 9 2 5 5 5" xfId="25770" xr:uid="{00000000-0005-0000-0000-000067920000}"/>
    <cellStyle name="Normal 9 2 5 6" xfId="14992" xr:uid="{00000000-0005-0000-0000-000068920000}"/>
    <cellStyle name="Normal 9 2 5 6 2" xfId="38179" xr:uid="{00000000-0005-0000-0000-000069920000}"/>
    <cellStyle name="Normal 9 2 5 7" xfId="9683" xr:uid="{00000000-0005-0000-0000-00006A920000}"/>
    <cellStyle name="Normal 9 2 5 7 2" xfId="32864" xr:uid="{00000000-0005-0000-0000-00006B920000}"/>
    <cellStyle name="Normal 9 2 5 8" xfId="20310" xr:uid="{00000000-0005-0000-0000-00006C920000}"/>
    <cellStyle name="Normal 9 2 5 8 2" xfId="27554" xr:uid="{00000000-0005-0000-0000-00006D920000}"/>
    <cellStyle name="Normal 9 2 5 9" xfId="22239" xr:uid="{00000000-0005-0000-0000-00006E920000}"/>
    <cellStyle name="Normal 9 2 6" xfId="841" xr:uid="{00000000-0005-0000-0000-00006F920000}"/>
    <cellStyle name="Normal 9 2 6 10" xfId="43634" xr:uid="{00000000-0005-0000-0000-000070920000}"/>
    <cellStyle name="Normal 9 2 6 11" xfId="5609" xr:uid="{00000000-0005-0000-0000-000071920000}"/>
    <cellStyle name="Normal 9 2 6 12" xfId="2794" xr:uid="{00000000-0005-0000-0000-000072920000}"/>
    <cellStyle name="Normal 9 2 6 2" xfId="1249" xr:uid="{00000000-0005-0000-0000-000073920000}"/>
    <cellStyle name="Normal 9 2 6 2 10" xfId="5610" xr:uid="{00000000-0005-0000-0000-000074920000}"/>
    <cellStyle name="Normal 9 2 6 2 11" xfId="3200" xr:uid="{00000000-0005-0000-0000-000075920000}"/>
    <cellStyle name="Normal 9 2 6 2 2" xfId="2064" xr:uid="{00000000-0005-0000-0000-000076920000}"/>
    <cellStyle name="Normal 9 2 6 2 2 10" xfId="4012" xr:uid="{00000000-0005-0000-0000-000077920000}"/>
    <cellStyle name="Normal 9 2 6 2 2 2" xfId="7620" xr:uid="{00000000-0005-0000-0000-000078920000}"/>
    <cellStyle name="Normal 9 2 6 2 2 2 2" xfId="17953" xr:uid="{00000000-0005-0000-0000-000079920000}"/>
    <cellStyle name="Normal 9 2 6 2 2 2 2 2" xfId="41289" xr:uid="{00000000-0005-0000-0000-00007A920000}"/>
    <cellStyle name="Normal 9 2 6 2 2 2 3" xfId="12791" xr:uid="{00000000-0005-0000-0000-00007B920000}"/>
    <cellStyle name="Normal 9 2 6 2 2 2 3 2" xfId="35974" xr:uid="{00000000-0005-0000-0000-00007C920000}"/>
    <cellStyle name="Normal 9 2 6 2 2 2 4" xfId="30664" xr:uid="{00000000-0005-0000-0000-00007D920000}"/>
    <cellStyle name="Normal 9 2 6 2 2 2 5" xfId="25349" xr:uid="{00000000-0005-0000-0000-00007E920000}"/>
    <cellStyle name="Normal 9 2 6 2 2 3" xfId="9243" xr:uid="{00000000-0005-0000-0000-00007F920000}"/>
    <cellStyle name="Normal 9 2 6 2 2 3 2" xfId="19712" xr:uid="{00000000-0005-0000-0000-000080920000}"/>
    <cellStyle name="Normal 9 2 6 2 2 3 2 2" xfId="43057" xr:uid="{00000000-0005-0000-0000-000081920000}"/>
    <cellStyle name="Normal 9 2 6 2 2 3 3" xfId="14558" xr:uid="{00000000-0005-0000-0000-000082920000}"/>
    <cellStyle name="Normal 9 2 6 2 2 3 3 2" xfId="37742" xr:uid="{00000000-0005-0000-0000-000083920000}"/>
    <cellStyle name="Normal 9 2 6 2 2 3 4" xfId="32432" xr:uid="{00000000-0005-0000-0000-000084920000}"/>
    <cellStyle name="Normal 9 2 6 2 2 3 5" xfId="27117" xr:uid="{00000000-0005-0000-0000-000085920000}"/>
    <cellStyle name="Normal 9 2 6 2 2 4" xfId="16339" xr:uid="{00000000-0005-0000-0000-000086920000}"/>
    <cellStyle name="Normal 9 2 6 2 2 4 2" xfId="39526" xr:uid="{00000000-0005-0000-0000-000087920000}"/>
    <cellStyle name="Normal 9 2 6 2 2 5" xfId="11030" xr:uid="{00000000-0005-0000-0000-000088920000}"/>
    <cellStyle name="Normal 9 2 6 2 2 5 2" xfId="34211" xr:uid="{00000000-0005-0000-0000-000089920000}"/>
    <cellStyle name="Normal 9 2 6 2 2 6" xfId="21657" xr:uid="{00000000-0005-0000-0000-00008A920000}"/>
    <cellStyle name="Normal 9 2 6 2 2 6 2" xfId="28901" xr:uid="{00000000-0005-0000-0000-00008B920000}"/>
    <cellStyle name="Normal 9 2 6 2 2 7" xfId="23586" xr:uid="{00000000-0005-0000-0000-00008C920000}"/>
    <cellStyle name="Normal 9 2 6 2 2 8" xfId="44852" xr:uid="{00000000-0005-0000-0000-00008D920000}"/>
    <cellStyle name="Normal 9 2 6 2 2 9" xfId="5611" xr:uid="{00000000-0005-0000-0000-00008E920000}"/>
    <cellStyle name="Normal 9 2 6 2 3" xfId="6820" xr:uid="{00000000-0005-0000-0000-00008F920000}"/>
    <cellStyle name="Normal 9 2 6 2 3 2" xfId="17189" xr:uid="{00000000-0005-0000-0000-000090920000}"/>
    <cellStyle name="Normal 9 2 6 2 3 2 2" xfId="40477" xr:uid="{00000000-0005-0000-0000-000091920000}"/>
    <cellStyle name="Normal 9 2 6 2 3 3" xfId="11979" xr:uid="{00000000-0005-0000-0000-000092920000}"/>
    <cellStyle name="Normal 9 2 6 2 3 3 2" xfId="35162" xr:uid="{00000000-0005-0000-0000-000093920000}"/>
    <cellStyle name="Normal 9 2 6 2 3 4" xfId="29852" xr:uid="{00000000-0005-0000-0000-000094920000}"/>
    <cellStyle name="Normal 9 2 6 2 3 5" xfId="24537" xr:uid="{00000000-0005-0000-0000-000095920000}"/>
    <cellStyle name="Normal 9 2 6 2 4" xfId="8478" xr:uid="{00000000-0005-0000-0000-000096920000}"/>
    <cellStyle name="Normal 9 2 6 2 4 2" xfId="18900" xr:uid="{00000000-0005-0000-0000-000097920000}"/>
    <cellStyle name="Normal 9 2 6 2 4 2 2" xfId="42245" xr:uid="{00000000-0005-0000-0000-000098920000}"/>
    <cellStyle name="Normal 9 2 6 2 4 3" xfId="13746" xr:uid="{00000000-0005-0000-0000-000099920000}"/>
    <cellStyle name="Normal 9 2 6 2 4 3 2" xfId="36930" xr:uid="{00000000-0005-0000-0000-00009A920000}"/>
    <cellStyle name="Normal 9 2 6 2 4 4" xfId="31620" xr:uid="{00000000-0005-0000-0000-00009B920000}"/>
    <cellStyle name="Normal 9 2 6 2 4 5" xfId="26305" xr:uid="{00000000-0005-0000-0000-00009C920000}"/>
    <cellStyle name="Normal 9 2 6 2 5" xfId="15527" xr:uid="{00000000-0005-0000-0000-00009D920000}"/>
    <cellStyle name="Normal 9 2 6 2 5 2" xfId="38714" xr:uid="{00000000-0005-0000-0000-00009E920000}"/>
    <cellStyle name="Normal 9 2 6 2 6" xfId="10218" xr:uid="{00000000-0005-0000-0000-00009F920000}"/>
    <cellStyle name="Normal 9 2 6 2 6 2" xfId="33399" xr:uid="{00000000-0005-0000-0000-0000A0920000}"/>
    <cellStyle name="Normal 9 2 6 2 7" xfId="20845" xr:uid="{00000000-0005-0000-0000-0000A1920000}"/>
    <cellStyle name="Normal 9 2 6 2 7 2" xfId="28089" xr:uid="{00000000-0005-0000-0000-0000A2920000}"/>
    <cellStyle name="Normal 9 2 6 2 8" xfId="22774" xr:uid="{00000000-0005-0000-0000-0000A3920000}"/>
    <cellStyle name="Normal 9 2 6 2 9" xfId="44040" xr:uid="{00000000-0005-0000-0000-0000A4920000}"/>
    <cellStyle name="Normal 9 2 6 3" xfId="1657" xr:uid="{00000000-0005-0000-0000-0000A5920000}"/>
    <cellStyle name="Normal 9 2 6 3 10" xfId="3606" xr:uid="{00000000-0005-0000-0000-0000A6920000}"/>
    <cellStyle name="Normal 9 2 6 3 2" xfId="7220" xr:uid="{00000000-0005-0000-0000-0000A7920000}"/>
    <cellStyle name="Normal 9 2 6 3 2 2" xfId="17571" xr:uid="{00000000-0005-0000-0000-0000A8920000}"/>
    <cellStyle name="Normal 9 2 6 3 2 2 2" xfId="40883" xr:uid="{00000000-0005-0000-0000-0000A9920000}"/>
    <cellStyle name="Normal 9 2 6 3 2 3" xfId="12385" xr:uid="{00000000-0005-0000-0000-0000AA920000}"/>
    <cellStyle name="Normal 9 2 6 3 2 3 2" xfId="35568" xr:uid="{00000000-0005-0000-0000-0000AB920000}"/>
    <cellStyle name="Normal 9 2 6 3 2 4" xfId="30258" xr:uid="{00000000-0005-0000-0000-0000AC920000}"/>
    <cellStyle name="Normal 9 2 6 3 2 5" xfId="24943" xr:uid="{00000000-0005-0000-0000-0000AD920000}"/>
    <cellStyle name="Normal 9 2 6 3 3" xfId="8860" xr:uid="{00000000-0005-0000-0000-0000AE920000}"/>
    <cellStyle name="Normal 9 2 6 3 3 2" xfId="19306" xr:uid="{00000000-0005-0000-0000-0000AF920000}"/>
    <cellStyle name="Normal 9 2 6 3 3 2 2" xfId="42651" xr:uid="{00000000-0005-0000-0000-0000B0920000}"/>
    <cellStyle name="Normal 9 2 6 3 3 3" xfId="14152" xr:uid="{00000000-0005-0000-0000-0000B1920000}"/>
    <cellStyle name="Normal 9 2 6 3 3 3 2" xfId="37336" xr:uid="{00000000-0005-0000-0000-0000B2920000}"/>
    <cellStyle name="Normal 9 2 6 3 3 4" xfId="32026" xr:uid="{00000000-0005-0000-0000-0000B3920000}"/>
    <cellStyle name="Normal 9 2 6 3 3 5" xfId="26711" xr:uid="{00000000-0005-0000-0000-0000B4920000}"/>
    <cellStyle name="Normal 9 2 6 3 4" xfId="15933" xr:uid="{00000000-0005-0000-0000-0000B5920000}"/>
    <cellStyle name="Normal 9 2 6 3 4 2" xfId="39120" xr:uid="{00000000-0005-0000-0000-0000B6920000}"/>
    <cellStyle name="Normal 9 2 6 3 5" xfId="10624" xr:uid="{00000000-0005-0000-0000-0000B7920000}"/>
    <cellStyle name="Normal 9 2 6 3 5 2" xfId="33805" xr:uid="{00000000-0005-0000-0000-0000B8920000}"/>
    <cellStyle name="Normal 9 2 6 3 6" xfId="21251" xr:uid="{00000000-0005-0000-0000-0000B9920000}"/>
    <cellStyle name="Normal 9 2 6 3 6 2" xfId="28495" xr:uid="{00000000-0005-0000-0000-0000BA920000}"/>
    <cellStyle name="Normal 9 2 6 3 7" xfId="23180" xr:uid="{00000000-0005-0000-0000-0000BB920000}"/>
    <cellStyle name="Normal 9 2 6 3 8" xfId="44446" xr:uid="{00000000-0005-0000-0000-0000BC920000}"/>
    <cellStyle name="Normal 9 2 6 3 9" xfId="5612" xr:uid="{00000000-0005-0000-0000-0000BD920000}"/>
    <cellStyle name="Normal 9 2 6 4" xfId="6421" xr:uid="{00000000-0005-0000-0000-0000BE920000}"/>
    <cellStyle name="Normal 9 2 6 4 2" xfId="16831" xr:uid="{00000000-0005-0000-0000-0000BF920000}"/>
    <cellStyle name="Normal 9 2 6 4 2 2" xfId="40071" xr:uid="{00000000-0005-0000-0000-0000C0920000}"/>
    <cellStyle name="Normal 9 2 6 4 3" xfId="11573" xr:uid="{00000000-0005-0000-0000-0000C1920000}"/>
    <cellStyle name="Normal 9 2 6 4 3 2" xfId="34756" xr:uid="{00000000-0005-0000-0000-0000C2920000}"/>
    <cellStyle name="Normal 9 2 6 4 4" xfId="29446" xr:uid="{00000000-0005-0000-0000-0000C3920000}"/>
    <cellStyle name="Normal 9 2 6 4 5" xfId="24131" xr:uid="{00000000-0005-0000-0000-0000C4920000}"/>
    <cellStyle name="Normal 9 2 6 5" xfId="8120" xr:uid="{00000000-0005-0000-0000-0000C5920000}"/>
    <cellStyle name="Normal 9 2 6 5 2" xfId="18495" xr:uid="{00000000-0005-0000-0000-0000C6920000}"/>
    <cellStyle name="Normal 9 2 6 5 2 2" xfId="41839" xr:uid="{00000000-0005-0000-0000-0000C7920000}"/>
    <cellStyle name="Normal 9 2 6 5 3" xfId="13340" xr:uid="{00000000-0005-0000-0000-0000C8920000}"/>
    <cellStyle name="Normal 9 2 6 5 3 2" xfId="36524" xr:uid="{00000000-0005-0000-0000-0000C9920000}"/>
    <cellStyle name="Normal 9 2 6 5 4" xfId="31214" xr:uid="{00000000-0005-0000-0000-0000CA920000}"/>
    <cellStyle name="Normal 9 2 6 5 5" xfId="25899" xr:uid="{00000000-0005-0000-0000-0000CB920000}"/>
    <cellStyle name="Normal 9 2 6 6" xfId="15121" xr:uid="{00000000-0005-0000-0000-0000CC920000}"/>
    <cellStyle name="Normal 9 2 6 6 2" xfId="38308" xr:uid="{00000000-0005-0000-0000-0000CD920000}"/>
    <cellStyle name="Normal 9 2 6 7" xfId="9812" xr:uid="{00000000-0005-0000-0000-0000CE920000}"/>
    <cellStyle name="Normal 9 2 6 7 2" xfId="32993" xr:uid="{00000000-0005-0000-0000-0000CF920000}"/>
    <cellStyle name="Normal 9 2 6 8" xfId="20439" xr:uid="{00000000-0005-0000-0000-0000D0920000}"/>
    <cellStyle name="Normal 9 2 6 8 2" xfId="27683" xr:uid="{00000000-0005-0000-0000-0000D1920000}"/>
    <cellStyle name="Normal 9 2 6 9" xfId="22368" xr:uid="{00000000-0005-0000-0000-0000D2920000}"/>
    <cellStyle name="Normal 9 2 7" xfId="985" xr:uid="{00000000-0005-0000-0000-0000D3920000}"/>
    <cellStyle name="Normal 9 2 7 10" xfId="5613" xr:uid="{00000000-0005-0000-0000-0000D4920000}"/>
    <cellStyle name="Normal 9 2 7 11" xfId="2936" xr:uid="{00000000-0005-0000-0000-0000D5920000}"/>
    <cellStyle name="Normal 9 2 7 2" xfId="1800" xr:uid="{00000000-0005-0000-0000-0000D6920000}"/>
    <cellStyle name="Normal 9 2 7 2 10" xfId="3748" xr:uid="{00000000-0005-0000-0000-0000D7920000}"/>
    <cellStyle name="Normal 9 2 7 2 2" xfId="7360" xr:uid="{00000000-0005-0000-0000-0000D8920000}"/>
    <cellStyle name="Normal 9 2 7 2 2 2" xfId="17713" xr:uid="{00000000-0005-0000-0000-0000D9920000}"/>
    <cellStyle name="Normal 9 2 7 2 2 2 2" xfId="41025" xr:uid="{00000000-0005-0000-0000-0000DA920000}"/>
    <cellStyle name="Normal 9 2 7 2 2 3" xfId="12527" xr:uid="{00000000-0005-0000-0000-0000DB920000}"/>
    <cellStyle name="Normal 9 2 7 2 2 3 2" xfId="35710" xr:uid="{00000000-0005-0000-0000-0000DC920000}"/>
    <cellStyle name="Normal 9 2 7 2 2 4" xfId="30400" xr:uid="{00000000-0005-0000-0000-0000DD920000}"/>
    <cellStyle name="Normal 9 2 7 2 2 5" xfId="25085" xr:uid="{00000000-0005-0000-0000-0000DE920000}"/>
    <cellStyle name="Normal 9 2 7 2 3" xfId="9003" xr:uid="{00000000-0005-0000-0000-0000DF920000}"/>
    <cellStyle name="Normal 9 2 7 2 3 2" xfId="19448" xr:uid="{00000000-0005-0000-0000-0000E0920000}"/>
    <cellStyle name="Normal 9 2 7 2 3 2 2" xfId="42793" xr:uid="{00000000-0005-0000-0000-0000E1920000}"/>
    <cellStyle name="Normal 9 2 7 2 3 3" xfId="14294" xr:uid="{00000000-0005-0000-0000-0000E2920000}"/>
    <cellStyle name="Normal 9 2 7 2 3 3 2" xfId="37478" xr:uid="{00000000-0005-0000-0000-0000E3920000}"/>
    <cellStyle name="Normal 9 2 7 2 3 4" xfId="32168" xr:uid="{00000000-0005-0000-0000-0000E4920000}"/>
    <cellStyle name="Normal 9 2 7 2 3 5" xfId="26853" xr:uid="{00000000-0005-0000-0000-0000E5920000}"/>
    <cellStyle name="Normal 9 2 7 2 4" xfId="16075" xr:uid="{00000000-0005-0000-0000-0000E6920000}"/>
    <cellStyle name="Normal 9 2 7 2 4 2" xfId="39262" xr:uid="{00000000-0005-0000-0000-0000E7920000}"/>
    <cellStyle name="Normal 9 2 7 2 5" xfId="10766" xr:uid="{00000000-0005-0000-0000-0000E8920000}"/>
    <cellStyle name="Normal 9 2 7 2 5 2" xfId="33947" xr:uid="{00000000-0005-0000-0000-0000E9920000}"/>
    <cellStyle name="Normal 9 2 7 2 6" xfId="21393" xr:uid="{00000000-0005-0000-0000-0000EA920000}"/>
    <cellStyle name="Normal 9 2 7 2 6 2" xfId="28637" xr:uid="{00000000-0005-0000-0000-0000EB920000}"/>
    <cellStyle name="Normal 9 2 7 2 7" xfId="23322" xr:uid="{00000000-0005-0000-0000-0000EC920000}"/>
    <cellStyle name="Normal 9 2 7 2 8" xfId="44588" xr:uid="{00000000-0005-0000-0000-0000ED920000}"/>
    <cellStyle name="Normal 9 2 7 2 9" xfId="5614" xr:uid="{00000000-0005-0000-0000-0000EE920000}"/>
    <cellStyle name="Normal 9 2 7 3" xfId="6560" xr:uid="{00000000-0005-0000-0000-0000EF920000}"/>
    <cellStyle name="Normal 9 2 7 3 2" xfId="16961" xr:uid="{00000000-0005-0000-0000-0000F0920000}"/>
    <cellStyle name="Normal 9 2 7 3 2 2" xfId="40213" xr:uid="{00000000-0005-0000-0000-0000F1920000}"/>
    <cellStyle name="Normal 9 2 7 3 3" xfId="11715" xr:uid="{00000000-0005-0000-0000-0000F2920000}"/>
    <cellStyle name="Normal 9 2 7 3 3 2" xfId="34898" xr:uid="{00000000-0005-0000-0000-0000F3920000}"/>
    <cellStyle name="Normal 9 2 7 3 4" xfId="29588" xr:uid="{00000000-0005-0000-0000-0000F4920000}"/>
    <cellStyle name="Normal 9 2 7 3 5" xfId="24273" xr:uid="{00000000-0005-0000-0000-0000F5920000}"/>
    <cellStyle name="Normal 9 2 7 4" xfId="8250" xr:uid="{00000000-0005-0000-0000-0000F6920000}"/>
    <cellStyle name="Normal 9 2 7 4 2" xfId="18636" xr:uid="{00000000-0005-0000-0000-0000F7920000}"/>
    <cellStyle name="Normal 9 2 7 4 2 2" xfId="41981" xr:uid="{00000000-0005-0000-0000-0000F8920000}"/>
    <cellStyle name="Normal 9 2 7 4 3" xfId="13482" xr:uid="{00000000-0005-0000-0000-0000F9920000}"/>
    <cellStyle name="Normal 9 2 7 4 3 2" xfId="36666" xr:uid="{00000000-0005-0000-0000-0000FA920000}"/>
    <cellStyle name="Normal 9 2 7 4 4" xfId="31356" xr:uid="{00000000-0005-0000-0000-0000FB920000}"/>
    <cellStyle name="Normal 9 2 7 4 5" xfId="26041" xr:uid="{00000000-0005-0000-0000-0000FC920000}"/>
    <cellStyle name="Normal 9 2 7 5" xfId="15263" xr:uid="{00000000-0005-0000-0000-0000FD920000}"/>
    <cellStyle name="Normal 9 2 7 5 2" xfId="38450" xr:uid="{00000000-0005-0000-0000-0000FE920000}"/>
    <cellStyle name="Normal 9 2 7 6" xfId="9954" xr:uid="{00000000-0005-0000-0000-0000FF920000}"/>
    <cellStyle name="Normal 9 2 7 6 2" xfId="33135" xr:uid="{00000000-0005-0000-0000-000000930000}"/>
    <cellStyle name="Normal 9 2 7 7" xfId="20581" xr:uid="{00000000-0005-0000-0000-000001930000}"/>
    <cellStyle name="Normal 9 2 7 7 2" xfId="27825" xr:uid="{00000000-0005-0000-0000-000002930000}"/>
    <cellStyle name="Normal 9 2 7 8" xfId="22510" xr:uid="{00000000-0005-0000-0000-000003930000}"/>
    <cellStyle name="Normal 9 2 7 9" xfId="43776" xr:uid="{00000000-0005-0000-0000-000004930000}"/>
    <cellStyle name="Normal 9 2 8" xfId="566" xr:uid="{00000000-0005-0000-0000-000005930000}"/>
    <cellStyle name="Normal 9 2 8 10" xfId="2530" xr:uid="{00000000-0005-0000-0000-000006930000}"/>
    <cellStyle name="Normal 9 2 8 2" xfId="6161" xr:uid="{00000000-0005-0000-0000-000007930000}"/>
    <cellStyle name="Normal 9 2 8 2 2" xfId="16603" xr:uid="{00000000-0005-0000-0000-000008930000}"/>
    <cellStyle name="Normal 9 2 8 2 2 2" xfId="39807" xr:uid="{00000000-0005-0000-0000-000009930000}"/>
    <cellStyle name="Normal 9 2 8 2 3" xfId="11309" xr:uid="{00000000-0005-0000-0000-00000A930000}"/>
    <cellStyle name="Normal 9 2 8 2 3 2" xfId="34492" xr:uid="{00000000-0005-0000-0000-00000B930000}"/>
    <cellStyle name="Normal 9 2 8 2 4" xfId="29182" xr:uid="{00000000-0005-0000-0000-00000C930000}"/>
    <cellStyle name="Normal 9 2 8 2 5" xfId="23867" xr:uid="{00000000-0005-0000-0000-00000D930000}"/>
    <cellStyle name="Normal 9 2 8 3" xfId="7892" xr:uid="{00000000-0005-0000-0000-00000E930000}"/>
    <cellStyle name="Normal 9 2 8 3 2" xfId="18231" xr:uid="{00000000-0005-0000-0000-00000F930000}"/>
    <cellStyle name="Normal 9 2 8 3 2 2" xfId="41575" xr:uid="{00000000-0005-0000-0000-000010930000}"/>
    <cellStyle name="Normal 9 2 8 3 3" xfId="13076" xr:uid="{00000000-0005-0000-0000-000011930000}"/>
    <cellStyle name="Normal 9 2 8 3 3 2" xfId="36260" xr:uid="{00000000-0005-0000-0000-000012930000}"/>
    <cellStyle name="Normal 9 2 8 3 4" xfId="30950" xr:uid="{00000000-0005-0000-0000-000013930000}"/>
    <cellStyle name="Normal 9 2 8 3 5" xfId="25635" xr:uid="{00000000-0005-0000-0000-000014930000}"/>
    <cellStyle name="Normal 9 2 8 4" xfId="14857" xr:uid="{00000000-0005-0000-0000-000015930000}"/>
    <cellStyle name="Normal 9 2 8 4 2" xfId="38044" xr:uid="{00000000-0005-0000-0000-000016930000}"/>
    <cellStyle name="Normal 9 2 8 5" xfId="9548" xr:uid="{00000000-0005-0000-0000-000017930000}"/>
    <cellStyle name="Normal 9 2 8 5 2" xfId="32729" xr:uid="{00000000-0005-0000-0000-000018930000}"/>
    <cellStyle name="Normal 9 2 8 6" xfId="20175" xr:uid="{00000000-0005-0000-0000-000019930000}"/>
    <cellStyle name="Normal 9 2 8 6 2" xfId="27419" xr:uid="{00000000-0005-0000-0000-00001A930000}"/>
    <cellStyle name="Normal 9 2 8 7" xfId="22104" xr:uid="{00000000-0005-0000-0000-00001B930000}"/>
    <cellStyle name="Normal 9 2 8 8" xfId="43370" xr:uid="{00000000-0005-0000-0000-00001C930000}"/>
    <cellStyle name="Normal 9 2 8 9" xfId="5615" xr:uid="{00000000-0005-0000-0000-00001D930000}"/>
    <cellStyle name="Normal 9 2 9" xfId="1393" xr:uid="{00000000-0005-0000-0000-00001E930000}"/>
    <cellStyle name="Normal 9 2 9 10" xfId="3342" xr:uid="{00000000-0005-0000-0000-00001F930000}"/>
    <cellStyle name="Normal 9 2 9 2" xfId="6960" xr:uid="{00000000-0005-0000-0000-000020930000}"/>
    <cellStyle name="Normal 9 2 9 2 2" xfId="17331" xr:uid="{00000000-0005-0000-0000-000021930000}"/>
    <cellStyle name="Normal 9 2 9 2 2 2" xfId="40619" xr:uid="{00000000-0005-0000-0000-000022930000}"/>
    <cellStyle name="Normal 9 2 9 2 3" xfId="12121" xr:uid="{00000000-0005-0000-0000-000023930000}"/>
    <cellStyle name="Normal 9 2 9 2 3 2" xfId="35304" xr:uid="{00000000-0005-0000-0000-000024930000}"/>
    <cellStyle name="Normal 9 2 9 2 4" xfId="29994" xr:uid="{00000000-0005-0000-0000-000025930000}"/>
    <cellStyle name="Normal 9 2 9 2 5" xfId="24679" xr:uid="{00000000-0005-0000-0000-000026930000}"/>
    <cellStyle name="Normal 9 2 9 3" xfId="8620" xr:uid="{00000000-0005-0000-0000-000027930000}"/>
    <cellStyle name="Normal 9 2 9 3 2" xfId="19042" xr:uid="{00000000-0005-0000-0000-000028930000}"/>
    <cellStyle name="Normal 9 2 9 3 2 2" xfId="42387" xr:uid="{00000000-0005-0000-0000-000029930000}"/>
    <cellStyle name="Normal 9 2 9 3 3" xfId="13888" xr:uid="{00000000-0005-0000-0000-00002A930000}"/>
    <cellStyle name="Normal 9 2 9 3 3 2" xfId="37072" xr:uid="{00000000-0005-0000-0000-00002B930000}"/>
    <cellStyle name="Normal 9 2 9 3 4" xfId="31762" xr:uid="{00000000-0005-0000-0000-00002C930000}"/>
    <cellStyle name="Normal 9 2 9 3 5" xfId="26447" xr:uid="{00000000-0005-0000-0000-00002D930000}"/>
    <cellStyle name="Normal 9 2 9 4" xfId="15669" xr:uid="{00000000-0005-0000-0000-00002E930000}"/>
    <cellStyle name="Normal 9 2 9 4 2" xfId="38856" xr:uid="{00000000-0005-0000-0000-00002F930000}"/>
    <cellStyle name="Normal 9 2 9 5" xfId="10360" xr:uid="{00000000-0005-0000-0000-000030930000}"/>
    <cellStyle name="Normal 9 2 9 5 2" xfId="33541" xr:uid="{00000000-0005-0000-0000-000031930000}"/>
    <cellStyle name="Normal 9 2 9 6" xfId="20987" xr:uid="{00000000-0005-0000-0000-000032930000}"/>
    <cellStyle name="Normal 9 2 9 6 2" xfId="28231" xr:uid="{00000000-0005-0000-0000-000033930000}"/>
    <cellStyle name="Normal 9 2 9 7" xfId="22916" xr:uid="{00000000-0005-0000-0000-000034930000}"/>
    <cellStyle name="Normal 9 2 9 8" xfId="44182" xr:uid="{00000000-0005-0000-0000-000035930000}"/>
    <cellStyle name="Normal 9 2 9 9" xfId="5616" xr:uid="{00000000-0005-0000-0000-000036930000}"/>
    <cellStyle name="Normal 9 3" xfId="399" xr:uid="{00000000-0005-0000-0000-000037930000}"/>
    <cellStyle name="Normal 9 4" xfId="416" xr:uid="{00000000-0005-0000-0000-000038930000}"/>
    <cellStyle name="Normal 9 4 10" xfId="14750" xr:uid="{00000000-0005-0000-0000-000039930000}"/>
    <cellStyle name="Normal 9 4 10 2" xfId="37937" xr:uid="{00000000-0005-0000-0000-00003A930000}"/>
    <cellStyle name="Normal 9 4 11" xfId="9441" xr:uid="{00000000-0005-0000-0000-00003B930000}"/>
    <cellStyle name="Normal 9 4 11 2" xfId="32622" xr:uid="{00000000-0005-0000-0000-00003C930000}"/>
    <cellStyle name="Normal 9 4 12" xfId="20031" xr:uid="{00000000-0005-0000-0000-00003D930000}"/>
    <cellStyle name="Normal 9 4 12 2" xfId="27312" xr:uid="{00000000-0005-0000-0000-00003E930000}"/>
    <cellStyle name="Normal 9 4 13" xfId="21997" xr:uid="{00000000-0005-0000-0000-00003F930000}"/>
    <cellStyle name="Normal 9 4 14" xfId="43226" xr:uid="{00000000-0005-0000-0000-000040930000}"/>
    <cellStyle name="Normal 9 4 15" xfId="5617" xr:uid="{00000000-0005-0000-0000-000041930000}"/>
    <cellStyle name="Normal 9 4 16" xfId="2386" xr:uid="{00000000-0005-0000-0000-000042930000}"/>
    <cellStyle name="Normal 9 4 2" xfId="521" xr:uid="{00000000-0005-0000-0000-000043930000}"/>
    <cellStyle name="Normal 9 4 2 10" xfId="9503" xr:uid="{00000000-0005-0000-0000-000044930000}"/>
    <cellStyle name="Normal 9 4 2 10 2" xfId="32684" xr:uid="{00000000-0005-0000-0000-000045930000}"/>
    <cellStyle name="Normal 9 4 2 11" xfId="20130" xr:uid="{00000000-0005-0000-0000-000046930000}"/>
    <cellStyle name="Normal 9 4 2 11 2" xfId="27374" xr:uid="{00000000-0005-0000-0000-000047930000}"/>
    <cellStyle name="Normal 9 4 2 12" xfId="22059" xr:uid="{00000000-0005-0000-0000-000048930000}"/>
    <cellStyle name="Normal 9 4 2 13" xfId="43325" xr:uid="{00000000-0005-0000-0000-000049930000}"/>
    <cellStyle name="Normal 9 4 2 14" xfId="5618" xr:uid="{00000000-0005-0000-0000-00004A930000}"/>
    <cellStyle name="Normal 9 4 2 15" xfId="2485" xr:uid="{00000000-0005-0000-0000-00004B930000}"/>
    <cellStyle name="Normal 9 4 2 2" xfId="793" xr:uid="{00000000-0005-0000-0000-00004C930000}"/>
    <cellStyle name="Normal 9 4 2 2 10" xfId="43594" xr:uid="{00000000-0005-0000-0000-00004D930000}"/>
    <cellStyle name="Normal 9 4 2 2 11" xfId="5619" xr:uid="{00000000-0005-0000-0000-00004E930000}"/>
    <cellStyle name="Normal 9 4 2 2 12" xfId="2754" xr:uid="{00000000-0005-0000-0000-00004F930000}"/>
    <cellStyle name="Normal 9 4 2 2 2" xfId="1209" xr:uid="{00000000-0005-0000-0000-000050930000}"/>
    <cellStyle name="Normal 9 4 2 2 2 10" xfId="5620" xr:uid="{00000000-0005-0000-0000-000051930000}"/>
    <cellStyle name="Normal 9 4 2 2 2 11" xfId="3160" xr:uid="{00000000-0005-0000-0000-000052930000}"/>
    <cellStyle name="Normal 9 4 2 2 2 2" xfId="2024" xr:uid="{00000000-0005-0000-0000-000053930000}"/>
    <cellStyle name="Normal 9 4 2 2 2 2 10" xfId="3972" xr:uid="{00000000-0005-0000-0000-000054930000}"/>
    <cellStyle name="Normal 9 4 2 2 2 2 2" xfId="7580" xr:uid="{00000000-0005-0000-0000-000055930000}"/>
    <cellStyle name="Normal 9 4 2 2 2 2 2 2" xfId="17925" xr:uid="{00000000-0005-0000-0000-000056930000}"/>
    <cellStyle name="Normal 9 4 2 2 2 2 2 2 2" xfId="41249" xr:uid="{00000000-0005-0000-0000-000057930000}"/>
    <cellStyle name="Normal 9 4 2 2 2 2 2 3" xfId="12751" xr:uid="{00000000-0005-0000-0000-000058930000}"/>
    <cellStyle name="Normal 9 4 2 2 2 2 2 3 2" xfId="35934" xr:uid="{00000000-0005-0000-0000-000059930000}"/>
    <cellStyle name="Normal 9 4 2 2 2 2 2 4" xfId="30624" xr:uid="{00000000-0005-0000-0000-00005A930000}"/>
    <cellStyle name="Normal 9 4 2 2 2 2 2 5" xfId="25309" xr:uid="{00000000-0005-0000-0000-00005B930000}"/>
    <cellStyle name="Normal 9 4 2 2 2 2 3" xfId="9215" xr:uid="{00000000-0005-0000-0000-00005C930000}"/>
    <cellStyle name="Normal 9 4 2 2 2 2 3 2" xfId="19672" xr:uid="{00000000-0005-0000-0000-00005D930000}"/>
    <cellStyle name="Normal 9 4 2 2 2 2 3 2 2" xfId="43017" xr:uid="{00000000-0005-0000-0000-00005E930000}"/>
    <cellStyle name="Normal 9 4 2 2 2 2 3 3" xfId="14518" xr:uid="{00000000-0005-0000-0000-00005F930000}"/>
    <cellStyle name="Normal 9 4 2 2 2 2 3 3 2" xfId="37702" xr:uid="{00000000-0005-0000-0000-000060930000}"/>
    <cellStyle name="Normal 9 4 2 2 2 2 3 4" xfId="32392" xr:uid="{00000000-0005-0000-0000-000061930000}"/>
    <cellStyle name="Normal 9 4 2 2 2 2 3 5" xfId="27077" xr:uid="{00000000-0005-0000-0000-000062930000}"/>
    <cellStyle name="Normal 9 4 2 2 2 2 4" xfId="16299" xr:uid="{00000000-0005-0000-0000-000063930000}"/>
    <cellStyle name="Normal 9 4 2 2 2 2 4 2" xfId="39486" xr:uid="{00000000-0005-0000-0000-000064930000}"/>
    <cellStyle name="Normal 9 4 2 2 2 2 5" xfId="10990" xr:uid="{00000000-0005-0000-0000-000065930000}"/>
    <cellStyle name="Normal 9 4 2 2 2 2 5 2" xfId="34171" xr:uid="{00000000-0005-0000-0000-000066930000}"/>
    <cellStyle name="Normal 9 4 2 2 2 2 6" xfId="21617" xr:uid="{00000000-0005-0000-0000-000067930000}"/>
    <cellStyle name="Normal 9 4 2 2 2 2 6 2" xfId="28861" xr:uid="{00000000-0005-0000-0000-000068930000}"/>
    <cellStyle name="Normal 9 4 2 2 2 2 7" xfId="23546" xr:uid="{00000000-0005-0000-0000-000069930000}"/>
    <cellStyle name="Normal 9 4 2 2 2 2 8" xfId="44812" xr:uid="{00000000-0005-0000-0000-00006A930000}"/>
    <cellStyle name="Normal 9 4 2 2 2 2 9" xfId="5621" xr:uid="{00000000-0005-0000-0000-00006B930000}"/>
    <cellStyle name="Normal 9 4 2 2 2 3" xfId="6780" xr:uid="{00000000-0005-0000-0000-00006C930000}"/>
    <cellStyle name="Normal 9 4 2 2 2 3 2" xfId="17161" xr:uid="{00000000-0005-0000-0000-00006D930000}"/>
    <cellStyle name="Normal 9 4 2 2 2 3 2 2" xfId="40437" xr:uid="{00000000-0005-0000-0000-00006E930000}"/>
    <cellStyle name="Normal 9 4 2 2 2 3 3" xfId="11939" xr:uid="{00000000-0005-0000-0000-00006F930000}"/>
    <cellStyle name="Normal 9 4 2 2 2 3 3 2" xfId="35122" xr:uid="{00000000-0005-0000-0000-000070930000}"/>
    <cellStyle name="Normal 9 4 2 2 2 3 4" xfId="29812" xr:uid="{00000000-0005-0000-0000-000071930000}"/>
    <cellStyle name="Normal 9 4 2 2 2 3 5" xfId="24497" xr:uid="{00000000-0005-0000-0000-000072930000}"/>
    <cellStyle name="Normal 9 4 2 2 2 4" xfId="8450" xr:uid="{00000000-0005-0000-0000-000073930000}"/>
    <cellStyle name="Normal 9 4 2 2 2 4 2" xfId="18860" xr:uid="{00000000-0005-0000-0000-000074930000}"/>
    <cellStyle name="Normal 9 4 2 2 2 4 2 2" xfId="42205" xr:uid="{00000000-0005-0000-0000-000075930000}"/>
    <cellStyle name="Normal 9 4 2 2 2 4 3" xfId="13706" xr:uid="{00000000-0005-0000-0000-000076930000}"/>
    <cellStyle name="Normal 9 4 2 2 2 4 3 2" xfId="36890" xr:uid="{00000000-0005-0000-0000-000077930000}"/>
    <cellStyle name="Normal 9 4 2 2 2 4 4" xfId="31580" xr:uid="{00000000-0005-0000-0000-000078930000}"/>
    <cellStyle name="Normal 9 4 2 2 2 4 5" xfId="26265" xr:uid="{00000000-0005-0000-0000-000079930000}"/>
    <cellStyle name="Normal 9 4 2 2 2 5" xfId="15487" xr:uid="{00000000-0005-0000-0000-00007A930000}"/>
    <cellStyle name="Normal 9 4 2 2 2 5 2" xfId="38674" xr:uid="{00000000-0005-0000-0000-00007B930000}"/>
    <cellStyle name="Normal 9 4 2 2 2 6" xfId="10178" xr:uid="{00000000-0005-0000-0000-00007C930000}"/>
    <cellStyle name="Normal 9 4 2 2 2 6 2" xfId="33359" xr:uid="{00000000-0005-0000-0000-00007D930000}"/>
    <cellStyle name="Normal 9 4 2 2 2 7" xfId="20805" xr:uid="{00000000-0005-0000-0000-00007E930000}"/>
    <cellStyle name="Normal 9 4 2 2 2 7 2" xfId="28049" xr:uid="{00000000-0005-0000-0000-00007F930000}"/>
    <cellStyle name="Normal 9 4 2 2 2 8" xfId="22734" xr:uid="{00000000-0005-0000-0000-000080930000}"/>
    <cellStyle name="Normal 9 4 2 2 2 9" xfId="44000" xr:uid="{00000000-0005-0000-0000-000081930000}"/>
    <cellStyle name="Normal 9 4 2 2 3" xfId="1617" xr:uid="{00000000-0005-0000-0000-000082930000}"/>
    <cellStyle name="Normal 9 4 2 2 3 10" xfId="3566" xr:uid="{00000000-0005-0000-0000-000083930000}"/>
    <cellStyle name="Normal 9 4 2 2 3 2" xfId="7180" xr:uid="{00000000-0005-0000-0000-000084930000}"/>
    <cellStyle name="Normal 9 4 2 2 3 2 2" xfId="17543" xr:uid="{00000000-0005-0000-0000-000085930000}"/>
    <cellStyle name="Normal 9 4 2 2 3 2 2 2" xfId="40843" xr:uid="{00000000-0005-0000-0000-000086930000}"/>
    <cellStyle name="Normal 9 4 2 2 3 2 3" xfId="12345" xr:uid="{00000000-0005-0000-0000-000087930000}"/>
    <cellStyle name="Normal 9 4 2 2 3 2 3 2" xfId="35528" xr:uid="{00000000-0005-0000-0000-000088930000}"/>
    <cellStyle name="Normal 9 4 2 2 3 2 4" xfId="30218" xr:uid="{00000000-0005-0000-0000-000089930000}"/>
    <cellStyle name="Normal 9 4 2 2 3 2 5" xfId="24903" xr:uid="{00000000-0005-0000-0000-00008A930000}"/>
    <cellStyle name="Normal 9 4 2 2 3 3" xfId="8832" xr:uid="{00000000-0005-0000-0000-00008B930000}"/>
    <cellStyle name="Normal 9 4 2 2 3 3 2" xfId="19266" xr:uid="{00000000-0005-0000-0000-00008C930000}"/>
    <cellStyle name="Normal 9 4 2 2 3 3 2 2" xfId="42611" xr:uid="{00000000-0005-0000-0000-00008D930000}"/>
    <cellStyle name="Normal 9 4 2 2 3 3 3" xfId="14112" xr:uid="{00000000-0005-0000-0000-00008E930000}"/>
    <cellStyle name="Normal 9 4 2 2 3 3 3 2" xfId="37296" xr:uid="{00000000-0005-0000-0000-00008F930000}"/>
    <cellStyle name="Normal 9 4 2 2 3 3 4" xfId="31986" xr:uid="{00000000-0005-0000-0000-000090930000}"/>
    <cellStyle name="Normal 9 4 2 2 3 3 5" xfId="26671" xr:uid="{00000000-0005-0000-0000-000091930000}"/>
    <cellStyle name="Normal 9 4 2 2 3 4" xfId="15893" xr:uid="{00000000-0005-0000-0000-000092930000}"/>
    <cellStyle name="Normal 9 4 2 2 3 4 2" xfId="39080" xr:uid="{00000000-0005-0000-0000-000093930000}"/>
    <cellStyle name="Normal 9 4 2 2 3 5" xfId="10584" xr:uid="{00000000-0005-0000-0000-000094930000}"/>
    <cellStyle name="Normal 9 4 2 2 3 5 2" xfId="33765" xr:uid="{00000000-0005-0000-0000-000095930000}"/>
    <cellStyle name="Normal 9 4 2 2 3 6" xfId="21211" xr:uid="{00000000-0005-0000-0000-000096930000}"/>
    <cellStyle name="Normal 9 4 2 2 3 6 2" xfId="28455" xr:uid="{00000000-0005-0000-0000-000097930000}"/>
    <cellStyle name="Normal 9 4 2 2 3 7" xfId="23140" xr:uid="{00000000-0005-0000-0000-000098930000}"/>
    <cellStyle name="Normal 9 4 2 2 3 8" xfId="44406" xr:uid="{00000000-0005-0000-0000-000099930000}"/>
    <cellStyle name="Normal 9 4 2 2 3 9" xfId="5622" xr:uid="{00000000-0005-0000-0000-00009A930000}"/>
    <cellStyle name="Normal 9 4 2 2 4" xfId="6381" xr:uid="{00000000-0005-0000-0000-00009B930000}"/>
    <cellStyle name="Normal 9 4 2 2 4 2" xfId="16803" xr:uid="{00000000-0005-0000-0000-00009C930000}"/>
    <cellStyle name="Normal 9 4 2 2 4 2 2" xfId="40031" xr:uid="{00000000-0005-0000-0000-00009D930000}"/>
    <cellStyle name="Normal 9 4 2 2 4 3" xfId="11533" xr:uid="{00000000-0005-0000-0000-00009E930000}"/>
    <cellStyle name="Normal 9 4 2 2 4 3 2" xfId="34716" xr:uid="{00000000-0005-0000-0000-00009F930000}"/>
    <cellStyle name="Normal 9 4 2 2 4 4" xfId="29406" xr:uid="{00000000-0005-0000-0000-0000A0930000}"/>
    <cellStyle name="Normal 9 4 2 2 4 5" xfId="24091" xr:uid="{00000000-0005-0000-0000-0000A1930000}"/>
    <cellStyle name="Normal 9 4 2 2 5" xfId="8092" xr:uid="{00000000-0005-0000-0000-0000A2930000}"/>
    <cellStyle name="Normal 9 4 2 2 5 2" xfId="18455" xr:uid="{00000000-0005-0000-0000-0000A3930000}"/>
    <cellStyle name="Normal 9 4 2 2 5 2 2" xfId="41799" xr:uid="{00000000-0005-0000-0000-0000A4930000}"/>
    <cellStyle name="Normal 9 4 2 2 5 3" xfId="13300" xr:uid="{00000000-0005-0000-0000-0000A5930000}"/>
    <cellStyle name="Normal 9 4 2 2 5 3 2" xfId="36484" xr:uid="{00000000-0005-0000-0000-0000A6930000}"/>
    <cellStyle name="Normal 9 4 2 2 5 4" xfId="31174" xr:uid="{00000000-0005-0000-0000-0000A7930000}"/>
    <cellStyle name="Normal 9 4 2 2 5 5" xfId="25859" xr:uid="{00000000-0005-0000-0000-0000A8930000}"/>
    <cellStyle name="Normal 9 4 2 2 6" xfId="15081" xr:uid="{00000000-0005-0000-0000-0000A9930000}"/>
    <cellStyle name="Normal 9 4 2 2 6 2" xfId="38268" xr:uid="{00000000-0005-0000-0000-0000AA930000}"/>
    <cellStyle name="Normal 9 4 2 2 7" xfId="9772" xr:uid="{00000000-0005-0000-0000-0000AB930000}"/>
    <cellStyle name="Normal 9 4 2 2 7 2" xfId="32953" xr:uid="{00000000-0005-0000-0000-0000AC930000}"/>
    <cellStyle name="Normal 9 4 2 2 8" xfId="20399" xr:uid="{00000000-0005-0000-0000-0000AD930000}"/>
    <cellStyle name="Normal 9 4 2 2 8 2" xfId="27643" xr:uid="{00000000-0005-0000-0000-0000AE930000}"/>
    <cellStyle name="Normal 9 4 2 2 9" xfId="22328" xr:uid="{00000000-0005-0000-0000-0000AF930000}"/>
    <cellStyle name="Normal 9 4 2 3" xfId="930" xr:uid="{00000000-0005-0000-0000-0000B0930000}"/>
    <cellStyle name="Normal 9 4 2 3 10" xfId="43723" xr:uid="{00000000-0005-0000-0000-0000B1930000}"/>
    <cellStyle name="Normal 9 4 2 3 11" xfId="5623" xr:uid="{00000000-0005-0000-0000-0000B2930000}"/>
    <cellStyle name="Normal 9 4 2 3 12" xfId="2883" xr:uid="{00000000-0005-0000-0000-0000B3930000}"/>
    <cellStyle name="Normal 9 4 2 3 2" xfId="1338" xr:uid="{00000000-0005-0000-0000-0000B4930000}"/>
    <cellStyle name="Normal 9 4 2 3 2 10" xfId="5624" xr:uid="{00000000-0005-0000-0000-0000B5930000}"/>
    <cellStyle name="Normal 9 4 2 3 2 11" xfId="3289" xr:uid="{00000000-0005-0000-0000-0000B6930000}"/>
    <cellStyle name="Normal 9 4 2 3 2 2" xfId="2153" xr:uid="{00000000-0005-0000-0000-0000B7930000}"/>
    <cellStyle name="Normal 9 4 2 3 2 2 10" xfId="4101" xr:uid="{00000000-0005-0000-0000-0000B8930000}"/>
    <cellStyle name="Normal 9 4 2 3 2 2 2" xfId="7707" xr:uid="{00000000-0005-0000-0000-0000B9930000}"/>
    <cellStyle name="Normal 9 4 2 3 2 2 2 2" xfId="18042" xr:uid="{00000000-0005-0000-0000-0000BA930000}"/>
    <cellStyle name="Normal 9 4 2 3 2 2 2 2 2" xfId="41378" xr:uid="{00000000-0005-0000-0000-0000BB930000}"/>
    <cellStyle name="Normal 9 4 2 3 2 2 2 3" xfId="12880" xr:uid="{00000000-0005-0000-0000-0000BC930000}"/>
    <cellStyle name="Normal 9 4 2 3 2 2 2 3 2" xfId="36063" xr:uid="{00000000-0005-0000-0000-0000BD930000}"/>
    <cellStyle name="Normal 9 4 2 3 2 2 2 4" xfId="30753" xr:uid="{00000000-0005-0000-0000-0000BE930000}"/>
    <cellStyle name="Normal 9 4 2 3 2 2 2 5" xfId="25438" xr:uid="{00000000-0005-0000-0000-0000BF930000}"/>
    <cellStyle name="Normal 9 4 2 3 2 2 3" xfId="9332" xr:uid="{00000000-0005-0000-0000-0000C0930000}"/>
    <cellStyle name="Normal 9 4 2 3 2 2 3 2" xfId="19801" xr:uid="{00000000-0005-0000-0000-0000C1930000}"/>
    <cellStyle name="Normal 9 4 2 3 2 2 3 2 2" xfId="43146" xr:uid="{00000000-0005-0000-0000-0000C2930000}"/>
    <cellStyle name="Normal 9 4 2 3 2 2 3 3" xfId="14647" xr:uid="{00000000-0005-0000-0000-0000C3930000}"/>
    <cellStyle name="Normal 9 4 2 3 2 2 3 3 2" xfId="37831" xr:uid="{00000000-0005-0000-0000-0000C4930000}"/>
    <cellStyle name="Normal 9 4 2 3 2 2 3 4" xfId="32521" xr:uid="{00000000-0005-0000-0000-0000C5930000}"/>
    <cellStyle name="Normal 9 4 2 3 2 2 3 5" xfId="27206" xr:uid="{00000000-0005-0000-0000-0000C6930000}"/>
    <cellStyle name="Normal 9 4 2 3 2 2 4" xfId="16428" xr:uid="{00000000-0005-0000-0000-0000C7930000}"/>
    <cellStyle name="Normal 9 4 2 3 2 2 4 2" xfId="39615" xr:uid="{00000000-0005-0000-0000-0000C8930000}"/>
    <cellStyle name="Normal 9 4 2 3 2 2 5" xfId="11119" xr:uid="{00000000-0005-0000-0000-0000C9930000}"/>
    <cellStyle name="Normal 9 4 2 3 2 2 5 2" xfId="34300" xr:uid="{00000000-0005-0000-0000-0000CA930000}"/>
    <cellStyle name="Normal 9 4 2 3 2 2 6" xfId="21746" xr:uid="{00000000-0005-0000-0000-0000CB930000}"/>
    <cellStyle name="Normal 9 4 2 3 2 2 6 2" xfId="28990" xr:uid="{00000000-0005-0000-0000-0000CC930000}"/>
    <cellStyle name="Normal 9 4 2 3 2 2 7" xfId="23675" xr:uid="{00000000-0005-0000-0000-0000CD930000}"/>
    <cellStyle name="Normal 9 4 2 3 2 2 8" xfId="44941" xr:uid="{00000000-0005-0000-0000-0000CE930000}"/>
    <cellStyle name="Normal 9 4 2 3 2 2 9" xfId="5625" xr:uid="{00000000-0005-0000-0000-0000CF930000}"/>
    <cellStyle name="Normal 9 4 2 3 2 3" xfId="6907" xr:uid="{00000000-0005-0000-0000-0000D0930000}"/>
    <cellStyle name="Normal 9 4 2 3 2 3 2" xfId="17278" xr:uid="{00000000-0005-0000-0000-0000D1930000}"/>
    <cellStyle name="Normal 9 4 2 3 2 3 2 2" xfId="40566" xr:uid="{00000000-0005-0000-0000-0000D2930000}"/>
    <cellStyle name="Normal 9 4 2 3 2 3 3" xfId="12068" xr:uid="{00000000-0005-0000-0000-0000D3930000}"/>
    <cellStyle name="Normal 9 4 2 3 2 3 3 2" xfId="35251" xr:uid="{00000000-0005-0000-0000-0000D4930000}"/>
    <cellStyle name="Normal 9 4 2 3 2 3 4" xfId="29941" xr:uid="{00000000-0005-0000-0000-0000D5930000}"/>
    <cellStyle name="Normal 9 4 2 3 2 3 5" xfId="24626" xr:uid="{00000000-0005-0000-0000-0000D6930000}"/>
    <cellStyle name="Normal 9 4 2 3 2 4" xfId="8567" xr:uid="{00000000-0005-0000-0000-0000D7930000}"/>
    <cellStyle name="Normal 9 4 2 3 2 4 2" xfId="18989" xr:uid="{00000000-0005-0000-0000-0000D8930000}"/>
    <cellStyle name="Normal 9 4 2 3 2 4 2 2" xfId="42334" xr:uid="{00000000-0005-0000-0000-0000D9930000}"/>
    <cellStyle name="Normal 9 4 2 3 2 4 3" xfId="13835" xr:uid="{00000000-0005-0000-0000-0000DA930000}"/>
    <cellStyle name="Normal 9 4 2 3 2 4 3 2" xfId="37019" xr:uid="{00000000-0005-0000-0000-0000DB930000}"/>
    <cellStyle name="Normal 9 4 2 3 2 4 4" xfId="31709" xr:uid="{00000000-0005-0000-0000-0000DC930000}"/>
    <cellStyle name="Normal 9 4 2 3 2 4 5" xfId="26394" xr:uid="{00000000-0005-0000-0000-0000DD930000}"/>
    <cellStyle name="Normal 9 4 2 3 2 5" xfId="15616" xr:uid="{00000000-0005-0000-0000-0000DE930000}"/>
    <cellStyle name="Normal 9 4 2 3 2 5 2" xfId="38803" xr:uid="{00000000-0005-0000-0000-0000DF930000}"/>
    <cellStyle name="Normal 9 4 2 3 2 6" xfId="10307" xr:uid="{00000000-0005-0000-0000-0000E0930000}"/>
    <cellStyle name="Normal 9 4 2 3 2 6 2" xfId="33488" xr:uid="{00000000-0005-0000-0000-0000E1930000}"/>
    <cellStyle name="Normal 9 4 2 3 2 7" xfId="20934" xr:uid="{00000000-0005-0000-0000-0000E2930000}"/>
    <cellStyle name="Normal 9 4 2 3 2 7 2" xfId="28178" xr:uid="{00000000-0005-0000-0000-0000E3930000}"/>
    <cellStyle name="Normal 9 4 2 3 2 8" xfId="22863" xr:uid="{00000000-0005-0000-0000-0000E4930000}"/>
    <cellStyle name="Normal 9 4 2 3 2 9" xfId="44129" xr:uid="{00000000-0005-0000-0000-0000E5930000}"/>
    <cellStyle name="Normal 9 4 2 3 3" xfId="1746" xr:uid="{00000000-0005-0000-0000-0000E6930000}"/>
    <cellStyle name="Normal 9 4 2 3 3 10" xfId="3695" xr:uid="{00000000-0005-0000-0000-0000E7930000}"/>
    <cellStyle name="Normal 9 4 2 3 3 2" xfId="7307" xr:uid="{00000000-0005-0000-0000-0000E8930000}"/>
    <cellStyle name="Normal 9 4 2 3 3 2 2" xfId="17660" xr:uid="{00000000-0005-0000-0000-0000E9930000}"/>
    <cellStyle name="Normal 9 4 2 3 3 2 2 2" xfId="40972" xr:uid="{00000000-0005-0000-0000-0000EA930000}"/>
    <cellStyle name="Normal 9 4 2 3 3 2 3" xfId="12474" xr:uid="{00000000-0005-0000-0000-0000EB930000}"/>
    <cellStyle name="Normal 9 4 2 3 3 2 3 2" xfId="35657" xr:uid="{00000000-0005-0000-0000-0000EC930000}"/>
    <cellStyle name="Normal 9 4 2 3 3 2 4" xfId="30347" xr:uid="{00000000-0005-0000-0000-0000ED930000}"/>
    <cellStyle name="Normal 9 4 2 3 3 2 5" xfId="25032" xr:uid="{00000000-0005-0000-0000-0000EE930000}"/>
    <cellStyle name="Normal 9 4 2 3 3 3" xfId="8949" xr:uid="{00000000-0005-0000-0000-0000EF930000}"/>
    <cellStyle name="Normal 9 4 2 3 3 3 2" xfId="19395" xr:uid="{00000000-0005-0000-0000-0000F0930000}"/>
    <cellStyle name="Normal 9 4 2 3 3 3 2 2" xfId="42740" xr:uid="{00000000-0005-0000-0000-0000F1930000}"/>
    <cellStyle name="Normal 9 4 2 3 3 3 3" xfId="14241" xr:uid="{00000000-0005-0000-0000-0000F2930000}"/>
    <cellStyle name="Normal 9 4 2 3 3 3 3 2" xfId="37425" xr:uid="{00000000-0005-0000-0000-0000F3930000}"/>
    <cellStyle name="Normal 9 4 2 3 3 3 4" xfId="32115" xr:uid="{00000000-0005-0000-0000-0000F4930000}"/>
    <cellStyle name="Normal 9 4 2 3 3 3 5" xfId="26800" xr:uid="{00000000-0005-0000-0000-0000F5930000}"/>
    <cellStyle name="Normal 9 4 2 3 3 4" xfId="16022" xr:uid="{00000000-0005-0000-0000-0000F6930000}"/>
    <cellStyle name="Normal 9 4 2 3 3 4 2" xfId="39209" xr:uid="{00000000-0005-0000-0000-0000F7930000}"/>
    <cellStyle name="Normal 9 4 2 3 3 5" xfId="10713" xr:uid="{00000000-0005-0000-0000-0000F8930000}"/>
    <cellStyle name="Normal 9 4 2 3 3 5 2" xfId="33894" xr:uid="{00000000-0005-0000-0000-0000F9930000}"/>
    <cellStyle name="Normal 9 4 2 3 3 6" xfId="21340" xr:uid="{00000000-0005-0000-0000-0000FA930000}"/>
    <cellStyle name="Normal 9 4 2 3 3 6 2" xfId="28584" xr:uid="{00000000-0005-0000-0000-0000FB930000}"/>
    <cellStyle name="Normal 9 4 2 3 3 7" xfId="23269" xr:uid="{00000000-0005-0000-0000-0000FC930000}"/>
    <cellStyle name="Normal 9 4 2 3 3 8" xfId="44535" xr:uid="{00000000-0005-0000-0000-0000FD930000}"/>
    <cellStyle name="Normal 9 4 2 3 3 9" xfId="5626" xr:uid="{00000000-0005-0000-0000-0000FE930000}"/>
    <cellStyle name="Normal 9 4 2 3 4" xfId="6508" xr:uid="{00000000-0005-0000-0000-0000FF930000}"/>
    <cellStyle name="Normal 9 4 2 3 4 2" xfId="16908" xr:uid="{00000000-0005-0000-0000-000000940000}"/>
    <cellStyle name="Normal 9 4 2 3 4 2 2" xfId="40160" xr:uid="{00000000-0005-0000-0000-000001940000}"/>
    <cellStyle name="Normal 9 4 2 3 4 3" xfId="11662" xr:uid="{00000000-0005-0000-0000-000002940000}"/>
    <cellStyle name="Normal 9 4 2 3 4 3 2" xfId="34845" xr:uid="{00000000-0005-0000-0000-000003940000}"/>
    <cellStyle name="Normal 9 4 2 3 4 4" xfId="29535" xr:uid="{00000000-0005-0000-0000-000004940000}"/>
    <cellStyle name="Normal 9 4 2 3 4 5" xfId="24220" xr:uid="{00000000-0005-0000-0000-000005940000}"/>
    <cellStyle name="Normal 9 4 2 3 5" xfId="8197" xr:uid="{00000000-0005-0000-0000-000006940000}"/>
    <cellStyle name="Normal 9 4 2 3 5 2" xfId="18584" xr:uid="{00000000-0005-0000-0000-000007940000}"/>
    <cellStyle name="Normal 9 4 2 3 5 2 2" xfId="41928" xr:uid="{00000000-0005-0000-0000-000008940000}"/>
    <cellStyle name="Normal 9 4 2 3 5 3" xfId="13429" xr:uid="{00000000-0005-0000-0000-000009940000}"/>
    <cellStyle name="Normal 9 4 2 3 5 3 2" xfId="36613" xr:uid="{00000000-0005-0000-0000-00000A940000}"/>
    <cellStyle name="Normal 9 4 2 3 5 4" xfId="31303" xr:uid="{00000000-0005-0000-0000-00000B940000}"/>
    <cellStyle name="Normal 9 4 2 3 5 5" xfId="25988" xr:uid="{00000000-0005-0000-0000-00000C940000}"/>
    <cellStyle name="Normal 9 4 2 3 6" xfId="15210" xr:uid="{00000000-0005-0000-0000-00000D940000}"/>
    <cellStyle name="Normal 9 4 2 3 6 2" xfId="38397" xr:uid="{00000000-0005-0000-0000-00000E940000}"/>
    <cellStyle name="Normal 9 4 2 3 7" xfId="9901" xr:uid="{00000000-0005-0000-0000-00000F940000}"/>
    <cellStyle name="Normal 9 4 2 3 7 2" xfId="33082" xr:uid="{00000000-0005-0000-0000-000010940000}"/>
    <cellStyle name="Normal 9 4 2 3 8" xfId="20528" xr:uid="{00000000-0005-0000-0000-000011940000}"/>
    <cellStyle name="Normal 9 4 2 3 8 2" xfId="27772" xr:uid="{00000000-0005-0000-0000-000012940000}"/>
    <cellStyle name="Normal 9 4 2 3 9" xfId="22457" xr:uid="{00000000-0005-0000-0000-000013940000}"/>
    <cellStyle name="Normal 9 4 2 4" xfId="1074" xr:uid="{00000000-0005-0000-0000-000014940000}"/>
    <cellStyle name="Normal 9 4 2 4 10" xfId="5627" xr:uid="{00000000-0005-0000-0000-000015940000}"/>
    <cellStyle name="Normal 9 4 2 4 11" xfId="3025" xr:uid="{00000000-0005-0000-0000-000016940000}"/>
    <cellStyle name="Normal 9 4 2 4 2" xfId="1889" xr:uid="{00000000-0005-0000-0000-000017940000}"/>
    <cellStyle name="Normal 9 4 2 4 2 10" xfId="3837" xr:uid="{00000000-0005-0000-0000-000018940000}"/>
    <cellStyle name="Normal 9 4 2 4 2 2" xfId="7447" xr:uid="{00000000-0005-0000-0000-000019940000}"/>
    <cellStyle name="Normal 9 4 2 4 2 2 2" xfId="17802" xr:uid="{00000000-0005-0000-0000-00001A940000}"/>
    <cellStyle name="Normal 9 4 2 4 2 2 2 2" xfId="41114" xr:uid="{00000000-0005-0000-0000-00001B940000}"/>
    <cellStyle name="Normal 9 4 2 4 2 2 3" xfId="12616" xr:uid="{00000000-0005-0000-0000-00001C940000}"/>
    <cellStyle name="Normal 9 4 2 4 2 2 3 2" xfId="35799" xr:uid="{00000000-0005-0000-0000-00001D940000}"/>
    <cellStyle name="Normal 9 4 2 4 2 2 4" xfId="30489" xr:uid="{00000000-0005-0000-0000-00001E940000}"/>
    <cellStyle name="Normal 9 4 2 4 2 2 5" xfId="25174" xr:uid="{00000000-0005-0000-0000-00001F940000}"/>
    <cellStyle name="Normal 9 4 2 4 2 3" xfId="9092" xr:uid="{00000000-0005-0000-0000-000020940000}"/>
    <cellStyle name="Normal 9 4 2 4 2 3 2" xfId="19537" xr:uid="{00000000-0005-0000-0000-000021940000}"/>
    <cellStyle name="Normal 9 4 2 4 2 3 2 2" xfId="42882" xr:uid="{00000000-0005-0000-0000-000022940000}"/>
    <cellStyle name="Normal 9 4 2 4 2 3 3" xfId="14383" xr:uid="{00000000-0005-0000-0000-000023940000}"/>
    <cellStyle name="Normal 9 4 2 4 2 3 3 2" xfId="37567" xr:uid="{00000000-0005-0000-0000-000024940000}"/>
    <cellStyle name="Normal 9 4 2 4 2 3 4" xfId="32257" xr:uid="{00000000-0005-0000-0000-000025940000}"/>
    <cellStyle name="Normal 9 4 2 4 2 3 5" xfId="26942" xr:uid="{00000000-0005-0000-0000-000026940000}"/>
    <cellStyle name="Normal 9 4 2 4 2 4" xfId="16164" xr:uid="{00000000-0005-0000-0000-000027940000}"/>
    <cellStyle name="Normal 9 4 2 4 2 4 2" xfId="39351" xr:uid="{00000000-0005-0000-0000-000028940000}"/>
    <cellStyle name="Normal 9 4 2 4 2 5" xfId="10855" xr:uid="{00000000-0005-0000-0000-000029940000}"/>
    <cellStyle name="Normal 9 4 2 4 2 5 2" xfId="34036" xr:uid="{00000000-0005-0000-0000-00002A940000}"/>
    <cellStyle name="Normal 9 4 2 4 2 6" xfId="21482" xr:uid="{00000000-0005-0000-0000-00002B940000}"/>
    <cellStyle name="Normal 9 4 2 4 2 6 2" xfId="28726" xr:uid="{00000000-0005-0000-0000-00002C940000}"/>
    <cellStyle name="Normal 9 4 2 4 2 7" xfId="23411" xr:uid="{00000000-0005-0000-0000-00002D940000}"/>
    <cellStyle name="Normal 9 4 2 4 2 8" xfId="44677" xr:uid="{00000000-0005-0000-0000-00002E940000}"/>
    <cellStyle name="Normal 9 4 2 4 2 9" xfId="5628" xr:uid="{00000000-0005-0000-0000-00002F940000}"/>
    <cellStyle name="Normal 9 4 2 4 3" xfId="6647" xr:uid="{00000000-0005-0000-0000-000030940000}"/>
    <cellStyle name="Normal 9 4 2 4 3 2" xfId="17050" xr:uid="{00000000-0005-0000-0000-000031940000}"/>
    <cellStyle name="Normal 9 4 2 4 3 2 2" xfId="40302" xr:uid="{00000000-0005-0000-0000-000032940000}"/>
    <cellStyle name="Normal 9 4 2 4 3 3" xfId="11804" xr:uid="{00000000-0005-0000-0000-000033940000}"/>
    <cellStyle name="Normal 9 4 2 4 3 3 2" xfId="34987" xr:uid="{00000000-0005-0000-0000-000034940000}"/>
    <cellStyle name="Normal 9 4 2 4 3 4" xfId="29677" xr:uid="{00000000-0005-0000-0000-000035940000}"/>
    <cellStyle name="Normal 9 4 2 4 3 5" xfId="24362" xr:uid="{00000000-0005-0000-0000-000036940000}"/>
    <cellStyle name="Normal 9 4 2 4 4" xfId="8339" xr:uid="{00000000-0005-0000-0000-000037940000}"/>
    <cellStyle name="Normal 9 4 2 4 4 2" xfId="18725" xr:uid="{00000000-0005-0000-0000-000038940000}"/>
    <cellStyle name="Normal 9 4 2 4 4 2 2" xfId="42070" xr:uid="{00000000-0005-0000-0000-000039940000}"/>
    <cellStyle name="Normal 9 4 2 4 4 3" xfId="13571" xr:uid="{00000000-0005-0000-0000-00003A940000}"/>
    <cellStyle name="Normal 9 4 2 4 4 3 2" xfId="36755" xr:uid="{00000000-0005-0000-0000-00003B940000}"/>
    <cellStyle name="Normal 9 4 2 4 4 4" xfId="31445" xr:uid="{00000000-0005-0000-0000-00003C940000}"/>
    <cellStyle name="Normal 9 4 2 4 4 5" xfId="26130" xr:uid="{00000000-0005-0000-0000-00003D940000}"/>
    <cellStyle name="Normal 9 4 2 4 5" xfId="15352" xr:uid="{00000000-0005-0000-0000-00003E940000}"/>
    <cellStyle name="Normal 9 4 2 4 5 2" xfId="38539" xr:uid="{00000000-0005-0000-0000-00003F940000}"/>
    <cellStyle name="Normal 9 4 2 4 6" xfId="10043" xr:uid="{00000000-0005-0000-0000-000040940000}"/>
    <cellStyle name="Normal 9 4 2 4 6 2" xfId="33224" xr:uid="{00000000-0005-0000-0000-000041940000}"/>
    <cellStyle name="Normal 9 4 2 4 7" xfId="20670" xr:uid="{00000000-0005-0000-0000-000042940000}"/>
    <cellStyle name="Normal 9 4 2 4 7 2" xfId="27914" xr:uid="{00000000-0005-0000-0000-000043940000}"/>
    <cellStyle name="Normal 9 4 2 4 8" xfId="22599" xr:uid="{00000000-0005-0000-0000-000044940000}"/>
    <cellStyle name="Normal 9 4 2 4 9" xfId="43865" xr:uid="{00000000-0005-0000-0000-000045940000}"/>
    <cellStyle name="Normal 9 4 2 5" xfId="655" xr:uid="{00000000-0005-0000-0000-000046940000}"/>
    <cellStyle name="Normal 9 4 2 5 10" xfId="2619" xr:uid="{00000000-0005-0000-0000-000047940000}"/>
    <cellStyle name="Normal 9 4 2 5 2" xfId="6248" xr:uid="{00000000-0005-0000-0000-000048940000}"/>
    <cellStyle name="Normal 9 4 2 5 2 2" xfId="16692" xr:uid="{00000000-0005-0000-0000-000049940000}"/>
    <cellStyle name="Normal 9 4 2 5 2 2 2" xfId="39896" xr:uid="{00000000-0005-0000-0000-00004A940000}"/>
    <cellStyle name="Normal 9 4 2 5 2 3" xfId="11398" xr:uid="{00000000-0005-0000-0000-00004B940000}"/>
    <cellStyle name="Normal 9 4 2 5 2 3 2" xfId="34581" xr:uid="{00000000-0005-0000-0000-00004C940000}"/>
    <cellStyle name="Normal 9 4 2 5 2 4" xfId="29271" xr:uid="{00000000-0005-0000-0000-00004D940000}"/>
    <cellStyle name="Normal 9 4 2 5 2 5" xfId="23956" xr:uid="{00000000-0005-0000-0000-00004E940000}"/>
    <cellStyle name="Normal 9 4 2 5 3" xfId="7981" xr:uid="{00000000-0005-0000-0000-00004F940000}"/>
    <cellStyle name="Normal 9 4 2 5 3 2" xfId="18320" xr:uid="{00000000-0005-0000-0000-000050940000}"/>
    <cellStyle name="Normal 9 4 2 5 3 2 2" xfId="41664" xr:uid="{00000000-0005-0000-0000-000051940000}"/>
    <cellStyle name="Normal 9 4 2 5 3 3" xfId="13165" xr:uid="{00000000-0005-0000-0000-000052940000}"/>
    <cellStyle name="Normal 9 4 2 5 3 3 2" xfId="36349" xr:uid="{00000000-0005-0000-0000-000053940000}"/>
    <cellStyle name="Normal 9 4 2 5 3 4" xfId="31039" xr:uid="{00000000-0005-0000-0000-000054940000}"/>
    <cellStyle name="Normal 9 4 2 5 3 5" xfId="25724" xr:uid="{00000000-0005-0000-0000-000055940000}"/>
    <cellStyle name="Normal 9 4 2 5 4" xfId="14946" xr:uid="{00000000-0005-0000-0000-000056940000}"/>
    <cellStyle name="Normal 9 4 2 5 4 2" xfId="38133" xr:uid="{00000000-0005-0000-0000-000057940000}"/>
    <cellStyle name="Normal 9 4 2 5 5" xfId="9637" xr:uid="{00000000-0005-0000-0000-000058940000}"/>
    <cellStyle name="Normal 9 4 2 5 5 2" xfId="32818" xr:uid="{00000000-0005-0000-0000-000059940000}"/>
    <cellStyle name="Normal 9 4 2 5 6" xfId="20264" xr:uid="{00000000-0005-0000-0000-00005A940000}"/>
    <cellStyle name="Normal 9 4 2 5 6 2" xfId="27508" xr:uid="{00000000-0005-0000-0000-00005B940000}"/>
    <cellStyle name="Normal 9 4 2 5 7" xfId="22193" xr:uid="{00000000-0005-0000-0000-00005C940000}"/>
    <cellStyle name="Normal 9 4 2 5 8" xfId="43459" xr:uid="{00000000-0005-0000-0000-00005D940000}"/>
    <cellStyle name="Normal 9 4 2 5 9" xfId="5629" xr:uid="{00000000-0005-0000-0000-00005E940000}"/>
    <cellStyle name="Normal 9 4 2 6" xfId="1482" xr:uid="{00000000-0005-0000-0000-00005F940000}"/>
    <cellStyle name="Normal 9 4 2 6 10" xfId="3431" xr:uid="{00000000-0005-0000-0000-000060940000}"/>
    <cellStyle name="Normal 9 4 2 6 2" xfId="7047" xr:uid="{00000000-0005-0000-0000-000061940000}"/>
    <cellStyle name="Normal 9 4 2 6 2 2" xfId="17420" xr:uid="{00000000-0005-0000-0000-000062940000}"/>
    <cellStyle name="Normal 9 4 2 6 2 2 2" xfId="40708" xr:uid="{00000000-0005-0000-0000-000063940000}"/>
    <cellStyle name="Normal 9 4 2 6 2 3" xfId="12210" xr:uid="{00000000-0005-0000-0000-000064940000}"/>
    <cellStyle name="Normal 9 4 2 6 2 3 2" xfId="35393" xr:uid="{00000000-0005-0000-0000-000065940000}"/>
    <cellStyle name="Normal 9 4 2 6 2 4" xfId="30083" xr:uid="{00000000-0005-0000-0000-000066940000}"/>
    <cellStyle name="Normal 9 4 2 6 2 5" xfId="24768" xr:uid="{00000000-0005-0000-0000-000067940000}"/>
    <cellStyle name="Normal 9 4 2 6 3" xfId="8709" xr:uid="{00000000-0005-0000-0000-000068940000}"/>
    <cellStyle name="Normal 9 4 2 6 3 2" xfId="19131" xr:uid="{00000000-0005-0000-0000-000069940000}"/>
    <cellStyle name="Normal 9 4 2 6 3 2 2" xfId="42476" xr:uid="{00000000-0005-0000-0000-00006A940000}"/>
    <cellStyle name="Normal 9 4 2 6 3 3" xfId="13977" xr:uid="{00000000-0005-0000-0000-00006B940000}"/>
    <cellStyle name="Normal 9 4 2 6 3 3 2" xfId="37161" xr:uid="{00000000-0005-0000-0000-00006C940000}"/>
    <cellStyle name="Normal 9 4 2 6 3 4" xfId="31851" xr:uid="{00000000-0005-0000-0000-00006D940000}"/>
    <cellStyle name="Normal 9 4 2 6 3 5" xfId="26536" xr:uid="{00000000-0005-0000-0000-00006E940000}"/>
    <cellStyle name="Normal 9 4 2 6 4" xfId="15758" xr:uid="{00000000-0005-0000-0000-00006F940000}"/>
    <cellStyle name="Normal 9 4 2 6 4 2" xfId="38945" xr:uid="{00000000-0005-0000-0000-000070940000}"/>
    <cellStyle name="Normal 9 4 2 6 5" xfId="10449" xr:uid="{00000000-0005-0000-0000-000071940000}"/>
    <cellStyle name="Normal 9 4 2 6 5 2" xfId="33630" xr:uid="{00000000-0005-0000-0000-000072940000}"/>
    <cellStyle name="Normal 9 4 2 6 6" xfId="21076" xr:uid="{00000000-0005-0000-0000-000073940000}"/>
    <cellStyle name="Normal 9 4 2 6 6 2" xfId="28320" xr:uid="{00000000-0005-0000-0000-000074940000}"/>
    <cellStyle name="Normal 9 4 2 6 7" xfId="23005" xr:uid="{00000000-0005-0000-0000-000075940000}"/>
    <cellStyle name="Normal 9 4 2 6 8" xfId="44271" xr:uid="{00000000-0005-0000-0000-000076940000}"/>
    <cellStyle name="Normal 9 4 2 6 9" xfId="5630" xr:uid="{00000000-0005-0000-0000-000077940000}"/>
    <cellStyle name="Normal 9 4 2 7" xfId="6116" xr:uid="{00000000-0005-0000-0000-000078940000}"/>
    <cellStyle name="Normal 9 4 2 7 2" xfId="16558" xr:uid="{00000000-0005-0000-0000-000079940000}"/>
    <cellStyle name="Normal 9 4 2 7 2 2" xfId="39762" xr:uid="{00000000-0005-0000-0000-00007A940000}"/>
    <cellStyle name="Normal 9 4 2 7 3" xfId="11264" xr:uid="{00000000-0005-0000-0000-00007B940000}"/>
    <cellStyle name="Normal 9 4 2 7 3 2" xfId="34447" xr:uid="{00000000-0005-0000-0000-00007C940000}"/>
    <cellStyle name="Normal 9 4 2 7 4" xfId="29137" xr:uid="{00000000-0005-0000-0000-00007D940000}"/>
    <cellStyle name="Normal 9 4 2 7 5" xfId="23822" xr:uid="{00000000-0005-0000-0000-00007E940000}"/>
    <cellStyle name="Normal 9 4 2 8" xfId="7847" xr:uid="{00000000-0005-0000-0000-00007F940000}"/>
    <cellStyle name="Normal 9 4 2 8 2" xfId="18186" xr:uid="{00000000-0005-0000-0000-000080940000}"/>
    <cellStyle name="Normal 9 4 2 8 2 2" xfId="41530" xr:uid="{00000000-0005-0000-0000-000081940000}"/>
    <cellStyle name="Normal 9 4 2 8 3" xfId="13031" xr:uid="{00000000-0005-0000-0000-000082940000}"/>
    <cellStyle name="Normal 9 4 2 8 3 2" xfId="36215" xr:uid="{00000000-0005-0000-0000-000083940000}"/>
    <cellStyle name="Normal 9 4 2 8 4" xfId="30905" xr:uid="{00000000-0005-0000-0000-000084940000}"/>
    <cellStyle name="Normal 9 4 2 8 5" xfId="25590" xr:uid="{00000000-0005-0000-0000-000085940000}"/>
    <cellStyle name="Normal 9 4 2 9" xfId="14812" xr:uid="{00000000-0005-0000-0000-000086940000}"/>
    <cellStyle name="Normal 9 4 2 9 2" xfId="37999" xr:uid="{00000000-0005-0000-0000-000087940000}"/>
    <cellStyle name="Normal 9 4 3" xfId="731" xr:uid="{00000000-0005-0000-0000-000088940000}"/>
    <cellStyle name="Normal 9 4 3 10" xfId="43532" xr:uid="{00000000-0005-0000-0000-000089940000}"/>
    <cellStyle name="Normal 9 4 3 11" xfId="5631" xr:uid="{00000000-0005-0000-0000-00008A940000}"/>
    <cellStyle name="Normal 9 4 3 12" xfId="2692" xr:uid="{00000000-0005-0000-0000-00008B940000}"/>
    <cellStyle name="Normal 9 4 3 2" xfId="1147" xr:uid="{00000000-0005-0000-0000-00008C940000}"/>
    <cellStyle name="Normal 9 4 3 2 10" xfId="5632" xr:uid="{00000000-0005-0000-0000-00008D940000}"/>
    <cellStyle name="Normal 9 4 3 2 11" xfId="3098" xr:uid="{00000000-0005-0000-0000-00008E940000}"/>
    <cellStyle name="Normal 9 4 3 2 2" xfId="1962" xr:uid="{00000000-0005-0000-0000-00008F940000}"/>
    <cellStyle name="Normal 9 4 3 2 2 10" xfId="3910" xr:uid="{00000000-0005-0000-0000-000090940000}"/>
    <cellStyle name="Normal 9 4 3 2 2 2" xfId="7519" xr:uid="{00000000-0005-0000-0000-000091940000}"/>
    <cellStyle name="Normal 9 4 3 2 2 2 2" xfId="17863" xr:uid="{00000000-0005-0000-0000-000092940000}"/>
    <cellStyle name="Normal 9 4 3 2 2 2 2 2" xfId="41187" xr:uid="{00000000-0005-0000-0000-000093940000}"/>
    <cellStyle name="Normal 9 4 3 2 2 2 3" xfId="12689" xr:uid="{00000000-0005-0000-0000-000094940000}"/>
    <cellStyle name="Normal 9 4 3 2 2 2 3 2" xfId="35872" xr:uid="{00000000-0005-0000-0000-000095940000}"/>
    <cellStyle name="Normal 9 4 3 2 2 2 4" xfId="30562" xr:uid="{00000000-0005-0000-0000-000096940000}"/>
    <cellStyle name="Normal 9 4 3 2 2 2 5" xfId="25247" xr:uid="{00000000-0005-0000-0000-000097940000}"/>
    <cellStyle name="Normal 9 4 3 2 2 3" xfId="9153" xr:uid="{00000000-0005-0000-0000-000098940000}"/>
    <cellStyle name="Normal 9 4 3 2 2 3 2" xfId="19610" xr:uid="{00000000-0005-0000-0000-000099940000}"/>
    <cellStyle name="Normal 9 4 3 2 2 3 2 2" xfId="42955" xr:uid="{00000000-0005-0000-0000-00009A940000}"/>
    <cellStyle name="Normal 9 4 3 2 2 3 3" xfId="14456" xr:uid="{00000000-0005-0000-0000-00009B940000}"/>
    <cellStyle name="Normal 9 4 3 2 2 3 3 2" xfId="37640" xr:uid="{00000000-0005-0000-0000-00009C940000}"/>
    <cellStyle name="Normal 9 4 3 2 2 3 4" xfId="32330" xr:uid="{00000000-0005-0000-0000-00009D940000}"/>
    <cellStyle name="Normal 9 4 3 2 2 3 5" xfId="27015" xr:uid="{00000000-0005-0000-0000-00009E940000}"/>
    <cellStyle name="Normal 9 4 3 2 2 4" xfId="16237" xr:uid="{00000000-0005-0000-0000-00009F940000}"/>
    <cellStyle name="Normal 9 4 3 2 2 4 2" xfId="39424" xr:uid="{00000000-0005-0000-0000-0000A0940000}"/>
    <cellStyle name="Normal 9 4 3 2 2 5" xfId="10928" xr:uid="{00000000-0005-0000-0000-0000A1940000}"/>
    <cellStyle name="Normal 9 4 3 2 2 5 2" xfId="34109" xr:uid="{00000000-0005-0000-0000-0000A2940000}"/>
    <cellStyle name="Normal 9 4 3 2 2 6" xfId="21555" xr:uid="{00000000-0005-0000-0000-0000A3940000}"/>
    <cellStyle name="Normal 9 4 3 2 2 6 2" xfId="28799" xr:uid="{00000000-0005-0000-0000-0000A4940000}"/>
    <cellStyle name="Normal 9 4 3 2 2 7" xfId="23484" xr:uid="{00000000-0005-0000-0000-0000A5940000}"/>
    <cellStyle name="Normal 9 4 3 2 2 8" xfId="44750" xr:uid="{00000000-0005-0000-0000-0000A6940000}"/>
    <cellStyle name="Normal 9 4 3 2 2 9" xfId="5633" xr:uid="{00000000-0005-0000-0000-0000A7940000}"/>
    <cellStyle name="Normal 9 4 3 2 3" xfId="6719" xr:uid="{00000000-0005-0000-0000-0000A8940000}"/>
    <cellStyle name="Normal 9 4 3 2 3 2" xfId="17111" xr:uid="{00000000-0005-0000-0000-0000A9940000}"/>
    <cellStyle name="Normal 9 4 3 2 3 2 2" xfId="40375" xr:uid="{00000000-0005-0000-0000-0000AA940000}"/>
    <cellStyle name="Normal 9 4 3 2 3 3" xfId="11877" xr:uid="{00000000-0005-0000-0000-0000AB940000}"/>
    <cellStyle name="Normal 9 4 3 2 3 3 2" xfId="35060" xr:uid="{00000000-0005-0000-0000-0000AC940000}"/>
    <cellStyle name="Normal 9 4 3 2 3 4" xfId="29750" xr:uid="{00000000-0005-0000-0000-0000AD940000}"/>
    <cellStyle name="Normal 9 4 3 2 3 5" xfId="24435" xr:uid="{00000000-0005-0000-0000-0000AE940000}"/>
    <cellStyle name="Normal 9 4 3 2 4" xfId="8400" xr:uid="{00000000-0005-0000-0000-0000AF940000}"/>
    <cellStyle name="Normal 9 4 3 2 4 2" xfId="18798" xr:uid="{00000000-0005-0000-0000-0000B0940000}"/>
    <cellStyle name="Normal 9 4 3 2 4 2 2" xfId="42143" xr:uid="{00000000-0005-0000-0000-0000B1940000}"/>
    <cellStyle name="Normal 9 4 3 2 4 3" xfId="13644" xr:uid="{00000000-0005-0000-0000-0000B2940000}"/>
    <cellStyle name="Normal 9 4 3 2 4 3 2" xfId="36828" xr:uid="{00000000-0005-0000-0000-0000B3940000}"/>
    <cellStyle name="Normal 9 4 3 2 4 4" xfId="31518" xr:uid="{00000000-0005-0000-0000-0000B4940000}"/>
    <cellStyle name="Normal 9 4 3 2 4 5" xfId="26203" xr:uid="{00000000-0005-0000-0000-0000B5940000}"/>
    <cellStyle name="Normal 9 4 3 2 5" xfId="15425" xr:uid="{00000000-0005-0000-0000-0000B6940000}"/>
    <cellStyle name="Normal 9 4 3 2 5 2" xfId="38612" xr:uid="{00000000-0005-0000-0000-0000B7940000}"/>
    <cellStyle name="Normal 9 4 3 2 6" xfId="10116" xr:uid="{00000000-0005-0000-0000-0000B8940000}"/>
    <cellStyle name="Normal 9 4 3 2 6 2" xfId="33297" xr:uid="{00000000-0005-0000-0000-0000B9940000}"/>
    <cellStyle name="Normal 9 4 3 2 7" xfId="20743" xr:uid="{00000000-0005-0000-0000-0000BA940000}"/>
    <cellStyle name="Normal 9 4 3 2 7 2" xfId="27987" xr:uid="{00000000-0005-0000-0000-0000BB940000}"/>
    <cellStyle name="Normal 9 4 3 2 8" xfId="22672" xr:uid="{00000000-0005-0000-0000-0000BC940000}"/>
    <cellStyle name="Normal 9 4 3 2 9" xfId="43938" xr:uid="{00000000-0005-0000-0000-0000BD940000}"/>
    <cellStyle name="Normal 9 4 3 3" xfId="1555" xr:uid="{00000000-0005-0000-0000-0000BE940000}"/>
    <cellStyle name="Normal 9 4 3 3 10" xfId="3504" xr:uid="{00000000-0005-0000-0000-0000BF940000}"/>
    <cellStyle name="Normal 9 4 3 3 2" xfId="7119" xr:uid="{00000000-0005-0000-0000-0000C0940000}"/>
    <cellStyle name="Normal 9 4 3 3 2 2" xfId="17481" xr:uid="{00000000-0005-0000-0000-0000C1940000}"/>
    <cellStyle name="Normal 9 4 3 3 2 2 2" xfId="40781" xr:uid="{00000000-0005-0000-0000-0000C2940000}"/>
    <cellStyle name="Normal 9 4 3 3 2 3" xfId="12283" xr:uid="{00000000-0005-0000-0000-0000C3940000}"/>
    <cellStyle name="Normal 9 4 3 3 2 3 2" xfId="35466" xr:uid="{00000000-0005-0000-0000-0000C4940000}"/>
    <cellStyle name="Normal 9 4 3 3 2 4" xfId="30156" xr:uid="{00000000-0005-0000-0000-0000C5940000}"/>
    <cellStyle name="Normal 9 4 3 3 2 5" xfId="24841" xr:uid="{00000000-0005-0000-0000-0000C6940000}"/>
    <cellStyle name="Normal 9 4 3 3 3" xfId="8770" xr:uid="{00000000-0005-0000-0000-0000C7940000}"/>
    <cellStyle name="Normal 9 4 3 3 3 2" xfId="19204" xr:uid="{00000000-0005-0000-0000-0000C8940000}"/>
    <cellStyle name="Normal 9 4 3 3 3 2 2" xfId="42549" xr:uid="{00000000-0005-0000-0000-0000C9940000}"/>
    <cellStyle name="Normal 9 4 3 3 3 3" xfId="14050" xr:uid="{00000000-0005-0000-0000-0000CA940000}"/>
    <cellStyle name="Normal 9 4 3 3 3 3 2" xfId="37234" xr:uid="{00000000-0005-0000-0000-0000CB940000}"/>
    <cellStyle name="Normal 9 4 3 3 3 4" xfId="31924" xr:uid="{00000000-0005-0000-0000-0000CC940000}"/>
    <cellStyle name="Normal 9 4 3 3 3 5" xfId="26609" xr:uid="{00000000-0005-0000-0000-0000CD940000}"/>
    <cellStyle name="Normal 9 4 3 3 4" xfId="15831" xr:uid="{00000000-0005-0000-0000-0000CE940000}"/>
    <cellStyle name="Normal 9 4 3 3 4 2" xfId="39018" xr:uid="{00000000-0005-0000-0000-0000CF940000}"/>
    <cellStyle name="Normal 9 4 3 3 5" xfId="10522" xr:uid="{00000000-0005-0000-0000-0000D0940000}"/>
    <cellStyle name="Normal 9 4 3 3 5 2" xfId="33703" xr:uid="{00000000-0005-0000-0000-0000D1940000}"/>
    <cellStyle name="Normal 9 4 3 3 6" xfId="21149" xr:uid="{00000000-0005-0000-0000-0000D2940000}"/>
    <cellStyle name="Normal 9 4 3 3 6 2" xfId="28393" xr:uid="{00000000-0005-0000-0000-0000D3940000}"/>
    <cellStyle name="Normal 9 4 3 3 7" xfId="23078" xr:uid="{00000000-0005-0000-0000-0000D4940000}"/>
    <cellStyle name="Normal 9 4 3 3 8" xfId="44344" xr:uid="{00000000-0005-0000-0000-0000D5940000}"/>
    <cellStyle name="Normal 9 4 3 3 9" xfId="5634" xr:uid="{00000000-0005-0000-0000-0000D6940000}"/>
    <cellStyle name="Normal 9 4 3 4" xfId="6320" xr:uid="{00000000-0005-0000-0000-0000D7940000}"/>
    <cellStyle name="Normal 9 4 3 4 2" xfId="16753" xr:uid="{00000000-0005-0000-0000-0000D8940000}"/>
    <cellStyle name="Normal 9 4 3 4 2 2" xfId="39969" xr:uid="{00000000-0005-0000-0000-0000D9940000}"/>
    <cellStyle name="Normal 9 4 3 4 3" xfId="11471" xr:uid="{00000000-0005-0000-0000-0000DA940000}"/>
    <cellStyle name="Normal 9 4 3 4 3 2" xfId="34654" xr:uid="{00000000-0005-0000-0000-0000DB940000}"/>
    <cellStyle name="Normal 9 4 3 4 4" xfId="29344" xr:uid="{00000000-0005-0000-0000-0000DC940000}"/>
    <cellStyle name="Normal 9 4 3 4 5" xfId="24029" xr:uid="{00000000-0005-0000-0000-0000DD940000}"/>
    <cellStyle name="Normal 9 4 3 5" xfId="8042" xr:uid="{00000000-0005-0000-0000-0000DE940000}"/>
    <cellStyle name="Normal 9 4 3 5 2" xfId="18393" xr:uid="{00000000-0005-0000-0000-0000DF940000}"/>
    <cellStyle name="Normal 9 4 3 5 2 2" xfId="41737" xr:uid="{00000000-0005-0000-0000-0000E0940000}"/>
    <cellStyle name="Normal 9 4 3 5 3" xfId="13238" xr:uid="{00000000-0005-0000-0000-0000E1940000}"/>
    <cellStyle name="Normal 9 4 3 5 3 2" xfId="36422" xr:uid="{00000000-0005-0000-0000-0000E2940000}"/>
    <cellStyle name="Normal 9 4 3 5 4" xfId="31112" xr:uid="{00000000-0005-0000-0000-0000E3940000}"/>
    <cellStyle name="Normal 9 4 3 5 5" xfId="25797" xr:uid="{00000000-0005-0000-0000-0000E4940000}"/>
    <cellStyle name="Normal 9 4 3 6" xfId="15019" xr:uid="{00000000-0005-0000-0000-0000E5940000}"/>
    <cellStyle name="Normal 9 4 3 6 2" xfId="38206" xr:uid="{00000000-0005-0000-0000-0000E6940000}"/>
    <cellStyle name="Normal 9 4 3 7" xfId="9710" xr:uid="{00000000-0005-0000-0000-0000E7940000}"/>
    <cellStyle name="Normal 9 4 3 7 2" xfId="32891" xr:uid="{00000000-0005-0000-0000-0000E8940000}"/>
    <cellStyle name="Normal 9 4 3 8" xfId="20337" xr:uid="{00000000-0005-0000-0000-0000E9940000}"/>
    <cellStyle name="Normal 9 4 3 8 2" xfId="27581" xr:uid="{00000000-0005-0000-0000-0000EA940000}"/>
    <cellStyle name="Normal 9 4 3 9" xfId="22266" xr:uid="{00000000-0005-0000-0000-0000EB940000}"/>
    <cellStyle name="Normal 9 4 4" xfId="868" xr:uid="{00000000-0005-0000-0000-0000EC940000}"/>
    <cellStyle name="Normal 9 4 4 10" xfId="43661" xr:uid="{00000000-0005-0000-0000-0000ED940000}"/>
    <cellStyle name="Normal 9 4 4 11" xfId="5635" xr:uid="{00000000-0005-0000-0000-0000EE940000}"/>
    <cellStyle name="Normal 9 4 4 12" xfId="2821" xr:uid="{00000000-0005-0000-0000-0000EF940000}"/>
    <cellStyle name="Normal 9 4 4 2" xfId="1276" xr:uid="{00000000-0005-0000-0000-0000F0940000}"/>
    <cellStyle name="Normal 9 4 4 2 10" xfId="5636" xr:uid="{00000000-0005-0000-0000-0000F1940000}"/>
    <cellStyle name="Normal 9 4 4 2 11" xfId="3227" xr:uid="{00000000-0005-0000-0000-0000F2940000}"/>
    <cellStyle name="Normal 9 4 4 2 2" xfId="2091" xr:uid="{00000000-0005-0000-0000-0000F3940000}"/>
    <cellStyle name="Normal 9 4 4 2 2 10" xfId="4039" xr:uid="{00000000-0005-0000-0000-0000F4940000}"/>
    <cellStyle name="Normal 9 4 4 2 2 2" xfId="7646" xr:uid="{00000000-0005-0000-0000-0000F5940000}"/>
    <cellStyle name="Normal 9 4 4 2 2 2 2" xfId="17980" xr:uid="{00000000-0005-0000-0000-0000F6940000}"/>
    <cellStyle name="Normal 9 4 4 2 2 2 2 2" xfId="41316" xr:uid="{00000000-0005-0000-0000-0000F7940000}"/>
    <cellStyle name="Normal 9 4 4 2 2 2 3" xfId="12818" xr:uid="{00000000-0005-0000-0000-0000F8940000}"/>
    <cellStyle name="Normal 9 4 4 2 2 2 3 2" xfId="36001" xr:uid="{00000000-0005-0000-0000-0000F9940000}"/>
    <cellStyle name="Normal 9 4 4 2 2 2 4" xfId="30691" xr:uid="{00000000-0005-0000-0000-0000FA940000}"/>
    <cellStyle name="Normal 9 4 4 2 2 2 5" xfId="25376" xr:uid="{00000000-0005-0000-0000-0000FB940000}"/>
    <cellStyle name="Normal 9 4 4 2 2 3" xfId="9270" xr:uid="{00000000-0005-0000-0000-0000FC940000}"/>
    <cellStyle name="Normal 9 4 4 2 2 3 2" xfId="19739" xr:uid="{00000000-0005-0000-0000-0000FD940000}"/>
    <cellStyle name="Normal 9 4 4 2 2 3 2 2" xfId="43084" xr:uid="{00000000-0005-0000-0000-0000FE940000}"/>
    <cellStyle name="Normal 9 4 4 2 2 3 3" xfId="14585" xr:uid="{00000000-0005-0000-0000-0000FF940000}"/>
    <cellStyle name="Normal 9 4 4 2 2 3 3 2" xfId="37769" xr:uid="{00000000-0005-0000-0000-000000950000}"/>
    <cellStyle name="Normal 9 4 4 2 2 3 4" xfId="32459" xr:uid="{00000000-0005-0000-0000-000001950000}"/>
    <cellStyle name="Normal 9 4 4 2 2 3 5" xfId="27144" xr:uid="{00000000-0005-0000-0000-000002950000}"/>
    <cellStyle name="Normal 9 4 4 2 2 4" xfId="16366" xr:uid="{00000000-0005-0000-0000-000003950000}"/>
    <cellStyle name="Normal 9 4 4 2 2 4 2" xfId="39553" xr:uid="{00000000-0005-0000-0000-000004950000}"/>
    <cellStyle name="Normal 9 4 4 2 2 5" xfId="11057" xr:uid="{00000000-0005-0000-0000-000005950000}"/>
    <cellStyle name="Normal 9 4 4 2 2 5 2" xfId="34238" xr:uid="{00000000-0005-0000-0000-000006950000}"/>
    <cellStyle name="Normal 9 4 4 2 2 6" xfId="21684" xr:uid="{00000000-0005-0000-0000-000007950000}"/>
    <cellStyle name="Normal 9 4 4 2 2 6 2" xfId="28928" xr:uid="{00000000-0005-0000-0000-000008950000}"/>
    <cellStyle name="Normal 9 4 4 2 2 7" xfId="23613" xr:uid="{00000000-0005-0000-0000-000009950000}"/>
    <cellStyle name="Normal 9 4 4 2 2 8" xfId="44879" xr:uid="{00000000-0005-0000-0000-00000A950000}"/>
    <cellStyle name="Normal 9 4 4 2 2 9" xfId="5637" xr:uid="{00000000-0005-0000-0000-00000B950000}"/>
    <cellStyle name="Normal 9 4 4 2 3" xfId="6846" xr:uid="{00000000-0005-0000-0000-00000C950000}"/>
    <cellStyle name="Normal 9 4 4 2 3 2" xfId="17216" xr:uid="{00000000-0005-0000-0000-00000D950000}"/>
    <cellStyle name="Normal 9 4 4 2 3 2 2" xfId="40504" xr:uid="{00000000-0005-0000-0000-00000E950000}"/>
    <cellStyle name="Normal 9 4 4 2 3 3" xfId="12006" xr:uid="{00000000-0005-0000-0000-00000F950000}"/>
    <cellStyle name="Normal 9 4 4 2 3 3 2" xfId="35189" xr:uid="{00000000-0005-0000-0000-000010950000}"/>
    <cellStyle name="Normal 9 4 4 2 3 4" xfId="29879" xr:uid="{00000000-0005-0000-0000-000011950000}"/>
    <cellStyle name="Normal 9 4 4 2 3 5" xfId="24564" xr:uid="{00000000-0005-0000-0000-000012950000}"/>
    <cellStyle name="Normal 9 4 4 2 4" xfId="8505" xr:uid="{00000000-0005-0000-0000-000013950000}"/>
    <cellStyle name="Normal 9 4 4 2 4 2" xfId="18927" xr:uid="{00000000-0005-0000-0000-000014950000}"/>
    <cellStyle name="Normal 9 4 4 2 4 2 2" xfId="42272" xr:uid="{00000000-0005-0000-0000-000015950000}"/>
    <cellStyle name="Normal 9 4 4 2 4 3" xfId="13773" xr:uid="{00000000-0005-0000-0000-000016950000}"/>
    <cellStyle name="Normal 9 4 4 2 4 3 2" xfId="36957" xr:uid="{00000000-0005-0000-0000-000017950000}"/>
    <cellStyle name="Normal 9 4 4 2 4 4" xfId="31647" xr:uid="{00000000-0005-0000-0000-000018950000}"/>
    <cellStyle name="Normal 9 4 4 2 4 5" xfId="26332" xr:uid="{00000000-0005-0000-0000-000019950000}"/>
    <cellStyle name="Normal 9 4 4 2 5" xfId="15554" xr:uid="{00000000-0005-0000-0000-00001A950000}"/>
    <cellStyle name="Normal 9 4 4 2 5 2" xfId="38741" xr:uid="{00000000-0005-0000-0000-00001B950000}"/>
    <cellStyle name="Normal 9 4 4 2 6" xfId="10245" xr:uid="{00000000-0005-0000-0000-00001C950000}"/>
    <cellStyle name="Normal 9 4 4 2 6 2" xfId="33426" xr:uid="{00000000-0005-0000-0000-00001D950000}"/>
    <cellStyle name="Normal 9 4 4 2 7" xfId="20872" xr:uid="{00000000-0005-0000-0000-00001E950000}"/>
    <cellStyle name="Normal 9 4 4 2 7 2" xfId="28116" xr:uid="{00000000-0005-0000-0000-00001F950000}"/>
    <cellStyle name="Normal 9 4 4 2 8" xfId="22801" xr:uid="{00000000-0005-0000-0000-000020950000}"/>
    <cellStyle name="Normal 9 4 4 2 9" xfId="44067" xr:uid="{00000000-0005-0000-0000-000021950000}"/>
    <cellStyle name="Normal 9 4 4 3" xfId="1684" xr:uid="{00000000-0005-0000-0000-000022950000}"/>
    <cellStyle name="Normal 9 4 4 3 10" xfId="3633" xr:uid="{00000000-0005-0000-0000-000023950000}"/>
    <cellStyle name="Normal 9 4 4 3 2" xfId="7246" xr:uid="{00000000-0005-0000-0000-000024950000}"/>
    <cellStyle name="Normal 9 4 4 3 2 2" xfId="17598" xr:uid="{00000000-0005-0000-0000-000025950000}"/>
    <cellStyle name="Normal 9 4 4 3 2 2 2" xfId="40910" xr:uid="{00000000-0005-0000-0000-000026950000}"/>
    <cellStyle name="Normal 9 4 4 3 2 3" xfId="12412" xr:uid="{00000000-0005-0000-0000-000027950000}"/>
    <cellStyle name="Normal 9 4 4 3 2 3 2" xfId="35595" xr:uid="{00000000-0005-0000-0000-000028950000}"/>
    <cellStyle name="Normal 9 4 4 3 2 4" xfId="30285" xr:uid="{00000000-0005-0000-0000-000029950000}"/>
    <cellStyle name="Normal 9 4 4 3 2 5" xfId="24970" xr:uid="{00000000-0005-0000-0000-00002A950000}"/>
    <cellStyle name="Normal 9 4 4 3 3" xfId="8887" xr:uid="{00000000-0005-0000-0000-00002B950000}"/>
    <cellStyle name="Normal 9 4 4 3 3 2" xfId="19333" xr:uid="{00000000-0005-0000-0000-00002C950000}"/>
    <cellStyle name="Normal 9 4 4 3 3 2 2" xfId="42678" xr:uid="{00000000-0005-0000-0000-00002D950000}"/>
    <cellStyle name="Normal 9 4 4 3 3 3" xfId="14179" xr:uid="{00000000-0005-0000-0000-00002E950000}"/>
    <cellStyle name="Normal 9 4 4 3 3 3 2" xfId="37363" xr:uid="{00000000-0005-0000-0000-00002F950000}"/>
    <cellStyle name="Normal 9 4 4 3 3 4" xfId="32053" xr:uid="{00000000-0005-0000-0000-000030950000}"/>
    <cellStyle name="Normal 9 4 4 3 3 5" xfId="26738" xr:uid="{00000000-0005-0000-0000-000031950000}"/>
    <cellStyle name="Normal 9 4 4 3 4" xfId="15960" xr:uid="{00000000-0005-0000-0000-000032950000}"/>
    <cellStyle name="Normal 9 4 4 3 4 2" xfId="39147" xr:uid="{00000000-0005-0000-0000-000033950000}"/>
    <cellStyle name="Normal 9 4 4 3 5" xfId="10651" xr:uid="{00000000-0005-0000-0000-000034950000}"/>
    <cellStyle name="Normal 9 4 4 3 5 2" xfId="33832" xr:uid="{00000000-0005-0000-0000-000035950000}"/>
    <cellStyle name="Normal 9 4 4 3 6" xfId="21278" xr:uid="{00000000-0005-0000-0000-000036950000}"/>
    <cellStyle name="Normal 9 4 4 3 6 2" xfId="28522" xr:uid="{00000000-0005-0000-0000-000037950000}"/>
    <cellStyle name="Normal 9 4 4 3 7" xfId="23207" xr:uid="{00000000-0005-0000-0000-000038950000}"/>
    <cellStyle name="Normal 9 4 4 3 8" xfId="44473" xr:uid="{00000000-0005-0000-0000-000039950000}"/>
    <cellStyle name="Normal 9 4 4 3 9" xfId="5638" xr:uid="{00000000-0005-0000-0000-00003A950000}"/>
    <cellStyle name="Normal 9 4 4 4" xfId="6447" xr:uid="{00000000-0005-0000-0000-00003B950000}"/>
    <cellStyle name="Normal 9 4 4 4 2" xfId="16858" xr:uid="{00000000-0005-0000-0000-00003C950000}"/>
    <cellStyle name="Normal 9 4 4 4 2 2" xfId="40098" xr:uid="{00000000-0005-0000-0000-00003D950000}"/>
    <cellStyle name="Normal 9 4 4 4 3" xfId="11600" xr:uid="{00000000-0005-0000-0000-00003E950000}"/>
    <cellStyle name="Normal 9 4 4 4 3 2" xfId="34783" xr:uid="{00000000-0005-0000-0000-00003F950000}"/>
    <cellStyle name="Normal 9 4 4 4 4" xfId="29473" xr:uid="{00000000-0005-0000-0000-000040950000}"/>
    <cellStyle name="Normal 9 4 4 4 5" xfId="24158" xr:uid="{00000000-0005-0000-0000-000041950000}"/>
    <cellStyle name="Normal 9 4 4 5" xfId="8147" xr:uid="{00000000-0005-0000-0000-000042950000}"/>
    <cellStyle name="Normal 9 4 4 5 2" xfId="18522" xr:uid="{00000000-0005-0000-0000-000043950000}"/>
    <cellStyle name="Normal 9 4 4 5 2 2" xfId="41866" xr:uid="{00000000-0005-0000-0000-000044950000}"/>
    <cellStyle name="Normal 9 4 4 5 3" xfId="13367" xr:uid="{00000000-0005-0000-0000-000045950000}"/>
    <cellStyle name="Normal 9 4 4 5 3 2" xfId="36551" xr:uid="{00000000-0005-0000-0000-000046950000}"/>
    <cellStyle name="Normal 9 4 4 5 4" xfId="31241" xr:uid="{00000000-0005-0000-0000-000047950000}"/>
    <cellStyle name="Normal 9 4 4 5 5" xfId="25926" xr:uid="{00000000-0005-0000-0000-000048950000}"/>
    <cellStyle name="Normal 9 4 4 6" xfId="15148" xr:uid="{00000000-0005-0000-0000-000049950000}"/>
    <cellStyle name="Normal 9 4 4 6 2" xfId="38335" xr:uid="{00000000-0005-0000-0000-00004A950000}"/>
    <cellStyle name="Normal 9 4 4 7" xfId="9839" xr:uid="{00000000-0005-0000-0000-00004B950000}"/>
    <cellStyle name="Normal 9 4 4 7 2" xfId="33020" xr:uid="{00000000-0005-0000-0000-00004C950000}"/>
    <cellStyle name="Normal 9 4 4 8" xfId="20466" xr:uid="{00000000-0005-0000-0000-00004D950000}"/>
    <cellStyle name="Normal 9 4 4 8 2" xfId="27710" xr:uid="{00000000-0005-0000-0000-00004E950000}"/>
    <cellStyle name="Normal 9 4 4 9" xfId="22395" xr:uid="{00000000-0005-0000-0000-00004F950000}"/>
    <cellStyle name="Normal 9 4 5" xfId="1012" xr:uid="{00000000-0005-0000-0000-000050950000}"/>
    <cellStyle name="Normal 9 4 5 10" xfId="5639" xr:uid="{00000000-0005-0000-0000-000051950000}"/>
    <cellStyle name="Normal 9 4 5 11" xfId="2963" xr:uid="{00000000-0005-0000-0000-000052950000}"/>
    <cellStyle name="Normal 9 4 5 2" xfId="1827" xr:uid="{00000000-0005-0000-0000-000053950000}"/>
    <cellStyle name="Normal 9 4 5 2 10" xfId="3775" xr:uid="{00000000-0005-0000-0000-000054950000}"/>
    <cellStyle name="Normal 9 4 5 2 2" xfId="7386" xr:uid="{00000000-0005-0000-0000-000055950000}"/>
    <cellStyle name="Normal 9 4 5 2 2 2" xfId="17740" xr:uid="{00000000-0005-0000-0000-000056950000}"/>
    <cellStyle name="Normal 9 4 5 2 2 2 2" xfId="41052" xr:uid="{00000000-0005-0000-0000-000057950000}"/>
    <cellStyle name="Normal 9 4 5 2 2 3" xfId="12554" xr:uid="{00000000-0005-0000-0000-000058950000}"/>
    <cellStyle name="Normal 9 4 5 2 2 3 2" xfId="35737" xr:uid="{00000000-0005-0000-0000-000059950000}"/>
    <cellStyle name="Normal 9 4 5 2 2 4" xfId="30427" xr:uid="{00000000-0005-0000-0000-00005A950000}"/>
    <cellStyle name="Normal 9 4 5 2 2 5" xfId="25112" xr:uid="{00000000-0005-0000-0000-00005B950000}"/>
    <cellStyle name="Normal 9 4 5 2 3" xfId="9030" xr:uid="{00000000-0005-0000-0000-00005C950000}"/>
    <cellStyle name="Normal 9 4 5 2 3 2" xfId="19475" xr:uid="{00000000-0005-0000-0000-00005D950000}"/>
    <cellStyle name="Normal 9 4 5 2 3 2 2" xfId="42820" xr:uid="{00000000-0005-0000-0000-00005E950000}"/>
    <cellStyle name="Normal 9 4 5 2 3 3" xfId="14321" xr:uid="{00000000-0005-0000-0000-00005F950000}"/>
    <cellStyle name="Normal 9 4 5 2 3 3 2" xfId="37505" xr:uid="{00000000-0005-0000-0000-000060950000}"/>
    <cellStyle name="Normal 9 4 5 2 3 4" xfId="32195" xr:uid="{00000000-0005-0000-0000-000061950000}"/>
    <cellStyle name="Normal 9 4 5 2 3 5" xfId="26880" xr:uid="{00000000-0005-0000-0000-000062950000}"/>
    <cellStyle name="Normal 9 4 5 2 4" xfId="16102" xr:uid="{00000000-0005-0000-0000-000063950000}"/>
    <cellStyle name="Normal 9 4 5 2 4 2" xfId="39289" xr:uid="{00000000-0005-0000-0000-000064950000}"/>
    <cellStyle name="Normal 9 4 5 2 5" xfId="10793" xr:uid="{00000000-0005-0000-0000-000065950000}"/>
    <cellStyle name="Normal 9 4 5 2 5 2" xfId="33974" xr:uid="{00000000-0005-0000-0000-000066950000}"/>
    <cellStyle name="Normal 9 4 5 2 6" xfId="21420" xr:uid="{00000000-0005-0000-0000-000067950000}"/>
    <cellStyle name="Normal 9 4 5 2 6 2" xfId="28664" xr:uid="{00000000-0005-0000-0000-000068950000}"/>
    <cellStyle name="Normal 9 4 5 2 7" xfId="23349" xr:uid="{00000000-0005-0000-0000-000069950000}"/>
    <cellStyle name="Normal 9 4 5 2 8" xfId="44615" xr:uid="{00000000-0005-0000-0000-00006A950000}"/>
    <cellStyle name="Normal 9 4 5 2 9" xfId="5640" xr:uid="{00000000-0005-0000-0000-00006B950000}"/>
    <cellStyle name="Normal 9 4 5 3" xfId="6586" xr:uid="{00000000-0005-0000-0000-00006C950000}"/>
    <cellStyle name="Normal 9 4 5 3 2" xfId="16988" xr:uid="{00000000-0005-0000-0000-00006D950000}"/>
    <cellStyle name="Normal 9 4 5 3 2 2" xfId="40240" xr:uid="{00000000-0005-0000-0000-00006E950000}"/>
    <cellStyle name="Normal 9 4 5 3 3" xfId="11742" xr:uid="{00000000-0005-0000-0000-00006F950000}"/>
    <cellStyle name="Normal 9 4 5 3 3 2" xfId="34925" xr:uid="{00000000-0005-0000-0000-000070950000}"/>
    <cellStyle name="Normal 9 4 5 3 4" xfId="29615" xr:uid="{00000000-0005-0000-0000-000071950000}"/>
    <cellStyle name="Normal 9 4 5 3 5" xfId="24300" xr:uid="{00000000-0005-0000-0000-000072950000}"/>
    <cellStyle name="Normal 9 4 5 4" xfId="8277" xr:uid="{00000000-0005-0000-0000-000073950000}"/>
    <cellStyle name="Normal 9 4 5 4 2" xfId="18663" xr:uid="{00000000-0005-0000-0000-000074950000}"/>
    <cellStyle name="Normal 9 4 5 4 2 2" xfId="42008" xr:uid="{00000000-0005-0000-0000-000075950000}"/>
    <cellStyle name="Normal 9 4 5 4 3" xfId="13509" xr:uid="{00000000-0005-0000-0000-000076950000}"/>
    <cellStyle name="Normal 9 4 5 4 3 2" xfId="36693" xr:uid="{00000000-0005-0000-0000-000077950000}"/>
    <cellStyle name="Normal 9 4 5 4 4" xfId="31383" xr:uid="{00000000-0005-0000-0000-000078950000}"/>
    <cellStyle name="Normal 9 4 5 4 5" xfId="26068" xr:uid="{00000000-0005-0000-0000-000079950000}"/>
    <cellStyle name="Normal 9 4 5 5" xfId="15290" xr:uid="{00000000-0005-0000-0000-00007A950000}"/>
    <cellStyle name="Normal 9 4 5 5 2" xfId="38477" xr:uid="{00000000-0005-0000-0000-00007B950000}"/>
    <cellStyle name="Normal 9 4 5 6" xfId="9981" xr:uid="{00000000-0005-0000-0000-00007C950000}"/>
    <cellStyle name="Normal 9 4 5 6 2" xfId="33162" xr:uid="{00000000-0005-0000-0000-00007D950000}"/>
    <cellStyle name="Normal 9 4 5 7" xfId="20608" xr:uid="{00000000-0005-0000-0000-00007E950000}"/>
    <cellStyle name="Normal 9 4 5 7 2" xfId="27852" xr:uid="{00000000-0005-0000-0000-00007F950000}"/>
    <cellStyle name="Normal 9 4 5 8" xfId="22537" xr:uid="{00000000-0005-0000-0000-000080950000}"/>
    <cellStyle name="Normal 9 4 5 9" xfId="43803" xr:uid="{00000000-0005-0000-0000-000081950000}"/>
    <cellStyle name="Normal 9 4 6" xfId="593" xr:uid="{00000000-0005-0000-0000-000082950000}"/>
    <cellStyle name="Normal 9 4 6 10" xfId="2557" xr:uid="{00000000-0005-0000-0000-000083950000}"/>
    <cellStyle name="Normal 9 4 6 2" xfId="6187" xr:uid="{00000000-0005-0000-0000-000084950000}"/>
    <cellStyle name="Normal 9 4 6 2 2" xfId="16630" xr:uid="{00000000-0005-0000-0000-000085950000}"/>
    <cellStyle name="Normal 9 4 6 2 2 2" xfId="39834" xr:uid="{00000000-0005-0000-0000-000086950000}"/>
    <cellStyle name="Normal 9 4 6 2 3" xfId="11336" xr:uid="{00000000-0005-0000-0000-000087950000}"/>
    <cellStyle name="Normal 9 4 6 2 3 2" xfId="34519" xr:uid="{00000000-0005-0000-0000-000088950000}"/>
    <cellStyle name="Normal 9 4 6 2 4" xfId="29209" xr:uid="{00000000-0005-0000-0000-000089950000}"/>
    <cellStyle name="Normal 9 4 6 2 5" xfId="23894" xr:uid="{00000000-0005-0000-0000-00008A950000}"/>
    <cellStyle name="Normal 9 4 6 3" xfId="7919" xr:uid="{00000000-0005-0000-0000-00008B950000}"/>
    <cellStyle name="Normal 9 4 6 3 2" xfId="18258" xr:uid="{00000000-0005-0000-0000-00008C950000}"/>
    <cellStyle name="Normal 9 4 6 3 2 2" xfId="41602" xr:uid="{00000000-0005-0000-0000-00008D950000}"/>
    <cellStyle name="Normal 9 4 6 3 3" xfId="13103" xr:uid="{00000000-0005-0000-0000-00008E950000}"/>
    <cellStyle name="Normal 9 4 6 3 3 2" xfId="36287" xr:uid="{00000000-0005-0000-0000-00008F950000}"/>
    <cellStyle name="Normal 9 4 6 3 4" xfId="30977" xr:uid="{00000000-0005-0000-0000-000090950000}"/>
    <cellStyle name="Normal 9 4 6 3 5" xfId="25662" xr:uid="{00000000-0005-0000-0000-000091950000}"/>
    <cellStyle name="Normal 9 4 6 4" xfId="14884" xr:uid="{00000000-0005-0000-0000-000092950000}"/>
    <cellStyle name="Normal 9 4 6 4 2" xfId="38071" xr:uid="{00000000-0005-0000-0000-000093950000}"/>
    <cellStyle name="Normal 9 4 6 5" xfId="9575" xr:uid="{00000000-0005-0000-0000-000094950000}"/>
    <cellStyle name="Normal 9 4 6 5 2" xfId="32756" xr:uid="{00000000-0005-0000-0000-000095950000}"/>
    <cellStyle name="Normal 9 4 6 6" xfId="20202" xr:uid="{00000000-0005-0000-0000-000096950000}"/>
    <cellStyle name="Normal 9 4 6 6 2" xfId="27446" xr:uid="{00000000-0005-0000-0000-000097950000}"/>
    <cellStyle name="Normal 9 4 6 7" xfId="22131" xr:uid="{00000000-0005-0000-0000-000098950000}"/>
    <cellStyle name="Normal 9 4 6 8" xfId="43397" xr:uid="{00000000-0005-0000-0000-000099950000}"/>
    <cellStyle name="Normal 9 4 6 9" xfId="5641" xr:uid="{00000000-0005-0000-0000-00009A950000}"/>
    <cellStyle name="Normal 9 4 7" xfId="1420" xr:uid="{00000000-0005-0000-0000-00009B950000}"/>
    <cellStyle name="Normal 9 4 7 10" xfId="3369" xr:uid="{00000000-0005-0000-0000-00009C950000}"/>
    <cellStyle name="Normal 9 4 7 2" xfId="6986" xr:uid="{00000000-0005-0000-0000-00009D950000}"/>
    <cellStyle name="Normal 9 4 7 2 2" xfId="17358" xr:uid="{00000000-0005-0000-0000-00009E950000}"/>
    <cellStyle name="Normal 9 4 7 2 2 2" xfId="40646" xr:uid="{00000000-0005-0000-0000-00009F950000}"/>
    <cellStyle name="Normal 9 4 7 2 3" xfId="12148" xr:uid="{00000000-0005-0000-0000-0000A0950000}"/>
    <cellStyle name="Normal 9 4 7 2 3 2" xfId="35331" xr:uid="{00000000-0005-0000-0000-0000A1950000}"/>
    <cellStyle name="Normal 9 4 7 2 4" xfId="30021" xr:uid="{00000000-0005-0000-0000-0000A2950000}"/>
    <cellStyle name="Normal 9 4 7 2 5" xfId="24706" xr:uid="{00000000-0005-0000-0000-0000A3950000}"/>
    <cellStyle name="Normal 9 4 7 3" xfId="8647" xr:uid="{00000000-0005-0000-0000-0000A4950000}"/>
    <cellStyle name="Normal 9 4 7 3 2" xfId="19069" xr:uid="{00000000-0005-0000-0000-0000A5950000}"/>
    <cellStyle name="Normal 9 4 7 3 2 2" xfId="42414" xr:uid="{00000000-0005-0000-0000-0000A6950000}"/>
    <cellStyle name="Normal 9 4 7 3 3" xfId="13915" xr:uid="{00000000-0005-0000-0000-0000A7950000}"/>
    <cellStyle name="Normal 9 4 7 3 3 2" xfId="37099" xr:uid="{00000000-0005-0000-0000-0000A8950000}"/>
    <cellStyle name="Normal 9 4 7 3 4" xfId="31789" xr:uid="{00000000-0005-0000-0000-0000A9950000}"/>
    <cellStyle name="Normal 9 4 7 3 5" xfId="26474" xr:uid="{00000000-0005-0000-0000-0000AA950000}"/>
    <cellStyle name="Normal 9 4 7 4" xfId="15696" xr:uid="{00000000-0005-0000-0000-0000AB950000}"/>
    <cellStyle name="Normal 9 4 7 4 2" xfId="38883" xr:uid="{00000000-0005-0000-0000-0000AC950000}"/>
    <cellStyle name="Normal 9 4 7 5" xfId="10387" xr:uid="{00000000-0005-0000-0000-0000AD950000}"/>
    <cellStyle name="Normal 9 4 7 5 2" xfId="33568" xr:uid="{00000000-0005-0000-0000-0000AE950000}"/>
    <cellStyle name="Normal 9 4 7 6" xfId="21014" xr:uid="{00000000-0005-0000-0000-0000AF950000}"/>
    <cellStyle name="Normal 9 4 7 6 2" xfId="28258" xr:uid="{00000000-0005-0000-0000-0000B0950000}"/>
    <cellStyle name="Normal 9 4 7 7" xfId="22943" xr:uid="{00000000-0005-0000-0000-0000B1950000}"/>
    <cellStyle name="Normal 9 4 7 8" xfId="44209" xr:uid="{00000000-0005-0000-0000-0000B2950000}"/>
    <cellStyle name="Normal 9 4 7 9" xfId="5642" xr:uid="{00000000-0005-0000-0000-0000B3950000}"/>
    <cellStyle name="Normal 9 4 8" xfId="6054" xr:uid="{00000000-0005-0000-0000-0000B4950000}"/>
    <cellStyle name="Normal 9 4 8 2" xfId="16509" xr:uid="{00000000-0005-0000-0000-0000B5950000}"/>
    <cellStyle name="Normal 9 4 8 2 2" xfId="39700" xr:uid="{00000000-0005-0000-0000-0000B6950000}"/>
    <cellStyle name="Normal 9 4 8 3" xfId="11202" xr:uid="{00000000-0005-0000-0000-0000B7950000}"/>
    <cellStyle name="Normal 9 4 8 3 2" xfId="34385" xr:uid="{00000000-0005-0000-0000-0000B8950000}"/>
    <cellStyle name="Normal 9 4 8 4" xfId="29075" xr:uid="{00000000-0005-0000-0000-0000B9950000}"/>
    <cellStyle name="Normal 9 4 8 5" xfId="23760" xr:uid="{00000000-0005-0000-0000-0000BA950000}"/>
    <cellStyle name="Normal 9 4 9" xfId="7798" xr:uid="{00000000-0005-0000-0000-0000BB950000}"/>
    <cellStyle name="Normal 9 4 9 2" xfId="18125" xr:uid="{00000000-0005-0000-0000-0000BC950000}"/>
    <cellStyle name="Normal 9 4 9 2 2" xfId="41468" xr:uid="{00000000-0005-0000-0000-0000BD950000}"/>
    <cellStyle name="Normal 9 4 9 3" xfId="12969" xr:uid="{00000000-0005-0000-0000-0000BE950000}"/>
    <cellStyle name="Normal 9 4 9 3 2" xfId="36153" xr:uid="{00000000-0005-0000-0000-0000BF950000}"/>
    <cellStyle name="Normal 9 4 9 4" xfId="30843" xr:uid="{00000000-0005-0000-0000-0000C0950000}"/>
    <cellStyle name="Normal 9 4 9 5" xfId="25528" xr:uid="{00000000-0005-0000-0000-0000C1950000}"/>
    <cellStyle name="Normal 9 5" xfId="384" xr:uid="{00000000-0005-0000-0000-0000C2950000}"/>
    <cellStyle name="Normal 9 6" xfId="481" xr:uid="{00000000-0005-0000-0000-0000C3950000}"/>
    <cellStyle name="Normal 9 6 10" xfId="9463" xr:uid="{00000000-0005-0000-0000-0000C4950000}"/>
    <cellStyle name="Normal 9 6 10 2" xfId="32644" xr:uid="{00000000-0005-0000-0000-0000C5950000}"/>
    <cellStyle name="Normal 9 6 11" xfId="20090" xr:uid="{00000000-0005-0000-0000-0000C6950000}"/>
    <cellStyle name="Normal 9 6 11 2" xfId="27334" xr:uid="{00000000-0005-0000-0000-0000C7950000}"/>
    <cellStyle name="Normal 9 6 12" xfId="22019" xr:uid="{00000000-0005-0000-0000-0000C8950000}"/>
    <cellStyle name="Normal 9 6 13" xfId="43285" xr:uid="{00000000-0005-0000-0000-0000C9950000}"/>
    <cellStyle name="Normal 9 6 14" xfId="5643" xr:uid="{00000000-0005-0000-0000-0000CA950000}"/>
    <cellStyle name="Normal 9 6 15" xfId="2445" xr:uid="{00000000-0005-0000-0000-0000CB950000}"/>
    <cellStyle name="Normal 9 6 2" xfId="753" xr:uid="{00000000-0005-0000-0000-0000CC950000}"/>
    <cellStyle name="Normal 9 6 2 10" xfId="43554" xr:uid="{00000000-0005-0000-0000-0000CD950000}"/>
    <cellStyle name="Normal 9 6 2 11" xfId="5644" xr:uid="{00000000-0005-0000-0000-0000CE950000}"/>
    <cellStyle name="Normal 9 6 2 12" xfId="2714" xr:uid="{00000000-0005-0000-0000-0000CF950000}"/>
    <cellStyle name="Normal 9 6 2 2" xfId="1169" xr:uid="{00000000-0005-0000-0000-0000D0950000}"/>
    <cellStyle name="Normal 9 6 2 2 10" xfId="5645" xr:uid="{00000000-0005-0000-0000-0000D1950000}"/>
    <cellStyle name="Normal 9 6 2 2 11" xfId="3120" xr:uid="{00000000-0005-0000-0000-0000D2950000}"/>
    <cellStyle name="Normal 9 6 2 2 2" xfId="1984" xr:uid="{00000000-0005-0000-0000-0000D3950000}"/>
    <cellStyle name="Normal 9 6 2 2 2 10" xfId="3932" xr:uid="{00000000-0005-0000-0000-0000D4950000}"/>
    <cellStyle name="Normal 9 6 2 2 2 2" xfId="7541" xr:uid="{00000000-0005-0000-0000-0000D5950000}"/>
    <cellStyle name="Normal 9 6 2 2 2 2 2" xfId="17885" xr:uid="{00000000-0005-0000-0000-0000D6950000}"/>
    <cellStyle name="Normal 9 6 2 2 2 2 2 2" xfId="41209" xr:uid="{00000000-0005-0000-0000-0000D7950000}"/>
    <cellStyle name="Normal 9 6 2 2 2 2 3" xfId="12711" xr:uid="{00000000-0005-0000-0000-0000D8950000}"/>
    <cellStyle name="Normal 9 6 2 2 2 2 3 2" xfId="35894" xr:uid="{00000000-0005-0000-0000-0000D9950000}"/>
    <cellStyle name="Normal 9 6 2 2 2 2 4" xfId="30584" xr:uid="{00000000-0005-0000-0000-0000DA950000}"/>
    <cellStyle name="Normal 9 6 2 2 2 2 5" xfId="25269" xr:uid="{00000000-0005-0000-0000-0000DB950000}"/>
    <cellStyle name="Normal 9 6 2 2 2 3" xfId="9175" xr:uid="{00000000-0005-0000-0000-0000DC950000}"/>
    <cellStyle name="Normal 9 6 2 2 2 3 2" xfId="19632" xr:uid="{00000000-0005-0000-0000-0000DD950000}"/>
    <cellStyle name="Normal 9 6 2 2 2 3 2 2" xfId="42977" xr:uid="{00000000-0005-0000-0000-0000DE950000}"/>
    <cellStyle name="Normal 9 6 2 2 2 3 3" xfId="14478" xr:uid="{00000000-0005-0000-0000-0000DF950000}"/>
    <cellStyle name="Normal 9 6 2 2 2 3 3 2" xfId="37662" xr:uid="{00000000-0005-0000-0000-0000E0950000}"/>
    <cellStyle name="Normal 9 6 2 2 2 3 4" xfId="32352" xr:uid="{00000000-0005-0000-0000-0000E1950000}"/>
    <cellStyle name="Normal 9 6 2 2 2 3 5" xfId="27037" xr:uid="{00000000-0005-0000-0000-0000E2950000}"/>
    <cellStyle name="Normal 9 6 2 2 2 4" xfId="16259" xr:uid="{00000000-0005-0000-0000-0000E3950000}"/>
    <cellStyle name="Normal 9 6 2 2 2 4 2" xfId="39446" xr:uid="{00000000-0005-0000-0000-0000E4950000}"/>
    <cellStyle name="Normal 9 6 2 2 2 5" xfId="10950" xr:uid="{00000000-0005-0000-0000-0000E5950000}"/>
    <cellStyle name="Normal 9 6 2 2 2 5 2" xfId="34131" xr:uid="{00000000-0005-0000-0000-0000E6950000}"/>
    <cellStyle name="Normal 9 6 2 2 2 6" xfId="21577" xr:uid="{00000000-0005-0000-0000-0000E7950000}"/>
    <cellStyle name="Normal 9 6 2 2 2 6 2" xfId="28821" xr:uid="{00000000-0005-0000-0000-0000E8950000}"/>
    <cellStyle name="Normal 9 6 2 2 2 7" xfId="23506" xr:uid="{00000000-0005-0000-0000-0000E9950000}"/>
    <cellStyle name="Normal 9 6 2 2 2 8" xfId="44772" xr:uid="{00000000-0005-0000-0000-0000EA950000}"/>
    <cellStyle name="Normal 9 6 2 2 2 9" xfId="5646" xr:uid="{00000000-0005-0000-0000-0000EB950000}"/>
    <cellStyle name="Normal 9 6 2 2 3" xfId="6741" xr:uid="{00000000-0005-0000-0000-0000EC950000}"/>
    <cellStyle name="Normal 9 6 2 2 3 2" xfId="17133" xr:uid="{00000000-0005-0000-0000-0000ED950000}"/>
    <cellStyle name="Normal 9 6 2 2 3 2 2" xfId="40397" xr:uid="{00000000-0005-0000-0000-0000EE950000}"/>
    <cellStyle name="Normal 9 6 2 2 3 3" xfId="11899" xr:uid="{00000000-0005-0000-0000-0000EF950000}"/>
    <cellStyle name="Normal 9 6 2 2 3 3 2" xfId="35082" xr:uid="{00000000-0005-0000-0000-0000F0950000}"/>
    <cellStyle name="Normal 9 6 2 2 3 4" xfId="29772" xr:uid="{00000000-0005-0000-0000-0000F1950000}"/>
    <cellStyle name="Normal 9 6 2 2 3 5" xfId="24457" xr:uid="{00000000-0005-0000-0000-0000F2950000}"/>
    <cellStyle name="Normal 9 6 2 2 4" xfId="8422" xr:uid="{00000000-0005-0000-0000-0000F3950000}"/>
    <cellStyle name="Normal 9 6 2 2 4 2" xfId="18820" xr:uid="{00000000-0005-0000-0000-0000F4950000}"/>
    <cellStyle name="Normal 9 6 2 2 4 2 2" xfId="42165" xr:uid="{00000000-0005-0000-0000-0000F5950000}"/>
    <cellStyle name="Normal 9 6 2 2 4 3" xfId="13666" xr:uid="{00000000-0005-0000-0000-0000F6950000}"/>
    <cellStyle name="Normal 9 6 2 2 4 3 2" xfId="36850" xr:uid="{00000000-0005-0000-0000-0000F7950000}"/>
    <cellStyle name="Normal 9 6 2 2 4 4" xfId="31540" xr:uid="{00000000-0005-0000-0000-0000F8950000}"/>
    <cellStyle name="Normal 9 6 2 2 4 5" xfId="26225" xr:uid="{00000000-0005-0000-0000-0000F9950000}"/>
    <cellStyle name="Normal 9 6 2 2 5" xfId="15447" xr:uid="{00000000-0005-0000-0000-0000FA950000}"/>
    <cellStyle name="Normal 9 6 2 2 5 2" xfId="38634" xr:uid="{00000000-0005-0000-0000-0000FB950000}"/>
    <cellStyle name="Normal 9 6 2 2 6" xfId="10138" xr:uid="{00000000-0005-0000-0000-0000FC950000}"/>
    <cellStyle name="Normal 9 6 2 2 6 2" xfId="33319" xr:uid="{00000000-0005-0000-0000-0000FD950000}"/>
    <cellStyle name="Normal 9 6 2 2 7" xfId="20765" xr:uid="{00000000-0005-0000-0000-0000FE950000}"/>
    <cellStyle name="Normal 9 6 2 2 7 2" xfId="28009" xr:uid="{00000000-0005-0000-0000-0000FF950000}"/>
    <cellStyle name="Normal 9 6 2 2 8" xfId="22694" xr:uid="{00000000-0005-0000-0000-000000960000}"/>
    <cellStyle name="Normal 9 6 2 2 9" xfId="43960" xr:uid="{00000000-0005-0000-0000-000001960000}"/>
    <cellStyle name="Normal 9 6 2 3" xfId="1577" xr:uid="{00000000-0005-0000-0000-000002960000}"/>
    <cellStyle name="Normal 9 6 2 3 10" xfId="3526" xr:uid="{00000000-0005-0000-0000-000003960000}"/>
    <cellStyle name="Normal 9 6 2 3 2" xfId="7141" xr:uid="{00000000-0005-0000-0000-000004960000}"/>
    <cellStyle name="Normal 9 6 2 3 2 2" xfId="17503" xr:uid="{00000000-0005-0000-0000-000005960000}"/>
    <cellStyle name="Normal 9 6 2 3 2 2 2" xfId="40803" xr:uid="{00000000-0005-0000-0000-000006960000}"/>
    <cellStyle name="Normal 9 6 2 3 2 3" xfId="12305" xr:uid="{00000000-0005-0000-0000-000007960000}"/>
    <cellStyle name="Normal 9 6 2 3 2 3 2" xfId="35488" xr:uid="{00000000-0005-0000-0000-000008960000}"/>
    <cellStyle name="Normal 9 6 2 3 2 4" xfId="30178" xr:uid="{00000000-0005-0000-0000-000009960000}"/>
    <cellStyle name="Normal 9 6 2 3 2 5" xfId="24863" xr:uid="{00000000-0005-0000-0000-00000A960000}"/>
    <cellStyle name="Normal 9 6 2 3 3" xfId="8792" xr:uid="{00000000-0005-0000-0000-00000B960000}"/>
    <cellStyle name="Normal 9 6 2 3 3 2" xfId="19226" xr:uid="{00000000-0005-0000-0000-00000C960000}"/>
    <cellStyle name="Normal 9 6 2 3 3 2 2" xfId="42571" xr:uid="{00000000-0005-0000-0000-00000D960000}"/>
    <cellStyle name="Normal 9 6 2 3 3 3" xfId="14072" xr:uid="{00000000-0005-0000-0000-00000E960000}"/>
    <cellStyle name="Normal 9 6 2 3 3 3 2" xfId="37256" xr:uid="{00000000-0005-0000-0000-00000F960000}"/>
    <cellStyle name="Normal 9 6 2 3 3 4" xfId="31946" xr:uid="{00000000-0005-0000-0000-000010960000}"/>
    <cellStyle name="Normal 9 6 2 3 3 5" xfId="26631" xr:uid="{00000000-0005-0000-0000-000011960000}"/>
    <cellStyle name="Normal 9 6 2 3 4" xfId="15853" xr:uid="{00000000-0005-0000-0000-000012960000}"/>
    <cellStyle name="Normal 9 6 2 3 4 2" xfId="39040" xr:uid="{00000000-0005-0000-0000-000013960000}"/>
    <cellStyle name="Normal 9 6 2 3 5" xfId="10544" xr:uid="{00000000-0005-0000-0000-000014960000}"/>
    <cellStyle name="Normal 9 6 2 3 5 2" xfId="33725" xr:uid="{00000000-0005-0000-0000-000015960000}"/>
    <cellStyle name="Normal 9 6 2 3 6" xfId="21171" xr:uid="{00000000-0005-0000-0000-000016960000}"/>
    <cellStyle name="Normal 9 6 2 3 6 2" xfId="28415" xr:uid="{00000000-0005-0000-0000-000017960000}"/>
    <cellStyle name="Normal 9 6 2 3 7" xfId="23100" xr:uid="{00000000-0005-0000-0000-000018960000}"/>
    <cellStyle name="Normal 9 6 2 3 8" xfId="44366" xr:uid="{00000000-0005-0000-0000-000019960000}"/>
    <cellStyle name="Normal 9 6 2 3 9" xfId="5647" xr:uid="{00000000-0005-0000-0000-00001A960000}"/>
    <cellStyle name="Normal 9 6 2 4" xfId="6342" xr:uid="{00000000-0005-0000-0000-00001B960000}"/>
    <cellStyle name="Normal 9 6 2 4 2" xfId="16775" xr:uid="{00000000-0005-0000-0000-00001C960000}"/>
    <cellStyle name="Normal 9 6 2 4 2 2" xfId="39991" xr:uid="{00000000-0005-0000-0000-00001D960000}"/>
    <cellStyle name="Normal 9 6 2 4 3" xfId="11493" xr:uid="{00000000-0005-0000-0000-00001E960000}"/>
    <cellStyle name="Normal 9 6 2 4 3 2" xfId="34676" xr:uid="{00000000-0005-0000-0000-00001F960000}"/>
    <cellStyle name="Normal 9 6 2 4 4" xfId="29366" xr:uid="{00000000-0005-0000-0000-000020960000}"/>
    <cellStyle name="Normal 9 6 2 4 5" xfId="24051" xr:uid="{00000000-0005-0000-0000-000021960000}"/>
    <cellStyle name="Normal 9 6 2 5" xfId="8064" xr:uid="{00000000-0005-0000-0000-000022960000}"/>
    <cellStyle name="Normal 9 6 2 5 2" xfId="18415" xr:uid="{00000000-0005-0000-0000-000023960000}"/>
    <cellStyle name="Normal 9 6 2 5 2 2" xfId="41759" xr:uid="{00000000-0005-0000-0000-000024960000}"/>
    <cellStyle name="Normal 9 6 2 5 3" xfId="13260" xr:uid="{00000000-0005-0000-0000-000025960000}"/>
    <cellStyle name="Normal 9 6 2 5 3 2" xfId="36444" xr:uid="{00000000-0005-0000-0000-000026960000}"/>
    <cellStyle name="Normal 9 6 2 5 4" xfId="31134" xr:uid="{00000000-0005-0000-0000-000027960000}"/>
    <cellStyle name="Normal 9 6 2 5 5" xfId="25819" xr:uid="{00000000-0005-0000-0000-000028960000}"/>
    <cellStyle name="Normal 9 6 2 6" xfId="15041" xr:uid="{00000000-0005-0000-0000-000029960000}"/>
    <cellStyle name="Normal 9 6 2 6 2" xfId="38228" xr:uid="{00000000-0005-0000-0000-00002A960000}"/>
    <cellStyle name="Normal 9 6 2 7" xfId="9732" xr:uid="{00000000-0005-0000-0000-00002B960000}"/>
    <cellStyle name="Normal 9 6 2 7 2" xfId="32913" xr:uid="{00000000-0005-0000-0000-00002C960000}"/>
    <cellStyle name="Normal 9 6 2 8" xfId="20359" xr:uid="{00000000-0005-0000-0000-00002D960000}"/>
    <cellStyle name="Normal 9 6 2 8 2" xfId="27603" xr:uid="{00000000-0005-0000-0000-00002E960000}"/>
    <cellStyle name="Normal 9 6 2 9" xfId="22288" xr:uid="{00000000-0005-0000-0000-00002F960000}"/>
    <cellStyle name="Normal 9 6 3" xfId="890" xr:uid="{00000000-0005-0000-0000-000030960000}"/>
    <cellStyle name="Normal 9 6 3 10" xfId="43683" xr:uid="{00000000-0005-0000-0000-000031960000}"/>
    <cellStyle name="Normal 9 6 3 11" xfId="5648" xr:uid="{00000000-0005-0000-0000-000032960000}"/>
    <cellStyle name="Normal 9 6 3 12" xfId="2843" xr:uid="{00000000-0005-0000-0000-000033960000}"/>
    <cellStyle name="Normal 9 6 3 2" xfId="1298" xr:uid="{00000000-0005-0000-0000-000034960000}"/>
    <cellStyle name="Normal 9 6 3 2 10" xfId="5649" xr:uid="{00000000-0005-0000-0000-000035960000}"/>
    <cellStyle name="Normal 9 6 3 2 11" xfId="3249" xr:uid="{00000000-0005-0000-0000-000036960000}"/>
    <cellStyle name="Normal 9 6 3 2 2" xfId="2113" xr:uid="{00000000-0005-0000-0000-000037960000}"/>
    <cellStyle name="Normal 9 6 3 2 2 10" xfId="4061" xr:uid="{00000000-0005-0000-0000-000038960000}"/>
    <cellStyle name="Normal 9 6 3 2 2 2" xfId="7668" xr:uid="{00000000-0005-0000-0000-000039960000}"/>
    <cellStyle name="Normal 9 6 3 2 2 2 2" xfId="18002" xr:uid="{00000000-0005-0000-0000-00003A960000}"/>
    <cellStyle name="Normal 9 6 3 2 2 2 2 2" xfId="41338" xr:uid="{00000000-0005-0000-0000-00003B960000}"/>
    <cellStyle name="Normal 9 6 3 2 2 2 3" xfId="12840" xr:uid="{00000000-0005-0000-0000-00003C960000}"/>
    <cellStyle name="Normal 9 6 3 2 2 2 3 2" xfId="36023" xr:uid="{00000000-0005-0000-0000-00003D960000}"/>
    <cellStyle name="Normal 9 6 3 2 2 2 4" xfId="30713" xr:uid="{00000000-0005-0000-0000-00003E960000}"/>
    <cellStyle name="Normal 9 6 3 2 2 2 5" xfId="25398" xr:uid="{00000000-0005-0000-0000-00003F960000}"/>
    <cellStyle name="Normal 9 6 3 2 2 3" xfId="9292" xr:uid="{00000000-0005-0000-0000-000040960000}"/>
    <cellStyle name="Normal 9 6 3 2 2 3 2" xfId="19761" xr:uid="{00000000-0005-0000-0000-000041960000}"/>
    <cellStyle name="Normal 9 6 3 2 2 3 2 2" xfId="43106" xr:uid="{00000000-0005-0000-0000-000042960000}"/>
    <cellStyle name="Normal 9 6 3 2 2 3 3" xfId="14607" xr:uid="{00000000-0005-0000-0000-000043960000}"/>
    <cellStyle name="Normal 9 6 3 2 2 3 3 2" xfId="37791" xr:uid="{00000000-0005-0000-0000-000044960000}"/>
    <cellStyle name="Normal 9 6 3 2 2 3 4" xfId="32481" xr:uid="{00000000-0005-0000-0000-000045960000}"/>
    <cellStyle name="Normal 9 6 3 2 2 3 5" xfId="27166" xr:uid="{00000000-0005-0000-0000-000046960000}"/>
    <cellStyle name="Normal 9 6 3 2 2 4" xfId="16388" xr:uid="{00000000-0005-0000-0000-000047960000}"/>
    <cellStyle name="Normal 9 6 3 2 2 4 2" xfId="39575" xr:uid="{00000000-0005-0000-0000-000048960000}"/>
    <cellStyle name="Normal 9 6 3 2 2 5" xfId="11079" xr:uid="{00000000-0005-0000-0000-000049960000}"/>
    <cellStyle name="Normal 9 6 3 2 2 5 2" xfId="34260" xr:uid="{00000000-0005-0000-0000-00004A960000}"/>
    <cellStyle name="Normal 9 6 3 2 2 6" xfId="21706" xr:uid="{00000000-0005-0000-0000-00004B960000}"/>
    <cellStyle name="Normal 9 6 3 2 2 6 2" xfId="28950" xr:uid="{00000000-0005-0000-0000-00004C960000}"/>
    <cellStyle name="Normal 9 6 3 2 2 7" xfId="23635" xr:uid="{00000000-0005-0000-0000-00004D960000}"/>
    <cellStyle name="Normal 9 6 3 2 2 8" xfId="44901" xr:uid="{00000000-0005-0000-0000-00004E960000}"/>
    <cellStyle name="Normal 9 6 3 2 2 9" xfId="5650" xr:uid="{00000000-0005-0000-0000-00004F960000}"/>
    <cellStyle name="Normal 9 6 3 2 3" xfId="6868" xr:uid="{00000000-0005-0000-0000-000050960000}"/>
    <cellStyle name="Normal 9 6 3 2 3 2" xfId="17238" xr:uid="{00000000-0005-0000-0000-000051960000}"/>
    <cellStyle name="Normal 9 6 3 2 3 2 2" xfId="40526" xr:uid="{00000000-0005-0000-0000-000052960000}"/>
    <cellStyle name="Normal 9 6 3 2 3 3" xfId="12028" xr:uid="{00000000-0005-0000-0000-000053960000}"/>
    <cellStyle name="Normal 9 6 3 2 3 3 2" xfId="35211" xr:uid="{00000000-0005-0000-0000-000054960000}"/>
    <cellStyle name="Normal 9 6 3 2 3 4" xfId="29901" xr:uid="{00000000-0005-0000-0000-000055960000}"/>
    <cellStyle name="Normal 9 6 3 2 3 5" xfId="24586" xr:uid="{00000000-0005-0000-0000-000056960000}"/>
    <cellStyle name="Normal 9 6 3 2 4" xfId="8527" xr:uid="{00000000-0005-0000-0000-000057960000}"/>
    <cellStyle name="Normal 9 6 3 2 4 2" xfId="18949" xr:uid="{00000000-0005-0000-0000-000058960000}"/>
    <cellStyle name="Normal 9 6 3 2 4 2 2" xfId="42294" xr:uid="{00000000-0005-0000-0000-000059960000}"/>
    <cellStyle name="Normal 9 6 3 2 4 3" xfId="13795" xr:uid="{00000000-0005-0000-0000-00005A960000}"/>
    <cellStyle name="Normal 9 6 3 2 4 3 2" xfId="36979" xr:uid="{00000000-0005-0000-0000-00005B960000}"/>
    <cellStyle name="Normal 9 6 3 2 4 4" xfId="31669" xr:uid="{00000000-0005-0000-0000-00005C960000}"/>
    <cellStyle name="Normal 9 6 3 2 4 5" xfId="26354" xr:uid="{00000000-0005-0000-0000-00005D960000}"/>
    <cellStyle name="Normal 9 6 3 2 5" xfId="15576" xr:uid="{00000000-0005-0000-0000-00005E960000}"/>
    <cellStyle name="Normal 9 6 3 2 5 2" xfId="38763" xr:uid="{00000000-0005-0000-0000-00005F960000}"/>
    <cellStyle name="Normal 9 6 3 2 6" xfId="10267" xr:uid="{00000000-0005-0000-0000-000060960000}"/>
    <cellStyle name="Normal 9 6 3 2 6 2" xfId="33448" xr:uid="{00000000-0005-0000-0000-000061960000}"/>
    <cellStyle name="Normal 9 6 3 2 7" xfId="20894" xr:uid="{00000000-0005-0000-0000-000062960000}"/>
    <cellStyle name="Normal 9 6 3 2 7 2" xfId="28138" xr:uid="{00000000-0005-0000-0000-000063960000}"/>
    <cellStyle name="Normal 9 6 3 2 8" xfId="22823" xr:uid="{00000000-0005-0000-0000-000064960000}"/>
    <cellStyle name="Normal 9 6 3 2 9" xfId="44089" xr:uid="{00000000-0005-0000-0000-000065960000}"/>
    <cellStyle name="Normal 9 6 3 3" xfId="1706" xr:uid="{00000000-0005-0000-0000-000066960000}"/>
    <cellStyle name="Normal 9 6 3 3 10" xfId="3655" xr:uid="{00000000-0005-0000-0000-000067960000}"/>
    <cellStyle name="Normal 9 6 3 3 2" xfId="7268" xr:uid="{00000000-0005-0000-0000-000068960000}"/>
    <cellStyle name="Normal 9 6 3 3 2 2" xfId="17620" xr:uid="{00000000-0005-0000-0000-000069960000}"/>
    <cellStyle name="Normal 9 6 3 3 2 2 2" xfId="40932" xr:uid="{00000000-0005-0000-0000-00006A960000}"/>
    <cellStyle name="Normal 9 6 3 3 2 3" xfId="12434" xr:uid="{00000000-0005-0000-0000-00006B960000}"/>
    <cellStyle name="Normal 9 6 3 3 2 3 2" xfId="35617" xr:uid="{00000000-0005-0000-0000-00006C960000}"/>
    <cellStyle name="Normal 9 6 3 3 2 4" xfId="30307" xr:uid="{00000000-0005-0000-0000-00006D960000}"/>
    <cellStyle name="Normal 9 6 3 3 2 5" xfId="24992" xr:uid="{00000000-0005-0000-0000-00006E960000}"/>
    <cellStyle name="Normal 9 6 3 3 3" xfId="8909" xr:uid="{00000000-0005-0000-0000-00006F960000}"/>
    <cellStyle name="Normal 9 6 3 3 3 2" xfId="19355" xr:uid="{00000000-0005-0000-0000-000070960000}"/>
    <cellStyle name="Normal 9 6 3 3 3 2 2" xfId="42700" xr:uid="{00000000-0005-0000-0000-000071960000}"/>
    <cellStyle name="Normal 9 6 3 3 3 3" xfId="14201" xr:uid="{00000000-0005-0000-0000-000072960000}"/>
    <cellStyle name="Normal 9 6 3 3 3 3 2" xfId="37385" xr:uid="{00000000-0005-0000-0000-000073960000}"/>
    <cellStyle name="Normal 9 6 3 3 3 4" xfId="32075" xr:uid="{00000000-0005-0000-0000-000074960000}"/>
    <cellStyle name="Normal 9 6 3 3 3 5" xfId="26760" xr:uid="{00000000-0005-0000-0000-000075960000}"/>
    <cellStyle name="Normal 9 6 3 3 4" xfId="15982" xr:uid="{00000000-0005-0000-0000-000076960000}"/>
    <cellStyle name="Normal 9 6 3 3 4 2" xfId="39169" xr:uid="{00000000-0005-0000-0000-000077960000}"/>
    <cellStyle name="Normal 9 6 3 3 5" xfId="10673" xr:uid="{00000000-0005-0000-0000-000078960000}"/>
    <cellStyle name="Normal 9 6 3 3 5 2" xfId="33854" xr:uid="{00000000-0005-0000-0000-000079960000}"/>
    <cellStyle name="Normal 9 6 3 3 6" xfId="21300" xr:uid="{00000000-0005-0000-0000-00007A960000}"/>
    <cellStyle name="Normal 9 6 3 3 6 2" xfId="28544" xr:uid="{00000000-0005-0000-0000-00007B960000}"/>
    <cellStyle name="Normal 9 6 3 3 7" xfId="23229" xr:uid="{00000000-0005-0000-0000-00007C960000}"/>
    <cellStyle name="Normal 9 6 3 3 8" xfId="44495" xr:uid="{00000000-0005-0000-0000-00007D960000}"/>
    <cellStyle name="Normal 9 6 3 3 9" xfId="5651" xr:uid="{00000000-0005-0000-0000-00007E960000}"/>
    <cellStyle name="Normal 9 6 3 4" xfId="6469" xr:uid="{00000000-0005-0000-0000-00007F960000}"/>
    <cellStyle name="Normal 9 6 3 4 2" xfId="16880" xr:uid="{00000000-0005-0000-0000-000080960000}"/>
    <cellStyle name="Normal 9 6 3 4 2 2" xfId="40120" xr:uid="{00000000-0005-0000-0000-000081960000}"/>
    <cellStyle name="Normal 9 6 3 4 3" xfId="11622" xr:uid="{00000000-0005-0000-0000-000082960000}"/>
    <cellStyle name="Normal 9 6 3 4 3 2" xfId="34805" xr:uid="{00000000-0005-0000-0000-000083960000}"/>
    <cellStyle name="Normal 9 6 3 4 4" xfId="29495" xr:uid="{00000000-0005-0000-0000-000084960000}"/>
    <cellStyle name="Normal 9 6 3 4 5" xfId="24180" xr:uid="{00000000-0005-0000-0000-000085960000}"/>
    <cellStyle name="Normal 9 6 3 5" xfId="8169" xr:uid="{00000000-0005-0000-0000-000086960000}"/>
    <cellStyle name="Normal 9 6 3 5 2" xfId="18544" xr:uid="{00000000-0005-0000-0000-000087960000}"/>
    <cellStyle name="Normal 9 6 3 5 2 2" xfId="41888" xr:uid="{00000000-0005-0000-0000-000088960000}"/>
    <cellStyle name="Normal 9 6 3 5 3" xfId="13389" xr:uid="{00000000-0005-0000-0000-000089960000}"/>
    <cellStyle name="Normal 9 6 3 5 3 2" xfId="36573" xr:uid="{00000000-0005-0000-0000-00008A960000}"/>
    <cellStyle name="Normal 9 6 3 5 4" xfId="31263" xr:uid="{00000000-0005-0000-0000-00008B960000}"/>
    <cellStyle name="Normal 9 6 3 5 5" xfId="25948" xr:uid="{00000000-0005-0000-0000-00008C960000}"/>
    <cellStyle name="Normal 9 6 3 6" xfId="15170" xr:uid="{00000000-0005-0000-0000-00008D960000}"/>
    <cellStyle name="Normal 9 6 3 6 2" xfId="38357" xr:uid="{00000000-0005-0000-0000-00008E960000}"/>
    <cellStyle name="Normal 9 6 3 7" xfId="9861" xr:uid="{00000000-0005-0000-0000-00008F960000}"/>
    <cellStyle name="Normal 9 6 3 7 2" xfId="33042" xr:uid="{00000000-0005-0000-0000-000090960000}"/>
    <cellStyle name="Normal 9 6 3 8" xfId="20488" xr:uid="{00000000-0005-0000-0000-000091960000}"/>
    <cellStyle name="Normal 9 6 3 8 2" xfId="27732" xr:uid="{00000000-0005-0000-0000-000092960000}"/>
    <cellStyle name="Normal 9 6 3 9" xfId="22417" xr:uid="{00000000-0005-0000-0000-000093960000}"/>
    <cellStyle name="Normal 9 6 4" xfId="1034" xr:uid="{00000000-0005-0000-0000-000094960000}"/>
    <cellStyle name="Normal 9 6 4 10" xfId="5652" xr:uid="{00000000-0005-0000-0000-000095960000}"/>
    <cellStyle name="Normal 9 6 4 11" xfId="2985" xr:uid="{00000000-0005-0000-0000-000096960000}"/>
    <cellStyle name="Normal 9 6 4 2" xfId="1849" xr:uid="{00000000-0005-0000-0000-000097960000}"/>
    <cellStyle name="Normal 9 6 4 2 10" xfId="3797" xr:uid="{00000000-0005-0000-0000-000098960000}"/>
    <cellStyle name="Normal 9 6 4 2 2" xfId="7408" xr:uid="{00000000-0005-0000-0000-000099960000}"/>
    <cellStyle name="Normal 9 6 4 2 2 2" xfId="17762" xr:uid="{00000000-0005-0000-0000-00009A960000}"/>
    <cellStyle name="Normal 9 6 4 2 2 2 2" xfId="41074" xr:uid="{00000000-0005-0000-0000-00009B960000}"/>
    <cellStyle name="Normal 9 6 4 2 2 3" xfId="12576" xr:uid="{00000000-0005-0000-0000-00009C960000}"/>
    <cellStyle name="Normal 9 6 4 2 2 3 2" xfId="35759" xr:uid="{00000000-0005-0000-0000-00009D960000}"/>
    <cellStyle name="Normal 9 6 4 2 2 4" xfId="30449" xr:uid="{00000000-0005-0000-0000-00009E960000}"/>
    <cellStyle name="Normal 9 6 4 2 2 5" xfId="25134" xr:uid="{00000000-0005-0000-0000-00009F960000}"/>
    <cellStyle name="Normal 9 6 4 2 3" xfId="9052" xr:uid="{00000000-0005-0000-0000-0000A0960000}"/>
    <cellStyle name="Normal 9 6 4 2 3 2" xfId="19497" xr:uid="{00000000-0005-0000-0000-0000A1960000}"/>
    <cellStyle name="Normal 9 6 4 2 3 2 2" xfId="42842" xr:uid="{00000000-0005-0000-0000-0000A2960000}"/>
    <cellStyle name="Normal 9 6 4 2 3 3" xfId="14343" xr:uid="{00000000-0005-0000-0000-0000A3960000}"/>
    <cellStyle name="Normal 9 6 4 2 3 3 2" xfId="37527" xr:uid="{00000000-0005-0000-0000-0000A4960000}"/>
    <cellStyle name="Normal 9 6 4 2 3 4" xfId="32217" xr:uid="{00000000-0005-0000-0000-0000A5960000}"/>
    <cellStyle name="Normal 9 6 4 2 3 5" xfId="26902" xr:uid="{00000000-0005-0000-0000-0000A6960000}"/>
    <cellStyle name="Normal 9 6 4 2 4" xfId="16124" xr:uid="{00000000-0005-0000-0000-0000A7960000}"/>
    <cellStyle name="Normal 9 6 4 2 4 2" xfId="39311" xr:uid="{00000000-0005-0000-0000-0000A8960000}"/>
    <cellStyle name="Normal 9 6 4 2 5" xfId="10815" xr:uid="{00000000-0005-0000-0000-0000A9960000}"/>
    <cellStyle name="Normal 9 6 4 2 5 2" xfId="33996" xr:uid="{00000000-0005-0000-0000-0000AA960000}"/>
    <cellStyle name="Normal 9 6 4 2 6" xfId="21442" xr:uid="{00000000-0005-0000-0000-0000AB960000}"/>
    <cellStyle name="Normal 9 6 4 2 6 2" xfId="28686" xr:uid="{00000000-0005-0000-0000-0000AC960000}"/>
    <cellStyle name="Normal 9 6 4 2 7" xfId="23371" xr:uid="{00000000-0005-0000-0000-0000AD960000}"/>
    <cellStyle name="Normal 9 6 4 2 8" xfId="44637" xr:uid="{00000000-0005-0000-0000-0000AE960000}"/>
    <cellStyle name="Normal 9 6 4 2 9" xfId="5653" xr:uid="{00000000-0005-0000-0000-0000AF960000}"/>
    <cellStyle name="Normal 9 6 4 3" xfId="6608" xr:uid="{00000000-0005-0000-0000-0000B0960000}"/>
    <cellStyle name="Normal 9 6 4 3 2" xfId="17010" xr:uid="{00000000-0005-0000-0000-0000B1960000}"/>
    <cellStyle name="Normal 9 6 4 3 2 2" xfId="40262" xr:uid="{00000000-0005-0000-0000-0000B2960000}"/>
    <cellStyle name="Normal 9 6 4 3 3" xfId="11764" xr:uid="{00000000-0005-0000-0000-0000B3960000}"/>
    <cellStyle name="Normal 9 6 4 3 3 2" xfId="34947" xr:uid="{00000000-0005-0000-0000-0000B4960000}"/>
    <cellStyle name="Normal 9 6 4 3 4" xfId="29637" xr:uid="{00000000-0005-0000-0000-0000B5960000}"/>
    <cellStyle name="Normal 9 6 4 3 5" xfId="24322" xr:uid="{00000000-0005-0000-0000-0000B6960000}"/>
    <cellStyle name="Normal 9 6 4 4" xfId="8299" xr:uid="{00000000-0005-0000-0000-0000B7960000}"/>
    <cellStyle name="Normal 9 6 4 4 2" xfId="18685" xr:uid="{00000000-0005-0000-0000-0000B8960000}"/>
    <cellStyle name="Normal 9 6 4 4 2 2" xfId="42030" xr:uid="{00000000-0005-0000-0000-0000B9960000}"/>
    <cellStyle name="Normal 9 6 4 4 3" xfId="13531" xr:uid="{00000000-0005-0000-0000-0000BA960000}"/>
    <cellStyle name="Normal 9 6 4 4 3 2" xfId="36715" xr:uid="{00000000-0005-0000-0000-0000BB960000}"/>
    <cellStyle name="Normal 9 6 4 4 4" xfId="31405" xr:uid="{00000000-0005-0000-0000-0000BC960000}"/>
    <cellStyle name="Normal 9 6 4 4 5" xfId="26090" xr:uid="{00000000-0005-0000-0000-0000BD960000}"/>
    <cellStyle name="Normal 9 6 4 5" xfId="15312" xr:uid="{00000000-0005-0000-0000-0000BE960000}"/>
    <cellStyle name="Normal 9 6 4 5 2" xfId="38499" xr:uid="{00000000-0005-0000-0000-0000BF960000}"/>
    <cellStyle name="Normal 9 6 4 6" xfId="10003" xr:uid="{00000000-0005-0000-0000-0000C0960000}"/>
    <cellStyle name="Normal 9 6 4 6 2" xfId="33184" xr:uid="{00000000-0005-0000-0000-0000C1960000}"/>
    <cellStyle name="Normal 9 6 4 7" xfId="20630" xr:uid="{00000000-0005-0000-0000-0000C2960000}"/>
    <cellStyle name="Normal 9 6 4 7 2" xfId="27874" xr:uid="{00000000-0005-0000-0000-0000C3960000}"/>
    <cellStyle name="Normal 9 6 4 8" xfId="22559" xr:uid="{00000000-0005-0000-0000-0000C4960000}"/>
    <cellStyle name="Normal 9 6 4 9" xfId="43825" xr:uid="{00000000-0005-0000-0000-0000C5960000}"/>
    <cellStyle name="Normal 9 6 5" xfId="615" xr:uid="{00000000-0005-0000-0000-0000C6960000}"/>
    <cellStyle name="Normal 9 6 5 10" xfId="2579" xr:uid="{00000000-0005-0000-0000-0000C7960000}"/>
    <cellStyle name="Normal 9 6 5 2" xfId="6209" xr:uid="{00000000-0005-0000-0000-0000C8960000}"/>
    <cellStyle name="Normal 9 6 5 2 2" xfId="16652" xr:uid="{00000000-0005-0000-0000-0000C9960000}"/>
    <cellStyle name="Normal 9 6 5 2 2 2" xfId="39856" xr:uid="{00000000-0005-0000-0000-0000CA960000}"/>
    <cellStyle name="Normal 9 6 5 2 3" xfId="11358" xr:uid="{00000000-0005-0000-0000-0000CB960000}"/>
    <cellStyle name="Normal 9 6 5 2 3 2" xfId="34541" xr:uid="{00000000-0005-0000-0000-0000CC960000}"/>
    <cellStyle name="Normal 9 6 5 2 4" xfId="29231" xr:uid="{00000000-0005-0000-0000-0000CD960000}"/>
    <cellStyle name="Normal 9 6 5 2 5" xfId="23916" xr:uid="{00000000-0005-0000-0000-0000CE960000}"/>
    <cellStyle name="Normal 9 6 5 3" xfId="7941" xr:uid="{00000000-0005-0000-0000-0000CF960000}"/>
    <cellStyle name="Normal 9 6 5 3 2" xfId="18280" xr:uid="{00000000-0005-0000-0000-0000D0960000}"/>
    <cellStyle name="Normal 9 6 5 3 2 2" xfId="41624" xr:uid="{00000000-0005-0000-0000-0000D1960000}"/>
    <cellStyle name="Normal 9 6 5 3 3" xfId="13125" xr:uid="{00000000-0005-0000-0000-0000D2960000}"/>
    <cellStyle name="Normal 9 6 5 3 3 2" xfId="36309" xr:uid="{00000000-0005-0000-0000-0000D3960000}"/>
    <cellStyle name="Normal 9 6 5 3 4" xfId="30999" xr:uid="{00000000-0005-0000-0000-0000D4960000}"/>
    <cellStyle name="Normal 9 6 5 3 5" xfId="25684" xr:uid="{00000000-0005-0000-0000-0000D5960000}"/>
    <cellStyle name="Normal 9 6 5 4" xfId="14906" xr:uid="{00000000-0005-0000-0000-0000D6960000}"/>
    <cellStyle name="Normal 9 6 5 4 2" xfId="38093" xr:uid="{00000000-0005-0000-0000-0000D7960000}"/>
    <cellStyle name="Normal 9 6 5 5" xfId="9597" xr:uid="{00000000-0005-0000-0000-0000D8960000}"/>
    <cellStyle name="Normal 9 6 5 5 2" xfId="32778" xr:uid="{00000000-0005-0000-0000-0000D9960000}"/>
    <cellStyle name="Normal 9 6 5 6" xfId="20224" xr:uid="{00000000-0005-0000-0000-0000DA960000}"/>
    <cellStyle name="Normal 9 6 5 6 2" xfId="27468" xr:uid="{00000000-0005-0000-0000-0000DB960000}"/>
    <cellStyle name="Normal 9 6 5 7" xfId="22153" xr:uid="{00000000-0005-0000-0000-0000DC960000}"/>
    <cellStyle name="Normal 9 6 5 8" xfId="43419" xr:uid="{00000000-0005-0000-0000-0000DD960000}"/>
    <cellStyle name="Normal 9 6 5 9" xfId="5654" xr:uid="{00000000-0005-0000-0000-0000DE960000}"/>
    <cellStyle name="Normal 9 6 6" xfId="1442" xr:uid="{00000000-0005-0000-0000-0000DF960000}"/>
    <cellStyle name="Normal 9 6 6 10" xfId="3391" xr:uid="{00000000-0005-0000-0000-0000E0960000}"/>
    <cellStyle name="Normal 9 6 6 2" xfId="7008" xr:uid="{00000000-0005-0000-0000-0000E1960000}"/>
    <cellStyle name="Normal 9 6 6 2 2" xfId="17380" xr:uid="{00000000-0005-0000-0000-0000E2960000}"/>
    <cellStyle name="Normal 9 6 6 2 2 2" xfId="40668" xr:uid="{00000000-0005-0000-0000-0000E3960000}"/>
    <cellStyle name="Normal 9 6 6 2 3" xfId="12170" xr:uid="{00000000-0005-0000-0000-0000E4960000}"/>
    <cellStyle name="Normal 9 6 6 2 3 2" xfId="35353" xr:uid="{00000000-0005-0000-0000-0000E5960000}"/>
    <cellStyle name="Normal 9 6 6 2 4" xfId="30043" xr:uid="{00000000-0005-0000-0000-0000E6960000}"/>
    <cellStyle name="Normal 9 6 6 2 5" xfId="24728" xr:uid="{00000000-0005-0000-0000-0000E7960000}"/>
    <cellStyle name="Normal 9 6 6 3" xfId="8669" xr:uid="{00000000-0005-0000-0000-0000E8960000}"/>
    <cellStyle name="Normal 9 6 6 3 2" xfId="19091" xr:uid="{00000000-0005-0000-0000-0000E9960000}"/>
    <cellStyle name="Normal 9 6 6 3 2 2" xfId="42436" xr:uid="{00000000-0005-0000-0000-0000EA960000}"/>
    <cellStyle name="Normal 9 6 6 3 3" xfId="13937" xr:uid="{00000000-0005-0000-0000-0000EB960000}"/>
    <cellStyle name="Normal 9 6 6 3 3 2" xfId="37121" xr:uid="{00000000-0005-0000-0000-0000EC960000}"/>
    <cellStyle name="Normal 9 6 6 3 4" xfId="31811" xr:uid="{00000000-0005-0000-0000-0000ED960000}"/>
    <cellStyle name="Normal 9 6 6 3 5" xfId="26496" xr:uid="{00000000-0005-0000-0000-0000EE960000}"/>
    <cellStyle name="Normal 9 6 6 4" xfId="15718" xr:uid="{00000000-0005-0000-0000-0000EF960000}"/>
    <cellStyle name="Normal 9 6 6 4 2" xfId="38905" xr:uid="{00000000-0005-0000-0000-0000F0960000}"/>
    <cellStyle name="Normal 9 6 6 5" xfId="10409" xr:uid="{00000000-0005-0000-0000-0000F1960000}"/>
    <cellStyle name="Normal 9 6 6 5 2" xfId="33590" xr:uid="{00000000-0005-0000-0000-0000F2960000}"/>
    <cellStyle name="Normal 9 6 6 6" xfId="21036" xr:uid="{00000000-0005-0000-0000-0000F3960000}"/>
    <cellStyle name="Normal 9 6 6 6 2" xfId="28280" xr:uid="{00000000-0005-0000-0000-0000F4960000}"/>
    <cellStyle name="Normal 9 6 6 7" xfId="22965" xr:uid="{00000000-0005-0000-0000-0000F5960000}"/>
    <cellStyle name="Normal 9 6 6 8" xfId="44231" xr:uid="{00000000-0005-0000-0000-0000F6960000}"/>
    <cellStyle name="Normal 9 6 6 9" xfId="5655" xr:uid="{00000000-0005-0000-0000-0000F7960000}"/>
    <cellStyle name="Normal 9 6 7" xfId="6076" xr:uid="{00000000-0005-0000-0000-0000F8960000}"/>
    <cellStyle name="Normal 9 6 7 2" xfId="16531" xr:uid="{00000000-0005-0000-0000-0000F9960000}"/>
    <cellStyle name="Normal 9 6 7 2 2" xfId="39722" xr:uid="{00000000-0005-0000-0000-0000FA960000}"/>
    <cellStyle name="Normal 9 6 7 3" xfId="11224" xr:uid="{00000000-0005-0000-0000-0000FB960000}"/>
    <cellStyle name="Normal 9 6 7 3 2" xfId="34407" xr:uid="{00000000-0005-0000-0000-0000FC960000}"/>
    <cellStyle name="Normal 9 6 7 4" xfId="29097" xr:uid="{00000000-0005-0000-0000-0000FD960000}"/>
    <cellStyle name="Normal 9 6 7 5" xfId="23782" xr:uid="{00000000-0005-0000-0000-0000FE960000}"/>
    <cellStyle name="Normal 9 6 8" xfId="7820" xr:uid="{00000000-0005-0000-0000-0000FF960000}"/>
    <cellStyle name="Normal 9 6 8 2" xfId="18147" xr:uid="{00000000-0005-0000-0000-000000970000}"/>
    <cellStyle name="Normal 9 6 8 2 2" xfId="41490" xr:uid="{00000000-0005-0000-0000-000001970000}"/>
    <cellStyle name="Normal 9 6 8 3" xfId="12991" xr:uid="{00000000-0005-0000-0000-000002970000}"/>
    <cellStyle name="Normal 9 6 8 3 2" xfId="36175" xr:uid="{00000000-0005-0000-0000-000003970000}"/>
    <cellStyle name="Normal 9 6 8 4" xfId="30865" xr:uid="{00000000-0005-0000-0000-000004970000}"/>
    <cellStyle name="Normal 9 6 8 5" xfId="25550" xr:uid="{00000000-0005-0000-0000-000005970000}"/>
    <cellStyle name="Normal 9 6 9" xfId="14772" xr:uid="{00000000-0005-0000-0000-000006970000}"/>
    <cellStyle name="Normal 9 6 9 2" xfId="37959" xr:uid="{00000000-0005-0000-0000-000007970000}"/>
    <cellStyle name="Normal 9 7" xfId="703" xr:uid="{00000000-0005-0000-0000-000008970000}"/>
    <cellStyle name="Normal 9 7 10" xfId="43504" xr:uid="{00000000-0005-0000-0000-000009970000}"/>
    <cellStyle name="Normal 9 7 11" xfId="5656" xr:uid="{00000000-0005-0000-0000-00000A970000}"/>
    <cellStyle name="Normal 9 7 12" xfId="2664" xr:uid="{00000000-0005-0000-0000-00000B970000}"/>
    <cellStyle name="Normal 9 7 2" xfId="1119" xr:uid="{00000000-0005-0000-0000-00000C970000}"/>
    <cellStyle name="Normal 9 7 2 10" xfId="5657" xr:uid="{00000000-0005-0000-0000-00000D970000}"/>
    <cellStyle name="Normal 9 7 2 11" xfId="3070" xr:uid="{00000000-0005-0000-0000-00000E970000}"/>
    <cellStyle name="Normal 9 7 2 2" xfId="1934" xr:uid="{00000000-0005-0000-0000-00000F970000}"/>
    <cellStyle name="Normal 9 7 2 2 10" xfId="3882" xr:uid="{00000000-0005-0000-0000-000010970000}"/>
    <cellStyle name="Normal 9 7 2 2 2" xfId="7492" xr:uid="{00000000-0005-0000-0000-000011970000}"/>
    <cellStyle name="Normal 9 7 2 2 2 2" xfId="17835" xr:uid="{00000000-0005-0000-0000-000012970000}"/>
    <cellStyle name="Normal 9 7 2 2 2 2 2" xfId="41159" xr:uid="{00000000-0005-0000-0000-000013970000}"/>
    <cellStyle name="Normal 9 7 2 2 2 3" xfId="12661" xr:uid="{00000000-0005-0000-0000-000014970000}"/>
    <cellStyle name="Normal 9 7 2 2 2 3 2" xfId="35844" xr:uid="{00000000-0005-0000-0000-000015970000}"/>
    <cellStyle name="Normal 9 7 2 2 2 4" xfId="30534" xr:uid="{00000000-0005-0000-0000-000016970000}"/>
    <cellStyle name="Normal 9 7 2 2 2 5" xfId="25219" xr:uid="{00000000-0005-0000-0000-000017970000}"/>
    <cellStyle name="Normal 9 7 2 2 3" xfId="9125" xr:uid="{00000000-0005-0000-0000-000018970000}"/>
    <cellStyle name="Normal 9 7 2 2 3 2" xfId="19582" xr:uid="{00000000-0005-0000-0000-000019970000}"/>
    <cellStyle name="Normal 9 7 2 2 3 2 2" xfId="42927" xr:uid="{00000000-0005-0000-0000-00001A970000}"/>
    <cellStyle name="Normal 9 7 2 2 3 3" xfId="14428" xr:uid="{00000000-0005-0000-0000-00001B970000}"/>
    <cellStyle name="Normal 9 7 2 2 3 3 2" xfId="37612" xr:uid="{00000000-0005-0000-0000-00001C970000}"/>
    <cellStyle name="Normal 9 7 2 2 3 4" xfId="32302" xr:uid="{00000000-0005-0000-0000-00001D970000}"/>
    <cellStyle name="Normal 9 7 2 2 3 5" xfId="26987" xr:uid="{00000000-0005-0000-0000-00001E970000}"/>
    <cellStyle name="Normal 9 7 2 2 4" xfId="16209" xr:uid="{00000000-0005-0000-0000-00001F970000}"/>
    <cellStyle name="Normal 9 7 2 2 4 2" xfId="39396" xr:uid="{00000000-0005-0000-0000-000020970000}"/>
    <cellStyle name="Normal 9 7 2 2 5" xfId="10900" xr:uid="{00000000-0005-0000-0000-000021970000}"/>
    <cellStyle name="Normal 9 7 2 2 5 2" xfId="34081" xr:uid="{00000000-0005-0000-0000-000022970000}"/>
    <cellStyle name="Normal 9 7 2 2 6" xfId="21527" xr:uid="{00000000-0005-0000-0000-000023970000}"/>
    <cellStyle name="Normal 9 7 2 2 6 2" xfId="28771" xr:uid="{00000000-0005-0000-0000-000024970000}"/>
    <cellStyle name="Normal 9 7 2 2 7" xfId="23456" xr:uid="{00000000-0005-0000-0000-000025970000}"/>
    <cellStyle name="Normal 9 7 2 2 8" xfId="44722" xr:uid="{00000000-0005-0000-0000-000026970000}"/>
    <cellStyle name="Normal 9 7 2 2 9" xfId="5658" xr:uid="{00000000-0005-0000-0000-000027970000}"/>
    <cellStyle name="Normal 9 7 2 3" xfId="6692" xr:uid="{00000000-0005-0000-0000-000028970000}"/>
    <cellStyle name="Normal 9 7 2 3 2" xfId="17083" xr:uid="{00000000-0005-0000-0000-000029970000}"/>
    <cellStyle name="Normal 9 7 2 3 2 2" xfId="40347" xr:uid="{00000000-0005-0000-0000-00002A970000}"/>
    <cellStyle name="Normal 9 7 2 3 3" xfId="11849" xr:uid="{00000000-0005-0000-0000-00002B970000}"/>
    <cellStyle name="Normal 9 7 2 3 3 2" xfId="35032" xr:uid="{00000000-0005-0000-0000-00002C970000}"/>
    <cellStyle name="Normal 9 7 2 3 4" xfId="29722" xr:uid="{00000000-0005-0000-0000-00002D970000}"/>
    <cellStyle name="Normal 9 7 2 3 5" xfId="24407" xr:uid="{00000000-0005-0000-0000-00002E970000}"/>
    <cellStyle name="Normal 9 7 2 4" xfId="8372" xr:uid="{00000000-0005-0000-0000-00002F970000}"/>
    <cellStyle name="Normal 9 7 2 4 2" xfId="18770" xr:uid="{00000000-0005-0000-0000-000030970000}"/>
    <cellStyle name="Normal 9 7 2 4 2 2" xfId="42115" xr:uid="{00000000-0005-0000-0000-000031970000}"/>
    <cellStyle name="Normal 9 7 2 4 3" xfId="13616" xr:uid="{00000000-0005-0000-0000-000032970000}"/>
    <cellStyle name="Normal 9 7 2 4 3 2" xfId="36800" xr:uid="{00000000-0005-0000-0000-000033970000}"/>
    <cellStyle name="Normal 9 7 2 4 4" xfId="31490" xr:uid="{00000000-0005-0000-0000-000034970000}"/>
    <cellStyle name="Normal 9 7 2 4 5" xfId="26175" xr:uid="{00000000-0005-0000-0000-000035970000}"/>
    <cellStyle name="Normal 9 7 2 5" xfId="15397" xr:uid="{00000000-0005-0000-0000-000036970000}"/>
    <cellStyle name="Normal 9 7 2 5 2" xfId="38584" xr:uid="{00000000-0005-0000-0000-000037970000}"/>
    <cellStyle name="Normal 9 7 2 6" xfId="10088" xr:uid="{00000000-0005-0000-0000-000038970000}"/>
    <cellStyle name="Normal 9 7 2 6 2" xfId="33269" xr:uid="{00000000-0005-0000-0000-000039970000}"/>
    <cellStyle name="Normal 9 7 2 7" xfId="20715" xr:uid="{00000000-0005-0000-0000-00003A970000}"/>
    <cellStyle name="Normal 9 7 2 7 2" xfId="27959" xr:uid="{00000000-0005-0000-0000-00003B970000}"/>
    <cellStyle name="Normal 9 7 2 8" xfId="22644" xr:uid="{00000000-0005-0000-0000-00003C970000}"/>
    <cellStyle name="Normal 9 7 2 9" xfId="43910" xr:uid="{00000000-0005-0000-0000-00003D970000}"/>
    <cellStyle name="Normal 9 7 3" xfId="1527" xr:uid="{00000000-0005-0000-0000-00003E970000}"/>
    <cellStyle name="Normal 9 7 3 10" xfId="3476" xr:uid="{00000000-0005-0000-0000-00003F970000}"/>
    <cellStyle name="Normal 9 7 3 2" xfId="7092" xr:uid="{00000000-0005-0000-0000-000040970000}"/>
    <cellStyle name="Normal 9 7 3 2 2" xfId="17453" xr:uid="{00000000-0005-0000-0000-000041970000}"/>
    <cellStyle name="Normal 9 7 3 2 2 2" xfId="40753" xr:uid="{00000000-0005-0000-0000-000042970000}"/>
    <cellStyle name="Normal 9 7 3 2 3" xfId="12255" xr:uid="{00000000-0005-0000-0000-000043970000}"/>
    <cellStyle name="Normal 9 7 3 2 3 2" xfId="35438" xr:uid="{00000000-0005-0000-0000-000044970000}"/>
    <cellStyle name="Normal 9 7 3 2 4" xfId="30128" xr:uid="{00000000-0005-0000-0000-000045970000}"/>
    <cellStyle name="Normal 9 7 3 2 5" xfId="24813" xr:uid="{00000000-0005-0000-0000-000046970000}"/>
    <cellStyle name="Normal 9 7 3 3" xfId="8742" xr:uid="{00000000-0005-0000-0000-000047970000}"/>
    <cellStyle name="Normal 9 7 3 3 2" xfId="19176" xr:uid="{00000000-0005-0000-0000-000048970000}"/>
    <cellStyle name="Normal 9 7 3 3 2 2" xfId="42521" xr:uid="{00000000-0005-0000-0000-000049970000}"/>
    <cellStyle name="Normal 9 7 3 3 3" xfId="14022" xr:uid="{00000000-0005-0000-0000-00004A970000}"/>
    <cellStyle name="Normal 9 7 3 3 3 2" xfId="37206" xr:uid="{00000000-0005-0000-0000-00004B970000}"/>
    <cellStyle name="Normal 9 7 3 3 4" xfId="31896" xr:uid="{00000000-0005-0000-0000-00004C970000}"/>
    <cellStyle name="Normal 9 7 3 3 5" xfId="26581" xr:uid="{00000000-0005-0000-0000-00004D970000}"/>
    <cellStyle name="Normal 9 7 3 4" xfId="15803" xr:uid="{00000000-0005-0000-0000-00004E970000}"/>
    <cellStyle name="Normal 9 7 3 4 2" xfId="38990" xr:uid="{00000000-0005-0000-0000-00004F970000}"/>
    <cellStyle name="Normal 9 7 3 5" xfId="10494" xr:uid="{00000000-0005-0000-0000-000050970000}"/>
    <cellStyle name="Normal 9 7 3 5 2" xfId="33675" xr:uid="{00000000-0005-0000-0000-000051970000}"/>
    <cellStyle name="Normal 9 7 3 6" xfId="21121" xr:uid="{00000000-0005-0000-0000-000052970000}"/>
    <cellStyle name="Normal 9 7 3 6 2" xfId="28365" xr:uid="{00000000-0005-0000-0000-000053970000}"/>
    <cellStyle name="Normal 9 7 3 7" xfId="23050" xr:uid="{00000000-0005-0000-0000-000054970000}"/>
    <cellStyle name="Normal 9 7 3 8" xfId="44316" xr:uid="{00000000-0005-0000-0000-000055970000}"/>
    <cellStyle name="Normal 9 7 3 9" xfId="5659" xr:uid="{00000000-0005-0000-0000-000056970000}"/>
    <cellStyle name="Normal 9 7 4" xfId="6293" xr:uid="{00000000-0005-0000-0000-000057970000}"/>
    <cellStyle name="Normal 9 7 4 2" xfId="16725" xr:uid="{00000000-0005-0000-0000-000058970000}"/>
    <cellStyle name="Normal 9 7 4 2 2" xfId="39941" xr:uid="{00000000-0005-0000-0000-000059970000}"/>
    <cellStyle name="Normal 9 7 4 3" xfId="11443" xr:uid="{00000000-0005-0000-0000-00005A970000}"/>
    <cellStyle name="Normal 9 7 4 3 2" xfId="34626" xr:uid="{00000000-0005-0000-0000-00005B970000}"/>
    <cellStyle name="Normal 9 7 4 4" xfId="29316" xr:uid="{00000000-0005-0000-0000-00005C970000}"/>
    <cellStyle name="Normal 9 7 4 5" xfId="24001" xr:uid="{00000000-0005-0000-0000-00005D970000}"/>
    <cellStyle name="Normal 9 7 5" xfId="8014" xr:uid="{00000000-0005-0000-0000-00005E970000}"/>
    <cellStyle name="Normal 9 7 5 2" xfId="18365" xr:uid="{00000000-0005-0000-0000-00005F970000}"/>
    <cellStyle name="Normal 9 7 5 2 2" xfId="41709" xr:uid="{00000000-0005-0000-0000-000060970000}"/>
    <cellStyle name="Normal 9 7 5 3" xfId="13210" xr:uid="{00000000-0005-0000-0000-000061970000}"/>
    <cellStyle name="Normal 9 7 5 3 2" xfId="36394" xr:uid="{00000000-0005-0000-0000-000062970000}"/>
    <cellStyle name="Normal 9 7 5 4" xfId="31084" xr:uid="{00000000-0005-0000-0000-000063970000}"/>
    <cellStyle name="Normal 9 7 5 5" xfId="25769" xr:uid="{00000000-0005-0000-0000-000064970000}"/>
    <cellStyle name="Normal 9 7 6" xfId="14991" xr:uid="{00000000-0005-0000-0000-000065970000}"/>
    <cellStyle name="Normal 9 7 6 2" xfId="38178" xr:uid="{00000000-0005-0000-0000-000066970000}"/>
    <cellStyle name="Normal 9 7 7" xfId="9682" xr:uid="{00000000-0005-0000-0000-000067970000}"/>
    <cellStyle name="Normal 9 7 7 2" xfId="32863" xr:uid="{00000000-0005-0000-0000-000068970000}"/>
    <cellStyle name="Normal 9 7 8" xfId="20309" xr:uid="{00000000-0005-0000-0000-000069970000}"/>
    <cellStyle name="Normal 9 7 8 2" xfId="27553" xr:uid="{00000000-0005-0000-0000-00006A970000}"/>
    <cellStyle name="Normal 9 7 9" xfId="22238" xr:uid="{00000000-0005-0000-0000-00006B970000}"/>
    <cellStyle name="Normal 9 8" xfId="840" xr:uid="{00000000-0005-0000-0000-00006C970000}"/>
    <cellStyle name="Normal 9 8 10" xfId="43633" xr:uid="{00000000-0005-0000-0000-00006D970000}"/>
    <cellStyle name="Normal 9 8 11" xfId="5660" xr:uid="{00000000-0005-0000-0000-00006E970000}"/>
    <cellStyle name="Normal 9 8 12" xfId="2793" xr:uid="{00000000-0005-0000-0000-00006F970000}"/>
    <cellStyle name="Normal 9 8 2" xfId="1248" xr:uid="{00000000-0005-0000-0000-000070970000}"/>
    <cellStyle name="Normal 9 8 2 10" xfId="5661" xr:uid="{00000000-0005-0000-0000-000071970000}"/>
    <cellStyle name="Normal 9 8 2 11" xfId="3199" xr:uid="{00000000-0005-0000-0000-000072970000}"/>
    <cellStyle name="Normal 9 8 2 2" xfId="2063" xr:uid="{00000000-0005-0000-0000-000073970000}"/>
    <cellStyle name="Normal 9 8 2 2 10" xfId="4011" xr:uid="{00000000-0005-0000-0000-000074970000}"/>
    <cellStyle name="Normal 9 8 2 2 2" xfId="7619" xr:uid="{00000000-0005-0000-0000-000075970000}"/>
    <cellStyle name="Normal 9 8 2 2 2 2" xfId="17952" xr:uid="{00000000-0005-0000-0000-000076970000}"/>
    <cellStyle name="Normal 9 8 2 2 2 2 2" xfId="41288" xr:uid="{00000000-0005-0000-0000-000077970000}"/>
    <cellStyle name="Normal 9 8 2 2 2 3" xfId="12790" xr:uid="{00000000-0005-0000-0000-000078970000}"/>
    <cellStyle name="Normal 9 8 2 2 2 3 2" xfId="35973" xr:uid="{00000000-0005-0000-0000-000079970000}"/>
    <cellStyle name="Normal 9 8 2 2 2 4" xfId="30663" xr:uid="{00000000-0005-0000-0000-00007A970000}"/>
    <cellStyle name="Normal 9 8 2 2 2 5" xfId="25348" xr:uid="{00000000-0005-0000-0000-00007B970000}"/>
    <cellStyle name="Normal 9 8 2 2 3" xfId="9242" xr:uid="{00000000-0005-0000-0000-00007C970000}"/>
    <cellStyle name="Normal 9 8 2 2 3 2" xfId="19711" xr:uid="{00000000-0005-0000-0000-00007D970000}"/>
    <cellStyle name="Normal 9 8 2 2 3 2 2" xfId="43056" xr:uid="{00000000-0005-0000-0000-00007E970000}"/>
    <cellStyle name="Normal 9 8 2 2 3 3" xfId="14557" xr:uid="{00000000-0005-0000-0000-00007F970000}"/>
    <cellStyle name="Normal 9 8 2 2 3 3 2" xfId="37741" xr:uid="{00000000-0005-0000-0000-000080970000}"/>
    <cellStyle name="Normal 9 8 2 2 3 4" xfId="32431" xr:uid="{00000000-0005-0000-0000-000081970000}"/>
    <cellStyle name="Normal 9 8 2 2 3 5" xfId="27116" xr:uid="{00000000-0005-0000-0000-000082970000}"/>
    <cellStyle name="Normal 9 8 2 2 4" xfId="16338" xr:uid="{00000000-0005-0000-0000-000083970000}"/>
    <cellStyle name="Normal 9 8 2 2 4 2" xfId="39525" xr:uid="{00000000-0005-0000-0000-000084970000}"/>
    <cellStyle name="Normal 9 8 2 2 5" xfId="11029" xr:uid="{00000000-0005-0000-0000-000085970000}"/>
    <cellStyle name="Normal 9 8 2 2 5 2" xfId="34210" xr:uid="{00000000-0005-0000-0000-000086970000}"/>
    <cellStyle name="Normal 9 8 2 2 6" xfId="21656" xr:uid="{00000000-0005-0000-0000-000087970000}"/>
    <cellStyle name="Normal 9 8 2 2 6 2" xfId="28900" xr:uid="{00000000-0005-0000-0000-000088970000}"/>
    <cellStyle name="Normal 9 8 2 2 7" xfId="23585" xr:uid="{00000000-0005-0000-0000-000089970000}"/>
    <cellStyle name="Normal 9 8 2 2 8" xfId="44851" xr:uid="{00000000-0005-0000-0000-00008A970000}"/>
    <cellStyle name="Normal 9 8 2 2 9" xfId="5662" xr:uid="{00000000-0005-0000-0000-00008B970000}"/>
    <cellStyle name="Normal 9 8 2 3" xfId="6819" xr:uid="{00000000-0005-0000-0000-00008C970000}"/>
    <cellStyle name="Normal 9 8 2 3 2" xfId="17188" xr:uid="{00000000-0005-0000-0000-00008D970000}"/>
    <cellStyle name="Normal 9 8 2 3 2 2" xfId="40476" xr:uid="{00000000-0005-0000-0000-00008E970000}"/>
    <cellStyle name="Normal 9 8 2 3 3" xfId="11978" xr:uid="{00000000-0005-0000-0000-00008F970000}"/>
    <cellStyle name="Normal 9 8 2 3 3 2" xfId="35161" xr:uid="{00000000-0005-0000-0000-000090970000}"/>
    <cellStyle name="Normal 9 8 2 3 4" xfId="29851" xr:uid="{00000000-0005-0000-0000-000091970000}"/>
    <cellStyle name="Normal 9 8 2 3 5" xfId="24536" xr:uid="{00000000-0005-0000-0000-000092970000}"/>
    <cellStyle name="Normal 9 8 2 4" xfId="8477" xr:uid="{00000000-0005-0000-0000-000093970000}"/>
    <cellStyle name="Normal 9 8 2 4 2" xfId="18899" xr:uid="{00000000-0005-0000-0000-000094970000}"/>
    <cellStyle name="Normal 9 8 2 4 2 2" xfId="42244" xr:uid="{00000000-0005-0000-0000-000095970000}"/>
    <cellStyle name="Normal 9 8 2 4 3" xfId="13745" xr:uid="{00000000-0005-0000-0000-000096970000}"/>
    <cellStyle name="Normal 9 8 2 4 3 2" xfId="36929" xr:uid="{00000000-0005-0000-0000-000097970000}"/>
    <cellStyle name="Normal 9 8 2 4 4" xfId="31619" xr:uid="{00000000-0005-0000-0000-000098970000}"/>
    <cellStyle name="Normal 9 8 2 4 5" xfId="26304" xr:uid="{00000000-0005-0000-0000-000099970000}"/>
    <cellStyle name="Normal 9 8 2 5" xfId="15526" xr:uid="{00000000-0005-0000-0000-00009A970000}"/>
    <cellStyle name="Normal 9 8 2 5 2" xfId="38713" xr:uid="{00000000-0005-0000-0000-00009B970000}"/>
    <cellStyle name="Normal 9 8 2 6" xfId="10217" xr:uid="{00000000-0005-0000-0000-00009C970000}"/>
    <cellStyle name="Normal 9 8 2 6 2" xfId="33398" xr:uid="{00000000-0005-0000-0000-00009D970000}"/>
    <cellStyle name="Normal 9 8 2 7" xfId="20844" xr:uid="{00000000-0005-0000-0000-00009E970000}"/>
    <cellStyle name="Normal 9 8 2 7 2" xfId="28088" xr:uid="{00000000-0005-0000-0000-00009F970000}"/>
    <cellStyle name="Normal 9 8 2 8" xfId="22773" xr:uid="{00000000-0005-0000-0000-0000A0970000}"/>
    <cellStyle name="Normal 9 8 2 9" xfId="44039" xr:uid="{00000000-0005-0000-0000-0000A1970000}"/>
    <cellStyle name="Normal 9 8 3" xfId="1656" xr:uid="{00000000-0005-0000-0000-0000A2970000}"/>
    <cellStyle name="Normal 9 8 3 10" xfId="3605" xr:uid="{00000000-0005-0000-0000-0000A3970000}"/>
    <cellStyle name="Normal 9 8 3 2" xfId="7219" xr:uid="{00000000-0005-0000-0000-0000A4970000}"/>
    <cellStyle name="Normal 9 8 3 2 2" xfId="17570" xr:uid="{00000000-0005-0000-0000-0000A5970000}"/>
    <cellStyle name="Normal 9 8 3 2 2 2" xfId="40882" xr:uid="{00000000-0005-0000-0000-0000A6970000}"/>
    <cellStyle name="Normal 9 8 3 2 3" xfId="12384" xr:uid="{00000000-0005-0000-0000-0000A7970000}"/>
    <cellStyle name="Normal 9 8 3 2 3 2" xfId="35567" xr:uid="{00000000-0005-0000-0000-0000A8970000}"/>
    <cellStyle name="Normal 9 8 3 2 4" xfId="30257" xr:uid="{00000000-0005-0000-0000-0000A9970000}"/>
    <cellStyle name="Normal 9 8 3 2 5" xfId="24942" xr:uid="{00000000-0005-0000-0000-0000AA970000}"/>
    <cellStyle name="Normal 9 8 3 3" xfId="8859" xr:uid="{00000000-0005-0000-0000-0000AB970000}"/>
    <cellStyle name="Normal 9 8 3 3 2" xfId="19305" xr:uid="{00000000-0005-0000-0000-0000AC970000}"/>
    <cellStyle name="Normal 9 8 3 3 2 2" xfId="42650" xr:uid="{00000000-0005-0000-0000-0000AD970000}"/>
    <cellStyle name="Normal 9 8 3 3 3" xfId="14151" xr:uid="{00000000-0005-0000-0000-0000AE970000}"/>
    <cellStyle name="Normal 9 8 3 3 3 2" xfId="37335" xr:uid="{00000000-0005-0000-0000-0000AF970000}"/>
    <cellStyle name="Normal 9 8 3 3 4" xfId="32025" xr:uid="{00000000-0005-0000-0000-0000B0970000}"/>
    <cellStyle name="Normal 9 8 3 3 5" xfId="26710" xr:uid="{00000000-0005-0000-0000-0000B1970000}"/>
    <cellStyle name="Normal 9 8 3 4" xfId="15932" xr:uid="{00000000-0005-0000-0000-0000B2970000}"/>
    <cellStyle name="Normal 9 8 3 4 2" xfId="39119" xr:uid="{00000000-0005-0000-0000-0000B3970000}"/>
    <cellStyle name="Normal 9 8 3 5" xfId="10623" xr:uid="{00000000-0005-0000-0000-0000B4970000}"/>
    <cellStyle name="Normal 9 8 3 5 2" xfId="33804" xr:uid="{00000000-0005-0000-0000-0000B5970000}"/>
    <cellStyle name="Normal 9 8 3 6" xfId="21250" xr:uid="{00000000-0005-0000-0000-0000B6970000}"/>
    <cellStyle name="Normal 9 8 3 6 2" xfId="28494" xr:uid="{00000000-0005-0000-0000-0000B7970000}"/>
    <cellStyle name="Normal 9 8 3 7" xfId="23179" xr:uid="{00000000-0005-0000-0000-0000B8970000}"/>
    <cellStyle name="Normal 9 8 3 8" xfId="44445" xr:uid="{00000000-0005-0000-0000-0000B9970000}"/>
    <cellStyle name="Normal 9 8 3 9" xfId="5663" xr:uid="{00000000-0005-0000-0000-0000BA970000}"/>
    <cellStyle name="Normal 9 8 4" xfId="6420" xr:uid="{00000000-0005-0000-0000-0000BB970000}"/>
    <cellStyle name="Normal 9 8 4 2" xfId="16830" xr:uid="{00000000-0005-0000-0000-0000BC970000}"/>
    <cellStyle name="Normal 9 8 4 2 2" xfId="40070" xr:uid="{00000000-0005-0000-0000-0000BD970000}"/>
    <cellStyle name="Normal 9 8 4 3" xfId="11572" xr:uid="{00000000-0005-0000-0000-0000BE970000}"/>
    <cellStyle name="Normal 9 8 4 3 2" xfId="34755" xr:uid="{00000000-0005-0000-0000-0000BF970000}"/>
    <cellStyle name="Normal 9 8 4 4" xfId="29445" xr:uid="{00000000-0005-0000-0000-0000C0970000}"/>
    <cellStyle name="Normal 9 8 4 5" xfId="24130" xr:uid="{00000000-0005-0000-0000-0000C1970000}"/>
    <cellStyle name="Normal 9 8 5" xfId="8119" xr:uid="{00000000-0005-0000-0000-0000C2970000}"/>
    <cellStyle name="Normal 9 8 5 2" xfId="18494" xr:uid="{00000000-0005-0000-0000-0000C3970000}"/>
    <cellStyle name="Normal 9 8 5 2 2" xfId="41838" xr:uid="{00000000-0005-0000-0000-0000C4970000}"/>
    <cellStyle name="Normal 9 8 5 3" xfId="13339" xr:uid="{00000000-0005-0000-0000-0000C5970000}"/>
    <cellStyle name="Normal 9 8 5 3 2" xfId="36523" xr:uid="{00000000-0005-0000-0000-0000C6970000}"/>
    <cellStyle name="Normal 9 8 5 4" xfId="31213" xr:uid="{00000000-0005-0000-0000-0000C7970000}"/>
    <cellStyle name="Normal 9 8 5 5" xfId="25898" xr:uid="{00000000-0005-0000-0000-0000C8970000}"/>
    <cellStyle name="Normal 9 8 6" xfId="15120" xr:uid="{00000000-0005-0000-0000-0000C9970000}"/>
    <cellStyle name="Normal 9 8 6 2" xfId="38307" xr:uid="{00000000-0005-0000-0000-0000CA970000}"/>
    <cellStyle name="Normal 9 8 7" xfId="9811" xr:uid="{00000000-0005-0000-0000-0000CB970000}"/>
    <cellStyle name="Normal 9 8 7 2" xfId="32992" xr:uid="{00000000-0005-0000-0000-0000CC970000}"/>
    <cellStyle name="Normal 9 8 8" xfId="20438" xr:uid="{00000000-0005-0000-0000-0000CD970000}"/>
    <cellStyle name="Normal 9 8 8 2" xfId="27682" xr:uid="{00000000-0005-0000-0000-0000CE970000}"/>
    <cellStyle name="Normal 9 8 9" xfId="22367" xr:uid="{00000000-0005-0000-0000-0000CF970000}"/>
    <cellStyle name="Normal 9 9" xfId="938" xr:uid="{00000000-0005-0000-0000-0000D0970000}"/>
    <cellStyle name="Normal 9 9 10" xfId="43731" xr:uid="{00000000-0005-0000-0000-0000D1970000}"/>
    <cellStyle name="Normal 9 9 11" xfId="5664" xr:uid="{00000000-0005-0000-0000-0000D2970000}"/>
    <cellStyle name="Normal 9 9 12" xfId="2891" xr:uid="{00000000-0005-0000-0000-0000D3970000}"/>
    <cellStyle name="Normal 9 9 2" xfId="1346" xr:uid="{00000000-0005-0000-0000-0000D4970000}"/>
    <cellStyle name="Normal 9 9 2 10" xfId="5665" xr:uid="{00000000-0005-0000-0000-0000D5970000}"/>
    <cellStyle name="Normal 9 9 2 11" xfId="3297" xr:uid="{00000000-0005-0000-0000-0000D6970000}"/>
    <cellStyle name="Normal 9 9 2 2" xfId="2161" xr:uid="{00000000-0005-0000-0000-0000D7970000}"/>
    <cellStyle name="Normal 9 9 2 2 10" xfId="4109" xr:uid="{00000000-0005-0000-0000-0000D8970000}"/>
    <cellStyle name="Normal 9 9 2 2 2" xfId="7715" xr:uid="{00000000-0005-0000-0000-0000D9970000}"/>
    <cellStyle name="Normal 9 9 2 2 2 2" xfId="18050" xr:uid="{00000000-0005-0000-0000-0000DA970000}"/>
    <cellStyle name="Normal 9 9 2 2 2 2 2" xfId="41386" xr:uid="{00000000-0005-0000-0000-0000DB970000}"/>
    <cellStyle name="Normal 9 9 2 2 2 3" xfId="12888" xr:uid="{00000000-0005-0000-0000-0000DC970000}"/>
    <cellStyle name="Normal 9 9 2 2 2 3 2" xfId="36071" xr:uid="{00000000-0005-0000-0000-0000DD970000}"/>
    <cellStyle name="Normal 9 9 2 2 2 4" xfId="30761" xr:uid="{00000000-0005-0000-0000-0000DE970000}"/>
    <cellStyle name="Normal 9 9 2 2 2 5" xfId="25446" xr:uid="{00000000-0005-0000-0000-0000DF970000}"/>
    <cellStyle name="Normal 9 9 2 2 3" xfId="9340" xr:uid="{00000000-0005-0000-0000-0000E0970000}"/>
    <cellStyle name="Normal 9 9 2 2 3 2" xfId="19809" xr:uid="{00000000-0005-0000-0000-0000E1970000}"/>
    <cellStyle name="Normal 9 9 2 2 3 2 2" xfId="43154" xr:uid="{00000000-0005-0000-0000-0000E2970000}"/>
    <cellStyle name="Normal 9 9 2 2 3 3" xfId="14655" xr:uid="{00000000-0005-0000-0000-0000E3970000}"/>
    <cellStyle name="Normal 9 9 2 2 3 3 2" xfId="37839" xr:uid="{00000000-0005-0000-0000-0000E4970000}"/>
    <cellStyle name="Normal 9 9 2 2 3 4" xfId="32529" xr:uid="{00000000-0005-0000-0000-0000E5970000}"/>
    <cellStyle name="Normal 9 9 2 2 3 5" xfId="27214" xr:uid="{00000000-0005-0000-0000-0000E6970000}"/>
    <cellStyle name="Normal 9 9 2 2 4" xfId="16436" xr:uid="{00000000-0005-0000-0000-0000E7970000}"/>
    <cellStyle name="Normal 9 9 2 2 4 2" xfId="39623" xr:uid="{00000000-0005-0000-0000-0000E8970000}"/>
    <cellStyle name="Normal 9 9 2 2 5" xfId="11127" xr:uid="{00000000-0005-0000-0000-0000E9970000}"/>
    <cellStyle name="Normal 9 9 2 2 5 2" xfId="34308" xr:uid="{00000000-0005-0000-0000-0000EA970000}"/>
    <cellStyle name="Normal 9 9 2 2 6" xfId="21754" xr:uid="{00000000-0005-0000-0000-0000EB970000}"/>
    <cellStyle name="Normal 9 9 2 2 6 2" xfId="28998" xr:uid="{00000000-0005-0000-0000-0000EC970000}"/>
    <cellStyle name="Normal 9 9 2 2 7" xfId="23683" xr:uid="{00000000-0005-0000-0000-0000ED970000}"/>
    <cellStyle name="Normal 9 9 2 2 8" xfId="44949" xr:uid="{00000000-0005-0000-0000-0000EE970000}"/>
    <cellStyle name="Normal 9 9 2 2 9" xfId="5666" xr:uid="{00000000-0005-0000-0000-0000EF970000}"/>
    <cellStyle name="Normal 9 9 2 3" xfId="6915" xr:uid="{00000000-0005-0000-0000-0000F0970000}"/>
    <cellStyle name="Normal 9 9 2 3 2" xfId="17286" xr:uid="{00000000-0005-0000-0000-0000F1970000}"/>
    <cellStyle name="Normal 9 9 2 3 2 2" xfId="40574" xr:uid="{00000000-0005-0000-0000-0000F2970000}"/>
    <cellStyle name="Normal 9 9 2 3 3" xfId="12076" xr:uid="{00000000-0005-0000-0000-0000F3970000}"/>
    <cellStyle name="Normal 9 9 2 3 3 2" xfId="35259" xr:uid="{00000000-0005-0000-0000-0000F4970000}"/>
    <cellStyle name="Normal 9 9 2 3 4" xfId="29949" xr:uid="{00000000-0005-0000-0000-0000F5970000}"/>
    <cellStyle name="Normal 9 9 2 3 5" xfId="24634" xr:uid="{00000000-0005-0000-0000-0000F6970000}"/>
    <cellStyle name="Normal 9 9 2 4" xfId="8575" xr:uid="{00000000-0005-0000-0000-0000F7970000}"/>
    <cellStyle name="Normal 9 9 2 4 2" xfId="18997" xr:uid="{00000000-0005-0000-0000-0000F8970000}"/>
    <cellStyle name="Normal 9 9 2 4 2 2" xfId="42342" xr:uid="{00000000-0005-0000-0000-0000F9970000}"/>
    <cellStyle name="Normal 9 9 2 4 3" xfId="13843" xr:uid="{00000000-0005-0000-0000-0000FA970000}"/>
    <cellStyle name="Normal 9 9 2 4 3 2" xfId="37027" xr:uid="{00000000-0005-0000-0000-0000FB970000}"/>
    <cellStyle name="Normal 9 9 2 4 4" xfId="31717" xr:uid="{00000000-0005-0000-0000-0000FC970000}"/>
    <cellStyle name="Normal 9 9 2 4 5" xfId="26402" xr:uid="{00000000-0005-0000-0000-0000FD970000}"/>
    <cellStyle name="Normal 9 9 2 5" xfId="15624" xr:uid="{00000000-0005-0000-0000-0000FE970000}"/>
    <cellStyle name="Normal 9 9 2 5 2" xfId="38811" xr:uid="{00000000-0005-0000-0000-0000FF970000}"/>
    <cellStyle name="Normal 9 9 2 6" xfId="10315" xr:uid="{00000000-0005-0000-0000-000000980000}"/>
    <cellStyle name="Normal 9 9 2 6 2" xfId="33496" xr:uid="{00000000-0005-0000-0000-000001980000}"/>
    <cellStyle name="Normal 9 9 2 7" xfId="20942" xr:uid="{00000000-0005-0000-0000-000002980000}"/>
    <cellStyle name="Normal 9 9 2 7 2" xfId="28186" xr:uid="{00000000-0005-0000-0000-000003980000}"/>
    <cellStyle name="Normal 9 9 2 8" xfId="22871" xr:uid="{00000000-0005-0000-0000-000004980000}"/>
    <cellStyle name="Normal 9 9 2 9" xfId="44137" xr:uid="{00000000-0005-0000-0000-000005980000}"/>
    <cellStyle name="Normal 9 9 3" xfId="1754" xr:uid="{00000000-0005-0000-0000-000006980000}"/>
    <cellStyle name="Normal 9 9 3 10" xfId="3703" xr:uid="{00000000-0005-0000-0000-000007980000}"/>
    <cellStyle name="Normal 9 9 3 2" xfId="7315" xr:uid="{00000000-0005-0000-0000-000008980000}"/>
    <cellStyle name="Normal 9 9 3 2 2" xfId="17668" xr:uid="{00000000-0005-0000-0000-000009980000}"/>
    <cellStyle name="Normal 9 9 3 2 2 2" xfId="40980" xr:uid="{00000000-0005-0000-0000-00000A980000}"/>
    <cellStyle name="Normal 9 9 3 2 3" xfId="12482" xr:uid="{00000000-0005-0000-0000-00000B980000}"/>
    <cellStyle name="Normal 9 9 3 2 3 2" xfId="35665" xr:uid="{00000000-0005-0000-0000-00000C980000}"/>
    <cellStyle name="Normal 9 9 3 2 4" xfId="30355" xr:uid="{00000000-0005-0000-0000-00000D980000}"/>
    <cellStyle name="Normal 9 9 3 2 5" xfId="25040" xr:uid="{00000000-0005-0000-0000-00000E980000}"/>
    <cellStyle name="Normal 9 9 3 3" xfId="8957" xr:uid="{00000000-0005-0000-0000-00000F980000}"/>
    <cellStyle name="Normal 9 9 3 3 2" xfId="19403" xr:uid="{00000000-0005-0000-0000-000010980000}"/>
    <cellStyle name="Normal 9 9 3 3 2 2" xfId="42748" xr:uid="{00000000-0005-0000-0000-000011980000}"/>
    <cellStyle name="Normal 9 9 3 3 3" xfId="14249" xr:uid="{00000000-0005-0000-0000-000012980000}"/>
    <cellStyle name="Normal 9 9 3 3 3 2" xfId="37433" xr:uid="{00000000-0005-0000-0000-000013980000}"/>
    <cellStyle name="Normal 9 9 3 3 4" xfId="32123" xr:uid="{00000000-0005-0000-0000-000014980000}"/>
    <cellStyle name="Normal 9 9 3 3 5" xfId="26808" xr:uid="{00000000-0005-0000-0000-000015980000}"/>
    <cellStyle name="Normal 9 9 3 4" xfId="16030" xr:uid="{00000000-0005-0000-0000-000016980000}"/>
    <cellStyle name="Normal 9 9 3 4 2" xfId="39217" xr:uid="{00000000-0005-0000-0000-000017980000}"/>
    <cellStyle name="Normal 9 9 3 5" xfId="10721" xr:uid="{00000000-0005-0000-0000-000018980000}"/>
    <cellStyle name="Normal 9 9 3 5 2" xfId="33902" xr:uid="{00000000-0005-0000-0000-000019980000}"/>
    <cellStyle name="Normal 9 9 3 6" xfId="21348" xr:uid="{00000000-0005-0000-0000-00001A980000}"/>
    <cellStyle name="Normal 9 9 3 6 2" xfId="28592" xr:uid="{00000000-0005-0000-0000-00001B980000}"/>
    <cellStyle name="Normal 9 9 3 7" xfId="23277" xr:uid="{00000000-0005-0000-0000-00001C980000}"/>
    <cellStyle name="Normal 9 9 3 8" xfId="44543" xr:uid="{00000000-0005-0000-0000-00001D980000}"/>
    <cellStyle name="Normal 9 9 3 9" xfId="5667" xr:uid="{00000000-0005-0000-0000-00001E980000}"/>
    <cellStyle name="Normal 9 9 4" xfId="6516" xr:uid="{00000000-0005-0000-0000-00001F980000}"/>
    <cellStyle name="Normal 9 9 4 2" xfId="16916" xr:uid="{00000000-0005-0000-0000-000020980000}"/>
    <cellStyle name="Normal 9 9 4 2 2" xfId="40168" xr:uid="{00000000-0005-0000-0000-000021980000}"/>
    <cellStyle name="Normal 9 9 4 3" xfId="11670" xr:uid="{00000000-0005-0000-0000-000022980000}"/>
    <cellStyle name="Normal 9 9 4 3 2" xfId="34853" xr:uid="{00000000-0005-0000-0000-000023980000}"/>
    <cellStyle name="Normal 9 9 4 4" xfId="29543" xr:uid="{00000000-0005-0000-0000-000024980000}"/>
    <cellStyle name="Normal 9 9 4 5" xfId="24228" xr:uid="{00000000-0005-0000-0000-000025980000}"/>
    <cellStyle name="Normal 9 9 5" xfId="8205" xr:uid="{00000000-0005-0000-0000-000026980000}"/>
    <cellStyle name="Normal 9 9 5 2" xfId="18592" xr:uid="{00000000-0005-0000-0000-000027980000}"/>
    <cellStyle name="Normal 9 9 5 2 2" xfId="41936" xr:uid="{00000000-0005-0000-0000-000028980000}"/>
    <cellStyle name="Normal 9 9 5 3" xfId="13437" xr:uid="{00000000-0005-0000-0000-000029980000}"/>
    <cellStyle name="Normal 9 9 5 3 2" xfId="36621" xr:uid="{00000000-0005-0000-0000-00002A980000}"/>
    <cellStyle name="Normal 9 9 5 4" xfId="31311" xr:uid="{00000000-0005-0000-0000-00002B980000}"/>
    <cellStyle name="Normal 9 9 5 5" xfId="25996" xr:uid="{00000000-0005-0000-0000-00002C980000}"/>
    <cellStyle name="Normal 9 9 6" xfId="15218" xr:uid="{00000000-0005-0000-0000-00002D980000}"/>
    <cellStyle name="Normal 9 9 6 2" xfId="38405" xr:uid="{00000000-0005-0000-0000-00002E980000}"/>
    <cellStyle name="Normal 9 9 7" xfId="9909" xr:uid="{00000000-0005-0000-0000-00002F980000}"/>
    <cellStyle name="Normal 9 9 7 2" xfId="33090" xr:uid="{00000000-0005-0000-0000-000030980000}"/>
    <cellStyle name="Normal 9 9 8" xfId="20536" xr:uid="{00000000-0005-0000-0000-000031980000}"/>
    <cellStyle name="Normal 9 9 8 2" xfId="27780" xr:uid="{00000000-0005-0000-0000-000032980000}"/>
    <cellStyle name="Normal 9 9 9" xfId="22465" xr:uid="{00000000-0005-0000-0000-000033980000}"/>
    <cellStyle name="Notas 10" xfId="5912" xr:uid="{00000000-0005-0000-0000-000034980000}"/>
    <cellStyle name="Notas 10 2" xfId="5970" xr:uid="{00000000-0005-0000-0000-000035980000}"/>
    <cellStyle name="Notas 11" xfId="43170" xr:uid="{00000000-0005-0000-0000-000036980000}"/>
    <cellStyle name="Notas 2" xfId="277" xr:uid="{00000000-0005-0000-0000-000037980000}"/>
    <cellStyle name="Notas 2 2" xfId="278" xr:uid="{00000000-0005-0000-0000-000038980000}"/>
    <cellStyle name="Notas 2 2 2" xfId="279" xr:uid="{00000000-0005-0000-0000-000039980000}"/>
    <cellStyle name="Notas 2 3" xfId="280" xr:uid="{00000000-0005-0000-0000-00003A980000}"/>
    <cellStyle name="Notas 2 4" xfId="2319" xr:uid="{00000000-0005-0000-0000-00003B980000}"/>
    <cellStyle name="Notas 2 5" xfId="363" xr:uid="{00000000-0005-0000-0000-00003C980000}"/>
    <cellStyle name="Notas 2 6" xfId="19989" xr:uid="{00000000-0005-0000-0000-00003D980000}"/>
    <cellStyle name="Notas 3" xfId="281" xr:uid="{00000000-0005-0000-0000-00003E980000}"/>
    <cellStyle name="Notas 3 2" xfId="282" xr:uid="{00000000-0005-0000-0000-00003F980000}"/>
    <cellStyle name="Notas 3 2 2" xfId="283" xr:uid="{00000000-0005-0000-0000-000040980000}"/>
    <cellStyle name="Notas 3 2 3" xfId="2321" xr:uid="{00000000-0005-0000-0000-000041980000}"/>
    <cellStyle name="Notas 3 2 4" xfId="401" xr:uid="{00000000-0005-0000-0000-000042980000}"/>
    <cellStyle name="Notas 3 2 5" xfId="19991" xr:uid="{00000000-0005-0000-0000-000043980000}"/>
    <cellStyle name="Notas 3 3" xfId="284" xr:uid="{00000000-0005-0000-0000-000044980000}"/>
    <cellStyle name="Notas 3 3 2" xfId="2322" xr:uid="{00000000-0005-0000-0000-000045980000}"/>
    <cellStyle name="Notas 3 3 3" xfId="419" xr:uid="{00000000-0005-0000-0000-000046980000}"/>
    <cellStyle name="Notas 3 3 4" xfId="19992" xr:uid="{00000000-0005-0000-0000-000047980000}"/>
    <cellStyle name="Notas 3 4" xfId="388" xr:uid="{00000000-0005-0000-0000-000048980000}"/>
    <cellStyle name="Notas 3 5" xfId="2320" xr:uid="{00000000-0005-0000-0000-000049980000}"/>
    <cellStyle name="Notas 3 6" xfId="364" xr:uid="{00000000-0005-0000-0000-00004A980000}"/>
    <cellStyle name="Notas 3 6 2" xfId="43207" xr:uid="{00000000-0005-0000-0000-00004B980000}"/>
    <cellStyle name="Notas 3 6 3" xfId="5668" xr:uid="{00000000-0005-0000-0000-00004C980000}"/>
    <cellStyle name="Notas 3 6 4" xfId="2367" xr:uid="{00000000-0005-0000-0000-00004D980000}"/>
    <cellStyle name="Notas 3 7" xfId="19990" xr:uid="{00000000-0005-0000-0000-00004E980000}"/>
    <cellStyle name="Notas 4" xfId="285" xr:uid="{00000000-0005-0000-0000-00004F980000}"/>
    <cellStyle name="Notas 4 2" xfId="286" xr:uid="{00000000-0005-0000-0000-000050980000}"/>
    <cellStyle name="Notas 4 2 2" xfId="287" xr:uid="{00000000-0005-0000-0000-000051980000}"/>
    <cellStyle name="Notas 4 3" xfId="288" xr:uid="{00000000-0005-0000-0000-000052980000}"/>
    <cellStyle name="Notas 4 4" xfId="2323" xr:uid="{00000000-0005-0000-0000-000053980000}"/>
    <cellStyle name="Notas 4 5" xfId="365" xr:uid="{00000000-0005-0000-0000-000054980000}"/>
    <cellStyle name="Notas 4 6" xfId="19993" xr:uid="{00000000-0005-0000-0000-000055980000}"/>
    <cellStyle name="Notas 5" xfId="387" xr:uid="{00000000-0005-0000-0000-000056980000}"/>
    <cellStyle name="Notas 6" xfId="671" xr:uid="{00000000-0005-0000-0000-000057980000}"/>
    <cellStyle name="Notas 7" xfId="2164" xr:uid="{00000000-0005-0000-0000-000058980000}"/>
    <cellStyle name="Notas 7 2" xfId="44952" xr:uid="{00000000-0005-0000-0000-000059980000}"/>
    <cellStyle name="Notas 7 3" xfId="5669" xr:uid="{00000000-0005-0000-0000-00005A980000}"/>
    <cellStyle name="Notas 7 4" xfId="4112" xr:uid="{00000000-0005-0000-0000-00005B980000}"/>
    <cellStyle name="Notas 8" xfId="331" xr:uid="{00000000-0005-0000-0000-00005C980000}"/>
    <cellStyle name="Notas 9" xfId="53" xr:uid="{00000000-0005-0000-0000-00005D980000}"/>
    <cellStyle name="Notas 9 2" xfId="43191" xr:uid="{00000000-0005-0000-0000-00005E980000}"/>
    <cellStyle name="Notas 9 3" xfId="5670" xr:uid="{00000000-0005-0000-0000-00005F980000}"/>
    <cellStyle name="Notas 9 4" xfId="2351" xr:uid="{00000000-0005-0000-0000-000060980000}"/>
    <cellStyle name="Porcentaje 2" xfId="328" xr:uid="{00000000-0005-0000-0000-000061980000}"/>
    <cellStyle name="Porcentaje 2 2" xfId="2331" xr:uid="{00000000-0005-0000-0000-000062980000}"/>
    <cellStyle name="Porcentaje 2 2 2" xfId="44956" xr:uid="{00000000-0005-0000-0000-000063980000}"/>
    <cellStyle name="Porcentaje 2 2 3" xfId="5672" xr:uid="{00000000-0005-0000-0000-000064980000}"/>
    <cellStyle name="Porcentaje 2 2 4" xfId="4117" xr:uid="{00000000-0005-0000-0000-000065980000}"/>
    <cellStyle name="Porcentaje 2 3" xfId="433" xr:uid="{00000000-0005-0000-0000-000066980000}"/>
    <cellStyle name="Porcentaje 2 4" xfId="19998" xr:uid="{00000000-0005-0000-0000-000067980000}"/>
    <cellStyle name="Porcentaje 2 5" xfId="43200" xr:uid="{00000000-0005-0000-0000-000068980000}"/>
    <cellStyle name="Porcentaje 2 6" xfId="5671" xr:uid="{00000000-0005-0000-0000-000069980000}"/>
    <cellStyle name="Porcentaje 2 7" xfId="2359" xr:uid="{00000000-0005-0000-0000-00006A980000}"/>
    <cellStyle name="Porcentaje 3" xfId="329" xr:uid="{00000000-0005-0000-0000-00006B980000}"/>
    <cellStyle name="Porcentaje 4" xfId="959" xr:uid="{00000000-0005-0000-0000-00006C980000}"/>
    <cellStyle name="Porcentaje 5" xfId="422" xr:uid="{00000000-0005-0000-0000-00006D980000}"/>
    <cellStyle name="Porcentaje 6" xfId="5957" xr:uid="{00000000-0005-0000-0000-00006E980000}"/>
    <cellStyle name="Porcentual 2" xfId="8" xr:uid="{00000000-0005-0000-0000-00006F980000}"/>
    <cellStyle name="Porcentual 2 10" xfId="936" xr:uid="{00000000-0005-0000-0000-000070980000}"/>
    <cellStyle name="Porcentual 2 10 10" xfId="43729" xr:uid="{00000000-0005-0000-0000-000071980000}"/>
    <cellStyle name="Porcentual 2 10 11" xfId="5674" xr:uid="{00000000-0005-0000-0000-000072980000}"/>
    <cellStyle name="Porcentual 2 10 12" xfId="2889" xr:uid="{00000000-0005-0000-0000-000073980000}"/>
    <cellStyle name="Porcentual 2 10 2" xfId="1344" xr:uid="{00000000-0005-0000-0000-000074980000}"/>
    <cellStyle name="Porcentual 2 10 2 10" xfId="5675" xr:uid="{00000000-0005-0000-0000-000075980000}"/>
    <cellStyle name="Porcentual 2 10 2 11" xfId="3295" xr:uid="{00000000-0005-0000-0000-000076980000}"/>
    <cellStyle name="Porcentual 2 10 2 2" xfId="2159" xr:uid="{00000000-0005-0000-0000-000077980000}"/>
    <cellStyle name="Porcentual 2 10 2 2 10" xfId="4107" xr:uid="{00000000-0005-0000-0000-000078980000}"/>
    <cellStyle name="Porcentual 2 10 2 2 2" xfId="7713" xr:uid="{00000000-0005-0000-0000-000079980000}"/>
    <cellStyle name="Porcentual 2 10 2 2 2 2" xfId="18048" xr:uid="{00000000-0005-0000-0000-00007A980000}"/>
    <cellStyle name="Porcentual 2 10 2 2 2 2 2" xfId="41384" xr:uid="{00000000-0005-0000-0000-00007B980000}"/>
    <cellStyle name="Porcentual 2 10 2 2 2 3" xfId="12886" xr:uid="{00000000-0005-0000-0000-00007C980000}"/>
    <cellStyle name="Porcentual 2 10 2 2 2 3 2" xfId="36069" xr:uid="{00000000-0005-0000-0000-00007D980000}"/>
    <cellStyle name="Porcentual 2 10 2 2 2 4" xfId="30759" xr:uid="{00000000-0005-0000-0000-00007E980000}"/>
    <cellStyle name="Porcentual 2 10 2 2 2 5" xfId="25444" xr:uid="{00000000-0005-0000-0000-00007F980000}"/>
    <cellStyle name="Porcentual 2 10 2 2 3" xfId="9338" xr:uid="{00000000-0005-0000-0000-000080980000}"/>
    <cellStyle name="Porcentual 2 10 2 2 3 2" xfId="19807" xr:uid="{00000000-0005-0000-0000-000081980000}"/>
    <cellStyle name="Porcentual 2 10 2 2 3 2 2" xfId="43152" xr:uid="{00000000-0005-0000-0000-000082980000}"/>
    <cellStyle name="Porcentual 2 10 2 2 3 3" xfId="14653" xr:uid="{00000000-0005-0000-0000-000083980000}"/>
    <cellStyle name="Porcentual 2 10 2 2 3 3 2" xfId="37837" xr:uid="{00000000-0005-0000-0000-000084980000}"/>
    <cellStyle name="Porcentual 2 10 2 2 3 4" xfId="32527" xr:uid="{00000000-0005-0000-0000-000085980000}"/>
    <cellStyle name="Porcentual 2 10 2 2 3 5" xfId="27212" xr:uid="{00000000-0005-0000-0000-000086980000}"/>
    <cellStyle name="Porcentual 2 10 2 2 4" xfId="16434" xr:uid="{00000000-0005-0000-0000-000087980000}"/>
    <cellStyle name="Porcentual 2 10 2 2 4 2" xfId="39621" xr:uid="{00000000-0005-0000-0000-000088980000}"/>
    <cellStyle name="Porcentual 2 10 2 2 5" xfId="11125" xr:uid="{00000000-0005-0000-0000-000089980000}"/>
    <cellStyle name="Porcentual 2 10 2 2 5 2" xfId="34306" xr:uid="{00000000-0005-0000-0000-00008A980000}"/>
    <cellStyle name="Porcentual 2 10 2 2 6" xfId="21752" xr:uid="{00000000-0005-0000-0000-00008B980000}"/>
    <cellStyle name="Porcentual 2 10 2 2 6 2" xfId="28996" xr:uid="{00000000-0005-0000-0000-00008C980000}"/>
    <cellStyle name="Porcentual 2 10 2 2 7" xfId="23681" xr:uid="{00000000-0005-0000-0000-00008D980000}"/>
    <cellStyle name="Porcentual 2 10 2 2 8" xfId="44947" xr:uid="{00000000-0005-0000-0000-00008E980000}"/>
    <cellStyle name="Porcentual 2 10 2 2 9" xfId="5676" xr:uid="{00000000-0005-0000-0000-00008F980000}"/>
    <cellStyle name="Porcentual 2 10 2 3" xfId="6913" xr:uid="{00000000-0005-0000-0000-000090980000}"/>
    <cellStyle name="Porcentual 2 10 2 3 2" xfId="17284" xr:uid="{00000000-0005-0000-0000-000091980000}"/>
    <cellStyle name="Porcentual 2 10 2 3 2 2" xfId="40572" xr:uid="{00000000-0005-0000-0000-000092980000}"/>
    <cellStyle name="Porcentual 2 10 2 3 3" xfId="12074" xr:uid="{00000000-0005-0000-0000-000093980000}"/>
    <cellStyle name="Porcentual 2 10 2 3 3 2" xfId="35257" xr:uid="{00000000-0005-0000-0000-000094980000}"/>
    <cellStyle name="Porcentual 2 10 2 3 4" xfId="29947" xr:uid="{00000000-0005-0000-0000-000095980000}"/>
    <cellStyle name="Porcentual 2 10 2 3 5" xfId="24632" xr:uid="{00000000-0005-0000-0000-000096980000}"/>
    <cellStyle name="Porcentual 2 10 2 4" xfId="8573" xr:uid="{00000000-0005-0000-0000-000097980000}"/>
    <cellStyle name="Porcentual 2 10 2 4 2" xfId="18995" xr:uid="{00000000-0005-0000-0000-000098980000}"/>
    <cellStyle name="Porcentual 2 10 2 4 2 2" xfId="42340" xr:uid="{00000000-0005-0000-0000-000099980000}"/>
    <cellStyle name="Porcentual 2 10 2 4 3" xfId="13841" xr:uid="{00000000-0005-0000-0000-00009A980000}"/>
    <cellStyle name="Porcentual 2 10 2 4 3 2" xfId="37025" xr:uid="{00000000-0005-0000-0000-00009B980000}"/>
    <cellStyle name="Porcentual 2 10 2 4 4" xfId="31715" xr:uid="{00000000-0005-0000-0000-00009C980000}"/>
    <cellStyle name="Porcentual 2 10 2 4 5" xfId="26400" xr:uid="{00000000-0005-0000-0000-00009D980000}"/>
    <cellStyle name="Porcentual 2 10 2 5" xfId="15622" xr:uid="{00000000-0005-0000-0000-00009E980000}"/>
    <cellStyle name="Porcentual 2 10 2 5 2" xfId="38809" xr:uid="{00000000-0005-0000-0000-00009F980000}"/>
    <cellStyle name="Porcentual 2 10 2 6" xfId="10313" xr:uid="{00000000-0005-0000-0000-0000A0980000}"/>
    <cellStyle name="Porcentual 2 10 2 6 2" xfId="33494" xr:uid="{00000000-0005-0000-0000-0000A1980000}"/>
    <cellStyle name="Porcentual 2 10 2 7" xfId="20940" xr:uid="{00000000-0005-0000-0000-0000A2980000}"/>
    <cellStyle name="Porcentual 2 10 2 7 2" xfId="28184" xr:uid="{00000000-0005-0000-0000-0000A3980000}"/>
    <cellStyle name="Porcentual 2 10 2 8" xfId="22869" xr:uid="{00000000-0005-0000-0000-0000A4980000}"/>
    <cellStyle name="Porcentual 2 10 2 9" xfId="44135" xr:uid="{00000000-0005-0000-0000-0000A5980000}"/>
    <cellStyle name="Porcentual 2 10 3" xfId="1752" xr:uid="{00000000-0005-0000-0000-0000A6980000}"/>
    <cellStyle name="Porcentual 2 10 3 10" xfId="3701" xr:uid="{00000000-0005-0000-0000-0000A7980000}"/>
    <cellStyle name="Porcentual 2 10 3 2" xfId="7313" xr:uid="{00000000-0005-0000-0000-0000A8980000}"/>
    <cellStyle name="Porcentual 2 10 3 2 2" xfId="17666" xr:uid="{00000000-0005-0000-0000-0000A9980000}"/>
    <cellStyle name="Porcentual 2 10 3 2 2 2" xfId="40978" xr:uid="{00000000-0005-0000-0000-0000AA980000}"/>
    <cellStyle name="Porcentual 2 10 3 2 3" xfId="12480" xr:uid="{00000000-0005-0000-0000-0000AB980000}"/>
    <cellStyle name="Porcentual 2 10 3 2 3 2" xfId="35663" xr:uid="{00000000-0005-0000-0000-0000AC980000}"/>
    <cellStyle name="Porcentual 2 10 3 2 4" xfId="30353" xr:uid="{00000000-0005-0000-0000-0000AD980000}"/>
    <cellStyle name="Porcentual 2 10 3 2 5" xfId="25038" xr:uid="{00000000-0005-0000-0000-0000AE980000}"/>
    <cellStyle name="Porcentual 2 10 3 3" xfId="8955" xr:uid="{00000000-0005-0000-0000-0000AF980000}"/>
    <cellStyle name="Porcentual 2 10 3 3 2" xfId="19401" xr:uid="{00000000-0005-0000-0000-0000B0980000}"/>
    <cellStyle name="Porcentual 2 10 3 3 2 2" xfId="42746" xr:uid="{00000000-0005-0000-0000-0000B1980000}"/>
    <cellStyle name="Porcentual 2 10 3 3 3" xfId="14247" xr:uid="{00000000-0005-0000-0000-0000B2980000}"/>
    <cellStyle name="Porcentual 2 10 3 3 3 2" xfId="37431" xr:uid="{00000000-0005-0000-0000-0000B3980000}"/>
    <cellStyle name="Porcentual 2 10 3 3 4" xfId="32121" xr:uid="{00000000-0005-0000-0000-0000B4980000}"/>
    <cellStyle name="Porcentual 2 10 3 3 5" xfId="26806" xr:uid="{00000000-0005-0000-0000-0000B5980000}"/>
    <cellStyle name="Porcentual 2 10 3 4" xfId="16028" xr:uid="{00000000-0005-0000-0000-0000B6980000}"/>
    <cellStyle name="Porcentual 2 10 3 4 2" xfId="39215" xr:uid="{00000000-0005-0000-0000-0000B7980000}"/>
    <cellStyle name="Porcentual 2 10 3 5" xfId="10719" xr:uid="{00000000-0005-0000-0000-0000B8980000}"/>
    <cellStyle name="Porcentual 2 10 3 5 2" xfId="33900" xr:uid="{00000000-0005-0000-0000-0000B9980000}"/>
    <cellStyle name="Porcentual 2 10 3 6" xfId="21346" xr:uid="{00000000-0005-0000-0000-0000BA980000}"/>
    <cellStyle name="Porcentual 2 10 3 6 2" xfId="28590" xr:uid="{00000000-0005-0000-0000-0000BB980000}"/>
    <cellStyle name="Porcentual 2 10 3 7" xfId="23275" xr:uid="{00000000-0005-0000-0000-0000BC980000}"/>
    <cellStyle name="Porcentual 2 10 3 8" xfId="44541" xr:uid="{00000000-0005-0000-0000-0000BD980000}"/>
    <cellStyle name="Porcentual 2 10 3 9" xfId="5677" xr:uid="{00000000-0005-0000-0000-0000BE980000}"/>
    <cellStyle name="Porcentual 2 10 4" xfId="6514" xr:uid="{00000000-0005-0000-0000-0000BF980000}"/>
    <cellStyle name="Porcentual 2 10 4 2" xfId="16914" xr:uid="{00000000-0005-0000-0000-0000C0980000}"/>
    <cellStyle name="Porcentual 2 10 4 2 2" xfId="40166" xr:uid="{00000000-0005-0000-0000-0000C1980000}"/>
    <cellStyle name="Porcentual 2 10 4 3" xfId="11668" xr:uid="{00000000-0005-0000-0000-0000C2980000}"/>
    <cellStyle name="Porcentual 2 10 4 3 2" xfId="34851" xr:uid="{00000000-0005-0000-0000-0000C3980000}"/>
    <cellStyle name="Porcentual 2 10 4 4" xfId="29541" xr:uid="{00000000-0005-0000-0000-0000C4980000}"/>
    <cellStyle name="Porcentual 2 10 4 5" xfId="24226" xr:uid="{00000000-0005-0000-0000-0000C5980000}"/>
    <cellStyle name="Porcentual 2 10 5" xfId="8203" xr:uid="{00000000-0005-0000-0000-0000C6980000}"/>
    <cellStyle name="Porcentual 2 10 5 2" xfId="18590" xr:uid="{00000000-0005-0000-0000-0000C7980000}"/>
    <cellStyle name="Porcentual 2 10 5 2 2" xfId="41934" xr:uid="{00000000-0005-0000-0000-0000C8980000}"/>
    <cellStyle name="Porcentual 2 10 5 3" xfId="13435" xr:uid="{00000000-0005-0000-0000-0000C9980000}"/>
    <cellStyle name="Porcentual 2 10 5 3 2" xfId="36619" xr:uid="{00000000-0005-0000-0000-0000CA980000}"/>
    <cellStyle name="Porcentual 2 10 5 4" xfId="31309" xr:uid="{00000000-0005-0000-0000-0000CB980000}"/>
    <cellStyle name="Porcentual 2 10 5 5" xfId="25994" xr:uid="{00000000-0005-0000-0000-0000CC980000}"/>
    <cellStyle name="Porcentual 2 10 6" xfId="15216" xr:uid="{00000000-0005-0000-0000-0000CD980000}"/>
    <cellStyle name="Porcentual 2 10 6 2" xfId="38403" xr:uid="{00000000-0005-0000-0000-0000CE980000}"/>
    <cellStyle name="Porcentual 2 10 7" xfId="9907" xr:uid="{00000000-0005-0000-0000-0000CF980000}"/>
    <cellStyle name="Porcentual 2 10 7 2" xfId="33088" xr:uid="{00000000-0005-0000-0000-0000D0980000}"/>
    <cellStyle name="Porcentual 2 10 8" xfId="20534" xr:uid="{00000000-0005-0000-0000-0000D1980000}"/>
    <cellStyle name="Porcentual 2 10 8 2" xfId="27778" xr:uid="{00000000-0005-0000-0000-0000D2980000}"/>
    <cellStyle name="Porcentual 2 10 9" xfId="22463" xr:uid="{00000000-0005-0000-0000-0000D3980000}"/>
    <cellStyle name="Porcentual 2 11" xfId="957" xr:uid="{00000000-0005-0000-0000-0000D4980000}"/>
    <cellStyle name="Porcentual 2 11 10" xfId="5678" xr:uid="{00000000-0005-0000-0000-0000D5980000}"/>
    <cellStyle name="Porcentual 2 11 11" xfId="2909" xr:uid="{00000000-0005-0000-0000-0000D6980000}"/>
    <cellStyle name="Porcentual 2 11 2" xfId="1773" xr:uid="{00000000-0005-0000-0000-0000D7980000}"/>
    <cellStyle name="Porcentual 2 11 2 10" xfId="3721" xr:uid="{00000000-0005-0000-0000-0000D8980000}"/>
    <cellStyle name="Porcentual 2 11 2 2" xfId="7333" xr:uid="{00000000-0005-0000-0000-0000D9980000}"/>
    <cellStyle name="Porcentual 2 11 2 2 2" xfId="17686" xr:uid="{00000000-0005-0000-0000-0000DA980000}"/>
    <cellStyle name="Porcentual 2 11 2 2 2 2" xfId="40998" xr:uid="{00000000-0005-0000-0000-0000DB980000}"/>
    <cellStyle name="Porcentual 2 11 2 2 3" xfId="12500" xr:uid="{00000000-0005-0000-0000-0000DC980000}"/>
    <cellStyle name="Porcentual 2 11 2 2 3 2" xfId="35683" xr:uid="{00000000-0005-0000-0000-0000DD980000}"/>
    <cellStyle name="Porcentual 2 11 2 2 4" xfId="30373" xr:uid="{00000000-0005-0000-0000-0000DE980000}"/>
    <cellStyle name="Porcentual 2 11 2 2 5" xfId="25058" xr:uid="{00000000-0005-0000-0000-0000DF980000}"/>
    <cellStyle name="Porcentual 2 11 2 3" xfId="8976" xr:uid="{00000000-0005-0000-0000-0000E0980000}"/>
    <cellStyle name="Porcentual 2 11 2 3 2" xfId="19421" xr:uid="{00000000-0005-0000-0000-0000E1980000}"/>
    <cellStyle name="Porcentual 2 11 2 3 2 2" xfId="42766" xr:uid="{00000000-0005-0000-0000-0000E2980000}"/>
    <cellStyle name="Porcentual 2 11 2 3 3" xfId="14267" xr:uid="{00000000-0005-0000-0000-0000E3980000}"/>
    <cellStyle name="Porcentual 2 11 2 3 3 2" xfId="37451" xr:uid="{00000000-0005-0000-0000-0000E4980000}"/>
    <cellStyle name="Porcentual 2 11 2 3 4" xfId="32141" xr:uid="{00000000-0005-0000-0000-0000E5980000}"/>
    <cellStyle name="Porcentual 2 11 2 3 5" xfId="26826" xr:uid="{00000000-0005-0000-0000-0000E6980000}"/>
    <cellStyle name="Porcentual 2 11 2 4" xfId="16048" xr:uid="{00000000-0005-0000-0000-0000E7980000}"/>
    <cellStyle name="Porcentual 2 11 2 4 2" xfId="39235" xr:uid="{00000000-0005-0000-0000-0000E8980000}"/>
    <cellStyle name="Porcentual 2 11 2 5" xfId="10739" xr:uid="{00000000-0005-0000-0000-0000E9980000}"/>
    <cellStyle name="Porcentual 2 11 2 5 2" xfId="33920" xr:uid="{00000000-0005-0000-0000-0000EA980000}"/>
    <cellStyle name="Porcentual 2 11 2 6" xfId="21366" xr:uid="{00000000-0005-0000-0000-0000EB980000}"/>
    <cellStyle name="Porcentual 2 11 2 6 2" xfId="28610" xr:uid="{00000000-0005-0000-0000-0000EC980000}"/>
    <cellStyle name="Porcentual 2 11 2 7" xfId="23295" xr:uid="{00000000-0005-0000-0000-0000ED980000}"/>
    <cellStyle name="Porcentual 2 11 2 8" xfId="44561" xr:uid="{00000000-0005-0000-0000-0000EE980000}"/>
    <cellStyle name="Porcentual 2 11 2 9" xfId="5679" xr:uid="{00000000-0005-0000-0000-0000EF980000}"/>
    <cellStyle name="Porcentual 2 11 3" xfId="6533" xr:uid="{00000000-0005-0000-0000-0000F0980000}"/>
    <cellStyle name="Porcentual 2 11 3 2" xfId="16934" xr:uid="{00000000-0005-0000-0000-0000F1980000}"/>
    <cellStyle name="Porcentual 2 11 3 2 2" xfId="40186" xr:uid="{00000000-0005-0000-0000-0000F2980000}"/>
    <cellStyle name="Porcentual 2 11 3 3" xfId="11688" xr:uid="{00000000-0005-0000-0000-0000F3980000}"/>
    <cellStyle name="Porcentual 2 11 3 3 2" xfId="34871" xr:uid="{00000000-0005-0000-0000-0000F4980000}"/>
    <cellStyle name="Porcentual 2 11 3 4" xfId="29561" xr:uid="{00000000-0005-0000-0000-0000F5980000}"/>
    <cellStyle name="Porcentual 2 11 3 5" xfId="24246" xr:uid="{00000000-0005-0000-0000-0000F6980000}"/>
    <cellStyle name="Porcentual 2 11 4" xfId="8223" xr:uid="{00000000-0005-0000-0000-0000F7980000}"/>
    <cellStyle name="Porcentual 2 11 4 2" xfId="18609" xr:uid="{00000000-0005-0000-0000-0000F8980000}"/>
    <cellStyle name="Porcentual 2 11 4 2 2" xfId="41954" xr:uid="{00000000-0005-0000-0000-0000F9980000}"/>
    <cellStyle name="Porcentual 2 11 4 3" xfId="13455" xr:uid="{00000000-0005-0000-0000-0000FA980000}"/>
    <cellStyle name="Porcentual 2 11 4 3 2" xfId="36639" xr:uid="{00000000-0005-0000-0000-0000FB980000}"/>
    <cellStyle name="Porcentual 2 11 4 4" xfId="31329" xr:uid="{00000000-0005-0000-0000-0000FC980000}"/>
    <cellStyle name="Porcentual 2 11 4 5" xfId="26014" xr:uid="{00000000-0005-0000-0000-0000FD980000}"/>
    <cellStyle name="Porcentual 2 11 5" xfId="15236" xr:uid="{00000000-0005-0000-0000-0000FE980000}"/>
    <cellStyle name="Porcentual 2 11 5 2" xfId="38423" xr:uid="{00000000-0005-0000-0000-0000FF980000}"/>
    <cellStyle name="Porcentual 2 11 6" xfId="9927" xr:uid="{00000000-0005-0000-0000-000000990000}"/>
    <cellStyle name="Porcentual 2 11 6 2" xfId="33108" xr:uid="{00000000-0005-0000-0000-000001990000}"/>
    <cellStyle name="Porcentual 2 11 7" xfId="20554" xr:uid="{00000000-0005-0000-0000-000002990000}"/>
    <cellStyle name="Porcentual 2 11 7 2" xfId="27798" xr:uid="{00000000-0005-0000-0000-000003990000}"/>
    <cellStyle name="Porcentual 2 11 8" xfId="22483" xr:uid="{00000000-0005-0000-0000-000004990000}"/>
    <cellStyle name="Porcentual 2 11 9" xfId="43749" xr:uid="{00000000-0005-0000-0000-000005990000}"/>
    <cellStyle name="Porcentual 2 12" xfId="527" xr:uid="{00000000-0005-0000-0000-000006990000}"/>
    <cellStyle name="Porcentual 2 12 10" xfId="2491" xr:uid="{00000000-0005-0000-0000-000007990000}"/>
    <cellStyle name="Porcentual 2 12 2" xfId="6122" xr:uid="{00000000-0005-0000-0000-000008990000}"/>
    <cellStyle name="Porcentual 2 12 2 2" xfId="16564" xr:uid="{00000000-0005-0000-0000-000009990000}"/>
    <cellStyle name="Porcentual 2 12 2 2 2" xfId="39768" xr:uid="{00000000-0005-0000-0000-00000A990000}"/>
    <cellStyle name="Porcentual 2 12 2 3" xfId="11270" xr:uid="{00000000-0005-0000-0000-00000B990000}"/>
    <cellStyle name="Porcentual 2 12 2 3 2" xfId="34453" xr:uid="{00000000-0005-0000-0000-00000C990000}"/>
    <cellStyle name="Porcentual 2 12 2 4" xfId="29143" xr:uid="{00000000-0005-0000-0000-00000D990000}"/>
    <cellStyle name="Porcentual 2 12 2 5" xfId="23828" xr:uid="{00000000-0005-0000-0000-00000E990000}"/>
    <cellStyle name="Porcentual 2 12 3" xfId="7853" xr:uid="{00000000-0005-0000-0000-00000F990000}"/>
    <cellStyle name="Porcentual 2 12 3 2" xfId="18192" xr:uid="{00000000-0005-0000-0000-000010990000}"/>
    <cellStyle name="Porcentual 2 12 3 2 2" xfId="41536" xr:uid="{00000000-0005-0000-0000-000011990000}"/>
    <cellStyle name="Porcentual 2 12 3 3" xfId="13037" xr:uid="{00000000-0005-0000-0000-000012990000}"/>
    <cellStyle name="Porcentual 2 12 3 3 2" xfId="36221" xr:uid="{00000000-0005-0000-0000-000013990000}"/>
    <cellStyle name="Porcentual 2 12 3 4" xfId="30911" xr:uid="{00000000-0005-0000-0000-000014990000}"/>
    <cellStyle name="Porcentual 2 12 3 5" xfId="25596" xr:uid="{00000000-0005-0000-0000-000015990000}"/>
    <cellStyle name="Porcentual 2 12 4" xfId="14818" xr:uid="{00000000-0005-0000-0000-000016990000}"/>
    <cellStyle name="Porcentual 2 12 4 2" xfId="38005" xr:uid="{00000000-0005-0000-0000-000017990000}"/>
    <cellStyle name="Porcentual 2 12 5" xfId="9509" xr:uid="{00000000-0005-0000-0000-000018990000}"/>
    <cellStyle name="Porcentual 2 12 5 2" xfId="32690" xr:uid="{00000000-0005-0000-0000-000019990000}"/>
    <cellStyle name="Porcentual 2 12 6" xfId="20136" xr:uid="{00000000-0005-0000-0000-00001A990000}"/>
    <cellStyle name="Porcentual 2 12 6 2" xfId="27380" xr:uid="{00000000-0005-0000-0000-00001B990000}"/>
    <cellStyle name="Porcentual 2 12 7" xfId="22065" xr:uid="{00000000-0005-0000-0000-00001C990000}"/>
    <cellStyle name="Porcentual 2 12 8" xfId="43331" xr:uid="{00000000-0005-0000-0000-00001D990000}"/>
    <cellStyle name="Porcentual 2 12 9" xfId="5680" xr:uid="{00000000-0005-0000-0000-00001E990000}"/>
    <cellStyle name="Porcentual 2 13" xfId="1354" xr:uid="{00000000-0005-0000-0000-00001F990000}"/>
    <cellStyle name="Porcentual 2 13 10" xfId="3303" xr:uid="{00000000-0005-0000-0000-000020990000}"/>
    <cellStyle name="Porcentual 2 13 2" xfId="6921" xr:uid="{00000000-0005-0000-0000-000021990000}"/>
    <cellStyle name="Porcentual 2 13 2 2" xfId="17292" xr:uid="{00000000-0005-0000-0000-000022990000}"/>
    <cellStyle name="Porcentual 2 13 2 2 2" xfId="40580" xr:uid="{00000000-0005-0000-0000-000023990000}"/>
    <cellStyle name="Porcentual 2 13 2 3" xfId="12082" xr:uid="{00000000-0005-0000-0000-000024990000}"/>
    <cellStyle name="Porcentual 2 13 2 3 2" xfId="35265" xr:uid="{00000000-0005-0000-0000-000025990000}"/>
    <cellStyle name="Porcentual 2 13 2 4" xfId="29955" xr:uid="{00000000-0005-0000-0000-000026990000}"/>
    <cellStyle name="Porcentual 2 13 2 5" xfId="24640" xr:uid="{00000000-0005-0000-0000-000027990000}"/>
    <cellStyle name="Porcentual 2 13 3" xfId="8581" xr:uid="{00000000-0005-0000-0000-000028990000}"/>
    <cellStyle name="Porcentual 2 13 3 2" xfId="19003" xr:uid="{00000000-0005-0000-0000-000029990000}"/>
    <cellStyle name="Porcentual 2 13 3 2 2" xfId="42348" xr:uid="{00000000-0005-0000-0000-00002A990000}"/>
    <cellStyle name="Porcentual 2 13 3 3" xfId="13849" xr:uid="{00000000-0005-0000-0000-00002B990000}"/>
    <cellStyle name="Porcentual 2 13 3 3 2" xfId="37033" xr:uid="{00000000-0005-0000-0000-00002C990000}"/>
    <cellStyle name="Porcentual 2 13 3 4" xfId="31723" xr:uid="{00000000-0005-0000-0000-00002D990000}"/>
    <cellStyle name="Porcentual 2 13 3 5" xfId="26408" xr:uid="{00000000-0005-0000-0000-00002E990000}"/>
    <cellStyle name="Porcentual 2 13 4" xfId="15630" xr:uid="{00000000-0005-0000-0000-00002F990000}"/>
    <cellStyle name="Porcentual 2 13 4 2" xfId="38817" xr:uid="{00000000-0005-0000-0000-000030990000}"/>
    <cellStyle name="Porcentual 2 13 5" xfId="10321" xr:uid="{00000000-0005-0000-0000-000031990000}"/>
    <cellStyle name="Porcentual 2 13 5 2" xfId="33502" xr:uid="{00000000-0005-0000-0000-000032990000}"/>
    <cellStyle name="Porcentual 2 13 6" xfId="20948" xr:uid="{00000000-0005-0000-0000-000033990000}"/>
    <cellStyle name="Porcentual 2 13 6 2" xfId="28192" xr:uid="{00000000-0005-0000-0000-000034990000}"/>
    <cellStyle name="Porcentual 2 13 7" xfId="22877" xr:uid="{00000000-0005-0000-0000-000035990000}"/>
    <cellStyle name="Porcentual 2 13 8" xfId="44143" xr:uid="{00000000-0005-0000-0000-000036990000}"/>
    <cellStyle name="Porcentual 2 13 9" xfId="5681" xr:uid="{00000000-0005-0000-0000-000037990000}"/>
    <cellStyle name="Porcentual 2 14" xfId="381" xr:uid="{00000000-0005-0000-0000-000038990000}"/>
    <cellStyle name="Porcentual 2 14 2" xfId="7740" xr:uid="{00000000-0005-0000-0000-000039990000}"/>
    <cellStyle name="Porcentual 2 14 2 2" xfId="18072" xr:uid="{00000000-0005-0000-0000-00003A990000}"/>
    <cellStyle name="Porcentual 2 14 2 2 2" xfId="41409" xr:uid="{00000000-0005-0000-0000-00003B990000}"/>
    <cellStyle name="Porcentual 2 14 2 3" xfId="12910" xr:uid="{00000000-0005-0000-0000-00003C990000}"/>
    <cellStyle name="Porcentual 2 14 2 3 2" xfId="36094" xr:uid="{00000000-0005-0000-0000-00003D990000}"/>
    <cellStyle name="Porcentual 2 14 2 4" xfId="30784" xr:uid="{00000000-0005-0000-0000-00003E990000}"/>
    <cellStyle name="Porcentual 2 14 2 5" xfId="25469" xr:uid="{00000000-0005-0000-0000-00003F990000}"/>
    <cellStyle name="Porcentual 2 14 3" xfId="14692" xr:uid="{00000000-0005-0000-0000-000040990000}"/>
    <cellStyle name="Porcentual 2 14 3 2" xfId="37878" xr:uid="{00000000-0005-0000-0000-000041990000}"/>
    <cellStyle name="Porcentual 2 14 4" xfId="9382" xr:uid="{00000000-0005-0000-0000-000042990000}"/>
    <cellStyle name="Porcentual 2 14 4 2" xfId="32563" xr:uid="{00000000-0005-0000-0000-000043990000}"/>
    <cellStyle name="Porcentual 2 14 5" xfId="27253" xr:uid="{00000000-0005-0000-0000-000044990000}"/>
    <cellStyle name="Porcentual 2 14 6" xfId="21938" xr:uid="{00000000-0005-0000-0000-000045990000}"/>
    <cellStyle name="Porcentual 2 14 7" xfId="43217" xr:uid="{00000000-0005-0000-0000-000046990000}"/>
    <cellStyle name="Porcentual 2 14 8" xfId="5960" xr:uid="{00000000-0005-0000-0000-000047990000}"/>
    <cellStyle name="Porcentual 2 14 9" xfId="2377" xr:uid="{00000000-0005-0000-0000-000048990000}"/>
    <cellStyle name="Porcentual 2 15" xfId="5990" xr:uid="{00000000-0005-0000-0000-000049990000}"/>
    <cellStyle name="Porcentual 2 15 2" xfId="16441" xr:uid="{00000000-0005-0000-0000-00004A990000}"/>
    <cellStyle name="Porcentual 2 15 2 2" xfId="39629" xr:uid="{00000000-0005-0000-0000-00004B990000}"/>
    <cellStyle name="Porcentual 2 15 3" xfId="11132" xr:uid="{00000000-0005-0000-0000-00004C990000}"/>
    <cellStyle name="Porcentual 2 15 3 2" xfId="34314" xr:uid="{00000000-0005-0000-0000-00004D990000}"/>
    <cellStyle name="Porcentual 2 15 4" xfId="29004" xr:uid="{00000000-0005-0000-0000-00004E990000}"/>
    <cellStyle name="Porcentual 2 15 5" xfId="23689" xr:uid="{00000000-0005-0000-0000-00004F990000}"/>
    <cellStyle name="Porcentual 2 16" xfId="7721" xr:uid="{00000000-0005-0000-0000-000050990000}"/>
    <cellStyle name="Porcentual 2 16 2" xfId="18056" xr:uid="{00000000-0005-0000-0000-000051990000}"/>
    <cellStyle name="Porcentual 2 16 2 2" xfId="41392" xr:uid="{00000000-0005-0000-0000-000052990000}"/>
    <cellStyle name="Porcentual 2 16 3" xfId="12893" xr:uid="{00000000-0005-0000-0000-000053990000}"/>
    <cellStyle name="Porcentual 2 16 3 2" xfId="36077" xr:uid="{00000000-0005-0000-0000-000054990000}"/>
    <cellStyle name="Porcentual 2 16 4" xfId="30767" xr:uid="{00000000-0005-0000-0000-000055990000}"/>
    <cellStyle name="Porcentual 2 16 5" xfId="25452" xr:uid="{00000000-0005-0000-0000-000056990000}"/>
    <cellStyle name="Porcentual 2 17" xfId="9346" xr:uid="{00000000-0005-0000-0000-000057990000}"/>
    <cellStyle name="Porcentual 2 17 2" xfId="19815" xr:uid="{00000000-0005-0000-0000-000058990000}"/>
    <cellStyle name="Porcentual 2 17 2 2" xfId="43160" xr:uid="{00000000-0005-0000-0000-000059990000}"/>
    <cellStyle name="Porcentual 2 17 3" xfId="14661" xr:uid="{00000000-0005-0000-0000-00005A990000}"/>
    <cellStyle name="Porcentual 2 17 3 2" xfId="37845" xr:uid="{00000000-0005-0000-0000-00005B990000}"/>
    <cellStyle name="Porcentual 2 17 4" xfId="32535" xr:uid="{00000000-0005-0000-0000-00005C990000}"/>
    <cellStyle name="Porcentual 2 17 5" xfId="27220" xr:uid="{00000000-0005-0000-0000-00005D990000}"/>
    <cellStyle name="Porcentual 2 18" xfId="9360" xr:uid="{00000000-0005-0000-0000-00005E990000}"/>
    <cellStyle name="Porcentual 2 18 2" xfId="19821" xr:uid="{00000000-0005-0000-0000-00005F990000}"/>
    <cellStyle name="Porcentual 2 18 2 2" xfId="43166" xr:uid="{00000000-0005-0000-0000-000060990000}"/>
    <cellStyle name="Porcentual 2 18 3" xfId="14666" xr:uid="{00000000-0005-0000-0000-000061990000}"/>
    <cellStyle name="Porcentual 2 18 3 2" xfId="37851" xr:uid="{00000000-0005-0000-0000-000062990000}"/>
    <cellStyle name="Porcentual 2 18 4" xfId="32541" xr:uid="{00000000-0005-0000-0000-000063990000}"/>
    <cellStyle name="Porcentual 2 18 5" xfId="27226" xr:uid="{00000000-0005-0000-0000-000064990000}"/>
    <cellStyle name="Porcentual 2 19" xfId="9356" xr:uid="{00000000-0005-0000-0000-000065990000}"/>
    <cellStyle name="Porcentual 2 19 2" xfId="14688" xr:uid="{00000000-0005-0000-0000-000066990000}"/>
    <cellStyle name="Porcentual 2 19 2 2" xfId="37873" xr:uid="{00000000-0005-0000-0000-000067990000}"/>
    <cellStyle name="Porcentual 2 19 3" xfId="27248" xr:uid="{00000000-0005-0000-0000-000068990000}"/>
    <cellStyle name="Porcentual 2 2" xfId="382" xr:uid="{00000000-0005-0000-0000-000069990000}"/>
    <cellStyle name="Porcentual 2 2 10" xfId="6030" xr:uid="{00000000-0005-0000-0000-00006A990000}"/>
    <cellStyle name="Porcentual 2 2 10 2" xfId="16484" xr:uid="{00000000-0005-0000-0000-00006B990000}"/>
    <cellStyle name="Porcentual 2 2 10 2 2" xfId="39674" xr:uid="{00000000-0005-0000-0000-00006C990000}"/>
    <cellStyle name="Porcentual 2 2 10 3" xfId="11176" xr:uid="{00000000-0005-0000-0000-00006D990000}"/>
    <cellStyle name="Porcentual 2 2 10 3 2" xfId="34359" xr:uid="{00000000-0005-0000-0000-00006E990000}"/>
    <cellStyle name="Porcentual 2 2 10 4" xfId="29049" xr:uid="{00000000-0005-0000-0000-00006F990000}"/>
    <cellStyle name="Porcentual 2 2 10 5" xfId="23734" xr:uid="{00000000-0005-0000-0000-000070990000}"/>
    <cellStyle name="Porcentual 2 2 11" xfId="7772" xr:uid="{00000000-0005-0000-0000-000071990000}"/>
    <cellStyle name="Porcentual 2 2 11 2" xfId="18101" xr:uid="{00000000-0005-0000-0000-000072990000}"/>
    <cellStyle name="Porcentual 2 2 11 2 2" xfId="41442" xr:uid="{00000000-0005-0000-0000-000073990000}"/>
    <cellStyle name="Porcentual 2 2 11 3" xfId="12943" xr:uid="{00000000-0005-0000-0000-000074990000}"/>
    <cellStyle name="Porcentual 2 2 11 3 2" xfId="36127" xr:uid="{00000000-0005-0000-0000-000075990000}"/>
    <cellStyle name="Porcentual 2 2 11 4" xfId="30817" xr:uid="{00000000-0005-0000-0000-000076990000}"/>
    <cellStyle name="Porcentual 2 2 11 5" xfId="25502" xr:uid="{00000000-0005-0000-0000-000077990000}"/>
    <cellStyle name="Porcentual 2 2 12" xfId="14724" xr:uid="{00000000-0005-0000-0000-000078990000}"/>
    <cellStyle name="Porcentual 2 2 12 2" xfId="37911" xr:uid="{00000000-0005-0000-0000-000079990000}"/>
    <cellStyle name="Porcentual 2 2 13" xfId="9415" xr:uid="{00000000-0005-0000-0000-00007A990000}"/>
    <cellStyle name="Porcentual 2 2 13 2" xfId="32596" xr:uid="{00000000-0005-0000-0000-00007B990000}"/>
    <cellStyle name="Porcentual 2 2 14" xfId="20023" xr:uid="{00000000-0005-0000-0000-00007C990000}"/>
    <cellStyle name="Porcentual 2 2 14 2" xfId="27286" xr:uid="{00000000-0005-0000-0000-00007D990000}"/>
    <cellStyle name="Porcentual 2 2 15" xfId="21971" xr:uid="{00000000-0005-0000-0000-00007E990000}"/>
    <cellStyle name="Porcentual 2 2 16" xfId="43218" xr:uid="{00000000-0005-0000-0000-00007F990000}"/>
    <cellStyle name="Porcentual 2 2 17" xfId="5682" xr:uid="{00000000-0005-0000-0000-000080990000}"/>
    <cellStyle name="Porcentual 2 2 18" xfId="2378" xr:uid="{00000000-0005-0000-0000-000081990000}"/>
    <cellStyle name="Porcentual 2 2 2" xfId="418" xr:uid="{00000000-0005-0000-0000-000082990000}"/>
    <cellStyle name="Porcentual 2 2 2 10" xfId="7773" xr:uid="{00000000-0005-0000-0000-000083990000}"/>
    <cellStyle name="Porcentual 2 2 2 10 2" xfId="18102" xr:uid="{00000000-0005-0000-0000-000084990000}"/>
    <cellStyle name="Porcentual 2 2 2 10 2 2" xfId="41443" xr:uid="{00000000-0005-0000-0000-000085990000}"/>
    <cellStyle name="Porcentual 2 2 2 10 3" xfId="12944" xr:uid="{00000000-0005-0000-0000-000086990000}"/>
    <cellStyle name="Porcentual 2 2 2 10 3 2" xfId="36128" xr:uid="{00000000-0005-0000-0000-000087990000}"/>
    <cellStyle name="Porcentual 2 2 2 10 4" xfId="30818" xr:uid="{00000000-0005-0000-0000-000088990000}"/>
    <cellStyle name="Porcentual 2 2 2 10 5" xfId="25503" xr:uid="{00000000-0005-0000-0000-000089990000}"/>
    <cellStyle name="Porcentual 2 2 2 11" xfId="14725" xr:uid="{00000000-0005-0000-0000-00008A990000}"/>
    <cellStyle name="Porcentual 2 2 2 11 2" xfId="37912" xr:uid="{00000000-0005-0000-0000-00008B990000}"/>
    <cellStyle name="Porcentual 2 2 2 12" xfId="9416" xr:uid="{00000000-0005-0000-0000-00008C990000}"/>
    <cellStyle name="Porcentual 2 2 2 12 2" xfId="32597" xr:uid="{00000000-0005-0000-0000-00008D990000}"/>
    <cellStyle name="Porcentual 2 2 2 13" xfId="20033" xr:uid="{00000000-0005-0000-0000-00008E990000}"/>
    <cellStyle name="Porcentual 2 2 2 13 2" xfId="27287" xr:uid="{00000000-0005-0000-0000-00008F990000}"/>
    <cellStyle name="Porcentual 2 2 2 14" xfId="21972" xr:uid="{00000000-0005-0000-0000-000090990000}"/>
    <cellStyle name="Porcentual 2 2 2 15" xfId="43228" xr:uid="{00000000-0005-0000-0000-000091990000}"/>
    <cellStyle name="Porcentual 2 2 2 16" xfId="5683" xr:uid="{00000000-0005-0000-0000-000092990000}"/>
    <cellStyle name="Porcentual 2 2 2 17" xfId="2388" xr:uid="{00000000-0005-0000-0000-000093990000}"/>
    <cellStyle name="Porcentual 2 2 2 2" xfId="461" xr:uid="{00000000-0005-0000-0000-000094990000}"/>
    <cellStyle name="Porcentual 2 2 2 2 10" xfId="14752" xr:uid="{00000000-0005-0000-0000-000095990000}"/>
    <cellStyle name="Porcentual 2 2 2 2 10 2" xfId="37939" xr:uid="{00000000-0005-0000-0000-000096990000}"/>
    <cellStyle name="Porcentual 2 2 2 2 11" xfId="9443" xr:uid="{00000000-0005-0000-0000-000097990000}"/>
    <cellStyle name="Porcentual 2 2 2 2 11 2" xfId="32624" xr:uid="{00000000-0005-0000-0000-000098990000}"/>
    <cellStyle name="Porcentual 2 2 2 2 12" xfId="20070" xr:uid="{00000000-0005-0000-0000-000099990000}"/>
    <cellStyle name="Porcentual 2 2 2 2 12 2" xfId="27314" xr:uid="{00000000-0005-0000-0000-00009A990000}"/>
    <cellStyle name="Porcentual 2 2 2 2 13" xfId="21999" xr:uid="{00000000-0005-0000-0000-00009B990000}"/>
    <cellStyle name="Porcentual 2 2 2 2 14" xfId="43265" xr:uid="{00000000-0005-0000-0000-00009C990000}"/>
    <cellStyle name="Porcentual 2 2 2 2 15" xfId="5684" xr:uid="{00000000-0005-0000-0000-00009D990000}"/>
    <cellStyle name="Porcentual 2 2 2 2 16" xfId="2425" xr:uid="{00000000-0005-0000-0000-00009E990000}"/>
    <cellStyle name="Porcentual 2 2 2 2 2" xfId="523" xr:uid="{00000000-0005-0000-0000-00009F990000}"/>
    <cellStyle name="Porcentual 2 2 2 2 2 10" xfId="9505" xr:uid="{00000000-0005-0000-0000-0000A0990000}"/>
    <cellStyle name="Porcentual 2 2 2 2 2 10 2" xfId="32686" xr:uid="{00000000-0005-0000-0000-0000A1990000}"/>
    <cellStyle name="Porcentual 2 2 2 2 2 11" xfId="20132" xr:uid="{00000000-0005-0000-0000-0000A2990000}"/>
    <cellStyle name="Porcentual 2 2 2 2 2 11 2" xfId="27376" xr:uid="{00000000-0005-0000-0000-0000A3990000}"/>
    <cellStyle name="Porcentual 2 2 2 2 2 12" xfId="22061" xr:uid="{00000000-0005-0000-0000-0000A4990000}"/>
    <cellStyle name="Porcentual 2 2 2 2 2 13" xfId="43327" xr:uid="{00000000-0005-0000-0000-0000A5990000}"/>
    <cellStyle name="Porcentual 2 2 2 2 2 14" xfId="5685" xr:uid="{00000000-0005-0000-0000-0000A6990000}"/>
    <cellStyle name="Porcentual 2 2 2 2 2 15" xfId="2487" xr:uid="{00000000-0005-0000-0000-0000A7990000}"/>
    <cellStyle name="Porcentual 2 2 2 2 2 2" xfId="795" xr:uid="{00000000-0005-0000-0000-0000A8990000}"/>
    <cellStyle name="Porcentual 2 2 2 2 2 2 10" xfId="43596" xr:uid="{00000000-0005-0000-0000-0000A9990000}"/>
    <cellStyle name="Porcentual 2 2 2 2 2 2 11" xfId="5686" xr:uid="{00000000-0005-0000-0000-0000AA990000}"/>
    <cellStyle name="Porcentual 2 2 2 2 2 2 12" xfId="2756" xr:uid="{00000000-0005-0000-0000-0000AB990000}"/>
    <cellStyle name="Porcentual 2 2 2 2 2 2 2" xfId="1211" xr:uid="{00000000-0005-0000-0000-0000AC990000}"/>
    <cellStyle name="Porcentual 2 2 2 2 2 2 2 10" xfId="5687" xr:uid="{00000000-0005-0000-0000-0000AD990000}"/>
    <cellStyle name="Porcentual 2 2 2 2 2 2 2 11" xfId="3162" xr:uid="{00000000-0005-0000-0000-0000AE990000}"/>
    <cellStyle name="Porcentual 2 2 2 2 2 2 2 2" xfId="2026" xr:uid="{00000000-0005-0000-0000-0000AF990000}"/>
    <cellStyle name="Porcentual 2 2 2 2 2 2 2 2 10" xfId="3974" xr:uid="{00000000-0005-0000-0000-0000B0990000}"/>
    <cellStyle name="Porcentual 2 2 2 2 2 2 2 2 2" xfId="7582" xr:uid="{00000000-0005-0000-0000-0000B1990000}"/>
    <cellStyle name="Porcentual 2 2 2 2 2 2 2 2 2 2" xfId="17927" xr:uid="{00000000-0005-0000-0000-0000B2990000}"/>
    <cellStyle name="Porcentual 2 2 2 2 2 2 2 2 2 2 2" xfId="41251" xr:uid="{00000000-0005-0000-0000-0000B3990000}"/>
    <cellStyle name="Porcentual 2 2 2 2 2 2 2 2 2 3" xfId="12753" xr:uid="{00000000-0005-0000-0000-0000B4990000}"/>
    <cellStyle name="Porcentual 2 2 2 2 2 2 2 2 2 3 2" xfId="35936" xr:uid="{00000000-0005-0000-0000-0000B5990000}"/>
    <cellStyle name="Porcentual 2 2 2 2 2 2 2 2 2 4" xfId="30626" xr:uid="{00000000-0005-0000-0000-0000B6990000}"/>
    <cellStyle name="Porcentual 2 2 2 2 2 2 2 2 2 5" xfId="25311" xr:uid="{00000000-0005-0000-0000-0000B7990000}"/>
    <cellStyle name="Porcentual 2 2 2 2 2 2 2 2 3" xfId="9217" xr:uid="{00000000-0005-0000-0000-0000B8990000}"/>
    <cellStyle name="Porcentual 2 2 2 2 2 2 2 2 3 2" xfId="19674" xr:uid="{00000000-0005-0000-0000-0000B9990000}"/>
    <cellStyle name="Porcentual 2 2 2 2 2 2 2 2 3 2 2" xfId="43019" xr:uid="{00000000-0005-0000-0000-0000BA990000}"/>
    <cellStyle name="Porcentual 2 2 2 2 2 2 2 2 3 3" xfId="14520" xr:uid="{00000000-0005-0000-0000-0000BB990000}"/>
    <cellStyle name="Porcentual 2 2 2 2 2 2 2 2 3 3 2" xfId="37704" xr:uid="{00000000-0005-0000-0000-0000BC990000}"/>
    <cellStyle name="Porcentual 2 2 2 2 2 2 2 2 3 4" xfId="32394" xr:uid="{00000000-0005-0000-0000-0000BD990000}"/>
    <cellStyle name="Porcentual 2 2 2 2 2 2 2 2 3 5" xfId="27079" xr:uid="{00000000-0005-0000-0000-0000BE990000}"/>
    <cellStyle name="Porcentual 2 2 2 2 2 2 2 2 4" xfId="16301" xr:uid="{00000000-0005-0000-0000-0000BF990000}"/>
    <cellStyle name="Porcentual 2 2 2 2 2 2 2 2 4 2" xfId="39488" xr:uid="{00000000-0005-0000-0000-0000C0990000}"/>
    <cellStyle name="Porcentual 2 2 2 2 2 2 2 2 5" xfId="10992" xr:uid="{00000000-0005-0000-0000-0000C1990000}"/>
    <cellStyle name="Porcentual 2 2 2 2 2 2 2 2 5 2" xfId="34173" xr:uid="{00000000-0005-0000-0000-0000C2990000}"/>
    <cellStyle name="Porcentual 2 2 2 2 2 2 2 2 6" xfId="21619" xr:uid="{00000000-0005-0000-0000-0000C3990000}"/>
    <cellStyle name="Porcentual 2 2 2 2 2 2 2 2 6 2" xfId="28863" xr:uid="{00000000-0005-0000-0000-0000C4990000}"/>
    <cellStyle name="Porcentual 2 2 2 2 2 2 2 2 7" xfId="23548" xr:uid="{00000000-0005-0000-0000-0000C5990000}"/>
    <cellStyle name="Porcentual 2 2 2 2 2 2 2 2 8" xfId="44814" xr:uid="{00000000-0005-0000-0000-0000C6990000}"/>
    <cellStyle name="Porcentual 2 2 2 2 2 2 2 2 9" xfId="5688" xr:uid="{00000000-0005-0000-0000-0000C7990000}"/>
    <cellStyle name="Porcentual 2 2 2 2 2 2 2 3" xfId="6782" xr:uid="{00000000-0005-0000-0000-0000C8990000}"/>
    <cellStyle name="Porcentual 2 2 2 2 2 2 2 3 2" xfId="17163" xr:uid="{00000000-0005-0000-0000-0000C9990000}"/>
    <cellStyle name="Porcentual 2 2 2 2 2 2 2 3 2 2" xfId="40439" xr:uid="{00000000-0005-0000-0000-0000CA990000}"/>
    <cellStyle name="Porcentual 2 2 2 2 2 2 2 3 3" xfId="11941" xr:uid="{00000000-0005-0000-0000-0000CB990000}"/>
    <cellStyle name="Porcentual 2 2 2 2 2 2 2 3 3 2" xfId="35124" xr:uid="{00000000-0005-0000-0000-0000CC990000}"/>
    <cellStyle name="Porcentual 2 2 2 2 2 2 2 3 4" xfId="29814" xr:uid="{00000000-0005-0000-0000-0000CD990000}"/>
    <cellStyle name="Porcentual 2 2 2 2 2 2 2 3 5" xfId="24499" xr:uid="{00000000-0005-0000-0000-0000CE990000}"/>
    <cellStyle name="Porcentual 2 2 2 2 2 2 2 4" xfId="8452" xr:uid="{00000000-0005-0000-0000-0000CF990000}"/>
    <cellStyle name="Porcentual 2 2 2 2 2 2 2 4 2" xfId="18862" xr:uid="{00000000-0005-0000-0000-0000D0990000}"/>
    <cellStyle name="Porcentual 2 2 2 2 2 2 2 4 2 2" xfId="42207" xr:uid="{00000000-0005-0000-0000-0000D1990000}"/>
    <cellStyle name="Porcentual 2 2 2 2 2 2 2 4 3" xfId="13708" xr:uid="{00000000-0005-0000-0000-0000D2990000}"/>
    <cellStyle name="Porcentual 2 2 2 2 2 2 2 4 3 2" xfId="36892" xr:uid="{00000000-0005-0000-0000-0000D3990000}"/>
    <cellStyle name="Porcentual 2 2 2 2 2 2 2 4 4" xfId="31582" xr:uid="{00000000-0005-0000-0000-0000D4990000}"/>
    <cellStyle name="Porcentual 2 2 2 2 2 2 2 4 5" xfId="26267" xr:uid="{00000000-0005-0000-0000-0000D5990000}"/>
    <cellStyle name="Porcentual 2 2 2 2 2 2 2 5" xfId="15489" xr:uid="{00000000-0005-0000-0000-0000D6990000}"/>
    <cellStyle name="Porcentual 2 2 2 2 2 2 2 5 2" xfId="38676" xr:uid="{00000000-0005-0000-0000-0000D7990000}"/>
    <cellStyle name="Porcentual 2 2 2 2 2 2 2 6" xfId="10180" xr:uid="{00000000-0005-0000-0000-0000D8990000}"/>
    <cellStyle name="Porcentual 2 2 2 2 2 2 2 6 2" xfId="33361" xr:uid="{00000000-0005-0000-0000-0000D9990000}"/>
    <cellStyle name="Porcentual 2 2 2 2 2 2 2 7" xfId="20807" xr:uid="{00000000-0005-0000-0000-0000DA990000}"/>
    <cellStyle name="Porcentual 2 2 2 2 2 2 2 7 2" xfId="28051" xr:uid="{00000000-0005-0000-0000-0000DB990000}"/>
    <cellStyle name="Porcentual 2 2 2 2 2 2 2 8" xfId="22736" xr:uid="{00000000-0005-0000-0000-0000DC990000}"/>
    <cellStyle name="Porcentual 2 2 2 2 2 2 2 9" xfId="44002" xr:uid="{00000000-0005-0000-0000-0000DD990000}"/>
    <cellStyle name="Porcentual 2 2 2 2 2 2 3" xfId="1619" xr:uid="{00000000-0005-0000-0000-0000DE990000}"/>
    <cellStyle name="Porcentual 2 2 2 2 2 2 3 10" xfId="3568" xr:uid="{00000000-0005-0000-0000-0000DF990000}"/>
    <cellStyle name="Porcentual 2 2 2 2 2 2 3 2" xfId="7182" xr:uid="{00000000-0005-0000-0000-0000E0990000}"/>
    <cellStyle name="Porcentual 2 2 2 2 2 2 3 2 2" xfId="17545" xr:uid="{00000000-0005-0000-0000-0000E1990000}"/>
    <cellStyle name="Porcentual 2 2 2 2 2 2 3 2 2 2" xfId="40845" xr:uid="{00000000-0005-0000-0000-0000E2990000}"/>
    <cellStyle name="Porcentual 2 2 2 2 2 2 3 2 3" xfId="12347" xr:uid="{00000000-0005-0000-0000-0000E3990000}"/>
    <cellStyle name="Porcentual 2 2 2 2 2 2 3 2 3 2" xfId="35530" xr:uid="{00000000-0005-0000-0000-0000E4990000}"/>
    <cellStyle name="Porcentual 2 2 2 2 2 2 3 2 4" xfId="30220" xr:uid="{00000000-0005-0000-0000-0000E5990000}"/>
    <cellStyle name="Porcentual 2 2 2 2 2 2 3 2 5" xfId="24905" xr:uid="{00000000-0005-0000-0000-0000E6990000}"/>
    <cellStyle name="Porcentual 2 2 2 2 2 2 3 3" xfId="8834" xr:uid="{00000000-0005-0000-0000-0000E7990000}"/>
    <cellStyle name="Porcentual 2 2 2 2 2 2 3 3 2" xfId="19268" xr:uid="{00000000-0005-0000-0000-0000E8990000}"/>
    <cellStyle name="Porcentual 2 2 2 2 2 2 3 3 2 2" xfId="42613" xr:uid="{00000000-0005-0000-0000-0000E9990000}"/>
    <cellStyle name="Porcentual 2 2 2 2 2 2 3 3 3" xfId="14114" xr:uid="{00000000-0005-0000-0000-0000EA990000}"/>
    <cellStyle name="Porcentual 2 2 2 2 2 2 3 3 3 2" xfId="37298" xr:uid="{00000000-0005-0000-0000-0000EB990000}"/>
    <cellStyle name="Porcentual 2 2 2 2 2 2 3 3 4" xfId="31988" xr:uid="{00000000-0005-0000-0000-0000EC990000}"/>
    <cellStyle name="Porcentual 2 2 2 2 2 2 3 3 5" xfId="26673" xr:uid="{00000000-0005-0000-0000-0000ED990000}"/>
    <cellStyle name="Porcentual 2 2 2 2 2 2 3 4" xfId="15895" xr:uid="{00000000-0005-0000-0000-0000EE990000}"/>
    <cellStyle name="Porcentual 2 2 2 2 2 2 3 4 2" xfId="39082" xr:uid="{00000000-0005-0000-0000-0000EF990000}"/>
    <cellStyle name="Porcentual 2 2 2 2 2 2 3 5" xfId="10586" xr:uid="{00000000-0005-0000-0000-0000F0990000}"/>
    <cellStyle name="Porcentual 2 2 2 2 2 2 3 5 2" xfId="33767" xr:uid="{00000000-0005-0000-0000-0000F1990000}"/>
    <cellStyle name="Porcentual 2 2 2 2 2 2 3 6" xfId="21213" xr:uid="{00000000-0005-0000-0000-0000F2990000}"/>
    <cellStyle name="Porcentual 2 2 2 2 2 2 3 6 2" xfId="28457" xr:uid="{00000000-0005-0000-0000-0000F3990000}"/>
    <cellStyle name="Porcentual 2 2 2 2 2 2 3 7" xfId="23142" xr:uid="{00000000-0005-0000-0000-0000F4990000}"/>
    <cellStyle name="Porcentual 2 2 2 2 2 2 3 8" xfId="44408" xr:uid="{00000000-0005-0000-0000-0000F5990000}"/>
    <cellStyle name="Porcentual 2 2 2 2 2 2 3 9" xfId="5689" xr:uid="{00000000-0005-0000-0000-0000F6990000}"/>
    <cellStyle name="Porcentual 2 2 2 2 2 2 4" xfId="6383" xr:uid="{00000000-0005-0000-0000-0000F7990000}"/>
    <cellStyle name="Porcentual 2 2 2 2 2 2 4 2" xfId="16805" xr:uid="{00000000-0005-0000-0000-0000F8990000}"/>
    <cellStyle name="Porcentual 2 2 2 2 2 2 4 2 2" xfId="40033" xr:uid="{00000000-0005-0000-0000-0000F9990000}"/>
    <cellStyle name="Porcentual 2 2 2 2 2 2 4 3" xfId="11535" xr:uid="{00000000-0005-0000-0000-0000FA990000}"/>
    <cellStyle name="Porcentual 2 2 2 2 2 2 4 3 2" xfId="34718" xr:uid="{00000000-0005-0000-0000-0000FB990000}"/>
    <cellStyle name="Porcentual 2 2 2 2 2 2 4 4" xfId="29408" xr:uid="{00000000-0005-0000-0000-0000FC990000}"/>
    <cellStyle name="Porcentual 2 2 2 2 2 2 4 5" xfId="24093" xr:uid="{00000000-0005-0000-0000-0000FD990000}"/>
    <cellStyle name="Porcentual 2 2 2 2 2 2 5" xfId="8094" xr:uid="{00000000-0005-0000-0000-0000FE990000}"/>
    <cellStyle name="Porcentual 2 2 2 2 2 2 5 2" xfId="18457" xr:uid="{00000000-0005-0000-0000-0000FF990000}"/>
    <cellStyle name="Porcentual 2 2 2 2 2 2 5 2 2" xfId="41801" xr:uid="{00000000-0005-0000-0000-0000009A0000}"/>
    <cellStyle name="Porcentual 2 2 2 2 2 2 5 3" xfId="13302" xr:uid="{00000000-0005-0000-0000-0000019A0000}"/>
    <cellStyle name="Porcentual 2 2 2 2 2 2 5 3 2" xfId="36486" xr:uid="{00000000-0005-0000-0000-0000029A0000}"/>
    <cellStyle name="Porcentual 2 2 2 2 2 2 5 4" xfId="31176" xr:uid="{00000000-0005-0000-0000-0000039A0000}"/>
    <cellStyle name="Porcentual 2 2 2 2 2 2 5 5" xfId="25861" xr:uid="{00000000-0005-0000-0000-0000049A0000}"/>
    <cellStyle name="Porcentual 2 2 2 2 2 2 6" xfId="15083" xr:uid="{00000000-0005-0000-0000-0000059A0000}"/>
    <cellStyle name="Porcentual 2 2 2 2 2 2 6 2" xfId="38270" xr:uid="{00000000-0005-0000-0000-0000069A0000}"/>
    <cellStyle name="Porcentual 2 2 2 2 2 2 7" xfId="9774" xr:uid="{00000000-0005-0000-0000-0000079A0000}"/>
    <cellStyle name="Porcentual 2 2 2 2 2 2 7 2" xfId="32955" xr:uid="{00000000-0005-0000-0000-0000089A0000}"/>
    <cellStyle name="Porcentual 2 2 2 2 2 2 8" xfId="20401" xr:uid="{00000000-0005-0000-0000-0000099A0000}"/>
    <cellStyle name="Porcentual 2 2 2 2 2 2 8 2" xfId="27645" xr:uid="{00000000-0005-0000-0000-00000A9A0000}"/>
    <cellStyle name="Porcentual 2 2 2 2 2 2 9" xfId="22330" xr:uid="{00000000-0005-0000-0000-00000B9A0000}"/>
    <cellStyle name="Porcentual 2 2 2 2 2 3" xfId="932" xr:uid="{00000000-0005-0000-0000-00000C9A0000}"/>
    <cellStyle name="Porcentual 2 2 2 2 2 3 10" xfId="43725" xr:uid="{00000000-0005-0000-0000-00000D9A0000}"/>
    <cellStyle name="Porcentual 2 2 2 2 2 3 11" xfId="5690" xr:uid="{00000000-0005-0000-0000-00000E9A0000}"/>
    <cellStyle name="Porcentual 2 2 2 2 2 3 12" xfId="2885" xr:uid="{00000000-0005-0000-0000-00000F9A0000}"/>
    <cellStyle name="Porcentual 2 2 2 2 2 3 2" xfId="1340" xr:uid="{00000000-0005-0000-0000-0000109A0000}"/>
    <cellStyle name="Porcentual 2 2 2 2 2 3 2 10" xfId="5691" xr:uid="{00000000-0005-0000-0000-0000119A0000}"/>
    <cellStyle name="Porcentual 2 2 2 2 2 3 2 11" xfId="3291" xr:uid="{00000000-0005-0000-0000-0000129A0000}"/>
    <cellStyle name="Porcentual 2 2 2 2 2 3 2 2" xfId="2155" xr:uid="{00000000-0005-0000-0000-0000139A0000}"/>
    <cellStyle name="Porcentual 2 2 2 2 2 3 2 2 10" xfId="4103" xr:uid="{00000000-0005-0000-0000-0000149A0000}"/>
    <cellStyle name="Porcentual 2 2 2 2 2 3 2 2 2" xfId="7709" xr:uid="{00000000-0005-0000-0000-0000159A0000}"/>
    <cellStyle name="Porcentual 2 2 2 2 2 3 2 2 2 2" xfId="18044" xr:uid="{00000000-0005-0000-0000-0000169A0000}"/>
    <cellStyle name="Porcentual 2 2 2 2 2 3 2 2 2 2 2" xfId="41380" xr:uid="{00000000-0005-0000-0000-0000179A0000}"/>
    <cellStyle name="Porcentual 2 2 2 2 2 3 2 2 2 3" xfId="12882" xr:uid="{00000000-0005-0000-0000-0000189A0000}"/>
    <cellStyle name="Porcentual 2 2 2 2 2 3 2 2 2 3 2" xfId="36065" xr:uid="{00000000-0005-0000-0000-0000199A0000}"/>
    <cellStyle name="Porcentual 2 2 2 2 2 3 2 2 2 4" xfId="30755" xr:uid="{00000000-0005-0000-0000-00001A9A0000}"/>
    <cellStyle name="Porcentual 2 2 2 2 2 3 2 2 2 5" xfId="25440" xr:uid="{00000000-0005-0000-0000-00001B9A0000}"/>
    <cellStyle name="Porcentual 2 2 2 2 2 3 2 2 3" xfId="9334" xr:uid="{00000000-0005-0000-0000-00001C9A0000}"/>
    <cellStyle name="Porcentual 2 2 2 2 2 3 2 2 3 2" xfId="19803" xr:uid="{00000000-0005-0000-0000-00001D9A0000}"/>
    <cellStyle name="Porcentual 2 2 2 2 2 3 2 2 3 2 2" xfId="43148" xr:uid="{00000000-0005-0000-0000-00001E9A0000}"/>
    <cellStyle name="Porcentual 2 2 2 2 2 3 2 2 3 3" xfId="14649" xr:uid="{00000000-0005-0000-0000-00001F9A0000}"/>
    <cellStyle name="Porcentual 2 2 2 2 2 3 2 2 3 3 2" xfId="37833" xr:uid="{00000000-0005-0000-0000-0000209A0000}"/>
    <cellStyle name="Porcentual 2 2 2 2 2 3 2 2 3 4" xfId="32523" xr:uid="{00000000-0005-0000-0000-0000219A0000}"/>
    <cellStyle name="Porcentual 2 2 2 2 2 3 2 2 3 5" xfId="27208" xr:uid="{00000000-0005-0000-0000-0000229A0000}"/>
    <cellStyle name="Porcentual 2 2 2 2 2 3 2 2 4" xfId="16430" xr:uid="{00000000-0005-0000-0000-0000239A0000}"/>
    <cellStyle name="Porcentual 2 2 2 2 2 3 2 2 4 2" xfId="39617" xr:uid="{00000000-0005-0000-0000-0000249A0000}"/>
    <cellStyle name="Porcentual 2 2 2 2 2 3 2 2 5" xfId="11121" xr:uid="{00000000-0005-0000-0000-0000259A0000}"/>
    <cellStyle name="Porcentual 2 2 2 2 2 3 2 2 5 2" xfId="34302" xr:uid="{00000000-0005-0000-0000-0000269A0000}"/>
    <cellStyle name="Porcentual 2 2 2 2 2 3 2 2 6" xfId="21748" xr:uid="{00000000-0005-0000-0000-0000279A0000}"/>
    <cellStyle name="Porcentual 2 2 2 2 2 3 2 2 6 2" xfId="28992" xr:uid="{00000000-0005-0000-0000-0000289A0000}"/>
    <cellStyle name="Porcentual 2 2 2 2 2 3 2 2 7" xfId="23677" xr:uid="{00000000-0005-0000-0000-0000299A0000}"/>
    <cellStyle name="Porcentual 2 2 2 2 2 3 2 2 8" xfId="44943" xr:uid="{00000000-0005-0000-0000-00002A9A0000}"/>
    <cellStyle name="Porcentual 2 2 2 2 2 3 2 2 9" xfId="5692" xr:uid="{00000000-0005-0000-0000-00002B9A0000}"/>
    <cellStyle name="Porcentual 2 2 2 2 2 3 2 3" xfId="6909" xr:uid="{00000000-0005-0000-0000-00002C9A0000}"/>
    <cellStyle name="Porcentual 2 2 2 2 2 3 2 3 2" xfId="17280" xr:uid="{00000000-0005-0000-0000-00002D9A0000}"/>
    <cellStyle name="Porcentual 2 2 2 2 2 3 2 3 2 2" xfId="40568" xr:uid="{00000000-0005-0000-0000-00002E9A0000}"/>
    <cellStyle name="Porcentual 2 2 2 2 2 3 2 3 3" xfId="12070" xr:uid="{00000000-0005-0000-0000-00002F9A0000}"/>
    <cellStyle name="Porcentual 2 2 2 2 2 3 2 3 3 2" xfId="35253" xr:uid="{00000000-0005-0000-0000-0000309A0000}"/>
    <cellStyle name="Porcentual 2 2 2 2 2 3 2 3 4" xfId="29943" xr:uid="{00000000-0005-0000-0000-0000319A0000}"/>
    <cellStyle name="Porcentual 2 2 2 2 2 3 2 3 5" xfId="24628" xr:uid="{00000000-0005-0000-0000-0000329A0000}"/>
    <cellStyle name="Porcentual 2 2 2 2 2 3 2 4" xfId="8569" xr:uid="{00000000-0005-0000-0000-0000339A0000}"/>
    <cellStyle name="Porcentual 2 2 2 2 2 3 2 4 2" xfId="18991" xr:uid="{00000000-0005-0000-0000-0000349A0000}"/>
    <cellStyle name="Porcentual 2 2 2 2 2 3 2 4 2 2" xfId="42336" xr:uid="{00000000-0005-0000-0000-0000359A0000}"/>
    <cellStyle name="Porcentual 2 2 2 2 2 3 2 4 3" xfId="13837" xr:uid="{00000000-0005-0000-0000-0000369A0000}"/>
    <cellStyle name="Porcentual 2 2 2 2 2 3 2 4 3 2" xfId="37021" xr:uid="{00000000-0005-0000-0000-0000379A0000}"/>
    <cellStyle name="Porcentual 2 2 2 2 2 3 2 4 4" xfId="31711" xr:uid="{00000000-0005-0000-0000-0000389A0000}"/>
    <cellStyle name="Porcentual 2 2 2 2 2 3 2 4 5" xfId="26396" xr:uid="{00000000-0005-0000-0000-0000399A0000}"/>
    <cellStyle name="Porcentual 2 2 2 2 2 3 2 5" xfId="15618" xr:uid="{00000000-0005-0000-0000-00003A9A0000}"/>
    <cellStyle name="Porcentual 2 2 2 2 2 3 2 5 2" xfId="38805" xr:uid="{00000000-0005-0000-0000-00003B9A0000}"/>
    <cellStyle name="Porcentual 2 2 2 2 2 3 2 6" xfId="10309" xr:uid="{00000000-0005-0000-0000-00003C9A0000}"/>
    <cellStyle name="Porcentual 2 2 2 2 2 3 2 6 2" xfId="33490" xr:uid="{00000000-0005-0000-0000-00003D9A0000}"/>
    <cellStyle name="Porcentual 2 2 2 2 2 3 2 7" xfId="20936" xr:uid="{00000000-0005-0000-0000-00003E9A0000}"/>
    <cellStyle name="Porcentual 2 2 2 2 2 3 2 7 2" xfId="28180" xr:uid="{00000000-0005-0000-0000-00003F9A0000}"/>
    <cellStyle name="Porcentual 2 2 2 2 2 3 2 8" xfId="22865" xr:uid="{00000000-0005-0000-0000-0000409A0000}"/>
    <cellStyle name="Porcentual 2 2 2 2 2 3 2 9" xfId="44131" xr:uid="{00000000-0005-0000-0000-0000419A0000}"/>
    <cellStyle name="Porcentual 2 2 2 2 2 3 3" xfId="1748" xr:uid="{00000000-0005-0000-0000-0000429A0000}"/>
    <cellStyle name="Porcentual 2 2 2 2 2 3 3 10" xfId="3697" xr:uid="{00000000-0005-0000-0000-0000439A0000}"/>
    <cellStyle name="Porcentual 2 2 2 2 2 3 3 2" xfId="7309" xr:uid="{00000000-0005-0000-0000-0000449A0000}"/>
    <cellStyle name="Porcentual 2 2 2 2 2 3 3 2 2" xfId="17662" xr:uid="{00000000-0005-0000-0000-0000459A0000}"/>
    <cellStyle name="Porcentual 2 2 2 2 2 3 3 2 2 2" xfId="40974" xr:uid="{00000000-0005-0000-0000-0000469A0000}"/>
    <cellStyle name="Porcentual 2 2 2 2 2 3 3 2 3" xfId="12476" xr:uid="{00000000-0005-0000-0000-0000479A0000}"/>
    <cellStyle name="Porcentual 2 2 2 2 2 3 3 2 3 2" xfId="35659" xr:uid="{00000000-0005-0000-0000-0000489A0000}"/>
    <cellStyle name="Porcentual 2 2 2 2 2 3 3 2 4" xfId="30349" xr:uid="{00000000-0005-0000-0000-0000499A0000}"/>
    <cellStyle name="Porcentual 2 2 2 2 2 3 3 2 5" xfId="25034" xr:uid="{00000000-0005-0000-0000-00004A9A0000}"/>
    <cellStyle name="Porcentual 2 2 2 2 2 3 3 3" xfId="8951" xr:uid="{00000000-0005-0000-0000-00004B9A0000}"/>
    <cellStyle name="Porcentual 2 2 2 2 2 3 3 3 2" xfId="19397" xr:uid="{00000000-0005-0000-0000-00004C9A0000}"/>
    <cellStyle name="Porcentual 2 2 2 2 2 3 3 3 2 2" xfId="42742" xr:uid="{00000000-0005-0000-0000-00004D9A0000}"/>
    <cellStyle name="Porcentual 2 2 2 2 2 3 3 3 3" xfId="14243" xr:uid="{00000000-0005-0000-0000-00004E9A0000}"/>
    <cellStyle name="Porcentual 2 2 2 2 2 3 3 3 3 2" xfId="37427" xr:uid="{00000000-0005-0000-0000-00004F9A0000}"/>
    <cellStyle name="Porcentual 2 2 2 2 2 3 3 3 4" xfId="32117" xr:uid="{00000000-0005-0000-0000-0000509A0000}"/>
    <cellStyle name="Porcentual 2 2 2 2 2 3 3 3 5" xfId="26802" xr:uid="{00000000-0005-0000-0000-0000519A0000}"/>
    <cellStyle name="Porcentual 2 2 2 2 2 3 3 4" xfId="16024" xr:uid="{00000000-0005-0000-0000-0000529A0000}"/>
    <cellStyle name="Porcentual 2 2 2 2 2 3 3 4 2" xfId="39211" xr:uid="{00000000-0005-0000-0000-0000539A0000}"/>
    <cellStyle name="Porcentual 2 2 2 2 2 3 3 5" xfId="10715" xr:uid="{00000000-0005-0000-0000-0000549A0000}"/>
    <cellStyle name="Porcentual 2 2 2 2 2 3 3 5 2" xfId="33896" xr:uid="{00000000-0005-0000-0000-0000559A0000}"/>
    <cellStyle name="Porcentual 2 2 2 2 2 3 3 6" xfId="21342" xr:uid="{00000000-0005-0000-0000-0000569A0000}"/>
    <cellStyle name="Porcentual 2 2 2 2 2 3 3 6 2" xfId="28586" xr:uid="{00000000-0005-0000-0000-0000579A0000}"/>
    <cellStyle name="Porcentual 2 2 2 2 2 3 3 7" xfId="23271" xr:uid="{00000000-0005-0000-0000-0000589A0000}"/>
    <cellStyle name="Porcentual 2 2 2 2 2 3 3 8" xfId="44537" xr:uid="{00000000-0005-0000-0000-0000599A0000}"/>
    <cellStyle name="Porcentual 2 2 2 2 2 3 3 9" xfId="5693" xr:uid="{00000000-0005-0000-0000-00005A9A0000}"/>
    <cellStyle name="Porcentual 2 2 2 2 2 3 4" xfId="6510" xr:uid="{00000000-0005-0000-0000-00005B9A0000}"/>
    <cellStyle name="Porcentual 2 2 2 2 2 3 4 2" xfId="16910" xr:uid="{00000000-0005-0000-0000-00005C9A0000}"/>
    <cellStyle name="Porcentual 2 2 2 2 2 3 4 2 2" xfId="40162" xr:uid="{00000000-0005-0000-0000-00005D9A0000}"/>
    <cellStyle name="Porcentual 2 2 2 2 2 3 4 3" xfId="11664" xr:uid="{00000000-0005-0000-0000-00005E9A0000}"/>
    <cellStyle name="Porcentual 2 2 2 2 2 3 4 3 2" xfId="34847" xr:uid="{00000000-0005-0000-0000-00005F9A0000}"/>
    <cellStyle name="Porcentual 2 2 2 2 2 3 4 4" xfId="29537" xr:uid="{00000000-0005-0000-0000-0000609A0000}"/>
    <cellStyle name="Porcentual 2 2 2 2 2 3 4 5" xfId="24222" xr:uid="{00000000-0005-0000-0000-0000619A0000}"/>
    <cellStyle name="Porcentual 2 2 2 2 2 3 5" xfId="8199" xr:uid="{00000000-0005-0000-0000-0000629A0000}"/>
    <cellStyle name="Porcentual 2 2 2 2 2 3 5 2" xfId="18586" xr:uid="{00000000-0005-0000-0000-0000639A0000}"/>
    <cellStyle name="Porcentual 2 2 2 2 2 3 5 2 2" xfId="41930" xr:uid="{00000000-0005-0000-0000-0000649A0000}"/>
    <cellStyle name="Porcentual 2 2 2 2 2 3 5 3" xfId="13431" xr:uid="{00000000-0005-0000-0000-0000659A0000}"/>
    <cellStyle name="Porcentual 2 2 2 2 2 3 5 3 2" xfId="36615" xr:uid="{00000000-0005-0000-0000-0000669A0000}"/>
    <cellStyle name="Porcentual 2 2 2 2 2 3 5 4" xfId="31305" xr:uid="{00000000-0005-0000-0000-0000679A0000}"/>
    <cellStyle name="Porcentual 2 2 2 2 2 3 5 5" xfId="25990" xr:uid="{00000000-0005-0000-0000-0000689A0000}"/>
    <cellStyle name="Porcentual 2 2 2 2 2 3 6" xfId="15212" xr:uid="{00000000-0005-0000-0000-0000699A0000}"/>
    <cellStyle name="Porcentual 2 2 2 2 2 3 6 2" xfId="38399" xr:uid="{00000000-0005-0000-0000-00006A9A0000}"/>
    <cellStyle name="Porcentual 2 2 2 2 2 3 7" xfId="9903" xr:uid="{00000000-0005-0000-0000-00006B9A0000}"/>
    <cellStyle name="Porcentual 2 2 2 2 2 3 7 2" xfId="33084" xr:uid="{00000000-0005-0000-0000-00006C9A0000}"/>
    <cellStyle name="Porcentual 2 2 2 2 2 3 8" xfId="20530" xr:uid="{00000000-0005-0000-0000-00006D9A0000}"/>
    <cellStyle name="Porcentual 2 2 2 2 2 3 8 2" xfId="27774" xr:uid="{00000000-0005-0000-0000-00006E9A0000}"/>
    <cellStyle name="Porcentual 2 2 2 2 2 3 9" xfId="22459" xr:uid="{00000000-0005-0000-0000-00006F9A0000}"/>
    <cellStyle name="Porcentual 2 2 2 2 2 4" xfId="1076" xr:uid="{00000000-0005-0000-0000-0000709A0000}"/>
    <cellStyle name="Porcentual 2 2 2 2 2 4 10" xfId="5694" xr:uid="{00000000-0005-0000-0000-0000719A0000}"/>
    <cellStyle name="Porcentual 2 2 2 2 2 4 11" xfId="3027" xr:uid="{00000000-0005-0000-0000-0000729A0000}"/>
    <cellStyle name="Porcentual 2 2 2 2 2 4 2" xfId="1891" xr:uid="{00000000-0005-0000-0000-0000739A0000}"/>
    <cellStyle name="Porcentual 2 2 2 2 2 4 2 10" xfId="3839" xr:uid="{00000000-0005-0000-0000-0000749A0000}"/>
    <cellStyle name="Porcentual 2 2 2 2 2 4 2 2" xfId="7449" xr:uid="{00000000-0005-0000-0000-0000759A0000}"/>
    <cellStyle name="Porcentual 2 2 2 2 2 4 2 2 2" xfId="17804" xr:uid="{00000000-0005-0000-0000-0000769A0000}"/>
    <cellStyle name="Porcentual 2 2 2 2 2 4 2 2 2 2" xfId="41116" xr:uid="{00000000-0005-0000-0000-0000779A0000}"/>
    <cellStyle name="Porcentual 2 2 2 2 2 4 2 2 3" xfId="12618" xr:uid="{00000000-0005-0000-0000-0000789A0000}"/>
    <cellStyle name="Porcentual 2 2 2 2 2 4 2 2 3 2" xfId="35801" xr:uid="{00000000-0005-0000-0000-0000799A0000}"/>
    <cellStyle name="Porcentual 2 2 2 2 2 4 2 2 4" xfId="30491" xr:uid="{00000000-0005-0000-0000-00007A9A0000}"/>
    <cellStyle name="Porcentual 2 2 2 2 2 4 2 2 5" xfId="25176" xr:uid="{00000000-0005-0000-0000-00007B9A0000}"/>
    <cellStyle name="Porcentual 2 2 2 2 2 4 2 3" xfId="9094" xr:uid="{00000000-0005-0000-0000-00007C9A0000}"/>
    <cellStyle name="Porcentual 2 2 2 2 2 4 2 3 2" xfId="19539" xr:uid="{00000000-0005-0000-0000-00007D9A0000}"/>
    <cellStyle name="Porcentual 2 2 2 2 2 4 2 3 2 2" xfId="42884" xr:uid="{00000000-0005-0000-0000-00007E9A0000}"/>
    <cellStyle name="Porcentual 2 2 2 2 2 4 2 3 3" xfId="14385" xr:uid="{00000000-0005-0000-0000-00007F9A0000}"/>
    <cellStyle name="Porcentual 2 2 2 2 2 4 2 3 3 2" xfId="37569" xr:uid="{00000000-0005-0000-0000-0000809A0000}"/>
    <cellStyle name="Porcentual 2 2 2 2 2 4 2 3 4" xfId="32259" xr:uid="{00000000-0005-0000-0000-0000819A0000}"/>
    <cellStyle name="Porcentual 2 2 2 2 2 4 2 3 5" xfId="26944" xr:uid="{00000000-0005-0000-0000-0000829A0000}"/>
    <cellStyle name="Porcentual 2 2 2 2 2 4 2 4" xfId="16166" xr:uid="{00000000-0005-0000-0000-0000839A0000}"/>
    <cellStyle name="Porcentual 2 2 2 2 2 4 2 4 2" xfId="39353" xr:uid="{00000000-0005-0000-0000-0000849A0000}"/>
    <cellStyle name="Porcentual 2 2 2 2 2 4 2 5" xfId="10857" xr:uid="{00000000-0005-0000-0000-0000859A0000}"/>
    <cellStyle name="Porcentual 2 2 2 2 2 4 2 5 2" xfId="34038" xr:uid="{00000000-0005-0000-0000-0000869A0000}"/>
    <cellStyle name="Porcentual 2 2 2 2 2 4 2 6" xfId="21484" xr:uid="{00000000-0005-0000-0000-0000879A0000}"/>
    <cellStyle name="Porcentual 2 2 2 2 2 4 2 6 2" xfId="28728" xr:uid="{00000000-0005-0000-0000-0000889A0000}"/>
    <cellStyle name="Porcentual 2 2 2 2 2 4 2 7" xfId="23413" xr:uid="{00000000-0005-0000-0000-0000899A0000}"/>
    <cellStyle name="Porcentual 2 2 2 2 2 4 2 8" xfId="44679" xr:uid="{00000000-0005-0000-0000-00008A9A0000}"/>
    <cellStyle name="Porcentual 2 2 2 2 2 4 2 9" xfId="5695" xr:uid="{00000000-0005-0000-0000-00008B9A0000}"/>
    <cellStyle name="Porcentual 2 2 2 2 2 4 3" xfId="6649" xr:uid="{00000000-0005-0000-0000-00008C9A0000}"/>
    <cellStyle name="Porcentual 2 2 2 2 2 4 3 2" xfId="17052" xr:uid="{00000000-0005-0000-0000-00008D9A0000}"/>
    <cellStyle name="Porcentual 2 2 2 2 2 4 3 2 2" xfId="40304" xr:uid="{00000000-0005-0000-0000-00008E9A0000}"/>
    <cellStyle name="Porcentual 2 2 2 2 2 4 3 3" xfId="11806" xr:uid="{00000000-0005-0000-0000-00008F9A0000}"/>
    <cellStyle name="Porcentual 2 2 2 2 2 4 3 3 2" xfId="34989" xr:uid="{00000000-0005-0000-0000-0000909A0000}"/>
    <cellStyle name="Porcentual 2 2 2 2 2 4 3 4" xfId="29679" xr:uid="{00000000-0005-0000-0000-0000919A0000}"/>
    <cellStyle name="Porcentual 2 2 2 2 2 4 3 5" xfId="24364" xr:uid="{00000000-0005-0000-0000-0000929A0000}"/>
    <cellStyle name="Porcentual 2 2 2 2 2 4 4" xfId="8341" xr:uid="{00000000-0005-0000-0000-0000939A0000}"/>
    <cellStyle name="Porcentual 2 2 2 2 2 4 4 2" xfId="18727" xr:uid="{00000000-0005-0000-0000-0000949A0000}"/>
    <cellStyle name="Porcentual 2 2 2 2 2 4 4 2 2" xfId="42072" xr:uid="{00000000-0005-0000-0000-0000959A0000}"/>
    <cellStyle name="Porcentual 2 2 2 2 2 4 4 3" xfId="13573" xr:uid="{00000000-0005-0000-0000-0000969A0000}"/>
    <cellStyle name="Porcentual 2 2 2 2 2 4 4 3 2" xfId="36757" xr:uid="{00000000-0005-0000-0000-0000979A0000}"/>
    <cellStyle name="Porcentual 2 2 2 2 2 4 4 4" xfId="31447" xr:uid="{00000000-0005-0000-0000-0000989A0000}"/>
    <cellStyle name="Porcentual 2 2 2 2 2 4 4 5" xfId="26132" xr:uid="{00000000-0005-0000-0000-0000999A0000}"/>
    <cellStyle name="Porcentual 2 2 2 2 2 4 5" xfId="15354" xr:uid="{00000000-0005-0000-0000-00009A9A0000}"/>
    <cellStyle name="Porcentual 2 2 2 2 2 4 5 2" xfId="38541" xr:uid="{00000000-0005-0000-0000-00009B9A0000}"/>
    <cellStyle name="Porcentual 2 2 2 2 2 4 6" xfId="10045" xr:uid="{00000000-0005-0000-0000-00009C9A0000}"/>
    <cellStyle name="Porcentual 2 2 2 2 2 4 6 2" xfId="33226" xr:uid="{00000000-0005-0000-0000-00009D9A0000}"/>
    <cellStyle name="Porcentual 2 2 2 2 2 4 7" xfId="20672" xr:uid="{00000000-0005-0000-0000-00009E9A0000}"/>
    <cellStyle name="Porcentual 2 2 2 2 2 4 7 2" xfId="27916" xr:uid="{00000000-0005-0000-0000-00009F9A0000}"/>
    <cellStyle name="Porcentual 2 2 2 2 2 4 8" xfId="22601" xr:uid="{00000000-0005-0000-0000-0000A09A0000}"/>
    <cellStyle name="Porcentual 2 2 2 2 2 4 9" xfId="43867" xr:uid="{00000000-0005-0000-0000-0000A19A0000}"/>
    <cellStyle name="Porcentual 2 2 2 2 2 5" xfId="657" xr:uid="{00000000-0005-0000-0000-0000A29A0000}"/>
    <cellStyle name="Porcentual 2 2 2 2 2 5 10" xfId="2621" xr:uid="{00000000-0005-0000-0000-0000A39A0000}"/>
    <cellStyle name="Porcentual 2 2 2 2 2 5 2" xfId="6250" xr:uid="{00000000-0005-0000-0000-0000A49A0000}"/>
    <cellStyle name="Porcentual 2 2 2 2 2 5 2 2" xfId="16694" xr:uid="{00000000-0005-0000-0000-0000A59A0000}"/>
    <cellStyle name="Porcentual 2 2 2 2 2 5 2 2 2" xfId="39898" xr:uid="{00000000-0005-0000-0000-0000A69A0000}"/>
    <cellStyle name="Porcentual 2 2 2 2 2 5 2 3" xfId="11400" xr:uid="{00000000-0005-0000-0000-0000A79A0000}"/>
    <cellStyle name="Porcentual 2 2 2 2 2 5 2 3 2" xfId="34583" xr:uid="{00000000-0005-0000-0000-0000A89A0000}"/>
    <cellStyle name="Porcentual 2 2 2 2 2 5 2 4" xfId="29273" xr:uid="{00000000-0005-0000-0000-0000A99A0000}"/>
    <cellStyle name="Porcentual 2 2 2 2 2 5 2 5" xfId="23958" xr:uid="{00000000-0005-0000-0000-0000AA9A0000}"/>
    <cellStyle name="Porcentual 2 2 2 2 2 5 3" xfId="7983" xr:uid="{00000000-0005-0000-0000-0000AB9A0000}"/>
    <cellStyle name="Porcentual 2 2 2 2 2 5 3 2" xfId="18322" xr:uid="{00000000-0005-0000-0000-0000AC9A0000}"/>
    <cellStyle name="Porcentual 2 2 2 2 2 5 3 2 2" xfId="41666" xr:uid="{00000000-0005-0000-0000-0000AD9A0000}"/>
    <cellStyle name="Porcentual 2 2 2 2 2 5 3 3" xfId="13167" xr:uid="{00000000-0005-0000-0000-0000AE9A0000}"/>
    <cellStyle name="Porcentual 2 2 2 2 2 5 3 3 2" xfId="36351" xr:uid="{00000000-0005-0000-0000-0000AF9A0000}"/>
    <cellStyle name="Porcentual 2 2 2 2 2 5 3 4" xfId="31041" xr:uid="{00000000-0005-0000-0000-0000B09A0000}"/>
    <cellStyle name="Porcentual 2 2 2 2 2 5 3 5" xfId="25726" xr:uid="{00000000-0005-0000-0000-0000B19A0000}"/>
    <cellStyle name="Porcentual 2 2 2 2 2 5 4" xfId="14948" xr:uid="{00000000-0005-0000-0000-0000B29A0000}"/>
    <cellStyle name="Porcentual 2 2 2 2 2 5 4 2" xfId="38135" xr:uid="{00000000-0005-0000-0000-0000B39A0000}"/>
    <cellStyle name="Porcentual 2 2 2 2 2 5 5" xfId="9639" xr:uid="{00000000-0005-0000-0000-0000B49A0000}"/>
    <cellStyle name="Porcentual 2 2 2 2 2 5 5 2" xfId="32820" xr:uid="{00000000-0005-0000-0000-0000B59A0000}"/>
    <cellStyle name="Porcentual 2 2 2 2 2 5 6" xfId="20266" xr:uid="{00000000-0005-0000-0000-0000B69A0000}"/>
    <cellStyle name="Porcentual 2 2 2 2 2 5 6 2" xfId="27510" xr:uid="{00000000-0005-0000-0000-0000B79A0000}"/>
    <cellStyle name="Porcentual 2 2 2 2 2 5 7" xfId="22195" xr:uid="{00000000-0005-0000-0000-0000B89A0000}"/>
    <cellStyle name="Porcentual 2 2 2 2 2 5 8" xfId="43461" xr:uid="{00000000-0005-0000-0000-0000B99A0000}"/>
    <cellStyle name="Porcentual 2 2 2 2 2 5 9" xfId="5696" xr:uid="{00000000-0005-0000-0000-0000BA9A0000}"/>
    <cellStyle name="Porcentual 2 2 2 2 2 6" xfId="1484" xr:uid="{00000000-0005-0000-0000-0000BB9A0000}"/>
    <cellStyle name="Porcentual 2 2 2 2 2 6 10" xfId="3433" xr:uid="{00000000-0005-0000-0000-0000BC9A0000}"/>
    <cellStyle name="Porcentual 2 2 2 2 2 6 2" xfId="7049" xr:uid="{00000000-0005-0000-0000-0000BD9A0000}"/>
    <cellStyle name="Porcentual 2 2 2 2 2 6 2 2" xfId="17422" xr:uid="{00000000-0005-0000-0000-0000BE9A0000}"/>
    <cellStyle name="Porcentual 2 2 2 2 2 6 2 2 2" xfId="40710" xr:uid="{00000000-0005-0000-0000-0000BF9A0000}"/>
    <cellStyle name="Porcentual 2 2 2 2 2 6 2 3" xfId="12212" xr:uid="{00000000-0005-0000-0000-0000C09A0000}"/>
    <cellStyle name="Porcentual 2 2 2 2 2 6 2 3 2" xfId="35395" xr:uid="{00000000-0005-0000-0000-0000C19A0000}"/>
    <cellStyle name="Porcentual 2 2 2 2 2 6 2 4" xfId="30085" xr:uid="{00000000-0005-0000-0000-0000C29A0000}"/>
    <cellStyle name="Porcentual 2 2 2 2 2 6 2 5" xfId="24770" xr:uid="{00000000-0005-0000-0000-0000C39A0000}"/>
    <cellStyle name="Porcentual 2 2 2 2 2 6 3" xfId="8711" xr:uid="{00000000-0005-0000-0000-0000C49A0000}"/>
    <cellStyle name="Porcentual 2 2 2 2 2 6 3 2" xfId="19133" xr:uid="{00000000-0005-0000-0000-0000C59A0000}"/>
    <cellStyle name="Porcentual 2 2 2 2 2 6 3 2 2" xfId="42478" xr:uid="{00000000-0005-0000-0000-0000C69A0000}"/>
    <cellStyle name="Porcentual 2 2 2 2 2 6 3 3" xfId="13979" xr:uid="{00000000-0005-0000-0000-0000C79A0000}"/>
    <cellStyle name="Porcentual 2 2 2 2 2 6 3 3 2" xfId="37163" xr:uid="{00000000-0005-0000-0000-0000C89A0000}"/>
    <cellStyle name="Porcentual 2 2 2 2 2 6 3 4" xfId="31853" xr:uid="{00000000-0005-0000-0000-0000C99A0000}"/>
    <cellStyle name="Porcentual 2 2 2 2 2 6 3 5" xfId="26538" xr:uid="{00000000-0005-0000-0000-0000CA9A0000}"/>
    <cellStyle name="Porcentual 2 2 2 2 2 6 4" xfId="15760" xr:uid="{00000000-0005-0000-0000-0000CB9A0000}"/>
    <cellStyle name="Porcentual 2 2 2 2 2 6 4 2" xfId="38947" xr:uid="{00000000-0005-0000-0000-0000CC9A0000}"/>
    <cellStyle name="Porcentual 2 2 2 2 2 6 5" xfId="10451" xr:uid="{00000000-0005-0000-0000-0000CD9A0000}"/>
    <cellStyle name="Porcentual 2 2 2 2 2 6 5 2" xfId="33632" xr:uid="{00000000-0005-0000-0000-0000CE9A0000}"/>
    <cellStyle name="Porcentual 2 2 2 2 2 6 6" xfId="21078" xr:uid="{00000000-0005-0000-0000-0000CF9A0000}"/>
    <cellStyle name="Porcentual 2 2 2 2 2 6 6 2" xfId="28322" xr:uid="{00000000-0005-0000-0000-0000D09A0000}"/>
    <cellStyle name="Porcentual 2 2 2 2 2 6 7" xfId="23007" xr:uid="{00000000-0005-0000-0000-0000D19A0000}"/>
    <cellStyle name="Porcentual 2 2 2 2 2 6 8" xfId="44273" xr:uid="{00000000-0005-0000-0000-0000D29A0000}"/>
    <cellStyle name="Porcentual 2 2 2 2 2 6 9" xfId="5697" xr:uid="{00000000-0005-0000-0000-0000D39A0000}"/>
    <cellStyle name="Porcentual 2 2 2 2 2 7" xfId="6118" xr:uid="{00000000-0005-0000-0000-0000D49A0000}"/>
    <cellStyle name="Porcentual 2 2 2 2 2 7 2" xfId="16560" xr:uid="{00000000-0005-0000-0000-0000D59A0000}"/>
    <cellStyle name="Porcentual 2 2 2 2 2 7 2 2" xfId="39764" xr:uid="{00000000-0005-0000-0000-0000D69A0000}"/>
    <cellStyle name="Porcentual 2 2 2 2 2 7 3" xfId="11266" xr:uid="{00000000-0005-0000-0000-0000D79A0000}"/>
    <cellStyle name="Porcentual 2 2 2 2 2 7 3 2" xfId="34449" xr:uid="{00000000-0005-0000-0000-0000D89A0000}"/>
    <cellStyle name="Porcentual 2 2 2 2 2 7 4" xfId="29139" xr:uid="{00000000-0005-0000-0000-0000D99A0000}"/>
    <cellStyle name="Porcentual 2 2 2 2 2 7 5" xfId="23824" xr:uid="{00000000-0005-0000-0000-0000DA9A0000}"/>
    <cellStyle name="Porcentual 2 2 2 2 2 8" xfId="7849" xr:uid="{00000000-0005-0000-0000-0000DB9A0000}"/>
    <cellStyle name="Porcentual 2 2 2 2 2 8 2" xfId="18188" xr:uid="{00000000-0005-0000-0000-0000DC9A0000}"/>
    <cellStyle name="Porcentual 2 2 2 2 2 8 2 2" xfId="41532" xr:uid="{00000000-0005-0000-0000-0000DD9A0000}"/>
    <cellStyle name="Porcentual 2 2 2 2 2 8 3" xfId="13033" xr:uid="{00000000-0005-0000-0000-0000DE9A0000}"/>
    <cellStyle name="Porcentual 2 2 2 2 2 8 3 2" xfId="36217" xr:uid="{00000000-0005-0000-0000-0000DF9A0000}"/>
    <cellStyle name="Porcentual 2 2 2 2 2 8 4" xfId="30907" xr:uid="{00000000-0005-0000-0000-0000E09A0000}"/>
    <cellStyle name="Porcentual 2 2 2 2 2 8 5" xfId="25592" xr:uid="{00000000-0005-0000-0000-0000E19A0000}"/>
    <cellStyle name="Porcentual 2 2 2 2 2 9" xfId="14814" xr:uid="{00000000-0005-0000-0000-0000E29A0000}"/>
    <cellStyle name="Porcentual 2 2 2 2 2 9 2" xfId="38001" xr:uid="{00000000-0005-0000-0000-0000E39A0000}"/>
    <cellStyle name="Porcentual 2 2 2 2 3" xfId="733" xr:uid="{00000000-0005-0000-0000-0000E49A0000}"/>
    <cellStyle name="Porcentual 2 2 2 2 3 10" xfId="43534" xr:uid="{00000000-0005-0000-0000-0000E59A0000}"/>
    <cellStyle name="Porcentual 2 2 2 2 3 11" xfId="5698" xr:uid="{00000000-0005-0000-0000-0000E69A0000}"/>
    <cellStyle name="Porcentual 2 2 2 2 3 12" xfId="2694" xr:uid="{00000000-0005-0000-0000-0000E79A0000}"/>
    <cellStyle name="Porcentual 2 2 2 2 3 2" xfId="1149" xr:uid="{00000000-0005-0000-0000-0000E89A0000}"/>
    <cellStyle name="Porcentual 2 2 2 2 3 2 10" xfId="5699" xr:uid="{00000000-0005-0000-0000-0000E99A0000}"/>
    <cellStyle name="Porcentual 2 2 2 2 3 2 11" xfId="3100" xr:uid="{00000000-0005-0000-0000-0000EA9A0000}"/>
    <cellStyle name="Porcentual 2 2 2 2 3 2 2" xfId="1964" xr:uid="{00000000-0005-0000-0000-0000EB9A0000}"/>
    <cellStyle name="Porcentual 2 2 2 2 3 2 2 10" xfId="3912" xr:uid="{00000000-0005-0000-0000-0000EC9A0000}"/>
    <cellStyle name="Porcentual 2 2 2 2 3 2 2 2" xfId="7521" xr:uid="{00000000-0005-0000-0000-0000ED9A0000}"/>
    <cellStyle name="Porcentual 2 2 2 2 3 2 2 2 2" xfId="17865" xr:uid="{00000000-0005-0000-0000-0000EE9A0000}"/>
    <cellStyle name="Porcentual 2 2 2 2 3 2 2 2 2 2" xfId="41189" xr:uid="{00000000-0005-0000-0000-0000EF9A0000}"/>
    <cellStyle name="Porcentual 2 2 2 2 3 2 2 2 3" xfId="12691" xr:uid="{00000000-0005-0000-0000-0000F09A0000}"/>
    <cellStyle name="Porcentual 2 2 2 2 3 2 2 2 3 2" xfId="35874" xr:uid="{00000000-0005-0000-0000-0000F19A0000}"/>
    <cellStyle name="Porcentual 2 2 2 2 3 2 2 2 4" xfId="30564" xr:uid="{00000000-0005-0000-0000-0000F29A0000}"/>
    <cellStyle name="Porcentual 2 2 2 2 3 2 2 2 5" xfId="25249" xr:uid="{00000000-0005-0000-0000-0000F39A0000}"/>
    <cellStyle name="Porcentual 2 2 2 2 3 2 2 3" xfId="9155" xr:uid="{00000000-0005-0000-0000-0000F49A0000}"/>
    <cellStyle name="Porcentual 2 2 2 2 3 2 2 3 2" xfId="19612" xr:uid="{00000000-0005-0000-0000-0000F59A0000}"/>
    <cellStyle name="Porcentual 2 2 2 2 3 2 2 3 2 2" xfId="42957" xr:uid="{00000000-0005-0000-0000-0000F69A0000}"/>
    <cellStyle name="Porcentual 2 2 2 2 3 2 2 3 3" xfId="14458" xr:uid="{00000000-0005-0000-0000-0000F79A0000}"/>
    <cellStyle name="Porcentual 2 2 2 2 3 2 2 3 3 2" xfId="37642" xr:uid="{00000000-0005-0000-0000-0000F89A0000}"/>
    <cellStyle name="Porcentual 2 2 2 2 3 2 2 3 4" xfId="32332" xr:uid="{00000000-0005-0000-0000-0000F99A0000}"/>
    <cellStyle name="Porcentual 2 2 2 2 3 2 2 3 5" xfId="27017" xr:uid="{00000000-0005-0000-0000-0000FA9A0000}"/>
    <cellStyle name="Porcentual 2 2 2 2 3 2 2 4" xfId="16239" xr:uid="{00000000-0005-0000-0000-0000FB9A0000}"/>
    <cellStyle name="Porcentual 2 2 2 2 3 2 2 4 2" xfId="39426" xr:uid="{00000000-0005-0000-0000-0000FC9A0000}"/>
    <cellStyle name="Porcentual 2 2 2 2 3 2 2 5" xfId="10930" xr:uid="{00000000-0005-0000-0000-0000FD9A0000}"/>
    <cellStyle name="Porcentual 2 2 2 2 3 2 2 5 2" xfId="34111" xr:uid="{00000000-0005-0000-0000-0000FE9A0000}"/>
    <cellStyle name="Porcentual 2 2 2 2 3 2 2 6" xfId="21557" xr:uid="{00000000-0005-0000-0000-0000FF9A0000}"/>
    <cellStyle name="Porcentual 2 2 2 2 3 2 2 6 2" xfId="28801" xr:uid="{00000000-0005-0000-0000-0000009B0000}"/>
    <cellStyle name="Porcentual 2 2 2 2 3 2 2 7" xfId="23486" xr:uid="{00000000-0005-0000-0000-0000019B0000}"/>
    <cellStyle name="Porcentual 2 2 2 2 3 2 2 8" xfId="44752" xr:uid="{00000000-0005-0000-0000-0000029B0000}"/>
    <cellStyle name="Porcentual 2 2 2 2 3 2 2 9" xfId="5700" xr:uid="{00000000-0005-0000-0000-0000039B0000}"/>
    <cellStyle name="Porcentual 2 2 2 2 3 2 3" xfId="6721" xr:uid="{00000000-0005-0000-0000-0000049B0000}"/>
    <cellStyle name="Porcentual 2 2 2 2 3 2 3 2" xfId="17113" xr:uid="{00000000-0005-0000-0000-0000059B0000}"/>
    <cellStyle name="Porcentual 2 2 2 2 3 2 3 2 2" xfId="40377" xr:uid="{00000000-0005-0000-0000-0000069B0000}"/>
    <cellStyle name="Porcentual 2 2 2 2 3 2 3 3" xfId="11879" xr:uid="{00000000-0005-0000-0000-0000079B0000}"/>
    <cellStyle name="Porcentual 2 2 2 2 3 2 3 3 2" xfId="35062" xr:uid="{00000000-0005-0000-0000-0000089B0000}"/>
    <cellStyle name="Porcentual 2 2 2 2 3 2 3 4" xfId="29752" xr:uid="{00000000-0005-0000-0000-0000099B0000}"/>
    <cellStyle name="Porcentual 2 2 2 2 3 2 3 5" xfId="24437" xr:uid="{00000000-0005-0000-0000-00000A9B0000}"/>
    <cellStyle name="Porcentual 2 2 2 2 3 2 4" xfId="8402" xr:uid="{00000000-0005-0000-0000-00000B9B0000}"/>
    <cellStyle name="Porcentual 2 2 2 2 3 2 4 2" xfId="18800" xr:uid="{00000000-0005-0000-0000-00000C9B0000}"/>
    <cellStyle name="Porcentual 2 2 2 2 3 2 4 2 2" xfId="42145" xr:uid="{00000000-0005-0000-0000-00000D9B0000}"/>
    <cellStyle name="Porcentual 2 2 2 2 3 2 4 3" xfId="13646" xr:uid="{00000000-0005-0000-0000-00000E9B0000}"/>
    <cellStyle name="Porcentual 2 2 2 2 3 2 4 3 2" xfId="36830" xr:uid="{00000000-0005-0000-0000-00000F9B0000}"/>
    <cellStyle name="Porcentual 2 2 2 2 3 2 4 4" xfId="31520" xr:uid="{00000000-0005-0000-0000-0000109B0000}"/>
    <cellStyle name="Porcentual 2 2 2 2 3 2 4 5" xfId="26205" xr:uid="{00000000-0005-0000-0000-0000119B0000}"/>
    <cellStyle name="Porcentual 2 2 2 2 3 2 5" xfId="15427" xr:uid="{00000000-0005-0000-0000-0000129B0000}"/>
    <cellStyle name="Porcentual 2 2 2 2 3 2 5 2" xfId="38614" xr:uid="{00000000-0005-0000-0000-0000139B0000}"/>
    <cellStyle name="Porcentual 2 2 2 2 3 2 6" xfId="10118" xr:uid="{00000000-0005-0000-0000-0000149B0000}"/>
    <cellStyle name="Porcentual 2 2 2 2 3 2 6 2" xfId="33299" xr:uid="{00000000-0005-0000-0000-0000159B0000}"/>
    <cellStyle name="Porcentual 2 2 2 2 3 2 7" xfId="20745" xr:uid="{00000000-0005-0000-0000-0000169B0000}"/>
    <cellStyle name="Porcentual 2 2 2 2 3 2 7 2" xfId="27989" xr:uid="{00000000-0005-0000-0000-0000179B0000}"/>
    <cellStyle name="Porcentual 2 2 2 2 3 2 8" xfId="22674" xr:uid="{00000000-0005-0000-0000-0000189B0000}"/>
    <cellStyle name="Porcentual 2 2 2 2 3 2 9" xfId="43940" xr:uid="{00000000-0005-0000-0000-0000199B0000}"/>
    <cellStyle name="Porcentual 2 2 2 2 3 3" xfId="1557" xr:uid="{00000000-0005-0000-0000-00001A9B0000}"/>
    <cellStyle name="Porcentual 2 2 2 2 3 3 10" xfId="3506" xr:uid="{00000000-0005-0000-0000-00001B9B0000}"/>
    <cellStyle name="Porcentual 2 2 2 2 3 3 2" xfId="7121" xr:uid="{00000000-0005-0000-0000-00001C9B0000}"/>
    <cellStyle name="Porcentual 2 2 2 2 3 3 2 2" xfId="17483" xr:uid="{00000000-0005-0000-0000-00001D9B0000}"/>
    <cellStyle name="Porcentual 2 2 2 2 3 3 2 2 2" xfId="40783" xr:uid="{00000000-0005-0000-0000-00001E9B0000}"/>
    <cellStyle name="Porcentual 2 2 2 2 3 3 2 3" xfId="12285" xr:uid="{00000000-0005-0000-0000-00001F9B0000}"/>
    <cellStyle name="Porcentual 2 2 2 2 3 3 2 3 2" xfId="35468" xr:uid="{00000000-0005-0000-0000-0000209B0000}"/>
    <cellStyle name="Porcentual 2 2 2 2 3 3 2 4" xfId="30158" xr:uid="{00000000-0005-0000-0000-0000219B0000}"/>
    <cellStyle name="Porcentual 2 2 2 2 3 3 2 5" xfId="24843" xr:uid="{00000000-0005-0000-0000-0000229B0000}"/>
    <cellStyle name="Porcentual 2 2 2 2 3 3 3" xfId="8772" xr:uid="{00000000-0005-0000-0000-0000239B0000}"/>
    <cellStyle name="Porcentual 2 2 2 2 3 3 3 2" xfId="19206" xr:uid="{00000000-0005-0000-0000-0000249B0000}"/>
    <cellStyle name="Porcentual 2 2 2 2 3 3 3 2 2" xfId="42551" xr:uid="{00000000-0005-0000-0000-0000259B0000}"/>
    <cellStyle name="Porcentual 2 2 2 2 3 3 3 3" xfId="14052" xr:uid="{00000000-0005-0000-0000-0000269B0000}"/>
    <cellStyle name="Porcentual 2 2 2 2 3 3 3 3 2" xfId="37236" xr:uid="{00000000-0005-0000-0000-0000279B0000}"/>
    <cellStyle name="Porcentual 2 2 2 2 3 3 3 4" xfId="31926" xr:uid="{00000000-0005-0000-0000-0000289B0000}"/>
    <cellStyle name="Porcentual 2 2 2 2 3 3 3 5" xfId="26611" xr:uid="{00000000-0005-0000-0000-0000299B0000}"/>
    <cellStyle name="Porcentual 2 2 2 2 3 3 4" xfId="15833" xr:uid="{00000000-0005-0000-0000-00002A9B0000}"/>
    <cellStyle name="Porcentual 2 2 2 2 3 3 4 2" xfId="39020" xr:uid="{00000000-0005-0000-0000-00002B9B0000}"/>
    <cellStyle name="Porcentual 2 2 2 2 3 3 5" xfId="10524" xr:uid="{00000000-0005-0000-0000-00002C9B0000}"/>
    <cellStyle name="Porcentual 2 2 2 2 3 3 5 2" xfId="33705" xr:uid="{00000000-0005-0000-0000-00002D9B0000}"/>
    <cellStyle name="Porcentual 2 2 2 2 3 3 6" xfId="21151" xr:uid="{00000000-0005-0000-0000-00002E9B0000}"/>
    <cellStyle name="Porcentual 2 2 2 2 3 3 6 2" xfId="28395" xr:uid="{00000000-0005-0000-0000-00002F9B0000}"/>
    <cellStyle name="Porcentual 2 2 2 2 3 3 7" xfId="23080" xr:uid="{00000000-0005-0000-0000-0000309B0000}"/>
    <cellStyle name="Porcentual 2 2 2 2 3 3 8" xfId="44346" xr:uid="{00000000-0005-0000-0000-0000319B0000}"/>
    <cellStyle name="Porcentual 2 2 2 2 3 3 9" xfId="5701" xr:uid="{00000000-0005-0000-0000-0000329B0000}"/>
    <cellStyle name="Porcentual 2 2 2 2 3 4" xfId="6322" xr:uid="{00000000-0005-0000-0000-0000339B0000}"/>
    <cellStyle name="Porcentual 2 2 2 2 3 4 2" xfId="16755" xr:uid="{00000000-0005-0000-0000-0000349B0000}"/>
    <cellStyle name="Porcentual 2 2 2 2 3 4 2 2" xfId="39971" xr:uid="{00000000-0005-0000-0000-0000359B0000}"/>
    <cellStyle name="Porcentual 2 2 2 2 3 4 3" xfId="11473" xr:uid="{00000000-0005-0000-0000-0000369B0000}"/>
    <cellStyle name="Porcentual 2 2 2 2 3 4 3 2" xfId="34656" xr:uid="{00000000-0005-0000-0000-0000379B0000}"/>
    <cellStyle name="Porcentual 2 2 2 2 3 4 4" xfId="29346" xr:uid="{00000000-0005-0000-0000-0000389B0000}"/>
    <cellStyle name="Porcentual 2 2 2 2 3 4 5" xfId="24031" xr:uid="{00000000-0005-0000-0000-0000399B0000}"/>
    <cellStyle name="Porcentual 2 2 2 2 3 5" xfId="8044" xr:uid="{00000000-0005-0000-0000-00003A9B0000}"/>
    <cellStyle name="Porcentual 2 2 2 2 3 5 2" xfId="18395" xr:uid="{00000000-0005-0000-0000-00003B9B0000}"/>
    <cellStyle name="Porcentual 2 2 2 2 3 5 2 2" xfId="41739" xr:uid="{00000000-0005-0000-0000-00003C9B0000}"/>
    <cellStyle name="Porcentual 2 2 2 2 3 5 3" xfId="13240" xr:uid="{00000000-0005-0000-0000-00003D9B0000}"/>
    <cellStyle name="Porcentual 2 2 2 2 3 5 3 2" xfId="36424" xr:uid="{00000000-0005-0000-0000-00003E9B0000}"/>
    <cellStyle name="Porcentual 2 2 2 2 3 5 4" xfId="31114" xr:uid="{00000000-0005-0000-0000-00003F9B0000}"/>
    <cellStyle name="Porcentual 2 2 2 2 3 5 5" xfId="25799" xr:uid="{00000000-0005-0000-0000-0000409B0000}"/>
    <cellStyle name="Porcentual 2 2 2 2 3 6" xfId="15021" xr:uid="{00000000-0005-0000-0000-0000419B0000}"/>
    <cellStyle name="Porcentual 2 2 2 2 3 6 2" xfId="38208" xr:uid="{00000000-0005-0000-0000-0000429B0000}"/>
    <cellStyle name="Porcentual 2 2 2 2 3 7" xfId="9712" xr:uid="{00000000-0005-0000-0000-0000439B0000}"/>
    <cellStyle name="Porcentual 2 2 2 2 3 7 2" xfId="32893" xr:uid="{00000000-0005-0000-0000-0000449B0000}"/>
    <cellStyle name="Porcentual 2 2 2 2 3 8" xfId="20339" xr:uid="{00000000-0005-0000-0000-0000459B0000}"/>
    <cellStyle name="Porcentual 2 2 2 2 3 8 2" xfId="27583" xr:uid="{00000000-0005-0000-0000-0000469B0000}"/>
    <cellStyle name="Porcentual 2 2 2 2 3 9" xfId="22268" xr:uid="{00000000-0005-0000-0000-0000479B0000}"/>
    <cellStyle name="Porcentual 2 2 2 2 4" xfId="870" xr:uid="{00000000-0005-0000-0000-0000489B0000}"/>
    <cellStyle name="Porcentual 2 2 2 2 4 10" xfId="43663" xr:uid="{00000000-0005-0000-0000-0000499B0000}"/>
    <cellStyle name="Porcentual 2 2 2 2 4 11" xfId="5702" xr:uid="{00000000-0005-0000-0000-00004A9B0000}"/>
    <cellStyle name="Porcentual 2 2 2 2 4 12" xfId="2823" xr:uid="{00000000-0005-0000-0000-00004B9B0000}"/>
    <cellStyle name="Porcentual 2 2 2 2 4 2" xfId="1278" xr:uid="{00000000-0005-0000-0000-00004C9B0000}"/>
    <cellStyle name="Porcentual 2 2 2 2 4 2 10" xfId="5703" xr:uid="{00000000-0005-0000-0000-00004D9B0000}"/>
    <cellStyle name="Porcentual 2 2 2 2 4 2 11" xfId="3229" xr:uid="{00000000-0005-0000-0000-00004E9B0000}"/>
    <cellStyle name="Porcentual 2 2 2 2 4 2 2" xfId="2093" xr:uid="{00000000-0005-0000-0000-00004F9B0000}"/>
    <cellStyle name="Porcentual 2 2 2 2 4 2 2 10" xfId="4041" xr:uid="{00000000-0005-0000-0000-0000509B0000}"/>
    <cellStyle name="Porcentual 2 2 2 2 4 2 2 2" xfId="7648" xr:uid="{00000000-0005-0000-0000-0000519B0000}"/>
    <cellStyle name="Porcentual 2 2 2 2 4 2 2 2 2" xfId="17982" xr:uid="{00000000-0005-0000-0000-0000529B0000}"/>
    <cellStyle name="Porcentual 2 2 2 2 4 2 2 2 2 2" xfId="41318" xr:uid="{00000000-0005-0000-0000-0000539B0000}"/>
    <cellStyle name="Porcentual 2 2 2 2 4 2 2 2 3" xfId="12820" xr:uid="{00000000-0005-0000-0000-0000549B0000}"/>
    <cellStyle name="Porcentual 2 2 2 2 4 2 2 2 3 2" xfId="36003" xr:uid="{00000000-0005-0000-0000-0000559B0000}"/>
    <cellStyle name="Porcentual 2 2 2 2 4 2 2 2 4" xfId="30693" xr:uid="{00000000-0005-0000-0000-0000569B0000}"/>
    <cellStyle name="Porcentual 2 2 2 2 4 2 2 2 5" xfId="25378" xr:uid="{00000000-0005-0000-0000-0000579B0000}"/>
    <cellStyle name="Porcentual 2 2 2 2 4 2 2 3" xfId="9272" xr:uid="{00000000-0005-0000-0000-0000589B0000}"/>
    <cellStyle name="Porcentual 2 2 2 2 4 2 2 3 2" xfId="19741" xr:uid="{00000000-0005-0000-0000-0000599B0000}"/>
    <cellStyle name="Porcentual 2 2 2 2 4 2 2 3 2 2" xfId="43086" xr:uid="{00000000-0005-0000-0000-00005A9B0000}"/>
    <cellStyle name="Porcentual 2 2 2 2 4 2 2 3 3" xfId="14587" xr:uid="{00000000-0005-0000-0000-00005B9B0000}"/>
    <cellStyle name="Porcentual 2 2 2 2 4 2 2 3 3 2" xfId="37771" xr:uid="{00000000-0005-0000-0000-00005C9B0000}"/>
    <cellStyle name="Porcentual 2 2 2 2 4 2 2 3 4" xfId="32461" xr:uid="{00000000-0005-0000-0000-00005D9B0000}"/>
    <cellStyle name="Porcentual 2 2 2 2 4 2 2 3 5" xfId="27146" xr:uid="{00000000-0005-0000-0000-00005E9B0000}"/>
    <cellStyle name="Porcentual 2 2 2 2 4 2 2 4" xfId="16368" xr:uid="{00000000-0005-0000-0000-00005F9B0000}"/>
    <cellStyle name="Porcentual 2 2 2 2 4 2 2 4 2" xfId="39555" xr:uid="{00000000-0005-0000-0000-0000609B0000}"/>
    <cellStyle name="Porcentual 2 2 2 2 4 2 2 5" xfId="11059" xr:uid="{00000000-0005-0000-0000-0000619B0000}"/>
    <cellStyle name="Porcentual 2 2 2 2 4 2 2 5 2" xfId="34240" xr:uid="{00000000-0005-0000-0000-0000629B0000}"/>
    <cellStyle name="Porcentual 2 2 2 2 4 2 2 6" xfId="21686" xr:uid="{00000000-0005-0000-0000-0000639B0000}"/>
    <cellStyle name="Porcentual 2 2 2 2 4 2 2 6 2" xfId="28930" xr:uid="{00000000-0005-0000-0000-0000649B0000}"/>
    <cellStyle name="Porcentual 2 2 2 2 4 2 2 7" xfId="23615" xr:uid="{00000000-0005-0000-0000-0000659B0000}"/>
    <cellStyle name="Porcentual 2 2 2 2 4 2 2 8" xfId="44881" xr:uid="{00000000-0005-0000-0000-0000669B0000}"/>
    <cellStyle name="Porcentual 2 2 2 2 4 2 2 9" xfId="5704" xr:uid="{00000000-0005-0000-0000-0000679B0000}"/>
    <cellStyle name="Porcentual 2 2 2 2 4 2 3" xfId="6848" xr:uid="{00000000-0005-0000-0000-0000689B0000}"/>
    <cellStyle name="Porcentual 2 2 2 2 4 2 3 2" xfId="17218" xr:uid="{00000000-0005-0000-0000-0000699B0000}"/>
    <cellStyle name="Porcentual 2 2 2 2 4 2 3 2 2" xfId="40506" xr:uid="{00000000-0005-0000-0000-00006A9B0000}"/>
    <cellStyle name="Porcentual 2 2 2 2 4 2 3 3" xfId="12008" xr:uid="{00000000-0005-0000-0000-00006B9B0000}"/>
    <cellStyle name="Porcentual 2 2 2 2 4 2 3 3 2" xfId="35191" xr:uid="{00000000-0005-0000-0000-00006C9B0000}"/>
    <cellStyle name="Porcentual 2 2 2 2 4 2 3 4" xfId="29881" xr:uid="{00000000-0005-0000-0000-00006D9B0000}"/>
    <cellStyle name="Porcentual 2 2 2 2 4 2 3 5" xfId="24566" xr:uid="{00000000-0005-0000-0000-00006E9B0000}"/>
    <cellStyle name="Porcentual 2 2 2 2 4 2 4" xfId="8507" xr:uid="{00000000-0005-0000-0000-00006F9B0000}"/>
    <cellStyle name="Porcentual 2 2 2 2 4 2 4 2" xfId="18929" xr:uid="{00000000-0005-0000-0000-0000709B0000}"/>
    <cellStyle name="Porcentual 2 2 2 2 4 2 4 2 2" xfId="42274" xr:uid="{00000000-0005-0000-0000-0000719B0000}"/>
    <cellStyle name="Porcentual 2 2 2 2 4 2 4 3" xfId="13775" xr:uid="{00000000-0005-0000-0000-0000729B0000}"/>
    <cellStyle name="Porcentual 2 2 2 2 4 2 4 3 2" xfId="36959" xr:uid="{00000000-0005-0000-0000-0000739B0000}"/>
    <cellStyle name="Porcentual 2 2 2 2 4 2 4 4" xfId="31649" xr:uid="{00000000-0005-0000-0000-0000749B0000}"/>
    <cellStyle name="Porcentual 2 2 2 2 4 2 4 5" xfId="26334" xr:uid="{00000000-0005-0000-0000-0000759B0000}"/>
    <cellStyle name="Porcentual 2 2 2 2 4 2 5" xfId="15556" xr:uid="{00000000-0005-0000-0000-0000769B0000}"/>
    <cellStyle name="Porcentual 2 2 2 2 4 2 5 2" xfId="38743" xr:uid="{00000000-0005-0000-0000-0000779B0000}"/>
    <cellStyle name="Porcentual 2 2 2 2 4 2 6" xfId="10247" xr:uid="{00000000-0005-0000-0000-0000789B0000}"/>
    <cellStyle name="Porcentual 2 2 2 2 4 2 6 2" xfId="33428" xr:uid="{00000000-0005-0000-0000-0000799B0000}"/>
    <cellStyle name="Porcentual 2 2 2 2 4 2 7" xfId="20874" xr:uid="{00000000-0005-0000-0000-00007A9B0000}"/>
    <cellStyle name="Porcentual 2 2 2 2 4 2 7 2" xfId="28118" xr:uid="{00000000-0005-0000-0000-00007B9B0000}"/>
    <cellStyle name="Porcentual 2 2 2 2 4 2 8" xfId="22803" xr:uid="{00000000-0005-0000-0000-00007C9B0000}"/>
    <cellStyle name="Porcentual 2 2 2 2 4 2 9" xfId="44069" xr:uid="{00000000-0005-0000-0000-00007D9B0000}"/>
    <cellStyle name="Porcentual 2 2 2 2 4 3" xfId="1686" xr:uid="{00000000-0005-0000-0000-00007E9B0000}"/>
    <cellStyle name="Porcentual 2 2 2 2 4 3 10" xfId="3635" xr:uid="{00000000-0005-0000-0000-00007F9B0000}"/>
    <cellStyle name="Porcentual 2 2 2 2 4 3 2" xfId="7248" xr:uid="{00000000-0005-0000-0000-0000809B0000}"/>
    <cellStyle name="Porcentual 2 2 2 2 4 3 2 2" xfId="17600" xr:uid="{00000000-0005-0000-0000-0000819B0000}"/>
    <cellStyle name="Porcentual 2 2 2 2 4 3 2 2 2" xfId="40912" xr:uid="{00000000-0005-0000-0000-0000829B0000}"/>
    <cellStyle name="Porcentual 2 2 2 2 4 3 2 3" xfId="12414" xr:uid="{00000000-0005-0000-0000-0000839B0000}"/>
    <cellStyle name="Porcentual 2 2 2 2 4 3 2 3 2" xfId="35597" xr:uid="{00000000-0005-0000-0000-0000849B0000}"/>
    <cellStyle name="Porcentual 2 2 2 2 4 3 2 4" xfId="30287" xr:uid="{00000000-0005-0000-0000-0000859B0000}"/>
    <cellStyle name="Porcentual 2 2 2 2 4 3 2 5" xfId="24972" xr:uid="{00000000-0005-0000-0000-0000869B0000}"/>
    <cellStyle name="Porcentual 2 2 2 2 4 3 3" xfId="8889" xr:uid="{00000000-0005-0000-0000-0000879B0000}"/>
    <cellStyle name="Porcentual 2 2 2 2 4 3 3 2" xfId="19335" xr:uid="{00000000-0005-0000-0000-0000889B0000}"/>
    <cellStyle name="Porcentual 2 2 2 2 4 3 3 2 2" xfId="42680" xr:uid="{00000000-0005-0000-0000-0000899B0000}"/>
    <cellStyle name="Porcentual 2 2 2 2 4 3 3 3" xfId="14181" xr:uid="{00000000-0005-0000-0000-00008A9B0000}"/>
    <cellStyle name="Porcentual 2 2 2 2 4 3 3 3 2" xfId="37365" xr:uid="{00000000-0005-0000-0000-00008B9B0000}"/>
    <cellStyle name="Porcentual 2 2 2 2 4 3 3 4" xfId="32055" xr:uid="{00000000-0005-0000-0000-00008C9B0000}"/>
    <cellStyle name="Porcentual 2 2 2 2 4 3 3 5" xfId="26740" xr:uid="{00000000-0005-0000-0000-00008D9B0000}"/>
    <cellStyle name="Porcentual 2 2 2 2 4 3 4" xfId="15962" xr:uid="{00000000-0005-0000-0000-00008E9B0000}"/>
    <cellStyle name="Porcentual 2 2 2 2 4 3 4 2" xfId="39149" xr:uid="{00000000-0005-0000-0000-00008F9B0000}"/>
    <cellStyle name="Porcentual 2 2 2 2 4 3 5" xfId="10653" xr:uid="{00000000-0005-0000-0000-0000909B0000}"/>
    <cellStyle name="Porcentual 2 2 2 2 4 3 5 2" xfId="33834" xr:uid="{00000000-0005-0000-0000-0000919B0000}"/>
    <cellStyle name="Porcentual 2 2 2 2 4 3 6" xfId="21280" xr:uid="{00000000-0005-0000-0000-0000929B0000}"/>
    <cellStyle name="Porcentual 2 2 2 2 4 3 6 2" xfId="28524" xr:uid="{00000000-0005-0000-0000-0000939B0000}"/>
    <cellStyle name="Porcentual 2 2 2 2 4 3 7" xfId="23209" xr:uid="{00000000-0005-0000-0000-0000949B0000}"/>
    <cellStyle name="Porcentual 2 2 2 2 4 3 8" xfId="44475" xr:uid="{00000000-0005-0000-0000-0000959B0000}"/>
    <cellStyle name="Porcentual 2 2 2 2 4 3 9" xfId="5705" xr:uid="{00000000-0005-0000-0000-0000969B0000}"/>
    <cellStyle name="Porcentual 2 2 2 2 4 4" xfId="6449" xr:uid="{00000000-0005-0000-0000-0000979B0000}"/>
    <cellStyle name="Porcentual 2 2 2 2 4 4 2" xfId="16860" xr:uid="{00000000-0005-0000-0000-0000989B0000}"/>
    <cellStyle name="Porcentual 2 2 2 2 4 4 2 2" xfId="40100" xr:uid="{00000000-0005-0000-0000-0000999B0000}"/>
    <cellStyle name="Porcentual 2 2 2 2 4 4 3" xfId="11602" xr:uid="{00000000-0005-0000-0000-00009A9B0000}"/>
    <cellStyle name="Porcentual 2 2 2 2 4 4 3 2" xfId="34785" xr:uid="{00000000-0005-0000-0000-00009B9B0000}"/>
    <cellStyle name="Porcentual 2 2 2 2 4 4 4" xfId="29475" xr:uid="{00000000-0005-0000-0000-00009C9B0000}"/>
    <cellStyle name="Porcentual 2 2 2 2 4 4 5" xfId="24160" xr:uid="{00000000-0005-0000-0000-00009D9B0000}"/>
    <cellStyle name="Porcentual 2 2 2 2 4 5" xfId="8149" xr:uid="{00000000-0005-0000-0000-00009E9B0000}"/>
    <cellStyle name="Porcentual 2 2 2 2 4 5 2" xfId="18524" xr:uid="{00000000-0005-0000-0000-00009F9B0000}"/>
    <cellStyle name="Porcentual 2 2 2 2 4 5 2 2" xfId="41868" xr:uid="{00000000-0005-0000-0000-0000A09B0000}"/>
    <cellStyle name="Porcentual 2 2 2 2 4 5 3" xfId="13369" xr:uid="{00000000-0005-0000-0000-0000A19B0000}"/>
    <cellStyle name="Porcentual 2 2 2 2 4 5 3 2" xfId="36553" xr:uid="{00000000-0005-0000-0000-0000A29B0000}"/>
    <cellStyle name="Porcentual 2 2 2 2 4 5 4" xfId="31243" xr:uid="{00000000-0005-0000-0000-0000A39B0000}"/>
    <cellStyle name="Porcentual 2 2 2 2 4 5 5" xfId="25928" xr:uid="{00000000-0005-0000-0000-0000A49B0000}"/>
    <cellStyle name="Porcentual 2 2 2 2 4 6" xfId="15150" xr:uid="{00000000-0005-0000-0000-0000A59B0000}"/>
    <cellStyle name="Porcentual 2 2 2 2 4 6 2" xfId="38337" xr:uid="{00000000-0005-0000-0000-0000A69B0000}"/>
    <cellStyle name="Porcentual 2 2 2 2 4 7" xfId="9841" xr:uid="{00000000-0005-0000-0000-0000A79B0000}"/>
    <cellStyle name="Porcentual 2 2 2 2 4 7 2" xfId="33022" xr:uid="{00000000-0005-0000-0000-0000A89B0000}"/>
    <cellStyle name="Porcentual 2 2 2 2 4 8" xfId="20468" xr:uid="{00000000-0005-0000-0000-0000A99B0000}"/>
    <cellStyle name="Porcentual 2 2 2 2 4 8 2" xfId="27712" xr:uid="{00000000-0005-0000-0000-0000AA9B0000}"/>
    <cellStyle name="Porcentual 2 2 2 2 4 9" xfId="22397" xr:uid="{00000000-0005-0000-0000-0000AB9B0000}"/>
    <cellStyle name="Porcentual 2 2 2 2 5" xfId="1014" xr:uid="{00000000-0005-0000-0000-0000AC9B0000}"/>
    <cellStyle name="Porcentual 2 2 2 2 5 10" xfId="5706" xr:uid="{00000000-0005-0000-0000-0000AD9B0000}"/>
    <cellStyle name="Porcentual 2 2 2 2 5 11" xfId="2965" xr:uid="{00000000-0005-0000-0000-0000AE9B0000}"/>
    <cellStyle name="Porcentual 2 2 2 2 5 2" xfId="1829" xr:uid="{00000000-0005-0000-0000-0000AF9B0000}"/>
    <cellStyle name="Porcentual 2 2 2 2 5 2 10" xfId="3777" xr:uid="{00000000-0005-0000-0000-0000B09B0000}"/>
    <cellStyle name="Porcentual 2 2 2 2 5 2 2" xfId="7388" xr:uid="{00000000-0005-0000-0000-0000B19B0000}"/>
    <cellStyle name="Porcentual 2 2 2 2 5 2 2 2" xfId="17742" xr:uid="{00000000-0005-0000-0000-0000B29B0000}"/>
    <cellStyle name="Porcentual 2 2 2 2 5 2 2 2 2" xfId="41054" xr:uid="{00000000-0005-0000-0000-0000B39B0000}"/>
    <cellStyle name="Porcentual 2 2 2 2 5 2 2 3" xfId="12556" xr:uid="{00000000-0005-0000-0000-0000B49B0000}"/>
    <cellStyle name="Porcentual 2 2 2 2 5 2 2 3 2" xfId="35739" xr:uid="{00000000-0005-0000-0000-0000B59B0000}"/>
    <cellStyle name="Porcentual 2 2 2 2 5 2 2 4" xfId="30429" xr:uid="{00000000-0005-0000-0000-0000B69B0000}"/>
    <cellStyle name="Porcentual 2 2 2 2 5 2 2 5" xfId="25114" xr:uid="{00000000-0005-0000-0000-0000B79B0000}"/>
    <cellStyle name="Porcentual 2 2 2 2 5 2 3" xfId="9032" xr:uid="{00000000-0005-0000-0000-0000B89B0000}"/>
    <cellStyle name="Porcentual 2 2 2 2 5 2 3 2" xfId="19477" xr:uid="{00000000-0005-0000-0000-0000B99B0000}"/>
    <cellStyle name="Porcentual 2 2 2 2 5 2 3 2 2" xfId="42822" xr:uid="{00000000-0005-0000-0000-0000BA9B0000}"/>
    <cellStyle name="Porcentual 2 2 2 2 5 2 3 3" xfId="14323" xr:uid="{00000000-0005-0000-0000-0000BB9B0000}"/>
    <cellStyle name="Porcentual 2 2 2 2 5 2 3 3 2" xfId="37507" xr:uid="{00000000-0005-0000-0000-0000BC9B0000}"/>
    <cellStyle name="Porcentual 2 2 2 2 5 2 3 4" xfId="32197" xr:uid="{00000000-0005-0000-0000-0000BD9B0000}"/>
    <cellStyle name="Porcentual 2 2 2 2 5 2 3 5" xfId="26882" xr:uid="{00000000-0005-0000-0000-0000BE9B0000}"/>
    <cellStyle name="Porcentual 2 2 2 2 5 2 4" xfId="16104" xr:uid="{00000000-0005-0000-0000-0000BF9B0000}"/>
    <cellStyle name="Porcentual 2 2 2 2 5 2 4 2" xfId="39291" xr:uid="{00000000-0005-0000-0000-0000C09B0000}"/>
    <cellStyle name="Porcentual 2 2 2 2 5 2 5" xfId="10795" xr:uid="{00000000-0005-0000-0000-0000C19B0000}"/>
    <cellStyle name="Porcentual 2 2 2 2 5 2 5 2" xfId="33976" xr:uid="{00000000-0005-0000-0000-0000C29B0000}"/>
    <cellStyle name="Porcentual 2 2 2 2 5 2 6" xfId="21422" xr:uid="{00000000-0005-0000-0000-0000C39B0000}"/>
    <cellStyle name="Porcentual 2 2 2 2 5 2 6 2" xfId="28666" xr:uid="{00000000-0005-0000-0000-0000C49B0000}"/>
    <cellStyle name="Porcentual 2 2 2 2 5 2 7" xfId="23351" xr:uid="{00000000-0005-0000-0000-0000C59B0000}"/>
    <cellStyle name="Porcentual 2 2 2 2 5 2 8" xfId="44617" xr:uid="{00000000-0005-0000-0000-0000C69B0000}"/>
    <cellStyle name="Porcentual 2 2 2 2 5 2 9" xfId="5707" xr:uid="{00000000-0005-0000-0000-0000C79B0000}"/>
    <cellStyle name="Porcentual 2 2 2 2 5 3" xfId="6588" xr:uid="{00000000-0005-0000-0000-0000C89B0000}"/>
    <cellStyle name="Porcentual 2 2 2 2 5 3 2" xfId="16990" xr:uid="{00000000-0005-0000-0000-0000C99B0000}"/>
    <cellStyle name="Porcentual 2 2 2 2 5 3 2 2" xfId="40242" xr:uid="{00000000-0005-0000-0000-0000CA9B0000}"/>
    <cellStyle name="Porcentual 2 2 2 2 5 3 3" xfId="11744" xr:uid="{00000000-0005-0000-0000-0000CB9B0000}"/>
    <cellStyle name="Porcentual 2 2 2 2 5 3 3 2" xfId="34927" xr:uid="{00000000-0005-0000-0000-0000CC9B0000}"/>
    <cellStyle name="Porcentual 2 2 2 2 5 3 4" xfId="29617" xr:uid="{00000000-0005-0000-0000-0000CD9B0000}"/>
    <cellStyle name="Porcentual 2 2 2 2 5 3 5" xfId="24302" xr:uid="{00000000-0005-0000-0000-0000CE9B0000}"/>
    <cellStyle name="Porcentual 2 2 2 2 5 4" xfId="8279" xr:uid="{00000000-0005-0000-0000-0000CF9B0000}"/>
    <cellStyle name="Porcentual 2 2 2 2 5 4 2" xfId="18665" xr:uid="{00000000-0005-0000-0000-0000D09B0000}"/>
    <cellStyle name="Porcentual 2 2 2 2 5 4 2 2" xfId="42010" xr:uid="{00000000-0005-0000-0000-0000D19B0000}"/>
    <cellStyle name="Porcentual 2 2 2 2 5 4 3" xfId="13511" xr:uid="{00000000-0005-0000-0000-0000D29B0000}"/>
    <cellStyle name="Porcentual 2 2 2 2 5 4 3 2" xfId="36695" xr:uid="{00000000-0005-0000-0000-0000D39B0000}"/>
    <cellStyle name="Porcentual 2 2 2 2 5 4 4" xfId="31385" xr:uid="{00000000-0005-0000-0000-0000D49B0000}"/>
    <cellStyle name="Porcentual 2 2 2 2 5 4 5" xfId="26070" xr:uid="{00000000-0005-0000-0000-0000D59B0000}"/>
    <cellStyle name="Porcentual 2 2 2 2 5 5" xfId="15292" xr:uid="{00000000-0005-0000-0000-0000D69B0000}"/>
    <cellStyle name="Porcentual 2 2 2 2 5 5 2" xfId="38479" xr:uid="{00000000-0005-0000-0000-0000D79B0000}"/>
    <cellStyle name="Porcentual 2 2 2 2 5 6" xfId="9983" xr:uid="{00000000-0005-0000-0000-0000D89B0000}"/>
    <cellStyle name="Porcentual 2 2 2 2 5 6 2" xfId="33164" xr:uid="{00000000-0005-0000-0000-0000D99B0000}"/>
    <cellStyle name="Porcentual 2 2 2 2 5 7" xfId="20610" xr:uid="{00000000-0005-0000-0000-0000DA9B0000}"/>
    <cellStyle name="Porcentual 2 2 2 2 5 7 2" xfId="27854" xr:uid="{00000000-0005-0000-0000-0000DB9B0000}"/>
    <cellStyle name="Porcentual 2 2 2 2 5 8" xfId="22539" xr:uid="{00000000-0005-0000-0000-0000DC9B0000}"/>
    <cellStyle name="Porcentual 2 2 2 2 5 9" xfId="43805" xr:uid="{00000000-0005-0000-0000-0000DD9B0000}"/>
    <cellStyle name="Porcentual 2 2 2 2 6" xfId="595" xr:uid="{00000000-0005-0000-0000-0000DE9B0000}"/>
    <cellStyle name="Porcentual 2 2 2 2 6 10" xfId="2559" xr:uid="{00000000-0005-0000-0000-0000DF9B0000}"/>
    <cellStyle name="Porcentual 2 2 2 2 6 2" xfId="6189" xr:uid="{00000000-0005-0000-0000-0000E09B0000}"/>
    <cellStyle name="Porcentual 2 2 2 2 6 2 2" xfId="16632" xr:uid="{00000000-0005-0000-0000-0000E19B0000}"/>
    <cellStyle name="Porcentual 2 2 2 2 6 2 2 2" xfId="39836" xr:uid="{00000000-0005-0000-0000-0000E29B0000}"/>
    <cellStyle name="Porcentual 2 2 2 2 6 2 3" xfId="11338" xr:uid="{00000000-0005-0000-0000-0000E39B0000}"/>
    <cellStyle name="Porcentual 2 2 2 2 6 2 3 2" xfId="34521" xr:uid="{00000000-0005-0000-0000-0000E49B0000}"/>
    <cellStyle name="Porcentual 2 2 2 2 6 2 4" xfId="29211" xr:uid="{00000000-0005-0000-0000-0000E59B0000}"/>
    <cellStyle name="Porcentual 2 2 2 2 6 2 5" xfId="23896" xr:uid="{00000000-0005-0000-0000-0000E69B0000}"/>
    <cellStyle name="Porcentual 2 2 2 2 6 3" xfId="7921" xr:uid="{00000000-0005-0000-0000-0000E79B0000}"/>
    <cellStyle name="Porcentual 2 2 2 2 6 3 2" xfId="18260" xr:uid="{00000000-0005-0000-0000-0000E89B0000}"/>
    <cellStyle name="Porcentual 2 2 2 2 6 3 2 2" xfId="41604" xr:uid="{00000000-0005-0000-0000-0000E99B0000}"/>
    <cellStyle name="Porcentual 2 2 2 2 6 3 3" xfId="13105" xr:uid="{00000000-0005-0000-0000-0000EA9B0000}"/>
    <cellStyle name="Porcentual 2 2 2 2 6 3 3 2" xfId="36289" xr:uid="{00000000-0005-0000-0000-0000EB9B0000}"/>
    <cellStyle name="Porcentual 2 2 2 2 6 3 4" xfId="30979" xr:uid="{00000000-0005-0000-0000-0000EC9B0000}"/>
    <cellStyle name="Porcentual 2 2 2 2 6 3 5" xfId="25664" xr:uid="{00000000-0005-0000-0000-0000ED9B0000}"/>
    <cellStyle name="Porcentual 2 2 2 2 6 4" xfId="14886" xr:uid="{00000000-0005-0000-0000-0000EE9B0000}"/>
    <cellStyle name="Porcentual 2 2 2 2 6 4 2" xfId="38073" xr:uid="{00000000-0005-0000-0000-0000EF9B0000}"/>
    <cellStyle name="Porcentual 2 2 2 2 6 5" xfId="9577" xr:uid="{00000000-0005-0000-0000-0000F09B0000}"/>
    <cellStyle name="Porcentual 2 2 2 2 6 5 2" xfId="32758" xr:uid="{00000000-0005-0000-0000-0000F19B0000}"/>
    <cellStyle name="Porcentual 2 2 2 2 6 6" xfId="20204" xr:uid="{00000000-0005-0000-0000-0000F29B0000}"/>
    <cellStyle name="Porcentual 2 2 2 2 6 6 2" xfId="27448" xr:uid="{00000000-0005-0000-0000-0000F39B0000}"/>
    <cellStyle name="Porcentual 2 2 2 2 6 7" xfId="22133" xr:uid="{00000000-0005-0000-0000-0000F49B0000}"/>
    <cellStyle name="Porcentual 2 2 2 2 6 8" xfId="43399" xr:uid="{00000000-0005-0000-0000-0000F59B0000}"/>
    <cellStyle name="Porcentual 2 2 2 2 6 9" xfId="5708" xr:uid="{00000000-0005-0000-0000-0000F69B0000}"/>
    <cellStyle name="Porcentual 2 2 2 2 7" xfId="1422" xr:uid="{00000000-0005-0000-0000-0000F79B0000}"/>
    <cellStyle name="Porcentual 2 2 2 2 7 10" xfId="3371" xr:uid="{00000000-0005-0000-0000-0000F89B0000}"/>
    <cellStyle name="Porcentual 2 2 2 2 7 2" xfId="6988" xr:uid="{00000000-0005-0000-0000-0000F99B0000}"/>
    <cellStyle name="Porcentual 2 2 2 2 7 2 2" xfId="17360" xr:uid="{00000000-0005-0000-0000-0000FA9B0000}"/>
    <cellStyle name="Porcentual 2 2 2 2 7 2 2 2" xfId="40648" xr:uid="{00000000-0005-0000-0000-0000FB9B0000}"/>
    <cellStyle name="Porcentual 2 2 2 2 7 2 3" xfId="12150" xr:uid="{00000000-0005-0000-0000-0000FC9B0000}"/>
    <cellStyle name="Porcentual 2 2 2 2 7 2 3 2" xfId="35333" xr:uid="{00000000-0005-0000-0000-0000FD9B0000}"/>
    <cellStyle name="Porcentual 2 2 2 2 7 2 4" xfId="30023" xr:uid="{00000000-0005-0000-0000-0000FE9B0000}"/>
    <cellStyle name="Porcentual 2 2 2 2 7 2 5" xfId="24708" xr:uid="{00000000-0005-0000-0000-0000FF9B0000}"/>
    <cellStyle name="Porcentual 2 2 2 2 7 3" xfId="8649" xr:uid="{00000000-0005-0000-0000-0000009C0000}"/>
    <cellStyle name="Porcentual 2 2 2 2 7 3 2" xfId="19071" xr:uid="{00000000-0005-0000-0000-0000019C0000}"/>
    <cellStyle name="Porcentual 2 2 2 2 7 3 2 2" xfId="42416" xr:uid="{00000000-0005-0000-0000-0000029C0000}"/>
    <cellStyle name="Porcentual 2 2 2 2 7 3 3" xfId="13917" xr:uid="{00000000-0005-0000-0000-0000039C0000}"/>
    <cellStyle name="Porcentual 2 2 2 2 7 3 3 2" xfId="37101" xr:uid="{00000000-0005-0000-0000-0000049C0000}"/>
    <cellStyle name="Porcentual 2 2 2 2 7 3 4" xfId="31791" xr:uid="{00000000-0005-0000-0000-0000059C0000}"/>
    <cellStyle name="Porcentual 2 2 2 2 7 3 5" xfId="26476" xr:uid="{00000000-0005-0000-0000-0000069C0000}"/>
    <cellStyle name="Porcentual 2 2 2 2 7 4" xfId="15698" xr:uid="{00000000-0005-0000-0000-0000079C0000}"/>
    <cellStyle name="Porcentual 2 2 2 2 7 4 2" xfId="38885" xr:uid="{00000000-0005-0000-0000-0000089C0000}"/>
    <cellStyle name="Porcentual 2 2 2 2 7 5" xfId="10389" xr:uid="{00000000-0005-0000-0000-0000099C0000}"/>
    <cellStyle name="Porcentual 2 2 2 2 7 5 2" xfId="33570" xr:uid="{00000000-0005-0000-0000-00000A9C0000}"/>
    <cellStyle name="Porcentual 2 2 2 2 7 6" xfId="21016" xr:uid="{00000000-0005-0000-0000-00000B9C0000}"/>
    <cellStyle name="Porcentual 2 2 2 2 7 6 2" xfId="28260" xr:uid="{00000000-0005-0000-0000-00000C9C0000}"/>
    <cellStyle name="Porcentual 2 2 2 2 7 7" xfId="22945" xr:uid="{00000000-0005-0000-0000-00000D9C0000}"/>
    <cellStyle name="Porcentual 2 2 2 2 7 8" xfId="44211" xr:uid="{00000000-0005-0000-0000-00000E9C0000}"/>
    <cellStyle name="Porcentual 2 2 2 2 7 9" xfId="5709" xr:uid="{00000000-0005-0000-0000-00000F9C0000}"/>
    <cellStyle name="Porcentual 2 2 2 2 8" xfId="6056" xr:uid="{00000000-0005-0000-0000-0000109C0000}"/>
    <cellStyle name="Porcentual 2 2 2 2 8 2" xfId="16511" xr:uid="{00000000-0005-0000-0000-0000119C0000}"/>
    <cellStyle name="Porcentual 2 2 2 2 8 2 2" xfId="39702" xr:uid="{00000000-0005-0000-0000-0000129C0000}"/>
    <cellStyle name="Porcentual 2 2 2 2 8 3" xfId="11204" xr:uid="{00000000-0005-0000-0000-0000139C0000}"/>
    <cellStyle name="Porcentual 2 2 2 2 8 3 2" xfId="34387" xr:uid="{00000000-0005-0000-0000-0000149C0000}"/>
    <cellStyle name="Porcentual 2 2 2 2 8 4" xfId="29077" xr:uid="{00000000-0005-0000-0000-0000159C0000}"/>
    <cellStyle name="Porcentual 2 2 2 2 8 5" xfId="23762" xr:uid="{00000000-0005-0000-0000-0000169C0000}"/>
    <cellStyle name="Porcentual 2 2 2 2 9" xfId="7800" xr:uid="{00000000-0005-0000-0000-0000179C0000}"/>
    <cellStyle name="Porcentual 2 2 2 2 9 2" xfId="18127" xr:uid="{00000000-0005-0000-0000-0000189C0000}"/>
    <cellStyle name="Porcentual 2 2 2 2 9 2 2" xfId="41470" xr:uid="{00000000-0005-0000-0000-0000199C0000}"/>
    <cellStyle name="Porcentual 2 2 2 2 9 3" xfId="12971" xr:uid="{00000000-0005-0000-0000-00001A9C0000}"/>
    <cellStyle name="Porcentual 2 2 2 2 9 3 2" xfId="36155" xr:uid="{00000000-0005-0000-0000-00001B9C0000}"/>
    <cellStyle name="Porcentual 2 2 2 2 9 4" xfId="30845" xr:uid="{00000000-0005-0000-0000-00001C9C0000}"/>
    <cellStyle name="Porcentual 2 2 2 2 9 5" xfId="25530" xr:uid="{00000000-0005-0000-0000-00001D9C0000}"/>
    <cellStyle name="Porcentual 2 2 2 3" xfId="484" xr:uid="{00000000-0005-0000-0000-00001E9C0000}"/>
    <cellStyle name="Porcentual 2 2 2 3 10" xfId="9466" xr:uid="{00000000-0005-0000-0000-00001F9C0000}"/>
    <cellStyle name="Porcentual 2 2 2 3 10 2" xfId="32647" xr:uid="{00000000-0005-0000-0000-0000209C0000}"/>
    <cellStyle name="Porcentual 2 2 2 3 11" xfId="20093" xr:uid="{00000000-0005-0000-0000-0000219C0000}"/>
    <cellStyle name="Porcentual 2 2 2 3 11 2" xfId="27337" xr:uid="{00000000-0005-0000-0000-0000229C0000}"/>
    <cellStyle name="Porcentual 2 2 2 3 12" xfId="22022" xr:uid="{00000000-0005-0000-0000-0000239C0000}"/>
    <cellStyle name="Porcentual 2 2 2 3 13" xfId="43288" xr:uid="{00000000-0005-0000-0000-0000249C0000}"/>
    <cellStyle name="Porcentual 2 2 2 3 14" xfId="5710" xr:uid="{00000000-0005-0000-0000-0000259C0000}"/>
    <cellStyle name="Porcentual 2 2 2 3 15" xfId="2448" xr:uid="{00000000-0005-0000-0000-0000269C0000}"/>
    <cellStyle name="Porcentual 2 2 2 3 2" xfId="756" xr:uid="{00000000-0005-0000-0000-0000279C0000}"/>
    <cellStyle name="Porcentual 2 2 2 3 2 10" xfId="43557" xr:uid="{00000000-0005-0000-0000-0000289C0000}"/>
    <cellStyle name="Porcentual 2 2 2 3 2 11" xfId="5711" xr:uid="{00000000-0005-0000-0000-0000299C0000}"/>
    <cellStyle name="Porcentual 2 2 2 3 2 12" xfId="2717" xr:uid="{00000000-0005-0000-0000-00002A9C0000}"/>
    <cellStyle name="Porcentual 2 2 2 3 2 2" xfId="1172" xr:uid="{00000000-0005-0000-0000-00002B9C0000}"/>
    <cellStyle name="Porcentual 2 2 2 3 2 2 10" xfId="5712" xr:uid="{00000000-0005-0000-0000-00002C9C0000}"/>
    <cellStyle name="Porcentual 2 2 2 3 2 2 11" xfId="3123" xr:uid="{00000000-0005-0000-0000-00002D9C0000}"/>
    <cellStyle name="Porcentual 2 2 2 3 2 2 2" xfId="1987" xr:uid="{00000000-0005-0000-0000-00002E9C0000}"/>
    <cellStyle name="Porcentual 2 2 2 3 2 2 2 10" xfId="3935" xr:uid="{00000000-0005-0000-0000-00002F9C0000}"/>
    <cellStyle name="Porcentual 2 2 2 3 2 2 2 2" xfId="7544" xr:uid="{00000000-0005-0000-0000-0000309C0000}"/>
    <cellStyle name="Porcentual 2 2 2 3 2 2 2 2 2" xfId="17888" xr:uid="{00000000-0005-0000-0000-0000319C0000}"/>
    <cellStyle name="Porcentual 2 2 2 3 2 2 2 2 2 2" xfId="41212" xr:uid="{00000000-0005-0000-0000-0000329C0000}"/>
    <cellStyle name="Porcentual 2 2 2 3 2 2 2 2 3" xfId="12714" xr:uid="{00000000-0005-0000-0000-0000339C0000}"/>
    <cellStyle name="Porcentual 2 2 2 3 2 2 2 2 3 2" xfId="35897" xr:uid="{00000000-0005-0000-0000-0000349C0000}"/>
    <cellStyle name="Porcentual 2 2 2 3 2 2 2 2 4" xfId="30587" xr:uid="{00000000-0005-0000-0000-0000359C0000}"/>
    <cellStyle name="Porcentual 2 2 2 3 2 2 2 2 5" xfId="25272" xr:uid="{00000000-0005-0000-0000-0000369C0000}"/>
    <cellStyle name="Porcentual 2 2 2 3 2 2 2 3" xfId="9178" xr:uid="{00000000-0005-0000-0000-0000379C0000}"/>
    <cellStyle name="Porcentual 2 2 2 3 2 2 2 3 2" xfId="19635" xr:uid="{00000000-0005-0000-0000-0000389C0000}"/>
    <cellStyle name="Porcentual 2 2 2 3 2 2 2 3 2 2" xfId="42980" xr:uid="{00000000-0005-0000-0000-0000399C0000}"/>
    <cellStyle name="Porcentual 2 2 2 3 2 2 2 3 3" xfId="14481" xr:uid="{00000000-0005-0000-0000-00003A9C0000}"/>
    <cellStyle name="Porcentual 2 2 2 3 2 2 2 3 3 2" xfId="37665" xr:uid="{00000000-0005-0000-0000-00003B9C0000}"/>
    <cellStyle name="Porcentual 2 2 2 3 2 2 2 3 4" xfId="32355" xr:uid="{00000000-0005-0000-0000-00003C9C0000}"/>
    <cellStyle name="Porcentual 2 2 2 3 2 2 2 3 5" xfId="27040" xr:uid="{00000000-0005-0000-0000-00003D9C0000}"/>
    <cellStyle name="Porcentual 2 2 2 3 2 2 2 4" xfId="16262" xr:uid="{00000000-0005-0000-0000-00003E9C0000}"/>
    <cellStyle name="Porcentual 2 2 2 3 2 2 2 4 2" xfId="39449" xr:uid="{00000000-0005-0000-0000-00003F9C0000}"/>
    <cellStyle name="Porcentual 2 2 2 3 2 2 2 5" xfId="10953" xr:uid="{00000000-0005-0000-0000-0000409C0000}"/>
    <cellStyle name="Porcentual 2 2 2 3 2 2 2 5 2" xfId="34134" xr:uid="{00000000-0005-0000-0000-0000419C0000}"/>
    <cellStyle name="Porcentual 2 2 2 3 2 2 2 6" xfId="21580" xr:uid="{00000000-0005-0000-0000-0000429C0000}"/>
    <cellStyle name="Porcentual 2 2 2 3 2 2 2 6 2" xfId="28824" xr:uid="{00000000-0005-0000-0000-0000439C0000}"/>
    <cellStyle name="Porcentual 2 2 2 3 2 2 2 7" xfId="23509" xr:uid="{00000000-0005-0000-0000-0000449C0000}"/>
    <cellStyle name="Porcentual 2 2 2 3 2 2 2 8" xfId="44775" xr:uid="{00000000-0005-0000-0000-0000459C0000}"/>
    <cellStyle name="Porcentual 2 2 2 3 2 2 2 9" xfId="5713" xr:uid="{00000000-0005-0000-0000-0000469C0000}"/>
    <cellStyle name="Porcentual 2 2 2 3 2 2 3" xfId="6744" xr:uid="{00000000-0005-0000-0000-0000479C0000}"/>
    <cellStyle name="Porcentual 2 2 2 3 2 2 3 2" xfId="17136" xr:uid="{00000000-0005-0000-0000-0000489C0000}"/>
    <cellStyle name="Porcentual 2 2 2 3 2 2 3 2 2" xfId="40400" xr:uid="{00000000-0005-0000-0000-0000499C0000}"/>
    <cellStyle name="Porcentual 2 2 2 3 2 2 3 3" xfId="11902" xr:uid="{00000000-0005-0000-0000-00004A9C0000}"/>
    <cellStyle name="Porcentual 2 2 2 3 2 2 3 3 2" xfId="35085" xr:uid="{00000000-0005-0000-0000-00004B9C0000}"/>
    <cellStyle name="Porcentual 2 2 2 3 2 2 3 4" xfId="29775" xr:uid="{00000000-0005-0000-0000-00004C9C0000}"/>
    <cellStyle name="Porcentual 2 2 2 3 2 2 3 5" xfId="24460" xr:uid="{00000000-0005-0000-0000-00004D9C0000}"/>
    <cellStyle name="Porcentual 2 2 2 3 2 2 4" xfId="8425" xr:uid="{00000000-0005-0000-0000-00004E9C0000}"/>
    <cellStyle name="Porcentual 2 2 2 3 2 2 4 2" xfId="18823" xr:uid="{00000000-0005-0000-0000-00004F9C0000}"/>
    <cellStyle name="Porcentual 2 2 2 3 2 2 4 2 2" xfId="42168" xr:uid="{00000000-0005-0000-0000-0000509C0000}"/>
    <cellStyle name="Porcentual 2 2 2 3 2 2 4 3" xfId="13669" xr:uid="{00000000-0005-0000-0000-0000519C0000}"/>
    <cellStyle name="Porcentual 2 2 2 3 2 2 4 3 2" xfId="36853" xr:uid="{00000000-0005-0000-0000-0000529C0000}"/>
    <cellStyle name="Porcentual 2 2 2 3 2 2 4 4" xfId="31543" xr:uid="{00000000-0005-0000-0000-0000539C0000}"/>
    <cellStyle name="Porcentual 2 2 2 3 2 2 4 5" xfId="26228" xr:uid="{00000000-0005-0000-0000-0000549C0000}"/>
    <cellStyle name="Porcentual 2 2 2 3 2 2 5" xfId="15450" xr:uid="{00000000-0005-0000-0000-0000559C0000}"/>
    <cellStyle name="Porcentual 2 2 2 3 2 2 5 2" xfId="38637" xr:uid="{00000000-0005-0000-0000-0000569C0000}"/>
    <cellStyle name="Porcentual 2 2 2 3 2 2 6" xfId="10141" xr:uid="{00000000-0005-0000-0000-0000579C0000}"/>
    <cellStyle name="Porcentual 2 2 2 3 2 2 6 2" xfId="33322" xr:uid="{00000000-0005-0000-0000-0000589C0000}"/>
    <cellStyle name="Porcentual 2 2 2 3 2 2 7" xfId="20768" xr:uid="{00000000-0005-0000-0000-0000599C0000}"/>
    <cellStyle name="Porcentual 2 2 2 3 2 2 7 2" xfId="28012" xr:uid="{00000000-0005-0000-0000-00005A9C0000}"/>
    <cellStyle name="Porcentual 2 2 2 3 2 2 8" xfId="22697" xr:uid="{00000000-0005-0000-0000-00005B9C0000}"/>
    <cellStyle name="Porcentual 2 2 2 3 2 2 9" xfId="43963" xr:uid="{00000000-0005-0000-0000-00005C9C0000}"/>
    <cellStyle name="Porcentual 2 2 2 3 2 3" xfId="1580" xr:uid="{00000000-0005-0000-0000-00005D9C0000}"/>
    <cellStyle name="Porcentual 2 2 2 3 2 3 10" xfId="3529" xr:uid="{00000000-0005-0000-0000-00005E9C0000}"/>
    <cellStyle name="Porcentual 2 2 2 3 2 3 2" xfId="7144" xr:uid="{00000000-0005-0000-0000-00005F9C0000}"/>
    <cellStyle name="Porcentual 2 2 2 3 2 3 2 2" xfId="17506" xr:uid="{00000000-0005-0000-0000-0000609C0000}"/>
    <cellStyle name="Porcentual 2 2 2 3 2 3 2 2 2" xfId="40806" xr:uid="{00000000-0005-0000-0000-0000619C0000}"/>
    <cellStyle name="Porcentual 2 2 2 3 2 3 2 3" xfId="12308" xr:uid="{00000000-0005-0000-0000-0000629C0000}"/>
    <cellStyle name="Porcentual 2 2 2 3 2 3 2 3 2" xfId="35491" xr:uid="{00000000-0005-0000-0000-0000639C0000}"/>
    <cellStyle name="Porcentual 2 2 2 3 2 3 2 4" xfId="30181" xr:uid="{00000000-0005-0000-0000-0000649C0000}"/>
    <cellStyle name="Porcentual 2 2 2 3 2 3 2 5" xfId="24866" xr:uid="{00000000-0005-0000-0000-0000659C0000}"/>
    <cellStyle name="Porcentual 2 2 2 3 2 3 3" xfId="8795" xr:uid="{00000000-0005-0000-0000-0000669C0000}"/>
    <cellStyle name="Porcentual 2 2 2 3 2 3 3 2" xfId="19229" xr:uid="{00000000-0005-0000-0000-0000679C0000}"/>
    <cellStyle name="Porcentual 2 2 2 3 2 3 3 2 2" xfId="42574" xr:uid="{00000000-0005-0000-0000-0000689C0000}"/>
    <cellStyle name="Porcentual 2 2 2 3 2 3 3 3" xfId="14075" xr:uid="{00000000-0005-0000-0000-0000699C0000}"/>
    <cellStyle name="Porcentual 2 2 2 3 2 3 3 3 2" xfId="37259" xr:uid="{00000000-0005-0000-0000-00006A9C0000}"/>
    <cellStyle name="Porcentual 2 2 2 3 2 3 3 4" xfId="31949" xr:uid="{00000000-0005-0000-0000-00006B9C0000}"/>
    <cellStyle name="Porcentual 2 2 2 3 2 3 3 5" xfId="26634" xr:uid="{00000000-0005-0000-0000-00006C9C0000}"/>
    <cellStyle name="Porcentual 2 2 2 3 2 3 4" xfId="15856" xr:uid="{00000000-0005-0000-0000-00006D9C0000}"/>
    <cellStyle name="Porcentual 2 2 2 3 2 3 4 2" xfId="39043" xr:uid="{00000000-0005-0000-0000-00006E9C0000}"/>
    <cellStyle name="Porcentual 2 2 2 3 2 3 5" xfId="10547" xr:uid="{00000000-0005-0000-0000-00006F9C0000}"/>
    <cellStyle name="Porcentual 2 2 2 3 2 3 5 2" xfId="33728" xr:uid="{00000000-0005-0000-0000-0000709C0000}"/>
    <cellStyle name="Porcentual 2 2 2 3 2 3 6" xfId="21174" xr:uid="{00000000-0005-0000-0000-0000719C0000}"/>
    <cellStyle name="Porcentual 2 2 2 3 2 3 6 2" xfId="28418" xr:uid="{00000000-0005-0000-0000-0000729C0000}"/>
    <cellStyle name="Porcentual 2 2 2 3 2 3 7" xfId="23103" xr:uid="{00000000-0005-0000-0000-0000739C0000}"/>
    <cellStyle name="Porcentual 2 2 2 3 2 3 8" xfId="44369" xr:uid="{00000000-0005-0000-0000-0000749C0000}"/>
    <cellStyle name="Porcentual 2 2 2 3 2 3 9" xfId="5714" xr:uid="{00000000-0005-0000-0000-0000759C0000}"/>
    <cellStyle name="Porcentual 2 2 2 3 2 4" xfId="6345" xr:uid="{00000000-0005-0000-0000-0000769C0000}"/>
    <cellStyle name="Porcentual 2 2 2 3 2 4 2" xfId="16778" xr:uid="{00000000-0005-0000-0000-0000779C0000}"/>
    <cellStyle name="Porcentual 2 2 2 3 2 4 2 2" xfId="39994" xr:uid="{00000000-0005-0000-0000-0000789C0000}"/>
    <cellStyle name="Porcentual 2 2 2 3 2 4 3" xfId="11496" xr:uid="{00000000-0005-0000-0000-0000799C0000}"/>
    <cellStyle name="Porcentual 2 2 2 3 2 4 3 2" xfId="34679" xr:uid="{00000000-0005-0000-0000-00007A9C0000}"/>
    <cellStyle name="Porcentual 2 2 2 3 2 4 4" xfId="29369" xr:uid="{00000000-0005-0000-0000-00007B9C0000}"/>
    <cellStyle name="Porcentual 2 2 2 3 2 4 5" xfId="24054" xr:uid="{00000000-0005-0000-0000-00007C9C0000}"/>
    <cellStyle name="Porcentual 2 2 2 3 2 5" xfId="8067" xr:uid="{00000000-0005-0000-0000-00007D9C0000}"/>
    <cellStyle name="Porcentual 2 2 2 3 2 5 2" xfId="18418" xr:uid="{00000000-0005-0000-0000-00007E9C0000}"/>
    <cellStyle name="Porcentual 2 2 2 3 2 5 2 2" xfId="41762" xr:uid="{00000000-0005-0000-0000-00007F9C0000}"/>
    <cellStyle name="Porcentual 2 2 2 3 2 5 3" xfId="13263" xr:uid="{00000000-0005-0000-0000-0000809C0000}"/>
    <cellStyle name="Porcentual 2 2 2 3 2 5 3 2" xfId="36447" xr:uid="{00000000-0005-0000-0000-0000819C0000}"/>
    <cellStyle name="Porcentual 2 2 2 3 2 5 4" xfId="31137" xr:uid="{00000000-0005-0000-0000-0000829C0000}"/>
    <cellStyle name="Porcentual 2 2 2 3 2 5 5" xfId="25822" xr:uid="{00000000-0005-0000-0000-0000839C0000}"/>
    <cellStyle name="Porcentual 2 2 2 3 2 6" xfId="15044" xr:uid="{00000000-0005-0000-0000-0000849C0000}"/>
    <cellStyle name="Porcentual 2 2 2 3 2 6 2" xfId="38231" xr:uid="{00000000-0005-0000-0000-0000859C0000}"/>
    <cellStyle name="Porcentual 2 2 2 3 2 7" xfId="9735" xr:uid="{00000000-0005-0000-0000-0000869C0000}"/>
    <cellStyle name="Porcentual 2 2 2 3 2 7 2" xfId="32916" xr:uid="{00000000-0005-0000-0000-0000879C0000}"/>
    <cellStyle name="Porcentual 2 2 2 3 2 8" xfId="20362" xr:uid="{00000000-0005-0000-0000-0000889C0000}"/>
    <cellStyle name="Porcentual 2 2 2 3 2 8 2" xfId="27606" xr:uid="{00000000-0005-0000-0000-0000899C0000}"/>
    <cellStyle name="Porcentual 2 2 2 3 2 9" xfId="22291" xr:uid="{00000000-0005-0000-0000-00008A9C0000}"/>
    <cellStyle name="Porcentual 2 2 2 3 3" xfId="893" xr:uid="{00000000-0005-0000-0000-00008B9C0000}"/>
    <cellStyle name="Porcentual 2 2 2 3 3 10" xfId="43686" xr:uid="{00000000-0005-0000-0000-00008C9C0000}"/>
    <cellStyle name="Porcentual 2 2 2 3 3 11" xfId="5715" xr:uid="{00000000-0005-0000-0000-00008D9C0000}"/>
    <cellStyle name="Porcentual 2 2 2 3 3 12" xfId="2846" xr:uid="{00000000-0005-0000-0000-00008E9C0000}"/>
    <cellStyle name="Porcentual 2 2 2 3 3 2" xfId="1301" xr:uid="{00000000-0005-0000-0000-00008F9C0000}"/>
    <cellStyle name="Porcentual 2 2 2 3 3 2 10" xfId="5716" xr:uid="{00000000-0005-0000-0000-0000909C0000}"/>
    <cellStyle name="Porcentual 2 2 2 3 3 2 11" xfId="3252" xr:uid="{00000000-0005-0000-0000-0000919C0000}"/>
    <cellStyle name="Porcentual 2 2 2 3 3 2 2" xfId="2116" xr:uid="{00000000-0005-0000-0000-0000929C0000}"/>
    <cellStyle name="Porcentual 2 2 2 3 3 2 2 10" xfId="4064" xr:uid="{00000000-0005-0000-0000-0000939C0000}"/>
    <cellStyle name="Porcentual 2 2 2 3 3 2 2 2" xfId="7671" xr:uid="{00000000-0005-0000-0000-0000949C0000}"/>
    <cellStyle name="Porcentual 2 2 2 3 3 2 2 2 2" xfId="18005" xr:uid="{00000000-0005-0000-0000-0000959C0000}"/>
    <cellStyle name="Porcentual 2 2 2 3 3 2 2 2 2 2" xfId="41341" xr:uid="{00000000-0005-0000-0000-0000969C0000}"/>
    <cellStyle name="Porcentual 2 2 2 3 3 2 2 2 3" xfId="12843" xr:uid="{00000000-0005-0000-0000-0000979C0000}"/>
    <cellStyle name="Porcentual 2 2 2 3 3 2 2 2 3 2" xfId="36026" xr:uid="{00000000-0005-0000-0000-0000989C0000}"/>
    <cellStyle name="Porcentual 2 2 2 3 3 2 2 2 4" xfId="30716" xr:uid="{00000000-0005-0000-0000-0000999C0000}"/>
    <cellStyle name="Porcentual 2 2 2 3 3 2 2 2 5" xfId="25401" xr:uid="{00000000-0005-0000-0000-00009A9C0000}"/>
    <cellStyle name="Porcentual 2 2 2 3 3 2 2 3" xfId="9295" xr:uid="{00000000-0005-0000-0000-00009B9C0000}"/>
    <cellStyle name="Porcentual 2 2 2 3 3 2 2 3 2" xfId="19764" xr:uid="{00000000-0005-0000-0000-00009C9C0000}"/>
    <cellStyle name="Porcentual 2 2 2 3 3 2 2 3 2 2" xfId="43109" xr:uid="{00000000-0005-0000-0000-00009D9C0000}"/>
    <cellStyle name="Porcentual 2 2 2 3 3 2 2 3 3" xfId="14610" xr:uid="{00000000-0005-0000-0000-00009E9C0000}"/>
    <cellStyle name="Porcentual 2 2 2 3 3 2 2 3 3 2" xfId="37794" xr:uid="{00000000-0005-0000-0000-00009F9C0000}"/>
    <cellStyle name="Porcentual 2 2 2 3 3 2 2 3 4" xfId="32484" xr:uid="{00000000-0005-0000-0000-0000A09C0000}"/>
    <cellStyle name="Porcentual 2 2 2 3 3 2 2 3 5" xfId="27169" xr:uid="{00000000-0005-0000-0000-0000A19C0000}"/>
    <cellStyle name="Porcentual 2 2 2 3 3 2 2 4" xfId="16391" xr:uid="{00000000-0005-0000-0000-0000A29C0000}"/>
    <cellStyle name="Porcentual 2 2 2 3 3 2 2 4 2" xfId="39578" xr:uid="{00000000-0005-0000-0000-0000A39C0000}"/>
    <cellStyle name="Porcentual 2 2 2 3 3 2 2 5" xfId="11082" xr:uid="{00000000-0005-0000-0000-0000A49C0000}"/>
    <cellStyle name="Porcentual 2 2 2 3 3 2 2 5 2" xfId="34263" xr:uid="{00000000-0005-0000-0000-0000A59C0000}"/>
    <cellStyle name="Porcentual 2 2 2 3 3 2 2 6" xfId="21709" xr:uid="{00000000-0005-0000-0000-0000A69C0000}"/>
    <cellStyle name="Porcentual 2 2 2 3 3 2 2 6 2" xfId="28953" xr:uid="{00000000-0005-0000-0000-0000A79C0000}"/>
    <cellStyle name="Porcentual 2 2 2 3 3 2 2 7" xfId="23638" xr:uid="{00000000-0005-0000-0000-0000A89C0000}"/>
    <cellStyle name="Porcentual 2 2 2 3 3 2 2 8" xfId="44904" xr:uid="{00000000-0005-0000-0000-0000A99C0000}"/>
    <cellStyle name="Porcentual 2 2 2 3 3 2 2 9" xfId="5717" xr:uid="{00000000-0005-0000-0000-0000AA9C0000}"/>
    <cellStyle name="Porcentual 2 2 2 3 3 2 3" xfId="6871" xr:uid="{00000000-0005-0000-0000-0000AB9C0000}"/>
    <cellStyle name="Porcentual 2 2 2 3 3 2 3 2" xfId="17241" xr:uid="{00000000-0005-0000-0000-0000AC9C0000}"/>
    <cellStyle name="Porcentual 2 2 2 3 3 2 3 2 2" xfId="40529" xr:uid="{00000000-0005-0000-0000-0000AD9C0000}"/>
    <cellStyle name="Porcentual 2 2 2 3 3 2 3 3" xfId="12031" xr:uid="{00000000-0005-0000-0000-0000AE9C0000}"/>
    <cellStyle name="Porcentual 2 2 2 3 3 2 3 3 2" xfId="35214" xr:uid="{00000000-0005-0000-0000-0000AF9C0000}"/>
    <cellStyle name="Porcentual 2 2 2 3 3 2 3 4" xfId="29904" xr:uid="{00000000-0005-0000-0000-0000B09C0000}"/>
    <cellStyle name="Porcentual 2 2 2 3 3 2 3 5" xfId="24589" xr:uid="{00000000-0005-0000-0000-0000B19C0000}"/>
    <cellStyle name="Porcentual 2 2 2 3 3 2 4" xfId="8530" xr:uid="{00000000-0005-0000-0000-0000B29C0000}"/>
    <cellStyle name="Porcentual 2 2 2 3 3 2 4 2" xfId="18952" xr:uid="{00000000-0005-0000-0000-0000B39C0000}"/>
    <cellStyle name="Porcentual 2 2 2 3 3 2 4 2 2" xfId="42297" xr:uid="{00000000-0005-0000-0000-0000B49C0000}"/>
    <cellStyle name="Porcentual 2 2 2 3 3 2 4 3" xfId="13798" xr:uid="{00000000-0005-0000-0000-0000B59C0000}"/>
    <cellStyle name="Porcentual 2 2 2 3 3 2 4 3 2" xfId="36982" xr:uid="{00000000-0005-0000-0000-0000B69C0000}"/>
    <cellStyle name="Porcentual 2 2 2 3 3 2 4 4" xfId="31672" xr:uid="{00000000-0005-0000-0000-0000B79C0000}"/>
    <cellStyle name="Porcentual 2 2 2 3 3 2 4 5" xfId="26357" xr:uid="{00000000-0005-0000-0000-0000B89C0000}"/>
    <cellStyle name="Porcentual 2 2 2 3 3 2 5" xfId="15579" xr:uid="{00000000-0005-0000-0000-0000B99C0000}"/>
    <cellStyle name="Porcentual 2 2 2 3 3 2 5 2" xfId="38766" xr:uid="{00000000-0005-0000-0000-0000BA9C0000}"/>
    <cellStyle name="Porcentual 2 2 2 3 3 2 6" xfId="10270" xr:uid="{00000000-0005-0000-0000-0000BB9C0000}"/>
    <cellStyle name="Porcentual 2 2 2 3 3 2 6 2" xfId="33451" xr:uid="{00000000-0005-0000-0000-0000BC9C0000}"/>
    <cellStyle name="Porcentual 2 2 2 3 3 2 7" xfId="20897" xr:uid="{00000000-0005-0000-0000-0000BD9C0000}"/>
    <cellStyle name="Porcentual 2 2 2 3 3 2 7 2" xfId="28141" xr:uid="{00000000-0005-0000-0000-0000BE9C0000}"/>
    <cellStyle name="Porcentual 2 2 2 3 3 2 8" xfId="22826" xr:uid="{00000000-0005-0000-0000-0000BF9C0000}"/>
    <cellStyle name="Porcentual 2 2 2 3 3 2 9" xfId="44092" xr:uid="{00000000-0005-0000-0000-0000C09C0000}"/>
    <cellStyle name="Porcentual 2 2 2 3 3 3" xfId="1709" xr:uid="{00000000-0005-0000-0000-0000C19C0000}"/>
    <cellStyle name="Porcentual 2 2 2 3 3 3 10" xfId="3658" xr:uid="{00000000-0005-0000-0000-0000C29C0000}"/>
    <cellStyle name="Porcentual 2 2 2 3 3 3 2" xfId="7271" xr:uid="{00000000-0005-0000-0000-0000C39C0000}"/>
    <cellStyle name="Porcentual 2 2 2 3 3 3 2 2" xfId="17623" xr:uid="{00000000-0005-0000-0000-0000C49C0000}"/>
    <cellStyle name="Porcentual 2 2 2 3 3 3 2 2 2" xfId="40935" xr:uid="{00000000-0005-0000-0000-0000C59C0000}"/>
    <cellStyle name="Porcentual 2 2 2 3 3 3 2 3" xfId="12437" xr:uid="{00000000-0005-0000-0000-0000C69C0000}"/>
    <cellStyle name="Porcentual 2 2 2 3 3 3 2 3 2" xfId="35620" xr:uid="{00000000-0005-0000-0000-0000C79C0000}"/>
    <cellStyle name="Porcentual 2 2 2 3 3 3 2 4" xfId="30310" xr:uid="{00000000-0005-0000-0000-0000C89C0000}"/>
    <cellStyle name="Porcentual 2 2 2 3 3 3 2 5" xfId="24995" xr:uid="{00000000-0005-0000-0000-0000C99C0000}"/>
    <cellStyle name="Porcentual 2 2 2 3 3 3 3" xfId="8912" xr:uid="{00000000-0005-0000-0000-0000CA9C0000}"/>
    <cellStyle name="Porcentual 2 2 2 3 3 3 3 2" xfId="19358" xr:uid="{00000000-0005-0000-0000-0000CB9C0000}"/>
    <cellStyle name="Porcentual 2 2 2 3 3 3 3 2 2" xfId="42703" xr:uid="{00000000-0005-0000-0000-0000CC9C0000}"/>
    <cellStyle name="Porcentual 2 2 2 3 3 3 3 3" xfId="14204" xr:uid="{00000000-0005-0000-0000-0000CD9C0000}"/>
    <cellStyle name="Porcentual 2 2 2 3 3 3 3 3 2" xfId="37388" xr:uid="{00000000-0005-0000-0000-0000CE9C0000}"/>
    <cellStyle name="Porcentual 2 2 2 3 3 3 3 4" xfId="32078" xr:uid="{00000000-0005-0000-0000-0000CF9C0000}"/>
    <cellStyle name="Porcentual 2 2 2 3 3 3 3 5" xfId="26763" xr:uid="{00000000-0005-0000-0000-0000D09C0000}"/>
    <cellStyle name="Porcentual 2 2 2 3 3 3 4" xfId="15985" xr:uid="{00000000-0005-0000-0000-0000D19C0000}"/>
    <cellStyle name="Porcentual 2 2 2 3 3 3 4 2" xfId="39172" xr:uid="{00000000-0005-0000-0000-0000D29C0000}"/>
    <cellStyle name="Porcentual 2 2 2 3 3 3 5" xfId="10676" xr:uid="{00000000-0005-0000-0000-0000D39C0000}"/>
    <cellStyle name="Porcentual 2 2 2 3 3 3 5 2" xfId="33857" xr:uid="{00000000-0005-0000-0000-0000D49C0000}"/>
    <cellStyle name="Porcentual 2 2 2 3 3 3 6" xfId="21303" xr:uid="{00000000-0005-0000-0000-0000D59C0000}"/>
    <cellStyle name="Porcentual 2 2 2 3 3 3 6 2" xfId="28547" xr:uid="{00000000-0005-0000-0000-0000D69C0000}"/>
    <cellStyle name="Porcentual 2 2 2 3 3 3 7" xfId="23232" xr:uid="{00000000-0005-0000-0000-0000D79C0000}"/>
    <cellStyle name="Porcentual 2 2 2 3 3 3 8" xfId="44498" xr:uid="{00000000-0005-0000-0000-0000D89C0000}"/>
    <cellStyle name="Porcentual 2 2 2 3 3 3 9" xfId="5718" xr:uid="{00000000-0005-0000-0000-0000D99C0000}"/>
    <cellStyle name="Porcentual 2 2 2 3 3 4" xfId="6472" xr:uid="{00000000-0005-0000-0000-0000DA9C0000}"/>
    <cellStyle name="Porcentual 2 2 2 3 3 4 2" xfId="16883" xr:uid="{00000000-0005-0000-0000-0000DB9C0000}"/>
    <cellStyle name="Porcentual 2 2 2 3 3 4 2 2" xfId="40123" xr:uid="{00000000-0005-0000-0000-0000DC9C0000}"/>
    <cellStyle name="Porcentual 2 2 2 3 3 4 3" xfId="11625" xr:uid="{00000000-0005-0000-0000-0000DD9C0000}"/>
    <cellStyle name="Porcentual 2 2 2 3 3 4 3 2" xfId="34808" xr:uid="{00000000-0005-0000-0000-0000DE9C0000}"/>
    <cellStyle name="Porcentual 2 2 2 3 3 4 4" xfId="29498" xr:uid="{00000000-0005-0000-0000-0000DF9C0000}"/>
    <cellStyle name="Porcentual 2 2 2 3 3 4 5" xfId="24183" xr:uid="{00000000-0005-0000-0000-0000E09C0000}"/>
    <cellStyle name="Porcentual 2 2 2 3 3 5" xfId="8172" xr:uid="{00000000-0005-0000-0000-0000E19C0000}"/>
    <cellStyle name="Porcentual 2 2 2 3 3 5 2" xfId="18547" xr:uid="{00000000-0005-0000-0000-0000E29C0000}"/>
    <cellStyle name="Porcentual 2 2 2 3 3 5 2 2" xfId="41891" xr:uid="{00000000-0005-0000-0000-0000E39C0000}"/>
    <cellStyle name="Porcentual 2 2 2 3 3 5 3" xfId="13392" xr:uid="{00000000-0005-0000-0000-0000E49C0000}"/>
    <cellStyle name="Porcentual 2 2 2 3 3 5 3 2" xfId="36576" xr:uid="{00000000-0005-0000-0000-0000E59C0000}"/>
    <cellStyle name="Porcentual 2 2 2 3 3 5 4" xfId="31266" xr:uid="{00000000-0005-0000-0000-0000E69C0000}"/>
    <cellStyle name="Porcentual 2 2 2 3 3 5 5" xfId="25951" xr:uid="{00000000-0005-0000-0000-0000E79C0000}"/>
    <cellStyle name="Porcentual 2 2 2 3 3 6" xfId="15173" xr:uid="{00000000-0005-0000-0000-0000E89C0000}"/>
    <cellStyle name="Porcentual 2 2 2 3 3 6 2" xfId="38360" xr:uid="{00000000-0005-0000-0000-0000E99C0000}"/>
    <cellStyle name="Porcentual 2 2 2 3 3 7" xfId="9864" xr:uid="{00000000-0005-0000-0000-0000EA9C0000}"/>
    <cellStyle name="Porcentual 2 2 2 3 3 7 2" xfId="33045" xr:uid="{00000000-0005-0000-0000-0000EB9C0000}"/>
    <cellStyle name="Porcentual 2 2 2 3 3 8" xfId="20491" xr:uid="{00000000-0005-0000-0000-0000EC9C0000}"/>
    <cellStyle name="Porcentual 2 2 2 3 3 8 2" xfId="27735" xr:uid="{00000000-0005-0000-0000-0000ED9C0000}"/>
    <cellStyle name="Porcentual 2 2 2 3 3 9" xfId="22420" xr:uid="{00000000-0005-0000-0000-0000EE9C0000}"/>
    <cellStyle name="Porcentual 2 2 2 3 4" xfId="1037" xr:uid="{00000000-0005-0000-0000-0000EF9C0000}"/>
    <cellStyle name="Porcentual 2 2 2 3 4 10" xfId="5719" xr:uid="{00000000-0005-0000-0000-0000F09C0000}"/>
    <cellStyle name="Porcentual 2 2 2 3 4 11" xfId="2988" xr:uid="{00000000-0005-0000-0000-0000F19C0000}"/>
    <cellStyle name="Porcentual 2 2 2 3 4 2" xfId="1852" xr:uid="{00000000-0005-0000-0000-0000F29C0000}"/>
    <cellStyle name="Porcentual 2 2 2 3 4 2 10" xfId="3800" xr:uid="{00000000-0005-0000-0000-0000F39C0000}"/>
    <cellStyle name="Porcentual 2 2 2 3 4 2 2" xfId="7411" xr:uid="{00000000-0005-0000-0000-0000F49C0000}"/>
    <cellStyle name="Porcentual 2 2 2 3 4 2 2 2" xfId="17765" xr:uid="{00000000-0005-0000-0000-0000F59C0000}"/>
    <cellStyle name="Porcentual 2 2 2 3 4 2 2 2 2" xfId="41077" xr:uid="{00000000-0005-0000-0000-0000F69C0000}"/>
    <cellStyle name="Porcentual 2 2 2 3 4 2 2 3" xfId="12579" xr:uid="{00000000-0005-0000-0000-0000F79C0000}"/>
    <cellStyle name="Porcentual 2 2 2 3 4 2 2 3 2" xfId="35762" xr:uid="{00000000-0005-0000-0000-0000F89C0000}"/>
    <cellStyle name="Porcentual 2 2 2 3 4 2 2 4" xfId="30452" xr:uid="{00000000-0005-0000-0000-0000F99C0000}"/>
    <cellStyle name="Porcentual 2 2 2 3 4 2 2 5" xfId="25137" xr:uid="{00000000-0005-0000-0000-0000FA9C0000}"/>
    <cellStyle name="Porcentual 2 2 2 3 4 2 3" xfId="9055" xr:uid="{00000000-0005-0000-0000-0000FB9C0000}"/>
    <cellStyle name="Porcentual 2 2 2 3 4 2 3 2" xfId="19500" xr:uid="{00000000-0005-0000-0000-0000FC9C0000}"/>
    <cellStyle name="Porcentual 2 2 2 3 4 2 3 2 2" xfId="42845" xr:uid="{00000000-0005-0000-0000-0000FD9C0000}"/>
    <cellStyle name="Porcentual 2 2 2 3 4 2 3 3" xfId="14346" xr:uid="{00000000-0005-0000-0000-0000FE9C0000}"/>
    <cellStyle name="Porcentual 2 2 2 3 4 2 3 3 2" xfId="37530" xr:uid="{00000000-0005-0000-0000-0000FF9C0000}"/>
    <cellStyle name="Porcentual 2 2 2 3 4 2 3 4" xfId="32220" xr:uid="{00000000-0005-0000-0000-0000009D0000}"/>
    <cellStyle name="Porcentual 2 2 2 3 4 2 3 5" xfId="26905" xr:uid="{00000000-0005-0000-0000-0000019D0000}"/>
    <cellStyle name="Porcentual 2 2 2 3 4 2 4" xfId="16127" xr:uid="{00000000-0005-0000-0000-0000029D0000}"/>
    <cellStyle name="Porcentual 2 2 2 3 4 2 4 2" xfId="39314" xr:uid="{00000000-0005-0000-0000-0000039D0000}"/>
    <cellStyle name="Porcentual 2 2 2 3 4 2 5" xfId="10818" xr:uid="{00000000-0005-0000-0000-0000049D0000}"/>
    <cellStyle name="Porcentual 2 2 2 3 4 2 5 2" xfId="33999" xr:uid="{00000000-0005-0000-0000-0000059D0000}"/>
    <cellStyle name="Porcentual 2 2 2 3 4 2 6" xfId="21445" xr:uid="{00000000-0005-0000-0000-0000069D0000}"/>
    <cellStyle name="Porcentual 2 2 2 3 4 2 6 2" xfId="28689" xr:uid="{00000000-0005-0000-0000-0000079D0000}"/>
    <cellStyle name="Porcentual 2 2 2 3 4 2 7" xfId="23374" xr:uid="{00000000-0005-0000-0000-0000089D0000}"/>
    <cellStyle name="Porcentual 2 2 2 3 4 2 8" xfId="44640" xr:uid="{00000000-0005-0000-0000-0000099D0000}"/>
    <cellStyle name="Porcentual 2 2 2 3 4 2 9" xfId="5720" xr:uid="{00000000-0005-0000-0000-00000A9D0000}"/>
    <cellStyle name="Porcentual 2 2 2 3 4 3" xfId="6611" xr:uid="{00000000-0005-0000-0000-00000B9D0000}"/>
    <cellStyle name="Porcentual 2 2 2 3 4 3 2" xfId="17013" xr:uid="{00000000-0005-0000-0000-00000C9D0000}"/>
    <cellStyle name="Porcentual 2 2 2 3 4 3 2 2" xfId="40265" xr:uid="{00000000-0005-0000-0000-00000D9D0000}"/>
    <cellStyle name="Porcentual 2 2 2 3 4 3 3" xfId="11767" xr:uid="{00000000-0005-0000-0000-00000E9D0000}"/>
    <cellStyle name="Porcentual 2 2 2 3 4 3 3 2" xfId="34950" xr:uid="{00000000-0005-0000-0000-00000F9D0000}"/>
    <cellStyle name="Porcentual 2 2 2 3 4 3 4" xfId="29640" xr:uid="{00000000-0005-0000-0000-0000109D0000}"/>
    <cellStyle name="Porcentual 2 2 2 3 4 3 5" xfId="24325" xr:uid="{00000000-0005-0000-0000-0000119D0000}"/>
    <cellStyle name="Porcentual 2 2 2 3 4 4" xfId="8302" xr:uid="{00000000-0005-0000-0000-0000129D0000}"/>
    <cellStyle name="Porcentual 2 2 2 3 4 4 2" xfId="18688" xr:uid="{00000000-0005-0000-0000-0000139D0000}"/>
    <cellStyle name="Porcentual 2 2 2 3 4 4 2 2" xfId="42033" xr:uid="{00000000-0005-0000-0000-0000149D0000}"/>
    <cellStyle name="Porcentual 2 2 2 3 4 4 3" xfId="13534" xr:uid="{00000000-0005-0000-0000-0000159D0000}"/>
    <cellStyle name="Porcentual 2 2 2 3 4 4 3 2" xfId="36718" xr:uid="{00000000-0005-0000-0000-0000169D0000}"/>
    <cellStyle name="Porcentual 2 2 2 3 4 4 4" xfId="31408" xr:uid="{00000000-0005-0000-0000-0000179D0000}"/>
    <cellStyle name="Porcentual 2 2 2 3 4 4 5" xfId="26093" xr:uid="{00000000-0005-0000-0000-0000189D0000}"/>
    <cellStyle name="Porcentual 2 2 2 3 4 5" xfId="15315" xr:uid="{00000000-0005-0000-0000-0000199D0000}"/>
    <cellStyle name="Porcentual 2 2 2 3 4 5 2" xfId="38502" xr:uid="{00000000-0005-0000-0000-00001A9D0000}"/>
    <cellStyle name="Porcentual 2 2 2 3 4 6" xfId="10006" xr:uid="{00000000-0005-0000-0000-00001B9D0000}"/>
    <cellStyle name="Porcentual 2 2 2 3 4 6 2" xfId="33187" xr:uid="{00000000-0005-0000-0000-00001C9D0000}"/>
    <cellStyle name="Porcentual 2 2 2 3 4 7" xfId="20633" xr:uid="{00000000-0005-0000-0000-00001D9D0000}"/>
    <cellStyle name="Porcentual 2 2 2 3 4 7 2" xfId="27877" xr:uid="{00000000-0005-0000-0000-00001E9D0000}"/>
    <cellStyle name="Porcentual 2 2 2 3 4 8" xfId="22562" xr:uid="{00000000-0005-0000-0000-00001F9D0000}"/>
    <cellStyle name="Porcentual 2 2 2 3 4 9" xfId="43828" xr:uid="{00000000-0005-0000-0000-0000209D0000}"/>
    <cellStyle name="Porcentual 2 2 2 3 5" xfId="618" xr:uid="{00000000-0005-0000-0000-0000219D0000}"/>
    <cellStyle name="Porcentual 2 2 2 3 5 10" xfId="2582" xr:uid="{00000000-0005-0000-0000-0000229D0000}"/>
    <cellStyle name="Porcentual 2 2 2 3 5 2" xfId="6212" xr:uid="{00000000-0005-0000-0000-0000239D0000}"/>
    <cellStyle name="Porcentual 2 2 2 3 5 2 2" xfId="16655" xr:uid="{00000000-0005-0000-0000-0000249D0000}"/>
    <cellStyle name="Porcentual 2 2 2 3 5 2 2 2" xfId="39859" xr:uid="{00000000-0005-0000-0000-0000259D0000}"/>
    <cellStyle name="Porcentual 2 2 2 3 5 2 3" xfId="11361" xr:uid="{00000000-0005-0000-0000-0000269D0000}"/>
    <cellStyle name="Porcentual 2 2 2 3 5 2 3 2" xfId="34544" xr:uid="{00000000-0005-0000-0000-0000279D0000}"/>
    <cellStyle name="Porcentual 2 2 2 3 5 2 4" xfId="29234" xr:uid="{00000000-0005-0000-0000-0000289D0000}"/>
    <cellStyle name="Porcentual 2 2 2 3 5 2 5" xfId="23919" xr:uid="{00000000-0005-0000-0000-0000299D0000}"/>
    <cellStyle name="Porcentual 2 2 2 3 5 3" xfId="7944" xr:uid="{00000000-0005-0000-0000-00002A9D0000}"/>
    <cellStyle name="Porcentual 2 2 2 3 5 3 2" xfId="18283" xr:uid="{00000000-0005-0000-0000-00002B9D0000}"/>
    <cellStyle name="Porcentual 2 2 2 3 5 3 2 2" xfId="41627" xr:uid="{00000000-0005-0000-0000-00002C9D0000}"/>
    <cellStyle name="Porcentual 2 2 2 3 5 3 3" xfId="13128" xr:uid="{00000000-0005-0000-0000-00002D9D0000}"/>
    <cellStyle name="Porcentual 2 2 2 3 5 3 3 2" xfId="36312" xr:uid="{00000000-0005-0000-0000-00002E9D0000}"/>
    <cellStyle name="Porcentual 2 2 2 3 5 3 4" xfId="31002" xr:uid="{00000000-0005-0000-0000-00002F9D0000}"/>
    <cellStyle name="Porcentual 2 2 2 3 5 3 5" xfId="25687" xr:uid="{00000000-0005-0000-0000-0000309D0000}"/>
    <cellStyle name="Porcentual 2 2 2 3 5 4" xfId="14909" xr:uid="{00000000-0005-0000-0000-0000319D0000}"/>
    <cellStyle name="Porcentual 2 2 2 3 5 4 2" xfId="38096" xr:uid="{00000000-0005-0000-0000-0000329D0000}"/>
    <cellStyle name="Porcentual 2 2 2 3 5 5" xfId="9600" xr:uid="{00000000-0005-0000-0000-0000339D0000}"/>
    <cellStyle name="Porcentual 2 2 2 3 5 5 2" xfId="32781" xr:uid="{00000000-0005-0000-0000-0000349D0000}"/>
    <cellStyle name="Porcentual 2 2 2 3 5 6" xfId="20227" xr:uid="{00000000-0005-0000-0000-0000359D0000}"/>
    <cellStyle name="Porcentual 2 2 2 3 5 6 2" xfId="27471" xr:uid="{00000000-0005-0000-0000-0000369D0000}"/>
    <cellStyle name="Porcentual 2 2 2 3 5 7" xfId="22156" xr:uid="{00000000-0005-0000-0000-0000379D0000}"/>
    <cellStyle name="Porcentual 2 2 2 3 5 8" xfId="43422" xr:uid="{00000000-0005-0000-0000-0000389D0000}"/>
    <cellStyle name="Porcentual 2 2 2 3 5 9" xfId="5721" xr:uid="{00000000-0005-0000-0000-0000399D0000}"/>
    <cellStyle name="Porcentual 2 2 2 3 6" xfId="1445" xr:uid="{00000000-0005-0000-0000-00003A9D0000}"/>
    <cellStyle name="Porcentual 2 2 2 3 6 10" xfId="3394" xr:uid="{00000000-0005-0000-0000-00003B9D0000}"/>
    <cellStyle name="Porcentual 2 2 2 3 6 2" xfId="7011" xr:uid="{00000000-0005-0000-0000-00003C9D0000}"/>
    <cellStyle name="Porcentual 2 2 2 3 6 2 2" xfId="17383" xr:uid="{00000000-0005-0000-0000-00003D9D0000}"/>
    <cellStyle name="Porcentual 2 2 2 3 6 2 2 2" xfId="40671" xr:uid="{00000000-0005-0000-0000-00003E9D0000}"/>
    <cellStyle name="Porcentual 2 2 2 3 6 2 3" xfId="12173" xr:uid="{00000000-0005-0000-0000-00003F9D0000}"/>
    <cellStyle name="Porcentual 2 2 2 3 6 2 3 2" xfId="35356" xr:uid="{00000000-0005-0000-0000-0000409D0000}"/>
    <cellStyle name="Porcentual 2 2 2 3 6 2 4" xfId="30046" xr:uid="{00000000-0005-0000-0000-0000419D0000}"/>
    <cellStyle name="Porcentual 2 2 2 3 6 2 5" xfId="24731" xr:uid="{00000000-0005-0000-0000-0000429D0000}"/>
    <cellStyle name="Porcentual 2 2 2 3 6 3" xfId="8672" xr:uid="{00000000-0005-0000-0000-0000439D0000}"/>
    <cellStyle name="Porcentual 2 2 2 3 6 3 2" xfId="19094" xr:uid="{00000000-0005-0000-0000-0000449D0000}"/>
    <cellStyle name="Porcentual 2 2 2 3 6 3 2 2" xfId="42439" xr:uid="{00000000-0005-0000-0000-0000459D0000}"/>
    <cellStyle name="Porcentual 2 2 2 3 6 3 3" xfId="13940" xr:uid="{00000000-0005-0000-0000-0000469D0000}"/>
    <cellStyle name="Porcentual 2 2 2 3 6 3 3 2" xfId="37124" xr:uid="{00000000-0005-0000-0000-0000479D0000}"/>
    <cellStyle name="Porcentual 2 2 2 3 6 3 4" xfId="31814" xr:uid="{00000000-0005-0000-0000-0000489D0000}"/>
    <cellStyle name="Porcentual 2 2 2 3 6 3 5" xfId="26499" xr:uid="{00000000-0005-0000-0000-0000499D0000}"/>
    <cellStyle name="Porcentual 2 2 2 3 6 4" xfId="15721" xr:uid="{00000000-0005-0000-0000-00004A9D0000}"/>
    <cellStyle name="Porcentual 2 2 2 3 6 4 2" xfId="38908" xr:uid="{00000000-0005-0000-0000-00004B9D0000}"/>
    <cellStyle name="Porcentual 2 2 2 3 6 5" xfId="10412" xr:uid="{00000000-0005-0000-0000-00004C9D0000}"/>
    <cellStyle name="Porcentual 2 2 2 3 6 5 2" xfId="33593" xr:uid="{00000000-0005-0000-0000-00004D9D0000}"/>
    <cellStyle name="Porcentual 2 2 2 3 6 6" xfId="21039" xr:uid="{00000000-0005-0000-0000-00004E9D0000}"/>
    <cellStyle name="Porcentual 2 2 2 3 6 6 2" xfId="28283" xr:uid="{00000000-0005-0000-0000-00004F9D0000}"/>
    <cellStyle name="Porcentual 2 2 2 3 6 7" xfId="22968" xr:uid="{00000000-0005-0000-0000-0000509D0000}"/>
    <cellStyle name="Porcentual 2 2 2 3 6 8" xfId="44234" xr:uid="{00000000-0005-0000-0000-0000519D0000}"/>
    <cellStyle name="Porcentual 2 2 2 3 6 9" xfId="5722" xr:uid="{00000000-0005-0000-0000-0000529D0000}"/>
    <cellStyle name="Porcentual 2 2 2 3 7" xfId="6079" xr:uid="{00000000-0005-0000-0000-0000539D0000}"/>
    <cellStyle name="Porcentual 2 2 2 3 7 2" xfId="16534" xr:uid="{00000000-0005-0000-0000-0000549D0000}"/>
    <cellStyle name="Porcentual 2 2 2 3 7 2 2" xfId="39725" xr:uid="{00000000-0005-0000-0000-0000559D0000}"/>
    <cellStyle name="Porcentual 2 2 2 3 7 3" xfId="11227" xr:uid="{00000000-0005-0000-0000-0000569D0000}"/>
    <cellStyle name="Porcentual 2 2 2 3 7 3 2" xfId="34410" xr:uid="{00000000-0005-0000-0000-0000579D0000}"/>
    <cellStyle name="Porcentual 2 2 2 3 7 4" xfId="29100" xr:uid="{00000000-0005-0000-0000-0000589D0000}"/>
    <cellStyle name="Porcentual 2 2 2 3 7 5" xfId="23785" xr:uid="{00000000-0005-0000-0000-0000599D0000}"/>
    <cellStyle name="Porcentual 2 2 2 3 8" xfId="7823" xr:uid="{00000000-0005-0000-0000-00005A9D0000}"/>
    <cellStyle name="Porcentual 2 2 2 3 8 2" xfId="18150" xr:uid="{00000000-0005-0000-0000-00005B9D0000}"/>
    <cellStyle name="Porcentual 2 2 2 3 8 2 2" xfId="41493" xr:uid="{00000000-0005-0000-0000-00005C9D0000}"/>
    <cellStyle name="Porcentual 2 2 2 3 8 3" xfId="12994" xr:uid="{00000000-0005-0000-0000-00005D9D0000}"/>
    <cellStyle name="Porcentual 2 2 2 3 8 3 2" xfId="36178" xr:uid="{00000000-0005-0000-0000-00005E9D0000}"/>
    <cellStyle name="Porcentual 2 2 2 3 8 4" xfId="30868" xr:uid="{00000000-0005-0000-0000-00005F9D0000}"/>
    <cellStyle name="Porcentual 2 2 2 3 8 5" xfId="25553" xr:uid="{00000000-0005-0000-0000-0000609D0000}"/>
    <cellStyle name="Porcentual 2 2 2 3 9" xfId="14775" xr:uid="{00000000-0005-0000-0000-0000619D0000}"/>
    <cellStyle name="Porcentual 2 2 2 3 9 2" xfId="37962" xr:uid="{00000000-0005-0000-0000-0000629D0000}"/>
    <cellStyle name="Porcentual 2 2 2 4" xfId="706" xr:uid="{00000000-0005-0000-0000-0000639D0000}"/>
    <cellStyle name="Porcentual 2 2 2 4 10" xfId="43507" xr:uid="{00000000-0005-0000-0000-0000649D0000}"/>
    <cellStyle name="Porcentual 2 2 2 4 11" xfId="5723" xr:uid="{00000000-0005-0000-0000-0000659D0000}"/>
    <cellStyle name="Porcentual 2 2 2 4 12" xfId="2667" xr:uid="{00000000-0005-0000-0000-0000669D0000}"/>
    <cellStyle name="Porcentual 2 2 2 4 2" xfId="1122" xr:uid="{00000000-0005-0000-0000-0000679D0000}"/>
    <cellStyle name="Porcentual 2 2 2 4 2 10" xfId="5724" xr:uid="{00000000-0005-0000-0000-0000689D0000}"/>
    <cellStyle name="Porcentual 2 2 2 4 2 11" xfId="3073" xr:uid="{00000000-0005-0000-0000-0000699D0000}"/>
    <cellStyle name="Porcentual 2 2 2 4 2 2" xfId="1937" xr:uid="{00000000-0005-0000-0000-00006A9D0000}"/>
    <cellStyle name="Porcentual 2 2 2 4 2 2 10" xfId="3885" xr:uid="{00000000-0005-0000-0000-00006B9D0000}"/>
    <cellStyle name="Porcentual 2 2 2 4 2 2 2" xfId="7495" xr:uid="{00000000-0005-0000-0000-00006C9D0000}"/>
    <cellStyle name="Porcentual 2 2 2 4 2 2 2 2" xfId="17838" xr:uid="{00000000-0005-0000-0000-00006D9D0000}"/>
    <cellStyle name="Porcentual 2 2 2 4 2 2 2 2 2" xfId="41162" xr:uid="{00000000-0005-0000-0000-00006E9D0000}"/>
    <cellStyle name="Porcentual 2 2 2 4 2 2 2 3" xfId="12664" xr:uid="{00000000-0005-0000-0000-00006F9D0000}"/>
    <cellStyle name="Porcentual 2 2 2 4 2 2 2 3 2" xfId="35847" xr:uid="{00000000-0005-0000-0000-0000709D0000}"/>
    <cellStyle name="Porcentual 2 2 2 4 2 2 2 4" xfId="30537" xr:uid="{00000000-0005-0000-0000-0000719D0000}"/>
    <cellStyle name="Porcentual 2 2 2 4 2 2 2 5" xfId="25222" xr:uid="{00000000-0005-0000-0000-0000729D0000}"/>
    <cellStyle name="Porcentual 2 2 2 4 2 2 3" xfId="9128" xr:uid="{00000000-0005-0000-0000-0000739D0000}"/>
    <cellStyle name="Porcentual 2 2 2 4 2 2 3 2" xfId="19585" xr:uid="{00000000-0005-0000-0000-0000749D0000}"/>
    <cellStyle name="Porcentual 2 2 2 4 2 2 3 2 2" xfId="42930" xr:uid="{00000000-0005-0000-0000-0000759D0000}"/>
    <cellStyle name="Porcentual 2 2 2 4 2 2 3 3" xfId="14431" xr:uid="{00000000-0005-0000-0000-0000769D0000}"/>
    <cellStyle name="Porcentual 2 2 2 4 2 2 3 3 2" xfId="37615" xr:uid="{00000000-0005-0000-0000-0000779D0000}"/>
    <cellStyle name="Porcentual 2 2 2 4 2 2 3 4" xfId="32305" xr:uid="{00000000-0005-0000-0000-0000789D0000}"/>
    <cellStyle name="Porcentual 2 2 2 4 2 2 3 5" xfId="26990" xr:uid="{00000000-0005-0000-0000-0000799D0000}"/>
    <cellStyle name="Porcentual 2 2 2 4 2 2 4" xfId="16212" xr:uid="{00000000-0005-0000-0000-00007A9D0000}"/>
    <cellStyle name="Porcentual 2 2 2 4 2 2 4 2" xfId="39399" xr:uid="{00000000-0005-0000-0000-00007B9D0000}"/>
    <cellStyle name="Porcentual 2 2 2 4 2 2 5" xfId="10903" xr:uid="{00000000-0005-0000-0000-00007C9D0000}"/>
    <cellStyle name="Porcentual 2 2 2 4 2 2 5 2" xfId="34084" xr:uid="{00000000-0005-0000-0000-00007D9D0000}"/>
    <cellStyle name="Porcentual 2 2 2 4 2 2 6" xfId="21530" xr:uid="{00000000-0005-0000-0000-00007E9D0000}"/>
    <cellStyle name="Porcentual 2 2 2 4 2 2 6 2" xfId="28774" xr:uid="{00000000-0005-0000-0000-00007F9D0000}"/>
    <cellStyle name="Porcentual 2 2 2 4 2 2 7" xfId="23459" xr:uid="{00000000-0005-0000-0000-0000809D0000}"/>
    <cellStyle name="Porcentual 2 2 2 4 2 2 8" xfId="44725" xr:uid="{00000000-0005-0000-0000-0000819D0000}"/>
    <cellStyle name="Porcentual 2 2 2 4 2 2 9" xfId="5725" xr:uid="{00000000-0005-0000-0000-0000829D0000}"/>
    <cellStyle name="Porcentual 2 2 2 4 2 3" xfId="6695" xr:uid="{00000000-0005-0000-0000-0000839D0000}"/>
    <cellStyle name="Porcentual 2 2 2 4 2 3 2" xfId="17086" xr:uid="{00000000-0005-0000-0000-0000849D0000}"/>
    <cellStyle name="Porcentual 2 2 2 4 2 3 2 2" xfId="40350" xr:uid="{00000000-0005-0000-0000-0000859D0000}"/>
    <cellStyle name="Porcentual 2 2 2 4 2 3 3" xfId="11852" xr:uid="{00000000-0005-0000-0000-0000869D0000}"/>
    <cellStyle name="Porcentual 2 2 2 4 2 3 3 2" xfId="35035" xr:uid="{00000000-0005-0000-0000-0000879D0000}"/>
    <cellStyle name="Porcentual 2 2 2 4 2 3 4" xfId="29725" xr:uid="{00000000-0005-0000-0000-0000889D0000}"/>
    <cellStyle name="Porcentual 2 2 2 4 2 3 5" xfId="24410" xr:uid="{00000000-0005-0000-0000-0000899D0000}"/>
    <cellStyle name="Porcentual 2 2 2 4 2 4" xfId="8375" xr:uid="{00000000-0005-0000-0000-00008A9D0000}"/>
    <cellStyle name="Porcentual 2 2 2 4 2 4 2" xfId="18773" xr:uid="{00000000-0005-0000-0000-00008B9D0000}"/>
    <cellStyle name="Porcentual 2 2 2 4 2 4 2 2" xfId="42118" xr:uid="{00000000-0005-0000-0000-00008C9D0000}"/>
    <cellStyle name="Porcentual 2 2 2 4 2 4 3" xfId="13619" xr:uid="{00000000-0005-0000-0000-00008D9D0000}"/>
    <cellStyle name="Porcentual 2 2 2 4 2 4 3 2" xfId="36803" xr:uid="{00000000-0005-0000-0000-00008E9D0000}"/>
    <cellStyle name="Porcentual 2 2 2 4 2 4 4" xfId="31493" xr:uid="{00000000-0005-0000-0000-00008F9D0000}"/>
    <cellStyle name="Porcentual 2 2 2 4 2 4 5" xfId="26178" xr:uid="{00000000-0005-0000-0000-0000909D0000}"/>
    <cellStyle name="Porcentual 2 2 2 4 2 5" xfId="15400" xr:uid="{00000000-0005-0000-0000-0000919D0000}"/>
    <cellStyle name="Porcentual 2 2 2 4 2 5 2" xfId="38587" xr:uid="{00000000-0005-0000-0000-0000929D0000}"/>
    <cellStyle name="Porcentual 2 2 2 4 2 6" xfId="10091" xr:uid="{00000000-0005-0000-0000-0000939D0000}"/>
    <cellStyle name="Porcentual 2 2 2 4 2 6 2" xfId="33272" xr:uid="{00000000-0005-0000-0000-0000949D0000}"/>
    <cellStyle name="Porcentual 2 2 2 4 2 7" xfId="20718" xr:uid="{00000000-0005-0000-0000-0000959D0000}"/>
    <cellStyle name="Porcentual 2 2 2 4 2 7 2" xfId="27962" xr:uid="{00000000-0005-0000-0000-0000969D0000}"/>
    <cellStyle name="Porcentual 2 2 2 4 2 8" xfId="22647" xr:uid="{00000000-0005-0000-0000-0000979D0000}"/>
    <cellStyle name="Porcentual 2 2 2 4 2 9" xfId="43913" xr:uid="{00000000-0005-0000-0000-0000989D0000}"/>
    <cellStyle name="Porcentual 2 2 2 4 3" xfId="1530" xr:uid="{00000000-0005-0000-0000-0000999D0000}"/>
    <cellStyle name="Porcentual 2 2 2 4 3 10" xfId="3479" xr:uid="{00000000-0005-0000-0000-00009A9D0000}"/>
    <cellStyle name="Porcentual 2 2 2 4 3 2" xfId="7095" xr:uid="{00000000-0005-0000-0000-00009B9D0000}"/>
    <cellStyle name="Porcentual 2 2 2 4 3 2 2" xfId="17456" xr:uid="{00000000-0005-0000-0000-00009C9D0000}"/>
    <cellStyle name="Porcentual 2 2 2 4 3 2 2 2" xfId="40756" xr:uid="{00000000-0005-0000-0000-00009D9D0000}"/>
    <cellStyle name="Porcentual 2 2 2 4 3 2 3" xfId="12258" xr:uid="{00000000-0005-0000-0000-00009E9D0000}"/>
    <cellStyle name="Porcentual 2 2 2 4 3 2 3 2" xfId="35441" xr:uid="{00000000-0005-0000-0000-00009F9D0000}"/>
    <cellStyle name="Porcentual 2 2 2 4 3 2 4" xfId="30131" xr:uid="{00000000-0005-0000-0000-0000A09D0000}"/>
    <cellStyle name="Porcentual 2 2 2 4 3 2 5" xfId="24816" xr:uid="{00000000-0005-0000-0000-0000A19D0000}"/>
    <cellStyle name="Porcentual 2 2 2 4 3 3" xfId="8745" xr:uid="{00000000-0005-0000-0000-0000A29D0000}"/>
    <cellStyle name="Porcentual 2 2 2 4 3 3 2" xfId="19179" xr:uid="{00000000-0005-0000-0000-0000A39D0000}"/>
    <cellStyle name="Porcentual 2 2 2 4 3 3 2 2" xfId="42524" xr:uid="{00000000-0005-0000-0000-0000A49D0000}"/>
    <cellStyle name="Porcentual 2 2 2 4 3 3 3" xfId="14025" xr:uid="{00000000-0005-0000-0000-0000A59D0000}"/>
    <cellStyle name="Porcentual 2 2 2 4 3 3 3 2" xfId="37209" xr:uid="{00000000-0005-0000-0000-0000A69D0000}"/>
    <cellStyle name="Porcentual 2 2 2 4 3 3 4" xfId="31899" xr:uid="{00000000-0005-0000-0000-0000A79D0000}"/>
    <cellStyle name="Porcentual 2 2 2 4 3 3 5" xfId="26584" xr:uid="{00000000-0005-0000-0000-0000A89D0000}"/>
    <cellStyle name="Porcentual 2 2 2 4 3 4" xfId="15806" xr:uid="{00000000-0005-0000-0000-0000A99D0000}"/>
    <cellStyle name="Porcentual 2 2 2 4 3 4 2" xfId="38993" xr:uid="{00000000-0005-0000-0000-0000AA9D0000}"/>
    <cellStyle name="Porcentual 2 2 2 4 3 5" xfId="10497" xr:uid="{00000000-0005-0000-0000-0000AB9D0000}"/>
    <cellStyle name="Porcentual 2 2 2 4 3 5 2" xfId="33678" xr:uid="{00000000-0005-0000-0000-0000AC9D0000}"/>
    <cellStyle name="Porcentual 2 2 2 4 3 6" xfId="21124" xr:uid="{00000000-0005-0000-0000-0000AD9D0000}"/>
    <cellStyle name="Porcentual 2 2 2 4 3 6 2" xfId="28368" xr:uid="{00000000-0005-0000-0000-0000AE9D0000}"/>
    <cellStyle name="Porcentual 2 2 2 4 3 7" xfId="23053" xr:uid="{00000000-0005-0000-0000-0000AF9D0000}"/>
    <cellStyle name="Porcentual 2 2 2 4 3 8" xfId="44319" xr:uid="{00000000-0005-0000-0000-0000B09D0000}"/>
    <cellStyle name="Porcentual 2 2 2 4 3 9" xfId="5726" xr:uid="{00000000-0005-0000-0000-0000B19D0000}"/>
    <cellStyle name="Porcentual 2 2 2 4 4" xfId="6296" xr:uid="{00000000-0005-0000-0000-0000B29D0000}"/>
    <cellStyle name="Porcentual 2 2 2 4 4 2" xfId="16728" xr:uid="{00000000-0005-0000-0000-0000B39D0000}"/>
    <cellStyle name="Porcentual 2 2 2 4 4 2 2" xfId="39944" xr:uid="{00000000-0005-0000-0000-0000B49D0000}"/>
    <cellStyle name="Porcentual 2 2 2 4 4 3" xfId="11446" xr:uid="{00000000-0005-0000-0000-0000B59D0000}"/>
    <cellStyle name="Porcentual 2 2 2 4 4 3 2" xfId="34629" xr:uid="{00000000-0005-0000-0000-0000B69D0000}"/>
    <cellStyle name="Porcentual 2 2 2 4 4 4" xfId="29319" xr:uid="{00000000-0005-0000-0000-0000B79D0000}"/>
    <cellStyle name="Porcentual 2 2 2 4 4 5" xfId="24004" xr:uid="{00000000-0005-0000-0000-0000B89D0000}"/>
    <cellStyle name="Porcentual 2 2 2 4 5" xfId="8017" xr:uid="{00000000-0005-0000-0000-0000B99D0000}"/>
    <cellStyle name="Porcentual 2 2 2 4 5 2" xfId="18368" xr:uid="{00000000-0005-0000-0000-0000BA9D0000}"/>
    <cellStyle name="Porcentual 2 2 2 4 5 2 2" xfId="41712" xr:uid="{00000000-0005-0000-0000-0000BB9D0000}"/>
    <cellStyle name="Porcentual 2 2 2 4 5 3" xfId="13213" xr:uid="{00000000-0005-0000-0000-0000BC9D0000}"/>
    <cellStyle name="Porcentual 2 2 2 4 5 3 2" xfId="36397" xr:uid="{00000000-0005-0000-0000-0000BD9D0000}"/>
    <cellStyle name="Porcentual 2 2 2 4 5 4" xfId="31087" xr:uid="{00000000-0005-0000-0000-0000BE9D0000}"/>
    <cellStyle name="Porcentual 2 2 2 4 5 5" xfId="25772" xr:uid="{00000000-0005-0000-0000-0000BF9D0000}"/>
    <cellStyle name="Porcentual 2 2 2 4 6" xfId="14994" xr:uid="{00000000-0005-0000-0000-0000C09D0000}"/>
    <cellStyle name="Porcentual 2 2 2 4 6 2" xfId="38181" xr:uid="{00000000-0005-0000-0000-0000C19D0000}"/>
    <cellStyle name="Porcentual 2 2 2 4 7" xfId="9685" xr:uid="{00000000-0005-0000-0000-0000C29D0000}"/>
    <cellStyle name="Porcentual 2 2 2 4 7 2" xfId="32866" xr:uid="{00000000-0005-0000-0000-0000C39D0000}"/>
    <cellStyle name="Porcentual 2 2 2 4 8" xfId="20312" xr:uid="{00000000-0005-0000-0000-0000C49D0000}"/>
    <cellStyle name="Porcentual 2 2 2 4 8 2" xfId="27556" xr:uid="{00000000-0005-0000-0000-0000C59D0000}"/>
    <cellStyle name="Porcentual 2 2 2 4 9" xfId="22241" xr:uid="{00000000-0005-0000-0000-0000C69D0000}"/>
    <cellStyle name="Porcentual 2 2 2 5" xfId="843" xr:uid="{00000000-0005-0000-0000-0000C79D0000}"/>
    <cellStyle name="Porcentual 2 2 2 5 10" xfId="43636" xr:uid="{00000000-0005-0000-0000-0000C89D0000}"/>
    <cellStyle name="Porcentual 2 2 2 5 11" xfId="5727" xr:uid="{00000000-0005-0000-0000-0000C99D0000}"/>
    <cellStyle name="Porcentual 2 2 2 5 12" xfId="2796" xr:uid="{00000000-0005-0000-0000-0000CA9D0000}"/>
    <cellStyle name="Porcentual 2 2 2 5 2" xfId="1251" xr:uid="{00000000-0005-0000-0000-0000CB9D0000}"/>
    <cellStyle name="Porcentual 2 2 2 5 2 10" xfId="5728" xr:uid="{00000000-0005-0000-0000-0000CC9D0000}"/>
    <cellStyle name="Porcentual 2 2 2 5 2 11" xfId="3202" xr:uid="{00000000-0005-0000-0000-0000CD9D0000}"/>
    <cellStyle name="Porcentual 2 2 2 5 2 2" xfId="2066" xr:uid="{00000000-0005-0000-0000-0000CE9D0000}"/>
    <cellStyle name="Porcentual 2 2 2 5 2 2 10" xfId="4014" xr:uid="{00000000-0005-0000-0000-0000CF9D0000}"/>
    <cellStyle name="Porcentual 2 2 2 5 2 2 2" xfId="7622" xr:uid="{00000000-0005-0000-0000-0000D09D0000}"/>
    <cellStyle name="Porcentual 2 2 2 5 2 2 2 2" xfId="17955" xr:uid="{00000000-0005-0000-0000-0000D19D0000}"/>
    <cellStyle name="Porcentual 2 2 2 5 2 2 2 2 2" xfId="41291" xr:uid="{00000000-0005-0000-0000-0000D29D0000}"/>
    <cellStyle name="Porcentual 2 2 2 5 2 2 2 3" xfId="12793" xr:uid="{00000000-0005-0000-0000-0000D39D0000}"/>
    <cellStyle name="Porcentual 2 2 2 5 2 2 2 3 2" xfId="35976" xr:uid="{00000000-0005-0000-0000-0000D49D0000}"/>
    <cellStyle name="Porcentual 2 2 2 5 2 2 2 4" xfId="30666" xr:uid="{00000000-0005-0000-0000-0000D59D0000}"/>
    <cellStyle name="Porcentual 2 2 2 5 2 2 2 5" xfId="25351" xr:uid="{00000000-0005-0000-0000-0000D69D0000}"/>
    <cellStyle name="Porcentual 2 2 2 5 2 2 3" xfId="9245" xr:uid="{00000000-0005-0000-0000-0000D79D0000}"/>
    <cellStyle name="Porcentual 2 2 2 5 2 2 3 2" xfId="19714" xr:uid="{00000000-0005-0000-0000-0000D89D0000}"/>
    <cellStyle name="Porcentual 2 2 2 5 2 2 3 2 2" xfId="43059" xr:uid="{00000000-0005-0000-0000-0000D99D0000}"/>
    <cellStyle name="Porcentual 2 2 2 5 2 2 3 3" xfId="14560" xr:uid="{00000000-0005-0000-0000-0000DA9D0000}"/>
    <cellStyle name="Porcentual 2 2 2 5 2 2 3 3 2" xfId="37744" xr:uid="{00000000-0005-0000-0000-0000DB9D0000}"/>
    <cellStyle name="Porcentual 2 2 2 5 2 2 3 4" xfId="32434" xr:uid="{00000000-0005-0000-0000-0000DC9D0000}"/>
    <cellStyle name="Porcentual 2 2 2 5 2 2 3 5" xfId="27119" xr:uid="{00000000-0005-0000-0000-0000DD9D0000}"/>
    <cellStyle name="Porcentual 2 2 2 5 2 2 4" xfId="16341" xr:uid="{00000000-0005-0000-0000-0000DE9D0000}"/>
    <cellStyle name="Porcentual 2 2 2 5 2 2 4 2" xfId="39528" xr:uid="{00000000-0005-0000-0000-0000DF9D0000}"/>
    <cellStyle name="Porcentual 2 2 2 5 2 2 5" xfId="11032" xr:uid="{00000000-0005-0000-0000-0000E09D0000}"/>
    <cellStyle name="Porcentual 2 2 2 5 2 2 5 2" xfId="34213" xr:uid="{00000000-0005-0000-0000-0000E19D0000}"/>
    <cellStyle name="Porcentual 2 2 2 5 2 2 6" xfId="21659" xr:uid="{00000000-0005-0000-0000-0000E29D0000}"/>
    <cellStyle name="Porcentual 2 2 2 5 2 2 6 2" xfId="28903" xr:uid="{00000000-0005-0000-0000-0000E39D0000}"/>
    <cellStyle name="Porcentual 2 2 2 5 2 2 7" xfId="23588" xr:uid="{00000000-0005-0000-0000-0000E49D0000}"/>
    <cellStyle name="Porcentual 2 2 2 5 2 2 8" xfId="44854" xr:uid="{00000000-0005-0000-0000-0000E59D0000}"/>
    <cellStyle name="Porcentual 2 2 2 5 2 2 9" xfId="5729" xr:uid="{00000000-0005-0000-0000-0000E69D0000}"/>
    <cellStyle name="Porcentual 2 2 2 5 2 3" xfId="6822" xr:uid="{00000000-0005-0000-0000-0000E79D0000}"/>
    <cellStyle name="Porcentual 2 2 2 5 2 3 2" xfId="17191" xr:uid="{00000000-0005-0000-0000-0000E89D0000}"/>
    <cellStyle name="Porcentual 2 2 2 5 2 3 2 2" xfId="40479" xr:uid="{00000000-0005-0000-0000-0000E99D0000}"/>
    <cellStyle name="Porcentual 2 2 2 5 2 3 3" xfId="11981" xr:uid="{00000000-0005-0000-0000-0000EA9D0000}"/>
    <cellStyle name="Porcentual 2 2 2 5 2 3 3 2" xfId="35164" xr:uid="{00000000-0005-0000-0000-0000EB9D0000}"/>
    <cellStyle name="Porcentual 2 2 2 5 2 3 4" xfId="29854" xr:uid="{00000000-0005-0000-0000-0000EC9D0000}"/>
    <cellStyle name="Porcentual 2 2 2 5 2 3 5" xfId="24539" xr:uid="{00000000-0005-0000-0000-0000ED9D0000}"/>
    <cellStyle name="Porcentual 2 2 2 5 2 4" xfId="8480" xr:uid="{00000000-0005-0000-0000-0000EE9D0000}"/>
    <cellStyle name="Porcentual 2 2 2 5 2 4 2" xfId="18902" xr:uid="{00000000-0005-0000-0000-0000EF9D0000}"/>
    <cellStyle name="Porcentual 2 2 2 5 2 4 2 2" xfId="42247" xr:uid="{00000000-0005-0000-0000-0000F09D0000}"/>
    <cellStyle name="Porcentual 2 2 2 5 2 4 3" xfId="13748" xr:uid="{00000000-0005-0000-0000-0000F19D0000}"/>
    <cellStyle name="Porcentual 2 2 2 5 2 4 3 2" xfId="36932" xr:uid="{00000000-0005-0000-0000-0000F29D0000}"/>
    <cellStyle name="Porcentual 2 2 2 5 2 4 4" xfId="31622" xr:uid="{00000000-0005-0000-0000-0000F39D0000}"/>
    <cellStyle name="Porcentual 2 2 2 5 2 4 5" xfId="26307" xr:uid="{00000000-0005-0000-0000-0000F49D0000}"/>
    <cellStyle name="Porcentual 2 2 2 5 2 5" xfId="15529" xr:uid="{00000000-0005-0000-0000-0000F59D0000}"/>
    <cellStyle name="Porcentual 2 2 2 5 2 5 2" xfId="38716" xr:uid="{00000000-0005-0000-0000-0000F69D0000}"/>
    <cellStyle name="Porcentual 2 2 2 5 2 6" xfId="10220" xr:uid="{00000000-0005-0000-0000-0000F79D0000}"/>
    <cellStyle name="Porcentual 2 2 2 5 2 6 2" xfId="33401" xr:uid="{00000000-0005-0000-0000-0000F89D0000}"/>
    <cellStyle name="Porcentual 2 2 2 5 2 7" xfId="20847" xr:uid="{00000000-0005-0000-0000-0000F99D0000}"/>
    <cellStyle name="Porcentual 2 2 2 5 2 7 2" xfId="28091" xr:uid="{00000000-0005-0000-0000-0000FA9D0000}"/>
    <cellStyle name="Porcentual 2 2 2 5 2 8" xfId="22776" xr:uid="{00000000-0005-0000-0000-0000FB9D0000}"/>
    <cellStyle name="Porcentual 2 2 2 5 2 9" xfId="44042" xr:uid="{00000000-0005-0000-0000-0000FC9D0000}"/>
    <cellStyle name="Porcentual 2 2 2 5 3" xfId="1659" xr:uid="{00000000-0005-0000-0000-0000FD9D0000}"/>
    <cellStyle name="Porcentual 2 2 2 5 3 10" xfId="3608" xr:uid="{00000000-0005-0000-0000-0000FE9D0000}"/>
    <cellStyle name="Porcentual 2 2 2 5 3 2" xfId="7222" xr:uid="{00000000-0005-0000-0000-0000FF9D0000}"/>
    <cellStyle name="Porcentual 2 2 2 5 3 2 2" xfId="17573" xr:uid="{00000000-0005-0000-0000-0000009E0000}"/>
    <cellStyle name="Porcentual 2 2 2 5 3 2 2 2" xfId="40885" xr:uid="{00000000-0005-0000-0000-0000019E0000}"/>
    <cellStyle name="Porcentual 2 2 2 5 3 2 3" xfId="12387" xr:uid="{00000000-0005-0000-0000-0000029E0000}"/>
    <cellStyle name="Porcentual 2 2 2 5 3 2 3 2" xfId="35570" xr:uid="{00000000-0005-0000-0000-0000039E0000}"/>
    <cellStyle name="Porcentual 2 2 2 5 3 2 4" xfId="30260" xr:uid="{00000000-0005-0000-0000-0000049E0000}"/>
    <cellStyle name="Porcentual 2 2 2 5 3 2 5" xfId="24945" xr:uid="{00000000-0005-0000-0000-0000059E0000}"/>
    <cellStyle name="Porcentual 2 2 2 5 3 3" xfId="8862" xr:uid="{00000000-0005-0000-0000-0000069E0000}"/>
    <cellStyle name="Porcentual 2 2 2 5 3 3 2" xfId="19308" xr:uid="{00000000-0005-0000-0000-0000079E0000}"/>
    <cellStyle name="Porcentual 2 2 2 5 3 3 2 2" xfId="42653" xr:uid="{00000000-0005-0000-0000-0000089E0000}"/>
    <cellStyle name="Porcentual 2 2 2 5 3 3 3" xfId="14154" xr:uid="{00000000-0005-0000-0000-0000099E0000}"/>
    <cellStyle name="Porcentual 2 2 2 5 3 3 3 2" xfId="37338" xr:uid="{00000000-0005-0000-0000-00000A9E0000}"/>
    <cellStyle name="Porcentual 2 2 2 5 3 3 4" xfId="32028" xr:uid="{00000000-0005-0000-0000-00000B9E0000}"/>
    <cellStyle name="Porcentual 2 2 2 5 3 3 5" xfId="26713" xr:uid="{00000000-0005-0000-0000-00000C9E0000}"/>
    <cellStyle name="Porcentual 2 2 2 5 3 4" xfId="15935" xr:uid="{00000000-0005-0000-0000-00000D9E0000}"/>
    <cellStyle name="Porcentual 2 2 2 5 3 4 2" xfId="39122" xr:uid="{00000000-0005-0000-0000-00000E9E0000}"/>
    <cellStyle name="Porcentual 2 2 2 5 3 5" xfId="10626" xr:uid="{00000000-0005-0000-0000-00000F9E0000}"/>
    <cellStyle name="Porcentual 2 2 2 5 3 5 2" xfId="33807" xr:uid="{00000000-0005-0000-0000-0000109E0000}"/>
    <cellStyle name="Porcentual 2 2 2 5 3 6" xfId="21253" xr:uid="{00000000-0005-0000-0000-0000119E0000}"/>
    <cellStyle name="Porcentual 2 2 2 5 3 6 2" xfId="28497" xr:uid="{00000000-0005-0000-0000-0000129E0000}"/>
    <cellStyle name="Porcentual 2 2 2 5 3 7" xfId="23182" xr:uid="{00000000-0005-0000-0000-0000139E0000}"/>
    <cellStyle name="Porcentual 2 2 2 5 3 8" xfId="44448" xr:uid="{00000000-0005-0000-0000-0000149E0000}"/>
    <cellStyle name="Porcentual 2 2 2 5 3 9" xfId="5730" xr:uid="{00000000-0005-0000-0000-0000159E0000}"/>
    <cellStyle name="Porcentual 2 2 2 5 4" xfId="6423" xr:uid="{00000000-0005-0000-0000-0000169E0000}"/>
    <cellStyle name="Porcentual 2 2 2 5 4 2" xfId="16833" xr:uid="{00000000-0005-0000-0000-0000179E0000}"/>
    <cellStyle name="Porcentual 2 2 2 5 4 2 2" xfId="40073" xr:uid="{00000000-0005-0000-0000-0000189E0000}"/>
    <cellStyle name="Porcentual 2 2 2 5 4 3" xfId="11575" xr:uid="{00000000-0005-0000-0000-0000199E0000}"/>
    <cellStyle name="Porcentual 2 2 2 5 4 3 2" xfId="34758" xr:uid="{00000000-0005-0000-0000-00001A9E0000}"/>
    <cellStyle name="Porcentual 2 2 2 5 4 4" xfId="29448" xr:uid="{00000000-0005-0000-0000-00001B9E0000}"/>
    <cellStyle name="Porcentual 2 2 2 5 4 5" xfId="24133" xr:uid="{00000000-0005-0000-0000-00001C9E0000}"/>
    <cellStyle name="Porcentual 2 2 2 5 5" xfId="8122" xr:uid="{00000000-0005-0000-0000-00001D9E0000}"/>
    <cellStyle name="Porcentual 2 2 2 5 5 2" xfId="18497" xr:uid="{00000000-0005-0000-0000-00001E9E0000}"/>
    <cellStyle name="Porcentual 2 2 2 5 5 2 2" xfId="41841" xr:uid="{00000000-0005-0000-0000-00001F9E0000}"/>
    <cellStyle name="Porcentual 2 2 2 5 5 3" xfId="13342" xr:uid="{00000000-0005-0000-0000-0000209E0000}"/>
    <cellStyle name="Porcentual 2 2 2 5 5 3 2" xfId="36526" xr:uid="{00000000-0005-0000-0000-0000219E0000}"/>
    <cellStyle name="Porcentual 2 2 2 5 5 4" xfId="31216" xr:uid="{00000000-0005-0000-0000-0000229E0000}"/>
    <cellStyle name="Porcentual 2 2 2 5 5 5" xfId="25901" xr:uid="{00000000-0005-0000-0000-0000239E0000}"/>
    <cellStyle name="Porcentual 2 2 2 5 6" xfId="15123" xr:uid="{00000000-0005-0000-0000-0000249E0000}"/>
    <cellStyle name="Porcentual 2 2 2 5 6 2" xfId="38310" xr:uid="{00000000-0005-0000-0000-0000259E0000}"/>
    <cellStyle name="Porcentual 2 2 2 5 7" xfId="9814" xr:uid="{00000000-0005-0000-0000-0000269E0000}"/>
    <cellStyle name="Porcentual 2 2 2 5 7 2" xfId="32995" xr:uid="{00000000-0005-0000-0000-0000279E0000}"/>
    <cellStyle name="Porcentual 2 2 2 5 8" xfId="20441" xr:uid="{00000000-0005-0000-0000-0000289E0000}"/>
    <cellStyle name="Porcentual 2 2 2 5 8 2" xfId="27685" xr:uid="{00000000-0005-0000-0000-0000299E0000}"/>
    <cellStyle name="Porcentual 2 2 2 5 9" xfId="22370" xr:uid="{00000000-0005-0000-0000-00002A9E0000}"/>
    <cellStyle name="Porcentual 2 2 2 6" xfId="987" xr:uid="{00000000-0005-0000-0000-00002B9E0000}"/>
    <cellStyle name="Porcentual 2 2 2 6 10" xfId="5731" xr:uid="{00000000-0005-0000-0000-00002C9E0000}"/>
    <cellStyle name="Porcentual 2 2 2 6 11" xfId="2938" xr:uid="{00000000-0005-0000-0000-00002D9E0000}"/>
    <cellStyle name="Porcentual 2 2 2 6 2" xfId="1802" xr:uid="{00000000-0005-0000-0000-00002E9E0000}"/>
    <cellStyle name="Porcentual 2 2 2 6 2 10" xfId="3750" xr:uid="{00000000-0005-0000-0000-00002F9E0000}"/>
    <cellStyle name="Porcentual 2 2 2 6 2 2" xfId="7362" xr:uid="{00000000-0005-0000-0000-0000309E0000}"/>
    <cellStyle name="Porcentual 2 2 2 6 2 2 2" xfId="17715" xr:uid="{00000000-0005-0000-0000-0000319E0000}"/>
    <cellStyle name="Porcentual 2 2 2 6 2 2 2 2" xfId="41027" xr:uid="{00000000-0005-0000-0000-0000329E0000}"/>
    <cellStyle name="Porcentual 2 2 2 6 2 2 3" xfId="12529" xr:uid="{00000000-0005-0000-0000-0000339E0000}"/>
    <cellStyle name="Porcentual 2 2 2 6 2 2 3 2" xfId="35712" xr:uid="{00000000-0005-0000-0000-0000349E0000}"/>
    <cellStyle name="Porcentual 2 2 2 6 2 2 4" xfId="30402" xr:uid="{00000000-0005-0000-0000-0000359E0000}"/>
    <cellStyle name="Porcentual 2 2 2 6 2 2 5" xfId="25087" xr:uid="{00000000-0005-0000-0000-0000369E0000}"/>
    <cellStyle name="Porcentual 2 2 2 6 2 3" xfId="9005" xr:uid="{00000000-0005-0000-0000-0000379E0000}"/>
    <cellStyle name="Porcentual 2 2 2 6 2 3 2" xfId="19450" xr:uid="{00000000-0005-0000-0000-0000389E0000}"/>
    <cellStyle name="Porcentual 2 2 2 6 2 3 2 2" xfId="42795" xr:uid="{00000000-0005-0000-0000-0000399E0000}"/>
    <cellStyle name="Porcentual 2 2 2 6 2 3 3" xfId="14296" xr:uid="{00000000-0005-0000-0000-00003A9E0000}"/>
    <cellStyle name="Porcentual 2 2 2 6 2 3 3 2" xfId="37480" xr:uid="{00000000-0005-0000-0000-00003B9E0000}"/>
    <cellStyle name="Porcentual 2 2 2 6 2 3 4" xfId="32170" xr:uid="{00000000-0005-0000-0000-00003C9E0000}"/>
    <cellStyle name="Porcentual 2 2 2 6 2 3 5" xfId="26855" xr:uid="{00000000-0005-0000-0000-00003D9E0000}"/>
    <cellStyle name="Porcentual 2 2 2 6 2 4" xfId="16077" xr:uid="{00000000-0005-0000-0000-00003E9E0000}"/>
    <cellStyle name="Porcentual 2 2 2 6 2 4 2" xfId="39264" xr:uid="{00000000-0005-0000-0000-00003F9E0000}"/>
    <cellStyle name="Porcentual 2 2 2 6 2 5" xfId="10768" xr:uid="{00000000-0005-0000-0000-0000409E0000}"/>
    <cellStyle name="Porcentual 2 2 2 6 2 5 2" xfId="33949" xr:uid="{00000000-0005-0000-0000-0000419E0000}"/>
    <cellStyle name="Porcentual 2 2 2 6 2 6" xfId="21395" xr:uid="{00000000-0005-0000-0000-0000429E0000}"/>
    <cellStyle name="Porcentual 2 2 2 6 2 6 2" xfId="28639" xr:uid="{00000000-0005-0000-0000-0000439E0000}"/>
    <cellStyle name="Porcentual 2 2 2 6 2 7" xfId="23324" xr:uid="{00000000-0005-0000-0000-0000449E0000}"/>
    <cellStyle name="Porcentual 2 2 2 6 2 8" xfId="44590" xr:uid="{00000000-0005-0000-0000-0000459E0000}"/>
    <cellStyle name="Porcentual 2 2 2 6 2 9" xfId="5732" xr:uid="{00000000-0005-0000-0000-0000469E0000}"/>
    <cellStyle name="Porcentual 2 2 2 6 3" xfId="6562" xr:uid="{00000000-0005-0000-0000-0000479E0000}"/>
    <cellStyle name="Porcentual 2 2 2 6 3 2" xfId="16963" xr:uid="{00000000-0005-0000-0000-0000489E0000}"/>
    <cellStyle name="Porcentual 2 2 2 6 3 2 2" xfId="40215" xr:uid="{00000000-0005-0000-0000-0000499E0000}"/>
    <cellStyle name="Porcentual 2 2 2 6 3 3" xfId="11717" xr:uid="{00000000-0005-0000-0000-00004A9E0000}"/>
    <cellStyle name="Porcentual 2 2 2 6 3 3 2" xfId="34900" xr:uid="{00000000-0005-0000-0000-00004B9E0000}"/>
    <cellStyle name="Porcentual 2 2 2 6 3 4" xfId="29590" xr:uid="{00000000-0005-0000-0000-00004C9E0000}"/>
    <cellStyle name="Porcentual 2 2 2 6 3 5" xfId="24275" xr:uid="{00000000-0005-0000-0000-00004D9E0000}"/>
    <cellStyle name="Porcentual 2 2 2 6 4" xfId="8252" xr:uid="{00000000-0005-0000-0000-00004E9E0000}"/>
    <cellStyle name="Porcentual 2 2 2 6 4 2" xfId="18638" xr:uid="{00000000-0005-0000-0000-00004F9E0000}"/>
    <cellStyle name="Porcentual 2 2 2 6 4 2 2" xfId="41983" xr:uid="{00000000-0005-0000-0000-0000509E0000}"/>
    <cellStyle name="Porcentual 2 2 2 6 4 3" xfId="13484" xr:uid="{00000000-0005-0000-0000-0000519E0000}"/>
    <cellStyle name="Porcentual 2 2 2 6 4 3 2" xfId="36668" xr:uid="{00000000-0005-0000-0000-0000529E0000}"/>
    <cellStyle name="Porcentual 2 2 2 6 4 4" xfId="31358" xr:uid="{00000000-0005-0000-0000-0000539E0000}"/>
    <cellStyle name="Porcentual 2 2 2 6 4 5" xfId="26043" xr:uid="{00000000-0005-0000-0000-0000549E0000}"/>
    <cellStyle name="Porcentual 2 2 2 6 5" xfId="15265" xr:uid="{00000000-0005-0000-0000-0000559E0000}"/>
    <cellStyle name="Porcentual 2 2 2 6 5 2" xfId="38452" xr:uid="{00000000-0005-0000-0000-0000569E0000}"/>
    <cellStyle name="Porcentual 2 2 2 6 6" xfId="9956" xr:uid="{00000000-0005-0000-0000-0000579E0000}"/>
    <cellStyle name="Porcentual 2 2 2 6 6 2" xfId="33137" xr:uid="{00000000-0005-0000-0000-0000589E0000}"/>
    <cellStyle name="Porcentual 2 2 2 6 7" xfId="20583" xr:uid="{00000000-0005-0000-0000-0000599E0000}"/>
    <cellStyle name="Porcentual 2 2 2 6 7 2" xfId="27827" xr:uid="{00000000-0005-0000-0000-00005A9E0000}"/>
    <cellStyle name="Porcentual 2 2 2 6 8" xfId="22512" xr:uid="{00000000-0005-0000-0000-00005B9E0000}"/>
    <cellStyle name="Porcentual 2 2 2 6 9" xfId="43778" xr:uid="{00000000-0005-0000-0000-00005C9E0000}"/>
    <cellStyle name="Porcentual 2 2 2 7" xfId="568" xr:uid="{00000000-0005-0000-0000-00005D9E0000}"/>
    <cellStyle name="Porcentual 2 2 2 7 10" xfId="2532" xr:uid="{00000000-0005-0000-0000-00005E9E0000}"/>
    <cellStyle name="Porcentual 2 2 2 7 2" xfId="6163" xr:uid="{00000000-0005-0000-0000-00005F9E0000}"/>
    <cellStyle name="Porcentual 2 2 2 7 2 2" xfId="16605" xr:uid="{00000000-0005-0000-0000-0000609E0000}"/>
    <cellStyle name="Porcentual 2 2 2 7 2 2 2" xfId="39809" xr:uid="{00000000-0005-0000-0000-0000619E0000}"/>
    <cellStyle name="Porcentual 2 2 2 7 2 3" xfId="11311" xr:uid="{00000000-0005-0000-0000-0000629E0000}"/>
    <cellStyle name="Porcentual 2 2 2 7 2 3 2" xfId="34494" xr:uid="{00000000-0005-0000-0000-0000639E0000}"/>
    <cellStyle name="Porcentual 2 2 2 7 2 4" xfId="29184" xr:uid="{00000000-0005-0000-0000-0000649E0000}"/>
    <cellStyle name="Porcentual 2 2 2 7 2 5" xfId="23869" xr:uid="{00000000-0005-0000-0000-0000659E0000}"/>
    <cellStyle name="Porcentual 2 2 2 7 3" xfId="7894" xr:uid="{00000000-0005-0000-0000-0000669E0000}"/>
    <cellStyle name="Porcentual 2 2 2 7 3 2" xfId="18233" xr:uid="{00000000-0005-0000-0000-0000679E0000}"/>
    <cellStyle name="Porcentual 2 2 2 7 3 2 2" xfId="41577" xr:uid="{00000000-0005-0000-0000-0000689E0000}"/>
    <cellStyle name="Porcentual 2 2 2 7 3 3" xfId="13078" xr:uid="{00000000-0005-0000-0000-0000699E0000}"/>
    <cellStyle name="Porcentual 2 2 2 7 3 3 2" xfId="36262" xr:uid="{00000000-0005-0000-0000-00006A9E0000}"/>
    <cellStyle name="Porcentual 2 2 2 7 3 4" xfId="30952" xr:uid="{00000000-0005-0000-0000-00006B9E0000}"/>
    <cellStyle name="Porcentual 2 2 2 7 3 5" xfId="25637" xr:uid="{00000000-0005-0000-0000-00006C9E0000}"/>
    <cellStyle name="Porcentual 2 2 2 7 4" xfId="14859" xr:uid="{00000000-0005-0000-0000-00006D9E0000}"/>
    <cellStyle name="Porcentual 2 2 2 7 4 2" xfId="38046" xr:uid="{00000000-0005-0000-0000-00006E9E0000}"/>
    <cellStyle name="Porcentual 2 2 2 7 5" xfId="9550" xr:uid="{00000000-0005-0000-0000-00006F9E0000}"/>
    <cellStyle name="Porcentual 2 2 2 7 5 2" xfId="32731" xr:uid="{00000000-0005-0000-0000-0000709E0000}"/>
    <cellStyle name="Porcentual 2 2 2 7 6" xfId="20177" xr:uid="{00000000-0005-0000-0000-0000719E0000}"/>
    <cellStyle name="Porcentual 2 2 2 7 6 2" xfId="27421" xr:uid="{00000000-0005-0000-0000-0000729E0000}"/>
    <cellStyle name="Porcentual 2 2 2 7 7" xfId="22106" xr:uid="{00000000-0005-0000-0000-0000739E0000}"/>
    <cellStyle name="Porcentual 2 2 2 7 8" xfId="43372" xr:uid="{00000000-0005-0000-0000-0000749E0000}"/>
    <cellStyle name="Porcentual 2 2 2 7 9" xfId="5733" xr:uid="{00000000-0005-0000-0000-0000759E0000}"/>
    <cellStyle name="Porcentual 2 2 2 8" xfId="1395" xr:uid="{00000000-0005-0000-0000-0000769E0000}"/>
    <cellStyle name="Porcentual 2 2 2 8 10" xfId="3344" xr:uid="{00000000-0005-0000-0000-0000779E0000}"/>
    <cellStyle name="Porcentual 2 2 2 8 2" xfId="6962" xr:uid="{00000000-0005-0000-0000-0000789E0000}"/>
    <cellStyle name="Porcentual 2 2 2 8 2 2" xfId="17333" xr:uid="{00000000-0005-0000-0000-0000799E0000}"/>
    <cellStyle name="Porcentual 2 2 2 8 2 2 2" xfId="40621" xr:uid="{00000000-0005-0000-0000-00007A9E0000}"/>
    <cellStyle name="Porcentual 2 2 2 8 2 3" xfId="12123" xr:uid="{00000000-0005-0000-0000-00007B9E0000}"/>
    <cellStyle name="Porcentual 2 2 2 8 2 3 2" xfId="35306" xr:uid="{00000000-0005-0000-0000-00007C9E0000}"/>
    <cellStyle name="Porcentual 2 2 2 8 2 4" xfId="29996" xr:uid="{00000000-0005-0000-0000-00007D9E0000}"/>
    <cellStyle name="Porcentual 2 2 2 8 2 5" xfId="24681" xr:uid="{00000000-0005-0000-0000-00007E9E0000}"/>
    <cellStyle name="Porcentual 2 2 2 8 3" xfId="8622" xr:uid="{00000000-0005-0000-0000-00007F9E0000}"/>
    <cellStyle name="Porcentual 2 2 2 8 3 2" xfId="19044" xr:uid="{00000000-0005-0000-0000-0000809E0000}"/>
    <cellStyle name="Porcentual 2 2 2 8 3 2 2" xfId="42389" xr:uid="{00000000-0005-0000-0000-0000819E0000}"/>
    <cellStyle name="Porcentual 2 2 2 8 3 3" xfId="13890" xr:uid="{00000000-0005-0000-0000-0000829E0000}"/>
    <cellStyle name="Porcentual 2 2 2 8 3 3 2" xfId="37074" xr:uid="{00000000-0005-0000-0000-0000839E0000}"/>
    <cellStyle name="Porcentual 2 2 2 8 3 4" xfId="31764" xr:uid="{00000000-0005-0000-0000-0000849E0000}"/>
    <cellStyle name="Porcentual 2 2 2 8 3 5" xfId="26449" xr:uid="{00000000-0005-0000-0000-0000859E0000}"/>
    <cellStyle name="Porcentual 2 2 2 8 4" xfId="15671" xr:uid="{00000000-0005-0000-0000-0000869E0000}"/>
    <cellStyle name="Porcentual 2 2 2 8 4 2" xfId="38858" xr:uid="{00000000-0005-0000-0000-0000879E0000}"/>
    <cellStyle name="Porcentual 2 2 2 8 5" xfId="10362" xr:uid="{00000000-0005-0000-0000-0000889E0000}"/>
    <cellStyle name="Porcentual 2 2 2 8 5 2" xfId="33543" xr:uid="{00000000-0005-0000-0000-0000899E0000}"/>
    <cellStyle name="Porcentual 2 2 2 8 6" xfId="20989" xr:uid="{00000000-0005-0000-0000-00008A9E0000}"/>
    <cellStyle name="Porcentual 2 2 2 8 6 2" xfId="28233" xr:uid="{00000000-0005-0000-0000-00008B9E0000}"/>
    <cellStyle name="Porcentual 2 2 2 8 7" xfId="22918" xr:uid="{00000000-0005-0000-0000-00008C9E0000}"/>
    <cellStyle name="Porcentual 2 2 2 8 8" xfId="44184" xr:uid="{00000000-0005-0000-0000-00008D9E0000}"/>
    <cellStyle name="Porcentual 2 2 2 8 9" xfId="5734" xr:uid="{00000000-0005-0000-0000-00008E9E0000}"/>
    <cellStyle name="Porcentual 2 2 2 9" xfId="6031" xr:uid="{00000000-0005-0000-0000-00008F9E0000}"/>
    <cellStyle name="Porcentual 2 2 2 9 2" xfId="16485" xr:uid="{00000000-0005-0000-0000-0000909E0000}"/>
    <cellStyle name="Porcentual 2 2 2 9 2 2" xfId="39675" xr:uid="{00000000-0005-0000-0000-0000919E0000}"/>
    <cellStyle name="Porcentual 2 2 2 9 3" xfId="11177" xr:uid="{00000000-0005-0000-0000-0000929E0000}"/>
    <cellStyle name="Porcentual 2 2 2 9 3 2" xfId="34360" xr:uid="{00000000-0005-0000-0000-0000939E0000}"/>
    <cellStyle name="Porcentual 2 2 2 9 4" xfId="29050" xr:uid="{00000000-0005-0000-0000-0000949E0000}"/>
    <cellStyle name="Porcentual 2 2 2 9 5" xfId="23735" xr:uid="{00000000-0005-0000-0000-0000959E0000}"/>
    <cellStyle name="Porcentual 2 2 3" xfId="447" xr:uid="{00000000-0005-0000-0000-0000969E0000}"/>
    <cellStyle name="Porcentual 2 2 3 10" xfId="14736" xr:uid="{00000000-0005-0000-0000-0000979E0000}"/>
    <cellStyle name="Porcentual 2 2 3 10 2" xfId="37923" xr:uid="{00000000-0005-0000-0000-0000989E0000}"/>
    <cellStyle name="Porcentual 2 2 3 11" xfId="9427" xr:uid="{00000000-0005-0000-0000-0000999E0000}"/>
    <cellStyle name="Porcentual 2 2 3 11 2" xfId="32608" xr:uid="{00000000-0005-0000-0000-00009A9E0000}"/>
    <cellStyle name="Porcentual 2 2 3 12" xfId="20057" xr:uid="{00000000-0005-0000-0000-00009B9E0000}"/>
    <cellStyle name="Porcentual 2 2 3 12 2" xfId="27298" xr:uid="{00000000-0005-0000-0000-00009C9E0000}"/>
    <cellStyle name="Porcentual 2 2 3 13" xfId="21983" xr:uid="{00000000-0005-0000-0000-00009D9E0000}"/>
    <cellStyle name="Porcentual 2 2 3 14" xfId="43252" xr:uid="{00000000-0005-0000-0000-00009E9E0000}"/>
    <cellStyle name="Porcentual 2 2 3 15" xfId="5735" xr:uid="{00000000-0005-0000-0000-00009F9E0000}"/>
    <cellStyle name="Porcentual 2 2 3 16" xfId="2412" xr:uid="{00000000-0005-0000-0000-0000A09E0000}"/>
    <cellStyle name="Porcentual 2 2 3 2" xfId="507" xr:uid="{00000000-0005-0000-0000-0000A19E0000}"/>
    <cellStyle name="Porcentual 2 2 3 2 10" xfId="9489" xr:uid="{00000000-0005-0000-0000-0000A29E0000}"/>
    <cellStyle name="Porcentual 2 2 3 2 10 2" xfId="32670" xr:uid="{00000000-0005-0000-0000-0000A39E0000}"/>
    <cellStyle name="Porcentual 2 2 3 2 11" xfId="20116" xr:uid="{00000000-0005-0000-0000-0000A49E0000}"/>
    <cellStyle name="Porcentual 2 2 3 2 11 2" xfId="27360" xr:uid="{00000000-0005-0000-0000-0000A59E0000}"/>
    <cellStyle name="Porcentual 2 2 3 2 12" xfId="22045" xr:uid="{00000000-0005-0000-0000-0000A69E0000}"/>
    <cellStyle name="Porcentual 2 2 3 2 13" xfId="43311" xr:uid="{00000000-0005-0000-0000-0000A79E0000}"/>
    <cellStyle name="Porcentual 2 2 3 2 14" xfId="5736" xr:uid="{00000000-0005-0000-0000-0000A89E0000}"/>
    <cellStyle name="Porcentual 2 2 3 2 15" xfId="2471" xr:uid="{00000000-0005-0000-0000-0000A99E0000}"/>
    <cellStyle name="Porcentual 2 2 3 2 2" xfId="779" xr:uid="{00000000-0005-0000-0000-0000AA9E0000}"/>
    <cellStyle name="Porcentual 2 2 3 2 2 10" xfId="43580" xr:uid="{00000000-0005-0000-0000-0000AB9E0000}"/>
    <cellStyle name="Porcentual 2 2 3 2 2 11" xfId="5737" xr:uid="{00000000-0005-0000-0000-0000AC9E0000}"/>
    <cellStyle name="Porcentual 2 2 3 2 2 12" xfId="2740" xr:uid="{00000000-0005-0000-0000-0000AD9E0000}"/>
    <cellStyle name="Porcentual 2 2 3 2 2 2" xfId="1195" xr:uid="{00000000-0005-0000-0000-0000AE9E0000}"/>
    <cellStyle name="Porcentual 2 2 3 2 2 2 10" xfId="5738" xr:uid="{00000000-0005-0000-0000-0000AF9E0000}"/>
    <cellStyle name="Porcentual 2 2 3 2 2 2 11" xfId="3146" xr:uid="{00000000-0005-0000-0000-0000B09E0000}"/>
    <cellStyle name="Porcentual 2 2 3 2 2 2 2" xfId="2010" xr:uid="{00000000-0005-0000-0000-0000B19E0000}"/>
    <cellStyle name="Porcentual 2 2 3 2 2 2 2 10" xfId="3958" xr:uid="{00000000-0005-0000-0000-0000B29E0000}"/>
    <cellStyle name="Porcentual 2 2 3 2 2 2 2 2" xfId="7567" xr:uid="{00000000-0005-0000-0000-0000B39E0000}"/>
    <cellStyle name="Porcentual 2 2 3 2 2 2 2 2 2" xfId="17911" xr:uid="{00000000-0005-0000-0000-0000B49E0000}"/>
    <cellStyle name="Porcentual 2 2 3 2 2 2 2 2 2 2" xfId="41235" xr:uid="{00000000-0005-0000-0000-0000B59E0000}"/>
    <cellStyle name="Porcentual 2 2 3 2 2 2 2 2 3" xfId="12737" xr:uid="{00000000-0005-0000-0000-0000B69E0000}"/>
    <cellStyle name="Porcentual 2 2 3 2 2 2 2 2 3 2" xfId="35920" xr:uid="{00000000-0005-0000-0000-0000B79E0000}"/>
    <cellStyle name="Porcentual 2 2 3 2 2 2 2 2 4" xfId="30610" xr:uid="{00000000-0005-0000-0000-0000B89E0000}"/>
    <cellStyle name="Porcentual 2 2 3 2 2 2 2 2 5" xfId="25295" xr:uid="{00000000-0005-0000-0000-0000B99E0000}"/>
    <cellStyle name="Porcentual 2 2 3 2 2 2 2 3" xfId="9201" xr:uid="{00000000-0005-0000-0000-0000BA9E0000}"/>
    <cellStyle name="Porcentual 2 2 3 2 2 2 2 3 2" xfId="19658" xr:uid="{00000000-0005-0000-0000-0000BB9E0000}"/>
    <cellStyle name="Porcentual 2 2 3 2 2 2 2 3 2 2" xfId="43003" xr:uid="{00000000-0005-0000-0000-0000BC9E0000}"/>
    <cellStyle name="Porcentual 2 2 3 2 2 2 2 3 3" xfId="14504" xr:uid="{00000000-0005-0000-0000-0000BD9E0000}"/>
    <cellStyle name="Porcentual 2 2 3 2 2 2 2 3 3 2" xfId="37688" xr:uid="{00000000-0005-0000-0000-0000BE9E0000}"/>
    <cellStyle name="Porcentual 2 2 3 2 2 2 2 3 4" xfId="32378" xr:uid="{00000000-0005-0000-0000-0000BF9E0000}"/>
    <cellStyle name="Porcentual 2 2 3 2 2 2 2 3 5" xfId="27063" xr:uid="{00000000-0005-0000-0000-0000C09E0000}"/>
    <cellStyle name="Porcentual 2 2 3 2 2 2 2 4" xfId="16285" xr:uid="{00000000-0005-0000-0000-0000C19E0000}"/>
    <cellStyle name="Porcentual 2 2 3 2 2 2 2 4 2" xfId="39472" xr:uid="{00000000-0005-0000-0000-0000C29E0000}"/>
    <cellStyle name="Porcentual 2 2 3 2 2 2 2 5" xfId="10976" xr:uid="{00000000-0005-0000-0000-0000C39E0000}"/>
    <cellStyle name="Porcentual 2 2 3 2 2 2 2 5 2" xfId="34157" xr:uid="{00000000-0005-0000-0000-0000C49E0000}"/>
    <cellStyle name="Porcentual 2 2 3 2 2 2 2 6" xfId="21603" xr:uid="{00000000-0005-0000-0000-0000C59E0000}"/>
    <cellStyle name="Porcentual 2 2 3 2 2 2 2 6 2" xfId="28847" xr:uid="{00000000-0005-0000-0000-0000C69E0000}"/>
    <cellStyle name="Porcentual 2 2 3 2 2 2 2 7" xfId="23532" xr:uid="{00000000-0005-0000-0000-0000C79E0000}"/>
    <cellStyle name="Porcentual 2 2 3 2 2 2 2 8" xfId="44798" xr:uid="{00000000-0005-0000-0000-0000C89E0000}"/>
    <cellStyle name="Porcentual 2 2 3 2 2 2 2 9" xfId="5739" xr:uid="{00000000-0005-0000-0000-0000C99E0000}"/>
    <cellStyle name="Porcentual 2 2 3 2 2 2 3" xfId="6767" xr:uid="{00000000-0005-0000-0000-0000CA9E0000}"/>
    <cellStyle name="Porcentual 2 2 3 2 2 2 3 2" xfId="17147" xr:uid="{00000000-0005-0000-0000-0000CB9E0000}"/>
    <cellStyle name="Porcentual 2 2 3 2 2 2 3 2 2" xfId="40423" xr:uid="{00000000-0005-0000-0000-0000CC9E0000}"/>
    <cellStyle name="Porcentual 2 2 3 2 2 2 3 3" xfId="11925" xr:uid="{00000000-0005-0000-0000-0000CD9E0000}"/>
    <cellStyle name="Porcentual 2 2 3 2 2 2 3 3 2" xfId="35108" xr:uid="{00000000-0005-0000-0000-0000CE9E0000}"/>
    <cellStyle name="Porcentual 2 2 3 2 2 2 3 4" xfId="29798" xr:uid="{00000000-0005-0000-0000-0000CF9E0000}"/>
    <cellStyle name="Porcentual 2 2 3 2 2 2 3 5" xfId="24483" xr:uid="{00000000-0005-0000-0000-0000D09E0000}"/>
    <cellStyle name="Porcentual 2 2 3 2 2 2 4" xfId="8436" xr:uid="{00000000-0005-0000-0000-0000D19E0000}"/>
    <cellStyle name="Porcentual 2 2 3 2 2 2 4 2" xfId="18846" xr:uid="{00000000-0005-0000-0000-0000D29E0000}"/>
    <cellStyle name="Porcentual 2 2 3 2 2 2 4 2 2" xfId="42191" xr:uid="{00000000-0005-0000-0000-0000D39E0000}"/>
    <cellStyle name="Porcentual 2 2 3 2 2 2 4 3" xfId="13692" xr:uid="{00000000-0005-0000-0000-0000D49E0000}"/>
    <cellStyle name="Porcentual 2 2 3 2 2 2 4 3 2" xfId="36876" xr:uid="{00000000-0005-0000-0000-0000D59E0000}"/>
    <cellStyle name="Porcentual 2 2 3 2 2 2 4 4" xfId="31566" xr:uid="{00000000-0005-0000-0000-0000D69E0000}"/>
    <cellStyle name="Porcentual 2 2 3 2 2 2 4 5" xfId="26251" xr:uid="{00000000-0005-0000-0000-0000D79E0000}"/>
    <cellStyle name="Porcentual 2 2 3 2 2 2 5" xfId="15473" xr:uid="{00000000-0005-0000-0000-0000D89E0000}"/>
    <cellStyle name="Porcentual 2 2 3 2 2 2 5 2" xfId="38660" xr:uid="{00000000-0005-0000-0000-0000D99E0000}"/>
    <cellStyle name="Porcentual 2 2 3 2 2 2 6" xfId="10164" xr:uid="{00000000-0005-0000-0000-0000DA9E0000}"/>
    <cellStyle name="Porcentual 2 2 3 2 2 2 6 2" xfId="33345" xr:uid="{00000000-0005-0000-0000-0000DB9E0000}"/>
    <cellStyle name="Porcentual 2 2 3 2 2 2 7" xfId="20791" xr:uid="{00000000-0005-0000-0000-0000DC9E0000}"/>
    <cellStyle name="Porcentual 2 2 3 2 2 2 7 2" xfId="28035" xr:uid="{00000000-0005-0000-0000-0000DD9E0000}"/>
    <cellStyle name="Porcentual 2 2 3 2 2 2 8" xfId="22720" xr:uid="{00000000-0005-0000-0000-0000DE9E0000}"/>
    <cellStyle name="Porcentual 2 2 3 2 2 2 9" xfId="43986" xr:uid="{00000000-0005-0000-0000-0000DF9E0000}"/>
    <cellStyle name="Porcentual 2 2 3 2 2 3" xfId="1603" xr:uid="{00000000-0005-0000-0000-0000E09E0000}"/>
    <cellStyle name="Porcentual 2 2 3 2 2 3 10" xfId="3552" xr:uid="{00000000-0005-0000-0000-0000E19E0000}"/>
    <cellStyle name="Porcentual 2 2 3 2 2 3 2" xfId="7167" xr:uid="{00000000-0005-0000-0000-0000E29E0000}"/>
    <cellStyle name="Porcentual 2 2 3 2 2 3 2 2" xfId="17529" xr:uid="{00000000-0005-0000-0000-0000E39E0000}"/>
    <cellStyle name="Porcentual 2 2 3 2 2 3 2 2 2" xfId="40829" xr:uid="{00000000-0005-0000-0000-0000E49E0000}"/>
    <cellStyle name="Porcentual 2 2 3 2 2 3 2 3" xfId="12331" xr:uid="{00000000-0005-0000-0000-0000E59E0000}"/>
    <cellStyle name="Porcentual 2 2 3 2 2 3 2 3 2" xfId="35514" xr:uid="{00000000-0005-0000-0000-0000E69E0000}"/>
    <cellStyle name="Porcentual 2 2 3 2 2 3 2 4" xfId="30204" xr:uid="{00000000-0005-0000-0000-0000E79E0000}"/>
    <cellStyle name="Porcentual 2 2 3 2 2 3 2 5" xfId="24889" xr:uid="{00000000-0005-0000-0000-0000E89E0000}"/>
    <cellStyle name="Porcentual 2 2 3 2 2 3 3" xfId="8818" xr:uid="{00000000-0005-0000-0000-0000E99E0000}"/>
    <cellStyle name="Porcentual 2 2 3 2 2 3 3 2" xfId="19252" xr:uid="{00000000-0005-0000-0000-0000EA9E0000}"/>
    <cellStyle name="Porcentual 2 2 3 2 2 3 3 2 2" xfId="42597" xr:uid="{00000000-0005-0000-0000-0000EB9E0000}"/>
    <cellStyle name="Porcentual 2 2 3 2 2 3 3 3" xfId="14098" xr:uid="{00000000-0005-0000-0000-0000EC9E0000}"/>
    <cellStyle name="Porcentual 2 2 3 2 2 3 3 3 2" xfId="37282" xr:uid="{00000000-0005-0000-0000-0000ED9E0000}"/>
    <cellStyle name="Porcentual 2 2 3 2 2 3 3 4" xfId="31972" xr:uid="{00000000-0005-0000-0000-0000EE9E0000}"/>
    <cellStyle name="Porcentual 2 2 3 2 2 3 3 5" xfId="26657" xr:uid="{00000000-0005-0000-0000-0000EF9E0000}"/>
    <cellStyle name="Porcentual 2 2 3 2 2 3 4" xfId="15879" xr:uid="{00000000-0005-0000-0000-0000F09E0000}"/>
    <cellStyle name="Porcentual 2 2 3 2 2 3 4 2" xfId="39066" xr:uid="{00000000-0005-0000-0000-0000F19E0000}"/>
    <cellStyle name="Porcentual 2 2 3 2 2 3 5" xfId="10570" xr:uid="{00000000-0005-0000-0000-0000F29E0000}"/>
    <cellStyle name="Porcentual 2 2 3 2 2 3 5 2" xfId="33751" xr:uid="{00000000-0005-0000-0000-0000F39E0000}"/>
    <cellStyle name="Porcentual 2 2 3 2 2 3 6" xfId="21197" xr:uid="{00000000-0005-0000-0000-0000F49E0000}"/>
    <cellStyle name="Porcentual 2 2 3 2 2 3 6 2" xfId="28441" xr:uid="{00000000-0005-0000-0000-0000F59E0000}"/>
    <cellStyle name="Porcentual 2 2 3 2 2 3 7" xfId="23126" xr:uid="{00000000-0005-0000-0000-0000F69E0000}"/>
    <cellStyle name="Porcentual 2 2 3 2 2 3 8" xfId="44392" xr:uid="{00000000-0005-0000-0000-0000F79E0000}"/>
    <cellStyle name="Porcentual 2 2 3 2 2 3 9" xfId="5740" xr:uid="{00000000-0005-0000-0000-0000F89E0000}"/>
    <cellStyle name="Porcentual 2 2 3 2 2 4" xfId="6368" xr:uid="{00000000-0005-0000-0000-0000F99E0000}"/>
    <cellStyle name="Porcentual 2 2 3 2 2 4 2" xfId="16789" xr:uid="{00000000-0005-0000-0000-0000FA9E0000}"/>
    <cellStyle name="Porcentual 2 2 3 2 2 4 2 2" xfId="40017" xr:uid="{00000000-0005-0000-0000-0000FB9E0000}"/>
    <cellStyle name="Porcentual 2 2 3 2 2 4 3" xfId="11519" xr:uid="{00000000-0005-0000-0000-0000FC9E0000}"/>
    <cellStyle name="Porcentual 2 2 3 2 2 4 3 2" xfId="34702" xr:uid="{00000000-0005-0000-0000-0000FD9E0000}"/>
    <cellStyle name="Porcentual 2 2 3 2 2 4 4" xfId="29392" xr:uid="{00000000-0005-0000-0000-0000FE9E0000}"/>
    <cellStyle name="Porcentual 2 2 3 2 2 4 5" xfId="24077" xr:uid="{00000000-0005-0000-0000-0000FF9E0000}"/>
    <cellStyle name="Porcentual 2 2 3 2 2 5" xfId="8078" xr:uid="{00000000-0005-0000-0000-0000009F0000}"/>
    <cellStyle name="Porcentual 2 2 3 2 2 5 2" xfId="18441" xr:uid="{00000000-0005-0000-0000-0000019F0000}"/>
    <cellStyle name="Porcentual 2 2 3 2 2 5 2 2" xfId="41785" xr:uid="{00000000-0005-0000-0000-0000029F0000}"/>
    <cellStyle name="Porcentual 2 2 3 2 2 5 3" xfId="13286" xr:uid="{00000000-0005-0000-0000-0000039F0000}"/>
    <cellStyle name="Porcentual 2 2 3 2 2 5 3 2" xfId="36470" xr:uid="{00000000-0005-0000-0000-0000049F0000}"/>
    <cellStyle name="Porcentual 2 2 3 2 2 5 4" xfId="31160" xr:uid="{00000000-0005-0000-0000-0000059F0000}"/>
    <cellStyle name="Porcentual 2 2 3 2 2 5 5" xfId="25845" xr:uid="{00000000-0005-0000-0000-0000069F0000}"/>
    <cellStyle name="Porcentual 2 2 3 2 2 6" xfId="15067" xr:uid="{00000000-0005-0000-0000-0000079F0000}"/>
    <cellStyle name="Porcentual 2 2 3 2 2 6 2" xfId="38254" xr:uid="{00000000-0005-0000-0000-0000089F0000}"/>
    <cellStyle name="Porcentual 2 2 3 2 2 7" xfId="9758" xr:uid="{00000000-0005-0000-0000-0000099F0000}"/>
    <cellStyle name="Porcentual 2 2 3 2 2 7 2" xfId="32939" xr:uid="{00000000-0005-0000-0000-00000A9F0000}"/>
    <cellStyle name="Porcentual 2 2 3 2 2 8" xfId="20385" xr:uid="{00000000-0005-0000-0000-00000B9F0000}"/>
    <cellStyle name="Porcentual 2 2 3 2 2 8 2" xfId="27629" xr:uid="{00000000-0005-0000-0000-00000C9F0000}"/>
    <cellStyle name="Porcentual 2 2 3 2 2 9" xfId="22314" xr:uid="{00000000-0005-0000-0000-00000D9F0000}"/>
    <cellStyle name="Porcentual 2 2 3 2 3" xfId="916" xr:uid="{00000000-0005-0000-0000-00000E9F0000}"/>
    <cellStyle name="Porcentual 2 2 3 2 3 10" xfId="43709" xr:uid="{00000000-0005-0000-0000-00000F9F0000}"/>
    <cellStyle name="Porcentual 2 2 3 2 3 11" xfId="5741" xr:uid="{00000000-0005-0000-0000-0000109F0000}"/>
    <cellStyle name="Porcentual 2 2 3 2 3 12" xfId="2869" xr:uid="{00000000-0005-0000-0000-0000119F0000}"/>
    <cellStyle name="Porcentual 2 2 3 2 3 2" xfId="1324" xr:uid="{00000000-0005-0000-0000-0000129F0000}"/>
    <cellStyle name="Porcentual 2 2 3 2 3 2 10" xfId="5742" xr:uid="{00000000-0005-0000-0000-0000139F0000}"/>
    <cellStyle name="Porcentual 2 2 3 2 3 2 11" xfId="3275" xr:uid="{00000000-0005-0000-0000-0000149F0000}"/>
    <cellStyle name="Porcentual 2 2 3 2 3 2 2" xfId="2139" xr:uid="{00000000-0005-0000-0000-0000159F0000}"/>
    <cellStyle name="Porcentual 2 2 3 2 3 2 2 10" xfId="4087" xr:uid="{00000000-0005-0000-0000-0000169F0000}"/>
    <cellStyle name="Porcentual 2 2 3 2 3 2 2 2" xfId="7694" xr:uid="{00000000-0005-0000-0000-0000179F0000}"/>
    <cellStyle name="Porcentual 2 2 3 2 3 2 2 2 2" xfId="18028" xr:uid="{00000000-0005-0000-0000-0000189F0000}"/>
    <cellStyle name="Porcentual 2 2 3 2 3 2 2 2 2 2" xfId="41364" xr:uid="{00000000-0005-0000-0000-0000199F0000}"/>
    <cellStyle name="Porcentual 2 2 3 2 3 2 2 2 3" xfId="12866" xr:uid="{00000000-0005-0000-0000-00001A9F0000}"/>
    <cellStyle name="Porcentual 2 2 3 2 3 2 2 2 3 2" xfId="36049" xr:uid="{00000000-0005-0000-0000-00001B9F0000}"/>
    <cellStyle name="Porcentual 2 2 3 2 3 2 2 2 4" xfId="30739" xr:uid="{00000000-0005-0000-0000-00001C9F0000}"/>
    <cellStyle name="Porcentual 2 2 3 2 3 2 2 2 5" xfId="25424" xr:uid="{00000000-0005-0000-0000-00001D9F0000}"/>
    <cellStyle name="Porcentual 2 2 3 2 3 2 2 3" xfId="9318" xr:uid="{00000000-0005-0000-0000-00001E9F0000}"/>
    <cellStyle name="Porcentual 2 2 3 2 3 2 2 3 2" xfId="19787" xr:uid="{00000000-0005-0000-0000-00001F9F0000}"/>
    <cellStyle name="Porcentual 2 2 3 2 3 2 2 3 2 2" xfId="43132" xr:uid="{00000000-0005-0000-0000-0000209F0000}"/>
    <cellStyle name="Porcentual 2 2 3 2 3 2 2 3 3" xfId="14633" xr:uid="{00000000-0005-0000-0000-0000219F0000}"/>
    <cellStyle name="Porcentual 2 2 3 2 3 2 2 3 3 2" xfId="37817" xr:uid="{00000000-0005-0000-0000-0000229F0000}"/>
    <cellStyle name="Porcentual 2 2 3 2 3 2 2 3 4" xfId="32507" xr:uid="{00000000-0005-0000-0000-0000239F0000}"/>
    <cellStyle name="Porcentual 2 2 3 2 3 2 2 3 5" xfId="27192" xr:uid="{00000000-0005-0000-0000-0000249F0000}"/>
    <cellStyle name="Porcentual 2 2 3 2 3 2 2 4" xfId="16414" xr:uid="{00000000-0005-0000-0000-0000259F0000}"/>
    <cellStyle name="Porcentual 2 2 3 2 3 2 2 4 2" xfId="39601" xr:uid="{00000000-0005-0000-0000-0000269F0000}"/>
    <cellStyle name="Porcentual 2 2 3 2 3 2 2 5" xfId="11105" xr:uid="{00000000-0005-0000-0000-0000279F0000}"/>
    <cellStyle name="Porcentual 2 2 3 2 3 2 2 5 2" xfId="34286" xr:uid="{00000000-0005-0000-0000-0000289F0000}"/>
    <cellStyle name="Porcentual 2 2 3 2 3 2 2 6" xfId="21732" xr:uid="{00000000-0005-0000-0000-0000299F0000}"/>
    <cellStyle name="Porcentual 2 2 3 2 3 2 2 6 2" xfId="28976" xr:uid="{00000000-0005-0000-0000-00002A9F0000}"/>
    <cellStyle name="Porcentual 2 2 3 2 3 2 2 7" xfId="23661" xr:uid="{00000000-0005-0000-0000-00002B9F0000}"/>
    <cellStyle name="Porcentual 2 2 3 2 3 2 2 8" xfId="44927" xr:uid="{00000000-0005-0000-0000-00002C9F0000}"/>
    <cellStyle name="Porcentual 2 2 3 2 3 2 2 9" xfId="5743" xr:uid="{00000000-0005-0000-0000-00002D9F0000}"/>
    <cellStyle name="Porcentual 2 2 3 2 3 2 3" xfId="6894" xr:uid="{00000000-0005-0000-0000-00002E9F0000}"/>
    <cellStyle name="Porcentual 2 2 3 2 3 2 3 2" xfId="17264" xr:uid="{00000000-0005-0000-0000-00002F9F0000}"/>
    <cellStyle name="Porcentual 2 2 3 2 3 2 3 2 2" xfId="40552" xr:uid="{00000000-0005-0000-0000-0000309F0000}"/>
    <cellStyle name="Porcentual 2 2 3 2 3 2 3 3" xfId="12054" xr:uid="{00000000-0005-0000-0000-0000319F0000}"/>
    <cellStyle name="Porcentual 2 2 3 2 3 2 3 3 2" xfId="35237" xr:uid="{00000000-0005-0000-0000-0000329F0000}"/>
    <cellStyle name="Porcentual 2 2 3 2 3 2 3 4" xfId="29927" xr:uid="{00000000-0005-0000-0000-0000339F0000}"/>
    <cellStyle name="Porcentual 2 2 3 2 3 2 3 5" xfId="24612" xr:uid="{00000000-0005-0000-0000-0000349F0000}"/>
    <cellStyle name="Porcentual 2 2 3 2 3 2 4" xfId="8553" xr:uid="{00000000-0005-0000-0000-0000359F0000}"/>
    <cellStyle name="Porcentual 2 2 3 2 3 2 4 2" xfId="18975" xr:uid="{00000000-0005-0000-0000-0000369F0000}"/>
    <cellStyle name="Porcentual 2 2 3 2 3 2 4 2 2" xfId="42320" xr:uid="{00000000-0005-0000-0000-0000379F0000}"/>
    <cellStyle name="Porcentual 2 2 3 2 3 2 4 3" xfId="13821" xr:uid="{00000000-0005-0000-0000-0000389F0000}"/>
    <cellStyle name="Porcentual 2 2 3 2 3 2 4 3 2" xfId="37005" xr:uid="{00000000-0005-0000-0000-0000399F0000}"/>
    <cellStyle name="Porcentual 2 2 3 2 3 2 4 4" xfId="31695" xr:uid="{00000000-0005-0000-0000-00003A9F0000}"/>
    <cellStyle name="Porcentual 2 2 3 2 3 2 4 5" xfId="26380" xr:uid="{00000000-0005-0000-0000-00003B9F0000}"/>
    <cellStyle name="Porcentual 2 2 3 2 3 2 5" xfId="15602" xr:uid="{00000000-0005-0000-0000-00003C9F0000}"/>
    <cellStyle name="Porcentual 2 2 3 2 3 2 5 2" xfId="38789" xr:uid="{00000000-0005-0000-0000-00003D9F0000}"/>
    <cellStyle name="Porcentual 2 2 3 2 3 2 6" xfId="10293" xr:uid="{00000000-0005-0000-0000-00003E9F0000}"/>
    <cellStyle name="Porcentual 2 2 3 2 3 2 6 2" xfId="33474" xr:uid="{00000000-0005-0000-0000-00003F9F0000}"/>
    <cellStyle name="Porcentual 2 2 3 2 3 2 7" xfId="20920" xr:uid="{00000000-0005-0000-0000-0000409F0000}"/>
    <cellStyle name="Porcentual 2 2 3 2 3 2 7 2" xfId="28164" xr:uid="{00000000-0005-0000-0000-0000419F0000}"/>
    <cellStyle name="Porcentual 2 2 3 2 3 2 8" xfId="22849" xr:uid="{00000000-0005-0000-0000-0000429F0000}"/>
    <cellStyle name="Porcentual 2 2 3 2 3 2 9" xfId="44115" xr:uid="{00000000-0005-0000-0000-0000439F0000}"/>
    <cellStyle name="Porcentual 2 2 3 2 3 3" xfId="1732" xr:uid="{00000000-0005-0000-0000-0000449F0000}"/>
    <cellStyle name="Porcentual 2 2 3 2 3 3 10" xfId="3681" xr:uid="{00000000-0005-0000-0000-0000459F0000}"/>
    <cellStyle name="Porcentual 2 2 3 2 3 3 2" xfId="7294" xr:uid="{00000000-0005-0000-0000-0000469F0000}"/>
    <cellStyle name="Porcentual 2 2 3 2 3 3 2 2" xfId="17646" xr:uid="{00000000-0005-0000-0000-0000479F0000}"/>
    <cellStyle name="Porcentual 2 2 3 2 3 3 2 2 2" xfId="40958" xr:uid="{00000000-0005-0000-0000-0000489F0000}"/>
    <cellStyle name="Porcentual 2 2 3 2 3 3 2 3" xfId="12460" xr:uid="{00000000-0005-0000-0000-0000499F0000}"/>
    <cellStyle name="Porcentual 2 2 3 2 3 3 2 3 2" xfId="35643" xr:uid="{00000000-0005-0000-0000-00004A9F0000}"/>
    <cellStyle name="Porcentual 2 2 3 2 3 3 2 4" xfId="30333" xr:uid="{00000000-0005-0000-0000-00004B9F0000}"/>
    <cellStyle name="Porcentual 2 2 3 2 3 3 2 5" xfId="25018" xr:uid="{00000000-0005-0000-0000-00004C9F0000}"/>
    <cellStyle name="Porcentual 2 2 3 2 3 3 3" xfId="8935" xr:uid="{00000000-0005-0000-0000-00004D9F0000}"/>
    <cellStyle name="Porcentual 2 2 3 2 3 3 3 2" xfId="19381" xr:uid="{00000000-0005-0000-0000-00004E9F0000}"/>
    <cellStyle name="Porcentual 2 2 3 2 3 3 3 2 2" xfId="42726" xr:uid="{00000000-0005-0000-0000-00004F9F0000}"/>
    <cellStyle name="Porcentual 2 2 3 2 3 3 3 3" xfId="14227" xr:uid="{00000000-0005-0000-0000-0000509F0000}"/>
    <cellStyle name="Porcentual 2 2 3 2 3 3 3 3 2" xfId="37411" xr:uid="{00000000-0005-0000-0000-0000519F0000}"/>
    <cellStyle name="Porcentual 2 2 3 2 3 3 3 4" xfId="32101" xr:uid="{00000000-0005-0000-0000-0000529F0000}"/>
    <cellStyle name="Porcentual 2 2 3 2 3 3 3 5" xfId="26786" xr:uid="{00000000-0005-0000-0000-0000539F0000}"/>
    <cellStyle name="Porcentual 2 2 3 2 3 3 4" xfId="16008" xr:uid="{00000000-0005-0000-0000-0000549F0000}"/>
    <cellStyle name="Porcentual 2 2 3 2 3 3 4 2" xfId="39195" xr:uid="{00000000-0005-0000-0000-0000559F0000}"/>
    <cellStyle name="Porcentual 2 2 3 2 3 3 5" xfId="10699" xr:uid="{00000000-0005-0000-0000-0000569F0000}"/>
    <cellStyle name="Porcentual 2 2 3 2 3 3 5 2" xfId="33880" xr:uid="{00000000-0005-0000-0000-0000579F0000}"/>
    <cellStyle name="Porcentual 2 2 3 2 3 3 6" xfId="21326" xr:uid="{00000000-0005-0000-0000-0000589F0000}"/>
    <cellStyle name="Porcentual 2 2 3 2 3 3 6 2" xfId="28570" xr:uid="{00000000-0005-0000-0000-0000599F0000}"/>
    <cellStyle name="Porcentual 2 2 3 2 3 3 7" xfId="23255" xr:uid="{00000000-0005-0000-0000-00005A9F0000}"/>
    <cellStyle name="Porcentual 2 2 3 2 3 3 8" xfId="44521" xr:uid="{00000000-0005-0000-0000-00005B9F0000}"/>
    <cellStyle name="Porcentual 2 2 3 2 3 3 9" xfId="5744" xr:uid="{00000000-0005-0000-0000-00005C9F0000}"/>
    <cellStyle name="Porcentual 2 2 3 2 3 4" xfId="6495" xr:uid="{00000000-0005-0000-0000-00005D9F0000}"/>
    <cellStyle name="Porcentual 2 2 3 2 3 4 2" xfId="16894" xr:uid="{00000000-0005-0000-0000-00005E9F0000}"/>
    <cellStyle name="Porcentual 2 2 3 2 3 4 2 2" xfId="40146" xr:uid="{00000000-0005-0000-0000-00005F9F0000}"/>
    <cellStyle name="Porcentual 2 2 3 2 3 4 3" xfId="11648" xr:uid="{00000000-0005-0000-0000-0000609F0000}"/>
    <cellStyle name="Porcentual 2 2 3 2 3 4 3 2" xfId="34831" xr:uid="{00000000-0005-0000-0000-0000619F0000}"/>
    <cellStyle name="Porcentual 2 2 3 2 3 4 4" xfId="29521" xr:uid="{00000000-0005-0000-0000-0000629F0000}"/>
    <cellStyle name="Porcentual 2 2 3 2 3 4 5" xfId="24206" xr:uid="{00000000-0005-0000-0000-0000639F0000}"/>
    <cellStyle name="Porcentual 2 2 3 2 3 5" xfId="8183" xr:uid="{00000000-0005-0000-0000-0000649F0000}"/>
    <cellStyle name="Porcentual 2 2 3 2 3 5 2" xfId="18570" xr:uid="{00000000-0005-0000-0000-0000659F0000}"/>
    <cellStyle name="Porcentual 2 2 3 2 3 5 2 2" xfId="41914" xr:uid="{00000000-0005-0000-0000-0000669F0000}"/>
    <cellStyle name="Porcentual 2 2 3 2 3 5 3" xfId="13415" xr:uid="{00000000-0005-0000-0000-0000679F0000}"/>
    <cellStyle name="Porcentual 2 2 3 2 3 5 3 2" xfId="36599" xr:uid="{00000000-0005-0000-0000-0000689F0000}"/>
    <cellStyle name="Porcentual 2 2 3 2 3 5 4" xfId="31289" xr:uid="{00000000-0005-0000-0000-0000699F0000}"/>
    <cellStyle name="Porcentual 2 2 3 2 3 5 5" xfId="25974" xr:uid="{00000000-0005-0000-0000-00006A9F0000}"/>
    <cellStyle name="Porcentual 2 2 3 2 3 6" xfId="15196" xr:uid="{00000000-0005-0000-0000-00006B9F0000}"/>
    <cellStyle name="Porcentual 2 2 3 2 3 6 2" xfId="38383" xr:uid="{00000000-0005-0000-0000-00006C9F0000}"/>
    <cellStyle name="Porcentual 2 2 3 2 3 7" xfId="9887" xr:uid="{00000000-0005-0000-0000-00006D9F0000}"/>
    <cellStyle name="Porcentual 2 2 3 2 3 7 2" xfId="33068" xr:uid="{00000000-0005-0000-0000-00006E9F0000}"/>
    <cellStyle name="Porcentual 2 2 3 2 3 8" xfId="20514" xr:uid="{00000000-0005-0000-0000-00006F9F0000}"/>
    <cellStyle name="Porcentual 2 2 3 2 3 8 2" xfId="27758" xr:uid="{00000000-0005-0000-0000-0000709F0000}"/>
    <cellStyle name="Porcentual 2 2 3 2 3 9" xfId="22443" xr:uid="{00000000-0005-0000-0000-0000719F0000}"/>
    <cellStyle name="Porcentual 2 2 3 2 4" xfId="1060" xr:uid="{00000000-0005-0000-0000-0000729F0000}"/>
    <cellStyle name="Porcentual 2 2 3 2 4 10" xfId="5745" xr:uid="{00000000-0005-0000-0000-0000739F0000}"/>
    <cellStyle name="Porcentual 2 2 3 2 4 11" xfId="3011" xr:uid="{00000000-0005-0000-0000-0000749F0000}"/>
    <cellStyle name="Porcentual 2 2 3 2 4 2" xfId="1875" xr:uid="{00000000-0005-0000-0000-0000759F0000}"/>
    <cellStyle name="Porcentual 2 2 3 2 4 2 10" xfId="3823" xr:uid="{00000000-0005-0000-0000-0000769F0000}"/>
    <cellStyle name="Porcentual 2 2 3 2 4 2 2" xfId="7434" xr:uid="{00000000-0005-0000-0000-0000779F0000}"/>
    <cellStyle name="Porcentual 2 2 3 2 4 2 2 2" xfId="17788" xr:uid="{00000000-0005-0000-0000-0000789F0000}"/>
    <cellStyle name="Porcentual 2 2 3 2 4 2 2 2 2" xfId="41100" xr:uid="{00000000-0005-0000-0000-0000799F0000}"/>
    <cellStyle name="Porcentual 2 2 3 2 4 2 2 3" xfId="12602" xr:uid="{00000000-0005-0000-0000-00007A9F0000}"/>
    <cellStyle name="Porcentual 2 2 3 2 4 2 2 3 2" xfId="35785" xr:uid="{00000000-0005-0000-0000-00007B9F0000}"/>
    <cellStyle name="Porcentual 2 2 3 2 4 2 2 4" xfId="30475" xr:uid="{00000000-0005-0000-0000-00007C9F0000}"/>
    <cellStyle name="Porcentual 2 2 3 2 4 2 2 5" xfId="25160" xr:uid="{00000000-0005-0000-0000-00007D9F0000}"/>
    <cellStyle name="Porcentual 2 2 3 2 4 2 3" xfId="9078" xr:uid="{00000000-0005-0000-0000-00007E9F0000}"/>
    <cellStyle name="Porcentual 2 2 3 2 4 2 3 2" xfId="19523" xr:uid="{00000000-0005-0000-0000-00007F9F0000}"/>
    <cellStyle name="Porcentual 2 2 3 2 4 2 3 2 2" xfId="42868" xr:uid="{00000000-0005-0000-0000-0000809F0000}"/>
    <cellStyle name="Porcentual 2 2 3 2 4 2 3 3" xfId="14369" xr:uid="{00000000-0005-0000-0000-0000819F0000}"/>
    <cellStyle name="Porcentual 2 2 3 2 4 2 3 3 2" xfId="37553" xr:uid="{00000000-0005-0000-0000-0000829F0000}"/>
    <cellStyle name="Porcentual 2 2 3 2 4 2 3 4" xfId="32243" xr:uid="{00000000-0005-0000-0000-0000839F0000}"/>
    <cellStyle name="Porcentual 2 2 3 2 4 2 3 5" xfId="26928" xr:uid="{00000000-0005-0000-0000-0000849F0000}"/>
    <cellStyle name="Porcentual 2 2 3 2 4 2 4" xfId="16150" xr:uid="{00000000-0005-0000-0000-0000859F0000}"/>
    <cellStyle name="Porcentual 2 2 3 2 4 2 4 2" xfId="39337" xr:uid="{00000000-0005-0000-0000-0000869F0000}"/>
    <cellStyle name="Porcentual 2 2 3 2 4 2 5" xfId="10841" xr:uid="{00000000-0005-0000-0000-0000879F0000}"/>
    <cellStyle name="Porcentual 2 2 3 2 4 2 5 2" xfId="34022" xr:uid="{00000000-0005-0000-0000-0000889F0000}"/>
    <cellStyle name="Porcentual 2 2 3 2 4 2 6" xfId="21468" xr:uid="{00000000-0005-0000-0000-0000899F0000}"/>
    <cellStyle name="Porcentual 2 2 3 2 4 2 6 2" xfId="28712" xr:uid="{00000000-0005-0000-0000-00008A9F0000}"/>
    <cellStyle name="Porcentual 2 2 3 2 4 2 7" xfId="23397" xr:uid="{00000000-0005-0000-0000-00008B9F0000}"/>
    <cellStyle name="Porcentual 2 2 3 2 4 2 8" xfId="44663" xr:uid="{00000000-0005-0000-0000-00008C9F0000}"/>
    <cellStyle name="Porcentual 2 2 3 2 4 2 9" xfId="5746" xr:uid="{00000000-0005-0000-0000-00008D9F0000}"/>
    <cellStyle name="Porcentual 2 2 3 2 4 3" xfId="6634" xr:uid="{00000000-0005-0000-0000-00008E9F0000}"/>
    <cellStyle name="Porcentual 2 2 3 2 4 3 2" xfId="17036" xr:uid="{00000000-0005-0000-0000-00008F9F0000}"/>
    <cellStyle name="Porcentual 2 2 3 2 4 3 2 2" xfId="40288" xr:uid="{00000000-0005-0000-0000-0000909F0000}"/>
    <cellStyle name="Porcentual 2 2 3 2 4 3 3" xfId="11790" xr:uid="{00000000-0005-0000-0000-0000919F0000}"/>
    <cellStyle name="Porcentual 2 2 3 2 4 3 3 2" xfId="34973" xr:uid="{00000000-0005-0000-0000-0000929F0000}"/>
    <cellStyle name="Porcentual 2 2 3 2 4 3 4" xfId="29663" xr:uid="{00000000-0005-0000-0000-0000939F0000}"/>
    <cellStyle name="Porcentual 2 2 3 2 4 3 5" xfId="24348" xr:uid="{00000000-0005-0000-0000-0000949F0000}"/>
    <cellStyle name="Porcentual 2 2 3 2 4 4" xfId="8325" xr:uid="{00000000-0005-0000-0000-0000959F0000}"/>
    <cellStyle name="Porcentual 2 2 3 2 4 4 2" xfId="18711" xr:uid="{00000000-0005-0000-0000-0000969F0000}"/>
    <cellStyle name="Porcentual 2 2 3 2 4 4 2 2" xfId="42056" xr:uid="{00000000-0005-0000-0000-0000979F0000}"/>
    <cellStyle name="Porcentual 2 2 3 2 4 4 3" xfId="13557" xr:uid="{00000000-0005-0000-0000-0000989F0000}"/>
    <cellStyle name="Porcentual 2 2 3 2 4 4 3 2" xfId="36741" xr:uid="{00000000-0005-0000-0000-0000999F0000}"/>
    <cellStyle name="Porcentual 2 2 3 2 4 4 4" xfId="31431" xr:uid="{00000000-0005-0000-0000-00009A9F0000}"/>
    <cellStyle name="Porcentual 2 2 3 2 4 4 5" xfId="26116" xr:uid="{00000000-0005-0000-0000-00009B9F0000}"/>
    <cellStyle name="Porcentual 2 2 3 2 4 5" xfId="15338" xr:uid="{00000000-0005-0000-0000-00009C9F0000}"/>
    <cellStyle name="Porcentual 2 2 3 2 4 5 2" xfId="38525" xr:uid="{00000000-0005-0000-0000-00009D9F0000}"/>
    <cellStyle name="Porcentual 2 2 3 2 4 6" xfId="10029" xr:uid="{00000000-0005-0000-0000-00009E9F0000}"/>
    <cellStyle name="Porcentual 2 2 3 2 4 6 2" xfId="33210" xr:uid="{00000000-0005-0000-0000-00009F9F0000}"/>
    <cellStyle name="Porcentual 2 2 3 2 4 7" xfId="20656" xr:uid="{00000000-0005-0000-0000-0000A09F0000}"/>
    <cellStyle name="Porcentual 2 2 3 2 4 7 2" xfId="27900" xr:uid="{00000000-0005-0000-0000-0000A19F0000}"/>
    <cellStyle name="Porcentual 2 2 3 2 4 8" xfId="22585" xr:uid="{00000000-0005-0000-0000-0000A29F0000}"/>
    <cellStyle name="Porcentual 2 2 3 2 4 9" xfId="43851" xr:uid="{00000000-0005-0000-0000-0000A39F0000}"/>
    <cellStyle name="Porcentual 2 2 3 2 5" xfId="641" xr:uid="{00000000-0005-0000-0000-0000A49F0000}"/>
    <cellStyle name="Porcentual 2 2 3 2 5 10" xfId="2605" xr:uid="{00000000-0005-0000-0000-0000A59F0000}"/>
    <cellStyle name="Porcentual 2 2 3 2 5 2" xfId="6235" xr:uid="{00000000-0005-0000-0000-0000A69F0000}"/>
    <cellStyle name="Porcentual 2 2 3 2 5 2 2" xfId="16678" xr:uid="{00000000-0005-0000-0000-0000A79F0000}"/>
    <cellStyle name="Porcentual 2 2 3 2 5 2 2 2" xfId="39882" xr:uid="{00000000-0005-0000-0000-0000A89F0000}"/>
    <cellStyle name="Porcentual 2 2 3 2 5 2 3" xfId="11384" xr:uid="{00000000-0005-0000-0000-0000A99F0000}"/>
    <cellStyle name="Porcentual 2 2 3 2 5 2 3 2" xfId="34567" xr:uid="{00000000-0005-0000-0000-0000AA9F0000}"/>
    <cellStyle name="Porcentual 2 2 3 2 5 2 4" xfId="29257" xr:uid="{00000000-0005-0000-0000-0000AB9F0000}"/>
    <cellStyle name="Porcentual 2 2 3 2 5 2 5" xfId="23942" xr:uid="{00000000-0005-0000-0000-0000AC9F0000}"/>
    <cellStyle name="Porcentual 2 2 3 2 5 3" xfId="7967" xr:uid="{00000000-0005-0000-0000-0000AD9F0000}"/>
    <cellStyle name="Porcentual 2 2 3 2 5 3 2" xfId="18306" xr:uid="{00000000-0005-0000-0000-0000AE9F0000}"/>
    <cellStyle name="Porcentual 2 2 3 2 5 3 2 2" xfId="41650" xr:uid="{00000000-0005-0000-0000-0000AF9F0000}"/>
    <cellStyle name="Porcentual 2 2 3 2 5 3 3" xfId="13151" xr:uid="{00000000-0005-0000-0000-0000B09F0000}"/>
    <cellStyle name="Porcentual 2 2 3 2 5 3 3 2" xfId="36335" xr:uid="{00000000-0005-0000-0000-0000B19F0000}"/>
    <cellStyle name="Porcentual 2 2 3 2 5 3 4" xfId="31025" xr:uid="{00000000-0005-0000-0000-0000B29F0000}"/>
    <cellStyle name="Porcentual 2 2 3 2 5 3 5" xfId="25710" xr:uid="{00000000-0005-0000-0000-0000B39F0000}"/>
    <cellStyle name="Porcentual 2 2 3 2 5 4" xfId="14932" xr:uid="{00000000-0005-0000-0000-0000B49F0000}"/>
    <cellStyle name="Porcentual 2 2 3 2 5 4 2" xfId="38119" xr:uid="{00000000-0005-0000-0000-0000B59F0000}"/>
    <cellStyle name="Porcentual 2 2 3 2 5 5" xfId="9623" xr:uid="{00000000-0005-0000-0000-0000B69F0000}"/>
    <cellStyle name="Porcentual 2 2 3 2 5 5 2" xfId="32804" xr:uid="{00000000-0005-0000-0000-0000B79F0000}"/>
    <cellStyle name="Porcentual 2 2 3 2 5 6" xfId="20250" xr:uid="{00000000-0005-0000-0000-0000B89F0000}"/>
    <cellStyle name="Porcentual 2 2 3 2 5 6 2" xfId="27494" xr:uid="{00000000-0005-0000-0000-0000B99F0000}"/>
    <cellStyle name="Porcentual 2 2 3 2 5 7" xfId="22179" xr:uid="{00000000-0005-0000-0000-0000BA9F0000}"/>
    <cellStyle name="Porcentual 2 2 3 2 5 8" xfId="43445" xr:uid="{00000000-0005-0000-0000-0000BB9F0000}"/>
    <cellStyle name="Porcentual 2 2 3 2 5 9" xfId="5747" xr:uid="{00000000-0005-0000-0000-0000BC9F0000}"/>
    <cellStyle name="Porcentual 2 2 3 2 6" xfId="1468" xr:uid="{00000000-0005-0000-0000-0000BD9F0000}"/>
    <cellStyle name="Porcentual 2 2 3 2 6 10" xfId="3417" xr:uid="{00000000-0005-0000-0000-0000BE9F0000}"/>
    <cellStyle name="Porcentual 2 2 3 2 6 2" xfId="7034" xr:uid="{00000000-0005-0000-0000-0000BF9F0000}"/>
    <cellStyle name="Porcentual 2 2 3 2 6 2 2" xfId="17406" xr:uid="{00000000-0005-0000-0000-0000C09F0000}"/>
    <cellStyle name="Porcentual 2 2 3 2 6 2 2 2" xfId="40694" xr:uid="{00000000-0005-0000-0000-0000C19F0000}"/>
    <cellStyle name="Porcentual 2 2 3 2 6 2 3" xfId="12196" xr:uid="{00000000-0005-0000-0000-0000C29F0000}"/>
    <cellStyle name="Porcentual 2 2 3 2 6 2 3 2" xfId="35379" xr:uid="{00000000-0005-0000-0000-0000C39F0000}"/>
    <cellStyle name="Porcentual 2 2 3 2 6 2 4" xfId="30069" xr:uid="{00000000-0005-0000-0000-0000C49F0000}"/>
    <cellStyle name="Porcentual 2 2 3 2 6 2 5" xfId="24754" xr:uid="{00000000-0005-0000-0000-0000C59F0000}"/>
    <cellStyle name="Porcentual 2 2 3 2 6 3" xfId="8695" xr:uid="{00000000-0005-0000-0000-0000C69F0000}"/>
    <cellStyle name="Porcentual 2 2 3 2 6 3 2" xfId="19117" xr:uid="{00000000-0005-0000-0000-0000C79F0000}"/>
    <cellStyle name="Porcentual 2 2 3 2 6 3 2 2" xfId="42462" xr:uid="{00000000-0005-0000-0000-0000C89F0000}"/>
    <cellStyle name="Porcentual 2 2 3 2 6 3 3" xfId="13963" xr:uid="{00000000-0005-0000-0000-0000C99F0000}"/>
    <cellStyle name="Porcentual 2 2 3 2 6 3 3 2" xfId="37147" xr:uid="{00000000-0005-0000-0000-0000CA9F0000}"/>
    <cellStyle name="Porcentual 2 2 3 2 6 3 4" xfId="31837" xr:uid="{00000000-0005-0000-0000-0000CB9F0000}"/>
    <cellStyle name="Porcentual 2 2 3 2 6 3 5" xfId="26522" xr:uid="{00000000-0005-0000-0000-0000CC9F0000}"/>
    <cellStyle name="Porcentual 2 2 3 2 6 4" xfId="15744" xr:uid="{00000000-0005-0000-0000-0000CD9F0000}"/>
    <cellStyle name="Porcentual 2 2 3 2 6 4 2" xfId="38931" xr:uid="{00000000-0005-0000-0000-0000CE9F0000}"/>
    <cellStyle name="Porcentual 2 2 3 2 6 5" xfId="10435" xr:uid="{00000000-0005-0000-0000-0000CF9F0000}"/>
    <cellStyle name="Porcentual 2 2 3 2 6 5 2" xfId="33616" xr:uid="{00000000-0005-0000-0000-0000D09F0000}"/>
    <cellStyle name="Porcentual 2 2 3 2 6 6" xfId="21062" xr:uid="{00000000-0005-0000-0000-0000D19F0000}"/>
    <cellStyle name="Porcentual 2 2 3 2 6 6 2" xfId="28306" xr:uid="{00000000-0005-0000-0000-0000D29F0000}"/>
    <cellStyle name="Porcentual 2 2 3 2 6 7" xfId="22991" xr:uid="{00000000-0005-0000-0000-0000D39F0000}"/>
    <cellStyle name="Porcentual 2 2 3 2 6 8" xfId="44257" xr:uid="{00000000-0005-0000-0000-0000D49F0000}"/>
    <cellStyle name="Porcentual 2 2 3 2 6 9" xfId="5748" xr:uid="{00000000-0005-0000-0000-0000D59F0000}"/>
    <cellStyle name="Porcentual 2 2 3 2 7" xfId="6102" xr:uid="{00000000-0005-0000-0000-0000D69F0000}"/>
    <cellStyle name="Porcentual 2 2 3 2 7 2" xfId="16545" xr:uid="{00000000-0005-0000-0000-0000D79F0000}"/>
    <cellStyle name="Porcentual 2 2 3 2 7 2 2" xfId="39748" xr:uid="{00000000-0005-0000-0000-0000D89F0000}"/>
    <cellStyle name="Porcentual 2 2 3 2 7 3" xfId="11250" xr:uid="{00000000-0005-0000-0000-0000D99F0000}"/>
    <cellStyle name="Porcentual 2 2 3 2 7 3 2" xfId="34433" xr:uid="{00000000-0005-0000-0000-0000DA9F0000}"/>
    <cellStyle name="Porcentual 2 2 3 2 7 4" xfId="29123" xr:uid="{00000000-0005-0000-0000-0000DB9F0000}"/>
    <cellStyle name="Porcentual 2 2 3 2 7 5" xfId="23808" xr:uid="{00000000-0005-0000-0000-0000DC9F0000}"/>
    <cellStyle name="Porcentual 2 2 3 2 8" xfId="7834" xr:uid="{00000000-0005-0000-0000-0000DD9F0000}"/>
    <cellStyle name="Porcentual 2 2 3 2 8 2" xfId="18173" xr:uid="{00000000-0005-0000-0000-0000DE9F0000}"/>
    <cellStyle name="Porcentual 2 2 3 2 8 2 2" xfId="41516" xr:uid="{00000000-0005-0000-0000-0000DF9F0000}"/>
    <cellStyle name="Porcentual 2 2 3 2 8 3" xfId="13017" xr:uid="{00000000-0005-0000-0000-0000E09F0000}"/>
    <cellStyle name="Porcentual 2 2 3 2 8 3 2" xfId="36201" xr:uid="{00000000-0005-0000-0000-0000E19F0000}"/>
    <cellStyle name="Porcentual 2 2 3 2 8 4" xfId="30891" xr:uid="{00000000-0005-0000-0000-0000E29F0000}"/>
    <cellStyle name="Porcentual 2 2 3 2 8 5" xfId="25576" xr:uid="{00000000-0005-0000-0000-0000E39F0000}"/>
    <cellStyle name="Porcentual 2 2 3 2 9" xfId="14798" xr:uid="{00000000-0005-0000-0000-0000E49F0000}"/>
    <cellStyle name="Porcentual 2 2 3 2 9 2" xfId="37985" xr:uid="{00000000-0005-0000-0000-0000E59F0000}"/>
    <cellStyle name="Porcentual 2 2 3 3" xfId="717" xr:uid="{00000000-0005-0000-0000-0000E69F0000}"/>
    <cellStyle name="Porcentual 2 2 3 3 10" xfId="43518" xr:uid="{00000000-0005-0000-0000-0000E79F0000}"/>
    <cellStyle name="Porcentual 2 2 3 3 11" xfId="5749" xr:uid="{00000000-0005-0000-0000-0000E89F0000}"/>
    <cellStyle name="Porcentual 2 2 3 3 12" xfId="2678" xr:uid="{00000000-0005-0000-0000-0000E99F0000}"/>
    <cellStyle name="Porcentual 2 2 3 3 2" xfId="1133" xr:uid="{00000000-0005-0000-0000-0000EA9F0000}"/>
    <cellStyle name="Porcentual 2 2 3 3 2 10" xfId="5750" xr:uid="{00000000-0005-0000-0000-0000EB9F0000}"/>
    <cellStyle name="Porcentual 2 2 3 3 2 11" xfId="3084" xr:uid="{00000000-0005-0000-0000-0000EC9F0000}"/>
    <cellStyle name="Porcentual 2 2 3 3 2 2" xfId="1948" xr:uid="{00000000-0005-0000-0000-0000ED9F0000}"/>
    <cellStyle name="Porcentual 2 2 3 3 2 2 10" xfId="3896" xr:uid="{00000000-0005-0000-0000-0000EE9F0000}"/>
    <cellStyle name="Porcentual 2 2 3 3 2 2 2" xfId="7506" xr:uid="{00000000-0005-0000-0000-0000EF9F0000}"/>
    <cellStyle name="Porcentual 2 2 3 3 2 2 2 2" xfId="17849" xr:uid="{00000000-0005-0000-0000-0000F09F0000}"/>
    <cellStyle name="Porcentual 2 2 3 3 2 2 2 2 2" xfId="41173" xr:uid="{00000000-0005-0000-0000-0000F19F0000}"/>
    <cellStyle name="Porcentual 2 2 3 3 2 2 2 3" xfId="12675" xr:uid="{00000000-0005-0000-0000-0000F29F0000}"/>
    <cellStyle name="Porcentual 2 2 3 3 2 2 2 3 2" xfId="35858" xr:uid="{00000000-0005-0000-0000-0000F39F0000}"/>
    <cellStyle name="Porcentual 2 2 3 3 2 2 2 4" xfId="30548" xr:uid="{00000000-0005-0000-0000-0000F49F0000}"/>
    <cellStyle name="Porcentual 2 2 3 3 2 2 2 5" xfId="25233" xr:uid="{00000000-0005-0000-0000-0000F59F0000}"/>
    <cellStyle name="Porcentual 2 2 3 3 2 2 3" xfId="9139" xr:uid="{00000000-0005-0000-0000-0000F69F0000}"/>
    <cellStyle name="Porcentual 2 2 3 3 2 2 3 2" xfId="19596" xr:uid="{00000000-0005-0000-0000-0000F79F0000}"/>
    <cellStyle name="Porcentual 2 2 3 3 2 2 3 2 2" xfId="42941" xr:uid="{00000000-0005-0000-0000-0000F89F0000}"/>
    <cellStyle name="Porcentual 2 2 3 3 2 2 3 3" xfId="14442" xr:uid="{00000000-0005-0000-0000-0000F99F0000}"/>
    <cellStyle name="Porcentual 2 2 3 3 2 2 3 3 2" xfId="37626" xr:uid="{00000000-0005-0000-0000-0000FA9F0000}"/>
    <cellStyle name="Porcentual 2 2 3 3 2 2 3 4" xfId="32316" xr:uid="{00000000-0005-0000-0000-0000FB9F0000}"/>
    <cellStyle name="Porcentual 2 2 3 3 2 2 3 5" xfId="27001" xr:uid="{00000000-0005-0000-0000-0000FC9F0000}"/>
    <cellStyle name="Porcentual 2 2 3 3 2 2 4" xfId="16223" xr:uid="{00000000-0005-0000-0000-0000FD9F0000}"/>
    <cellStyle name="Porcentual 2 2 3 3 2 2 4 2" xfId="39410" xr:uid="{00000000-0005-0000-0000-0000FE9F0000}"/>
    <cellStyle name="Porcentual 2 2 3 3 2 2 5" xfId="10914" xr:uid="{00000000-0005-0000-0000-0000FF9F0000}"/>
    <cellStyle name="Porcentual 2 2 3 3 2 2 5 2" xfId="34095" xr:uid="{00000000-0005-0000-0000-000000A00000}"/>
    <cellStyle name="Porcentual 2 2 3 3 2 2 6" xfId="21541" xr:uid="{00000000-0005-0000-0000-000001A00000}"/>
    <cellStyle name="Porcentual 2 2 3 3 2 2 6 2" xfId="28785" xr:uid="{00000000-0005-0000-0000-000002A00000}"/>
    <cellStyle name="Porcentual 2 2 3 3 2 2 7" xfId="23470" xr:uid="{00000000-0005-0000-0000-000003A00000}"/>
    <cellStyle name="Porcentual 2 2 3 3 2 2 8" xfId="44736" xr:uid="{00000000-0005-0000-0000-000004A00000}"/>
    <cellStyle name="Porcentual 2 2 3 3 2 2 9" xfId="5751" xr:uid="{00000000-0005-0000-0000-000005A00000}"/>
    <cellStyle name="Porcentual 2 2 3 3 2 3" xfId="6706" xr:uid="{00000000-0005-0000-0000-000006A00000}"/>
    <cellStyle name="Porcentual 2 2 3 3 2 3 2" xfId="17097" xr:uid="{00000000-0005-0000-0000-000007A00000}"/>
    <cellStyle name="Porcentual 2 2 3 3 2 3 2 2" xfId="40361" xr:uid="{00000000-0005-0000-0000-000008A00000}"/>
    <cellStyle name="Porcentual 2 2 3 3 2 3 3" xfId="11863" xr:uid="{00000000-0005-0000-0000-000009A00000}"/>
    <cellStyle name="Porcentual 2 2 3 3 2 3 3 2" xfId="35046" xr:uid="{00000000-0005-0000-0000-00000AA00000}"/>
    <cellStyle name="Porcentual 2 2 3 3 2 3 4" xfId="29736" xr:uid="{00000000-0005-0000-0000-00000BA00000}"/>
    <cellStyle name="Porcentual 2 2 3 3 2 3 5" xfId="24421" xr:uid="{00000000-0005-0000-0000-00000CA00000}"/>
    <cellStyle name="Porcentual 2 2 3 3 2 4" xfId="8386" xr:uid="{00000000-0005-0000-0000-00000DA00000}"/>
    <cellStyle name="Porcentual 2 2 3 3 2 4 2" xfId="18784" xr:uid="{00000000-0005-0000-0000-00000EA00000}"/>
    <cellStyle name="Porcentual 2 2 3 3 2 4 2 2" xfId="42129" xr:uid="{00000000-0005-0000-0000-00000FA00000}"/>
    <cellStyle name="Porcentual 2 2 3 3 2 4 3" xfId="13630" xr:uid="{00000000-0005-0000-0000-000010A00000}"/>
    <cellStyle name="Porcentual 2 2 3 3 2 4 3 2" xfId="36814" xr:uid="{00000000-0005-0000-0000-000011A00000}"/>
    <cellStyle name="Porcentual 2 2 3 3 2 4 4" xfId="31504" xr:uid="{00000000-0005-0000-0000-000012A00000}"/>
    <cellStyle name="Porcentual 2 2 3 3 2 4 5" xfId="26189" xr:uid="{00000000-0005-0000-0000-000013A00000}"/>
    <cellStyle name="Porcentual 2 2 3 3 2 5" xfId="15411" xr:uid="{00000000-0005-0000-0000-000014A00000}"/>
    <cellStyle name="Porcentual 2 2 3 3 2 5 2" xfId="38598" xr:uid="{00000000-0005-0000-0000-000015A00000}"/>
    <cellStyle name="Porcentual 2 2 3 3 2 6" xfId="10102" xr:uid="{00000000-0005-0000-0000-000016A00000}"/>
    <cellStyle name="Porcentual 2 2 3 3 2 6 2" xfId="33283" xr:uid="{00000000-0005-0000-0000-000017A00000}"/>
    <cellStyle name="Porcentual 2 2 3 3 2 7" xfId="20729" xr:uid="{00000000-0005-0000-0000-000018A00000}"/>
    <cellStyle name="Porcentual 2 2 3 3 2 7 2" xfId="27973" xr:uid="{00000000-0005-0000-0000-000019A00000}"/>
    <cellStyle name="Porcentual 2 2 3 3 2 8" xfId="22658" xr:uid="{00000000-0005-0000-0000-00001AA00000}"/>
    <cellStyle name="Porcentual 2 2 3 3 2 9" xfId="43924" xr:uid="{00000000-0005-0000-0000-00001BA00000}"/>
    <cellStyle name="Porcentual 2 2 3 3 3" xfId="1541" xr:uid="{00000000-0005-0000-0000-00001CA00000}"/>
    <cellStyle name="Porcentual 2 2 3 3 3 10" xfId="3490" xr:uid="{00000000-0005-0000-0000-00001DA00000}"/>
    <cellStyle name="Porcentual 2 2 3 3 3 2" xfId="7106" xr:uid="{00000000-0005-0000-0000-00001EA00000}"/>
    <cellStyle name="Porcentual 2 2 3 3 3 2 2" xfId="17467" xr:uid="{00000000-0005-0000-0000-00001FA00000}"/>
    <cellStyle name="Porcentual 2 2 3 3 3 2 2 2" xfId="40767" xr:uid="{00000000-0005-0000-0000-000020A00000}"/>
    <cellStyle name="Porcentual 2 2 3 3 3 2 3" xfId="12269" xr:uid="{00000000-0005-0000-0000-000021A00000}"/>
    <cellStyle name="Porcentual 2 2 3 3 3 2 3 2" xfId="35452" xr:uid="{00000000-0005-0000-0000-000022A00000}"/>
    <cellStyle name="Porcentual 2 2 3 3 3 2 4" xfId="30142" xr:uid="{00000000-0005-0000-0000-000023A00000}"/>
    <cellStyle name="Porcentual 2 2 3 3 3 2 5" xfId="24827" xr:uid="{00000000-0005-0000-0000-000024A00000}"/>
    <cellStyle name="Porcentual 2 2 3 3 3 3" xfId="8756" xr:uid="{00000000-0005-0000-0000-000025A00000}"/>
    <cellStyle name="Porcentual 2 2 3 3 3 3 2" xfId="19190" xr:uid="{00000000-0005-0000-0000-000026A00000}"/>
    <cellStyle name="Porcentual 2 2 3 3 3 3 2 2" xfId="42535" xr:uid="{00000000-0005-0000-0000-000027A00000}"/>
    <cellStyle name="Porcentual 2 2 3 3 3 3 3" xfId="14036" xr:uid="{00000000-0005-0000-0000-000028A00000}"/>
    <cellStyle name="Porcentual 2 2 3 3 3 3 3 2" xfId="37220" xr:uid="{00000000-0005-0000-0000-000029A00000}"/>
    <cellStyle name="Porcentual 2 2 3 3 3 3 4" xfId="31910" xr:uid="{00000000-0005-0000-0000-00002AA00000}"/>
    <cellStyle name="Porcentual 2 2 3 3 3 3 5" xfId="26595" xr:uid="{00000000-0005-0000-0000-00002BA00000}"/>
    <cellStyle name="Porcentual 2 2 3 3 3 4" xfId="15817" xr:uid="{00000000-0005-0000-0000-00002CA00000}"/>
    <cellStyle name="Porcentual 2 2 3 3 3 4 2" xfId="39004" xr:uid="{00000000-0005-0000-0000-00002DA00000}"/>
    <cellStyle name="Porcentual 2 2 3 3 3 5" xfId="10508" xr:uid="{00000000-0005-0000-0000-00002EA00000}"/>
    <cellStyle name="Porcentual 2 2 3 3 3 5 2" xfId="33689" xr:uid="{00000000-0005-0000-0000-00002FA00000}"/>
    <cellStyle name="Porcentual 2 2 3 3 3 6" xfId="21135" xr:uid="{00000000-0005-0000-0000-000030A00000}"/>
    <cellStyle name="Porcentual 2 2 3 3 3 6 2" xfId="28379" xr:uid="{00000000-0005-0000-0000-000031A00000}"/>
    <cellStyle name="Porcentual 2 2 3 3 3 7" xfId="23064" xr:uid="{00000000-0005-0000-0000-000032A00000}"/>
    <cellStyle name="Porcentual 2 2 3 3 3 8" xfId="44330" xr:uid="{00000000-0005-0000-0000-000033A00000}"/>
    <cellStyle name="Porcentual 2 2 3 3 3 9" xfId="5752" xr:uid="{00000000-0005-0000-0000-000034A00000}"/>
    <cellStyle name="Porcentual 2 2 3 3 4" xfId="6307" xr:uid="{00000000-0005-0000-0000-000035A00000}"/>
    <cellStyle name="Porcentual 2 2 3 3 4 2" xfId="16739" xr:uid="{00000000-0005-0000-0000-000036A00000}"/>
    <cellStyle name="Porcentual 2 2 3 3 4 2 2" xfId="39955" xr:uid="{00000000-0005-0000-0000-000037A00000}"/>
    <cellStyle name="Porcentual 2 2 3 3 4 3" xfId="11457" xr:uid="{00000000-0005-0000-0000-000038A00000}"/>
    <cellStyle name="Porcentual 2 2 3 3 4 3 2" xfId="34640" xr:uid="{00000000-0005-0000-0000-000039A00000}"/>
    <cellStyle name="Porcentual 2 2 3 3 4 4" xfId="29330" xr:uid="{00000000-0005-0000-0000-00003AA00000}"/>
    <cellStyle name="Porcentual 2 2 3 3 4 5" xfId="24015" xr:uid="{00000000-0005-0000-0000-00003BA00000}"/>
    <cellStyle name="Porcentual 2 2 3 3 5" xfId="8028" xr:uid="{00000000-0005-0000-0000-00003CA00000}"/>
    <cellStyle name="Porcentual 2 2 3 3 5 2" xfId="18379" xr:uid="{00000000-0005-0000-0000-00003DA00000}"/>
    <cellStyle name="Porcentual 2 2 3 3 5 2 2" xfId="41723" xr:uid="{00000000-0005-0000-0000-00003EA00000}"/>
    <cellStyle name="Porcentual 2 2 3 3 5 3" xfId="13224" xr:uid="{00000000-0005-0000-0000-00003FA00000}"/>
    <cellStyle name="Porcentual 2 2 3 3 5 3 2" xfId="36408" xr:uid="{00000000-0005-0000-0000-000040A00000}"/>
    <cellStyle name="Porcentual 2 2 3 3 5 4" xfId="31098" xr:uid="{00000000-0005-0000-0000-000041A00000}"/>
    <cellStyle name="Porcentual 2 2 3 3 5 5" xfId="25783" xr:uid="{00000000-0005-0000-0000-000042A00000}"/>
    <cellStyle name="Porcentual 2 2 3 3 6" xfId="15005" xr:uid="{00000000-0005-0000-0000-000043A00000}"/>
    <cellStyle name="Porcentual 2 2 3 3 6 2" xfId="38192" xr:uid="{00000000-0005-0000-0000-000044A00000}"/>
    <cellStyle name="Porcentual 2 2 3 3 7" xfId="9696" xr:uid="{00000000-0005-0000-0000-000045A00000}"/>
    <cellStyle name="Porcentual 2 2 3 3 7 2" xfId="32877" xr:uid="{00000000-0005-0000-0000-000046A00000}"/>
    <cellStyle name="Porcentual 2 2 3 3 8" xfId="20323" xr:uid="{00000000-0005-0000-0000-000047A00000}"/>
    <cellStyle name="Porcentual 2 2 3 3 8 2" xfId="27567" xr:uid="{00000000-0005-0000-0000-000048A00000}"/>
    <cellStyle name="Porcentual 2 2 3 3 9" xfId="22252" xr:uid="{00000000-0005-0000-0000-000049A00000}"/>
    <cellStyle name="Porcentual 2 2 3 4" xfId="854" xr:uid="{00000000-0005-0000-0000-00004AA00000}"/>
    <cellStyle name="Porcentual 2 2 3 4 10" xfId="43647" xr:uid="{00000000-0005-0000-0000-00004BA00000}"/>
    <cellStyle name="Porcentual 2 2 3 4 11" xfId="5753" xr:uid="{00000000-0005-0000-0000-00004CA00000}"/>
    <cellStyle name="Porcentual 2 2 3 4 12" xfId="2807" xr:uid="{00000000-0005-0000-0000-00004DA00000}"/>
    <cellStyle name="Porcentual 2 2 3 4 2" xfId="1262" xr:uid="{00000000-0005-0000-0000-00004EA00000}"/>
    <cellStyle name="Porcentual 2 2 3 4 2 10" xfId="5754" xr:uid="{00000000-0005-0000-0000-00004FA00000}"/>
    <cellStyle name="Porcentual 2 2 3 4 2 11" xfId="3213" xr:uid="{00000000-0005-0000-0000-000050A00000}"/>
    <cellStyle name="Porcentual 2 2 3 4 2 2" xfId="2077" xr:uid="{00000000-0005-0000-0000-000051A00000}"/>
    <cellStyle name="Porcentual 2 2 3 4 2 2 10" xfId="4025" xr:uid="{00000000-0005-0000-0000-000052A00000}"/>
    <cellStyle name="Porcentual 2 2 3 4 2 2 2" xfId="7633" xr:uid="{00000000-0005-0000-0000-000053A00000}"/>
    <cellStyle name="Porcentual 2 2 3 4 2 2 2 2" xfId="17966" xr:uid="{00000000-0005-0000-0000-000054A00000}"/>
    <cellStyle name="Porcentual 2 2 3 4 2 2 2 2 2" xfId="41302" xr:uid="{00000000-0005-0000-0000-000055A00000}"/>
    <cellStyle name="Porcentual 2 2 3 4 2 2 2 3" xfId="12804" xr:uid="{00000000-0005-0000-0000-000056A00000}"/>
    <cellStyle name="Porcentual 2 2 3 4 2 2 2 3 2" xfId="35987" xr:uid="{00000000-0005-0000-0000-000057A00000}"/>
    <cellStyle name="Porcentual 2 2 3 4 2 2 2 4" xfId="30677" xr:uid="{00000000-0005-0000-0000-000058A00000}"/>
    <cellStyle name="Porcentual 2 2 3 4 2 2 2 5" xfId="25362" xr:uid="{00000000-0005-0000-0000-000059A00000}"/>
    <cellStyle name="Porcentual 2 2 3 4 2 2 3" xfId="9256" xr:uid="{00000000-0005-0000-0000-00005AA00000}"/>
    <cellStyle name="Porcentual 2 2 3 4 2 2 3 2" xfId="19725" xr:uid="{00000000-0005-0000-0000-00005BA00000}"/>
    <cellStyle name="Porcentual 2 2 3 4 2 2 3 2 2" xfId="43070" xr:uid="{00000000-0005-0000-0000-00005CA00000}"/>
    <cellStyle name="Porcentual 2 2 3 4 2 2 3 3" xfId="14571" xr:uid="{00000000-0005-0000-0000-00005DA00000}"/>
    <cellStyle name="Porcentual 2 2 3 4 2 2 3 3 2" xfId="37755" xr:uid="{00000000-0005-0000-0000-00005EA00000}"/>
    <cellStyle name="Porcentual 2 2 3 4 2 2 3 4" xfId="32445" xr:uid="{00000000-0005-0000-0000-00005FA00000}"/>
    <cellStyle name="Porcentual 2 2 3 4 2 2 3 5" xfId="27130" xr:uid="{00000000-0005-0000-0000-000060A00000}"/>
    <cellStyle name="Porcentual 2 2 3 4 2 2 4" xfId="16352" xr:uid="{00000000-0005-0000-0000-000061A00000}"/>
    <cellStyle name="Porcentual 2 2 3 4 2 2 4 2" xfId="39539" xr:uid="{00000000-0005-0000-0000-000062A00000}"/>
    <cellStyle name="Porcentual 2 2 3 4 2 2 5" xfId="11043" xr:uid="{00000000-0005-0000-0000-000063A00000}"/>
    <cellStyle name="Porcentual 2 2 3 4 2 2 5 2" xfId="34224" xr:uid="{00000000-0005-0000-0000-000064A00000}"/>
    <cellStyle name="Porcentual 2 2 3 4 2 2 6" xfId="21670" xr:uid="{00000000-0005-0000-0000-000065A00000}"/>
    <cellStyle name="Porcentual 2 2 3 4 2 2 6 2" xfId="28914" xr:uid="{00000000-0005-0000-0000-000066A00000}"/>
    <cellStyle name="Porcentual 2 2 3 4 2 2 7" xfId="23599" xr:uid="{00000000-0005-0000-0000-000067A00000}"/>
    <cellStyle name="Porcentual 2 2 3 4 2 2 8" xfId="44865" xr:uid="{00000000-0005-0000-0000-000068A00000}"/>
    <cellStyle name="Porcentual 2 2 3 4 2 2 9" xfId="5755" xr:uid="{00000000-0005-0000-0000-000069A00000}"/>
    <cellStyle name="Porcentual 2 2 3 4 2 3" xfId="6833" xr:uid="{00000000-0005-0000-0000-00006AA00000}"/>
    <cellStyle name="Porcentual 2 2 3 4 2 3 2" xfId="17202" xr:uid="{00000000-0005-0000-0000-00006BA00000}"/>
    <cellStyle name="Porcentual 2 2 3 4 2 3 2 2" xfId="40490" xr:uid="{00000000-0005-0000-0000-00006CA00000}"/>
    <cellStyle name="Porcentual 2 2 3 4 2 3 3" xfId="11992" xr:uid="{00000000-0005-0000-0000-00006DA00000}"/>
    <cellStyle name="Porcentual 2 2 3 4 2 3 3 2" xfId="35175" xr:uid="{00000000-0005-0000-0000-00006EA00000}"/>
    <cellStyle name="Porcentual 2 2 3 4 2 3 4" xfId="29865" xr:uid="{00000000-0005-0000-0000-00006FA00000}"/>
    <cellStyle name="Porcentual 2 2 3 4 2 3 5" xfId="24550" xr:uid="{00000000-0005-0000-0000-000070A00000}"/>
    <cellStyle name="Porcentual 2 2 3 4 2 4" xfId="8491" xr:uid="{00000000-0005-0000-0000-000071A00000}"/>
    <cellStyle name="Porcentual 2 2 3 4 2 4 2" xfId="18913" xr:uid="{00000000-0005-0000-0000-000072A00000}"/>
    <cellStyle name="Porcentual 2 2 3 4 2 4 2 2" xfId="42258" xr:uid="{00000000-0005-0000-0000-000073A00000}"/>
    <cellStyle name="Porcentual 2 2 3 4 2 4 3" xfId="13759" xr:uid="{00000000-0005-0000-0000-000074A00000}"/>
    <cellStyle name="Porcentual 2 2 3 4 2 4 3 2" xfId="36943" xr:uid="{00000000-0005-0000-0000-000075A00000}"/>
    <cellStyle name="Porcentual 2 2 3 4 2 4 4" xfId="31633" xr:uid="{00000000-0005-0000-0000-000076A00000}"/>
    <cellStyle name="Porcentual 2 2 3 4 2 4 5" xfId="26318" xr:uid="{00000000-0005-0000-0000-000077A00000}"/>
    <cellStyle name="Porcentual 2 2 3 4 2 5" xfId="15540" xr:uid="{00000000-0005-0000-0000-000078A00000}"/>
    <cellStyle name="Porcentual 2 2 3 4 2 5 2" xfId="38727" xr:uid="{00000000-0005-0000-0000-000079A00000}"/>
    <cellStyle name="Porcentual 2 2 3 4 2 6" xfId="10231" xr:uid="{00000000-0005-0000-0000-00007AA00000}"/>
    <cellStyle name="Porcentual 2 2 3 4 2 6 2" xfId="33412" xr:uid="{00000000-0005-0000-0000-00007BA00000}"/>
    <cellStyle name="Porcentual 2 2 3 4 2 7" xfId="20858" xr:uid="{00000000-0005-0000-0000-00007CA00000}"/>
    <cellStyle name="Porcentual 2 2 3 4 2 7 2" xfId="28102" xr:uid="{00000000-0005-0000-0000-00007DA00000}"/>
    <cellStyle name="Porcentual 2 2 3 4 2 8" xfId="22787" xr:uid="{00000000-0005-0000-0000-00007EA00000}"/>
    <cellStyle name="Porcentual 2 2 3 4 2 9" xfId="44053" xr:uid="{00000000-0005-0000-0000-00007FA00000}"/>
    <cellStyle name="Porcentual 2 2 3 4 3" xfId="1670" xr:uid="{00000000-0005-0000-0000-000080A00000}"/>
    <cellStyle name="Porcentual 2 2 3 4 3 10" xfId="3619" xr:uid="{00000000-0005-0000-0000-000081A00000}"/>
    <cellStyle name="Porcentual 2 2 3 4 3 2" xfId="7233" xr:uid="{00000000-0005-0000-0000-000082A00000}"/>
    <cellStyle name="Porcentual 2 2 3 4 3 2 2" xfId="17584" xr:uid="{00000000-0005-0000-0000-000083A00000}"/>
    <cellStyle name="Porcentual 2 2 3 4 3 2 2 2" xfId="40896" xr:uid="{00000000-0005-0000-0000-000084A00000}"/>
    <cellStyle name="Porcentual 2 2 3 4 3 2 3" xfId="12398" xr:uid="{00000000-0005-0000-0000-000085A00000}"/>
    <cellStyle name="Porcentual 2 2 3 4 3 2 3 2" xfId="35581" xr:uid="{00000000-0005-0000-0000-000086A00000}"/>
    <cellStyle name="Porcentual 2 2 3 4 3 2 4" xfId="30271" xr:uid="{00000000-0005-0000-0000-000087A00000}"/>
    <cellStyle name="Porcentual 2 2 3 4 3 2 5" xfId="24956" xr:uid="{00000000-0005-0000-0000-000088A00000}"/>
    <cellStyle name="Porcentual 2 2 3 4 3 3" xfId="8873" xr:uid="{00000000-0005-0000-0000-000089A00000}"/>
    <cellStyle name="Porcentual 2 2 3 4 3 3 2" xfId="19319" xr:uid="{00000000-0005-0000-0000-00008AA00000}"/>
    <cellStyle name="Porcentual 2 2 3 4 3 3 2 2" xfId="42664" xr:uid="{00000000-0005-0000-0000-00008BA00000}"/>
    <cellStyle name="Porcentual 2 2 3 4 3 3 3" xfId="14165" xr:uid="{00000000-0005-0000-0000-00008CA00000}"/>
    <cellStyle name="Porcentual 2 2 3 4 3 3 3 2" xfId="37349" xr:uid="{00000000-0005-0000-0000-00008DA00000}"/>
    <cellStyle name="Porcentual 2 2 3 4 3 3 4" xfId="32039" xr:uid="{00000000-0005-0000-0000-00008EA00000}"/>
    <cellStyle name="Porcentual 2 2 3 4 3 3 5" xfId="26724" xr:uid="{00000000-0005-0000-0000-00008FA00000}"/>
    <cellStyle name="Porcentual 2 2 3 4 3 4" xfId="15946" xr:uid="{00000000-0005-0000-0000-000090A00000}"/>
    <cellStyle name="Porcentual 2 2 3 4 3 4 2" xfId="39133" xr:uid="{00000000-0005-0000-0000-000091A00000}"/>
    <cellStyle name="Porcentual 2 2 3 4 3 5" xfId="10637" xr:uid="{00000000-0005-0000-0000-000092A00000}"/>
    <cellStyle name="Porcentual 2 2 3 4 3 5 2" xfId="33818" xr:uid="{00000000-0005-0000-0000-000093A00000}"/>
    <cellStyle name="Porcentual 2 2 3 4 3 6" xfId="21264" xr:uid="{00000000-0005-0000-0000-000094A00000}"/>
    <cellStyle name="Porcentual 2 2 3 4 3 6 2" xfId="28508" xr:uid="{00000000-0005-0000-0000-000095A00000}"/>
    <cellStyle name="Porcentual 2 2 3 4 3 7" xfId="23193" xr:uid="{00000000-0005-0000-0000-000096A00000}"/>
    <cellStyle name="Porcentual 2 2 3 4 3 8" xfId="44459" xr:uid="{00000000-0005-0000-0000-000097A00000}"/>
    <cellStyle name="Porcentual 2 2 3 4 3 9" xfId="5756" xr:uid="{00000000-0005-0000-0000-000098A00000}"/>
    <cellStyle name="Porcentual 2 2 3 4 4" xfId="6434" xr:uid="{00000000-0005-0000-0000-000099A00000}"/>
    <cellStyle name="Porcentual 2 2 3 4 4 2" xfId="16844" xr:uid="{00000000-0005-0000-0000-00009AA00000}"/>
    <cellStyle name="Porcentual 2 2 3 4 4 2 2" xfId="40084" xr:uid="{00000000-0005-0000-0000-00009BA00000}"/>
    <cellStyle name="Porcentual 2 2 3 4 4 3" xfId="11586" xr:uid="{00000000-0005-0000-0000-00009CA00000}"/>
    <cellStyle name="Porcentual 2 2 3 4 4 3 2" xfId="34769" xr:uid="{00000000-0005-0000-0000-00009DA00000}"/>
    <cellStyle name="Porcentual 2 2 3 4 4 4" xfId="29459" xr:uid="{00000000-0005-0000-0000-00009EA00000}"/>
    <cellStyle name="Porcentual 2 2 3 4 4 5" xfId="24144" xr:uid="{00000000-0005-0000-0000-00009FA00000}"/>
    <cellStyle name="Porcentual 2 2 3 4 5" xfId="8133" xr:uid="{00000000-0005-0000-0000-0000A0A00000}"/>
    <cellStyle name="Porcentual 2 2 3 4 5 2" xfId="18508" xr:uid="{00000000-0005-0000-0000-0000A1A00000}"/>
    <cellStyle name="Porcentual 2 2 3 4 5 2 2" xfId="41852" xr:uid="{00000000-0005-0000-0000-0000A2A00000}"/>
    <cellStyle name="Porcentual 2 2 3 4 5 3" xfId="13353" xr:uid="{00000000-0005-0000-0000-0000A3A00000}"/>
    <cellStyle name="Porcentual 2 2 3 4 5 3 2" xfId="36537" xr:uid="{00000000-0005-0000-0000-0000A4A00000}"/>
    <cellStyle name="Porcentual 2 2 3 4 5 4" xfId="31227" xr:uid="{00000000-0005-0000-0000-0000A5A00000}"/>
    <cellStyle name="Porcentual 2 2 3 4 5 5" xfId="25912" xr:uid="{00000000-0005-0000-0000-0000A6A00000}"/>
    <cellStyle name="Porcentual 2 2 3 4 6" xfId="15134" xr:uid="{00000000-0005-0000-0000-0000A7A00000}"/>
    <cellStyle name="Porcentual 2 2 3 4 6 2" xfId="38321" xr:uid="{00000000-0005-0000-0000-0000A8A00000}"/>
    <cellStyle name="Porcentual 2 2 3 4 7" xfId="9825" xr:uid="{00000000-0005-0000-0000-0000A9A00000}"/>
    <cellStyle name="Porcentual 2 2 3 4 7 2" xfId="33006" xr:uid="{00000000-0005-0000-0000-0000AAA00000}"/>
    <cellStyle name="Porcentual 2 2 3 4 8" xfId="20452" xr:uid="{00000000-0005-0000-0000-0000ABA00000}"/>
    <cellStyle name="Porcentual 2 2 3 4 8 2" xfId="27696" xr:uid="{00000000-0005-0000-0000-0000ACA00000}"/>
    <cellStyle name="Porcentual 2 2 3 4 9" xfId="22381" xr:uid="{00000000-0005-0000-0000-0000ADA00000}"/>
    <cellStyle name="Porcentual 2 2 3 5" xfId="998" xr:uid="{00000000-0005-0000-0000-0000AEA00000}"/>
    <cellStyle name="Porcentual 2 2 3 5 10" xfId="5757" xr:uid="{00000000-0005-0000-0000-0000AFA00000}"/>
    <cellStyle name="Porcentual 2 2 3 5 11" xfId="2949" xr:uid="{00000000-0005-0000-0000-0000B0A00000}"/>
    <cellStyle name="Porcentual 2 2 3 5 2" xfId="1813" xr:uid="{00000000-0005-0000-0000-0000B1A00000}"/>
    <cellStyle name="Porcentual 2 2 3 5 2 10" xfId="3761" xr:uid="{00000000-0005-0000-0000-0000B2A00000}"/>
    <cellStyle name="Porcentual 2 2 3 5 2 2" xfId="7373" xr:uid="{00000000-0005-0000-0000-0000B3A00000}"/>
    <cellStyle name="Porcentual 2 2 3 5 2 2 2" xfId="17726" xr:uid="{00000000-0005-0000-0000-0000B4A00000}"/>
    <cellStyle name="Porcentual 2 2 3 5 2 2 2 2" xfId="41038" xr:uid="{00000000-0005-0000-0000-0000B5A00000}"/>
    <cellStyle name="Porcentual 2 2 3 5 2 2 3" xfId="12540" xr:uid="{00000000-0005-0000-0000-0000B6A00000}"/>
    <cellStyle name="Porcentual 2 2 3 5 2 2 3 2" xfId="35723" xr:uid="{00000000-0005-0000-0000-0000B7A00000}"/>
    <cellStyle name="Porcentual 2 2 3 5 2 2 4" xfId="30413" xr:uid="{00000000-0005-0000-0000-0000B8A00000}"/>
    <cellStyle name="Porcentual 2 2 3 5 2 2 5" xfId="25098" xr:uid="{00000000-0005-0000-0000-0000B9A00000}"/>
    <cellStyle name="Porcentual 2 2 3 5 2 3" xfId="9016" xr:uid="{00000000-0005-0000-0000-0000BAA00000}"/>
    <cellStyle name="Porcentual 2 2 3 5 2 3 2" xfId="19461" xr:uid="{00000000-0005-0000-0000-0000BBA00000}"/>
    <cellStyle name="Porcentual 2 2 3 5 2 3 2 2" xfId="42806" xr:uid="{00000000-0005-0000-0000-0000BCA00000}"/>
    <cellStyle name="Porcentual 2 2 3 5 2 3 3" xfId="14307" xr:uid="{00000000-0005-0000-0000-0000BDA00000}"/>
    <cellStyle name="Porcentual 2 2 3 5 2 3 3 2" xfId="37491" xr:uid="{00000000-0005-0000-0000-0000BEA00000}"/>
    <cellStyle name="Porcentual 2 2 3 5 2 3 4" xfId="32181" xr:uid="{00000000-0005-0000-0000-0000BFA00000}"/>
    <cellStyle name="Porcentual 2 2 3 5 2 3 5" xfId="26866" xr:uid="{00000000-0005-0000-0000-0000C0A00000}"/>
    <cellStyle name="Porcentual 2 2 3 5 2 4" xfId="16088" xr:uid="{00000000-0005-0000-0000-0000C1A00000}"/>
    <cellStyle name="Porcentual 2 2 3 5 2 4 2" xfId="39275" xr:uid="{00000000-0005-0000-0000-0000C2A00000}"/>
    <cellStyle name="Porcentual 2 2 3 5 2 5" xfId="10779" xr:uid="{00000000-0005-0000-0000-0000C3A00000}"/>
    <cellStyle name="Porcentual 2 2 3 5 2 5 2" xfId="33960" xr:uid="{00000000-0005-0000-0000-0000C4A00000}"/>
    <cellStyle name="Porcentual 2 2 3 5 2 6" xfId="21406" xr:uid="{00000000-0005-0000-0000-0000C5A00000}"/>
    <cellStyle name="Porcentual 2 2 3 5 2 6 2" xfId="28650" xr:uid="{00000000-0005-0000-0000-0000C6A00000}"/>
    <cellStyle name="Porcentual 2 2 3 5 2 7" xfId="23335" xr:uid="{00000000-0005-0000-0000-0000C7A00000}"/>
    <cellStyle name="Porcentual 2 2 3 5 2 8" xfId="44601" xr:uid="{00000000-0005-0000-0000-0000C8A00000}"/>
    <cellStyle name="Porcentual 2 2 3 5 2 9" xfId="5758" xr:uid="{00000000-0005-0000-0000-0000C9A00000}"/>
    <cellStyle name="Porcentual 2 2 3 5 3" xfId="6573" xr:uid="{00000000-0005-0000-0000-0000CAA00000}"/>
    <cellStyle name="Porcentual 2 2 3 5 3 2" xfId="16974" xr:uid="{00000000-0005-0000-0000-0000CBA00000}"/>
    <cellStyle name="Porcentual 2 2 3 5 3 2 2" xfId="40226" xr:uid="{00000000-0005-0000-0000-0000CCA00000}"/>
    <cellStyle name="Porcentual 2 2 3 5 3 3" xfId="11728" xr:uid="{00000000-0005-0000-0000-0000CDA00000}"/>
    <cellStyle name="Porcentual 2 2 3 5 3 3 2" xfId="34911" xr:uid="{00000000-0005-0000-0000-0000CEA00000}"/>
    <cellStyle name="Porcentual 2 2 3 5 3 4" xfId="29601" xr:uid="{00000000-0005-0000-0000-0000CFA00000}"/>
    <cellStyle name="Porcentual 2 2 3 5 3 5" xfId="24286" xr:uid="{00000000-0005-0000-0000-0000D0A00000}"/>
    <cellStyle name="Porcentual 2 2 3 5 4" xfId="8263" xr:uid="{00000000-0005-0000-0000-0000D1A00000}"/>
    <cellStyle name="Porcentual 2 2 3 5 4 2" xfId="18649" xr:uid="{00000000-0005-0000-0000-0000D2A00000}"/>
    <cellStyle name="Porcentual 2 2 3 5 4 2 2" xfId="41994" xr:uid="{00000000-0005-0000-0000-0000D3A00000}"/>
    <cellStyle name="Porcentual 2 2 3 5 4 3" xfId="13495" xr:uid="{00000000-0005-0000-0000-0000D4A00000}"/>
    <cellStyle name="Porcentual 2 2 3 5 4 3 2" xfId="36679" xr:uid="{00000000-0005-0000-0000-0000D5A00000}"/>
    <cellStyle name="Porcentual 2 2 3 5 4 4" xfId="31369" xr:uid="{00000000-0005-0000-0000-0000D6A00000}"/>
    <cellStyle name="Porcentual 2 2 3 5 4 5" xfId="26054" xr:uid="{00000000-0005-0000-0000-0000D7A00000}"/>
    <cellStyle name="Porcentual 2 2 3 5 5" xfId="15276" xr:uid="{00000000-0005-0000-0000-0000D8A00000}"/>
    <cellStyle name="Porcentual 2 2 3 5 5 2" xfId="38463" xr:uid="{00000000-0005-0000-0000-0000D9A00000}"/>
    <cellStyle name="Porcentual 2 2 3 5 6" xfId="9967" xr:uid="{00000000-0005-0000-0000-0000DAA00000}"/>
    <cellStyle name="Porcentual 2 2 3 5 6 2" xfId="33148" xr:uid="{00000000-0005-0000-0000-0000DBA00000}"/>
    <cellStyle name="Porcentual 2 2 3 5 7" xfId="20594" xr:uid="{00000000-0005-0000-0000-0000DCA00000}"/>
    <cellStyle name="Porcentual 2 2 3 5 7 2" xfId="27838" xr:uid="{00000000-0005-0000-0000-0000DDA00000}"/>
    <cellStyle name="Porcentual 2 2 3 5 8" xfId="22523" xr:uid="{00000000-0005-0000-0000-0000DEA00000}"/>
    <cellStyle name="Porcentual 2 2 3 5 9" xfId="43789" xr:uid="{00000000-0005-0000-0000-0000DFA00000}"/>
    <cellStyle name="Porcentual 2 2 3 6" xfId="579" xr:uid="{00000000-0005-0000-0000-0000E0A00000}"/>
    <cellStyle name="Porcentual 2 2 3 6 10" xfId="2543" xr:uid="{00000000-0005-0000-0000-0000E1A00000}"/>
    <cellStyle name="Porcentual 2 2 3 6 2" xfId="6174" xr:uid="{00000000-0005-0000-0000-0000E2A00000}"/>
    <cellStyle name="Porcentual 2 2 3 6 2 2" xfId="16616" xr:uid="{00000000-0005-0000-0000-0000E3A00000}"/>
    <cellStyle name="Porcentual 2 2 3 6 2 2 2" xfId="39820" xr:uid="{00000000-0005-0000-0000-0000E4A00000}"/>
    <cellStyle name="Porcentual 2 2 3 6 2 3" xfId="11322" xr:uid="{00000000-0005-0000-0000-0000E5A00000}"/>
    <cellStyle name="Porcentual 2 2 3 6 2 3 2" xfId="34505" xr:uid="{00000000-0005-0000-0000-0000E6A00000}"/>
    <cellStyle name="Porcentual 2 2 3 6 2 4" xfId="29195" xr:uid="{00000000-0005-0000-0000-0000E7A00000}"/>
    <cellStyle name="Porcentual 2 2 3 6 2 5" xfId="23880" xr:uid="{00000000-0005-0000-0000-0000E8A00000}"/>
    <cellStyle name="Porcentual 2 2 3 6 3" xfId="7905" xr:uid="{00000000-0005-0000-0000-0000E9A00000}"/>
    <cellStyle name="Porcentual 2 2 3 6 3 2" xfId="18244" xr:uid="{00000000-0005-0000-0000-0000EAA00000}"/>
    <cellStyle name="Porcentual 2 2 3 6 3 2 2" xfId="41588" xr:uid="{00000000-0005-0000-0000-0000EBA00000}"/>
    <cellStyle name="Porcentual 2 2 3 6 3 3" xfId="13089" xr:uid="{00000000-0005-0000-0000-0000ECA00000}"/>
    <cellStyle name="Porcentual 2 2 3 6 3 3 2" xfId="36273" xr:uid="{00000000-0005-0000-0000-0000EDA00000}"/>
    <cellStyle name="Porcentual 2 2 3 6 3 4" xfId="30963" xr:uid="{00000000-0005-0000-0000-0000EEA00000}"/>
    <cellStyle name="Porcentual 2 2 3 6 3 5" xfId="25648" xr:uid="{00000000-0005-0000-0000-0000EFA00000}"/>
    <cellStyle name="Porcentual 2 2 3 6 4" xfId="14870" xr:uid="{00000000-0005-0000-0000-0000F0A00000}"/>
    <cellStyle name="Porcentual 2 2 3 6 4 2" xfId="38057" xr:uid="{00000000-0005-0000-0000-0000F1A00000}"/>
    <cellStyle name="Porcentual 2 2 3 6 5" xfId="9561" xr:uid="{00000000-0005-0000-0000-0000F2A00000}"/>
    <cellStyle name="Porcentual 2 2 3 6 5 2" xfId="32742" xr:uid="{00000000-0005-0000-0000-0000F3A00000}"/>
    <cellStyle name="Porcentual 2 2 3 6 6" xfId="20188" xr:uid="{00000000-0005-0000-0000-0000F4A00000}"/>
    <cellStyle name="Porcentual 2 2 3 6 6 2" xfId="27432" xr:uid="{00000000-0005-0000-0000-0000F5A00000}"/>
    <cellStyle name="Porcentual 2 2 3 6 7" xfId="22117" xr:uid="{00000000-0005-0000-0000-0000F6A00000}"/>
    <cellStyle name="Porcentual 2 2 3 6 8" xfId="43383" xr:uid="{00000000-0005-0000-0000-0000F7A00000}"/>
    <cellStyle name="Porcentual 2 2 3 6 9" xfId="5759" xr:uid="{00000000-0005-0000-0000-0000F8A00000}"/>
    <cellStyle name="Porcentual 2 2 3 7" xfId="1406" xr:uid="{00000000-0005-0000-0000-0000F9A00000}"/>
    <cellStyle name="Porcentual 2 2 3 7 10" xfId="3355" xr:uid="{00000000-0005-0000-0000-0000FAA00000}"/>
    <cellStyle name="Porcentual 2 2 3 7 2" xfId="6973" xr:uid="{00000000-0005-0000-0000-0000FBA00000}"/>
    <cellStyle name="Porcentual 2 2 3 7 2 2" xfId="17344" xr:uid="{00000000-0005-0000-0000-0000FCA00000}"/>
    <cellStyle name="Porcentual 2 2 3 7 2 2 2" xfId="40632" xr:uid="{00000000-0005-0000-0000-0000FDA00000}"/>
    <cellStyle name="Porcentual 2 2 3 7 2 3" xfId="12134" xr:uid="{00000000-0005-0000-0000-0000FEA00000}"/>
    <cellStyle name="Porcentual 2 2 3 7 2 3 2" xfId="35317" xr:uid="{00000000-0005-0000-0000-0000FFA00000}"/>
    <cellStyle name="Porcentual 2 2 3 7 2 4" xfId="30007" xr:uid="{00000000-0005-0000-0000-000000A10000}"/>
    <cellStyle name="Porcentual 2 2 3 7 2 5" xfId="24692" xr:uid="{00000000-0005-0000-0000-000001A10000}"/>
    <cellStyle name="Porcentual 2 2 3 7 3" xfId="8633" xr:uid="{00000000-0005-0000-0000-000002A10000}"/>
    <cellStyle name="Porcentual 2 2 3 7 3 2" xfId="19055" xr:uid="{00000000-0005-0000-0000-000003A10000}"/>
    <cellStyle name="Porcentual 2 2 3 7 3 2 2" xfId="42400" xr:uid="{00000000-0005-0000-0000-000004A10000}"/>
    <cellStyle name="Porcentual 2 2 3 7 3 3" xfId="13901" xr:uid="{00000000-0005-0000-0000-000005A10000}"/>
    <cellStyle name="Porcentual 2 2 3 7 3 3 2" xfId="37085" xr:uid="{00000000-0005-0000-0000-000006A10000}"/>
    <cellStyle name="Porcentual 2 2 3 7 3 4" xfId="31775" xr:uid="{00000000-0005-0000-0000-000007A10000}"/>
    <cellStyle name="Porcentual 2 2 3 7 3 5" xfId="26460" xr:uid="{00000000-0005-0000-0000-000008A10000}"/>
    <cellStyle name="Porcentual 2 2 3 7 4" xfId="15682" xr:uid="{00000000-0005-0000-0000-000009A10000}"/>
    <cellStyle name="Porcentual 2 2 3 7 4 2" xfId="38869" xr:uid="{00000000-0005-0000-0000-00000AA10000}"/>
    <cellStyle name="Porcentual 2 2 3 7 5" xfId="10373" xr:uid="{00000000-0005-0000-0000-00000BA10000}"/>
    <cellStyle name="Porcentual 2 2 3 7 5 2" xfId="33554" xr:uid="{00000000-0005-0000-0000-00000CA10000}"/>
    <cellStyle name="Porcentual 2 2 3 7 6" xfId="21000" xr:uid="{00000000-0005-0000-0000-00000DA10000}"/>
    <cellStyle name="Porcentual 2 2 3 7 6 2" xfId="28244" xr:uid="{00000000-0005-0000-0000-00000EA10000}"/>
    <cellStyle name="Porcentual 2 2 3 7 7" xfId="22929" xr:uid="{00000000-0005-0000-0000-00000FA10000}"/>
    <cellStyle name="Porcentual 2 2 3 7 8" xfId="44195" xr:uid="{00000000-0005-0000-0000-000010A10000}"/>
    <cellStyle name="Porcentual 2 2 3 7 9" xfId="5760" xr:uid="{00000000-0005-0000-0000-000011A10000}"/>
    <cellStyle name="Porcentual 2 2 3 8" xfId="6041" xr:uid="{00000000-0005-0000-0000-000012A10000}"/>
    <cellStyle name="Porcentual 2 2 3 8 2" xfId="16496" xr:uid="{00000000-0005-0000-0000-000013A10000}"/>
    <cellStyle name="Porcentual 2 2 3 8 2 2" xfId="39686" xr:uid="{00000000-0005-0000-0000-000014A10000}"/>
    <cellStyle name="Porcentual 2 2 3 8 3" xfId="11188" xr:uid="{00000000-0005-0000-0000-000015A10000}"/>
    <cellStyle name="Porcentual 2 2 3 8 3 2" xfId="34371" xr:uid="{00000000-0005-0000-0000-000016A10000}"/>
    <cellStyle name="Porcentual 2 2 3 8 4" xfId="29061" xr:uid="{00000000-0005-0000-0000-000017A10000}"/>
    <cellStyle name="Porcentual 2 2 3 8 5" xfId="23746" xr:uid="{00000000-0005-0000-0000-000018A10000}"/>
    <cellStyle name="Porcentual 2 2 3 9" xfId="7784" xr:uid="{00000000-0005-0000-0000-000019A10000}"/>
    <cellStyle name="Porcentual 2 2 3 9 2" xfId="18112" xr:uid="{00000000-0005-0000-0000-00001AA10000}"/>
    <cellStyle name="Porcentual 2 2 3 9 2 2" xfId="41454" xr:uid="{00000000-0005-0000-0000-00001BA10000}"/>
    <cellStyle name="Porcentual 2 2 3 9 3" xfId="12955" xr:uid="{00000000-0005-0000-0000-00001CA10000}"/>
    <cellStyle name="Porcentual 2 2 3 9 3 2" xfId="36139" xr:uid="{00000000-0005-0000-0000-00001DA10000}"/>
    <cellStyle name="Porcentual 2 2 3 9 4" xfId="30829" xr:uid="{00000000-0005-0000-0000-00001EA10000}"/>
    <cellStyle name="Porcentual 2 2 3 9 5" xfId="25514" xr:uid="{00000000-0005-0000-0000-00001FA10000}"/>
    <cellStyle name="Porcentual 2 2 4" xfId="483" xr:uid="{00000000-0005-0000-0000-000020A10000}"/>
    <cellStyle name="Porcentual 2 2 4 10" xfId="9465" xr:uid="{00000000-0005-0000-0000-000021A10000}"/>
    <cellStyle name="Porcentual 2 2 4 10 2" xfId="32646" xr:uid="{00000000-0005-0000-0000-000022A10000}"/>
    <cellStyle name="Porcentual 2 2 4 11" xfId="20092" xr:uid="{00000000-0005-0000-0000-000023A10000}"/>
    <cellStyle name="Porcentual 2 2 4 11 2" xfId="27336" xr:uid="{00000000-0005-0000-0000-000024A10000}"/>
    <cellStyle name="Porcentual 2 2 4 12" xfId="22021" xr:uid="{00000000-0005-0000-0000-000025A10000}"/>
    <cellStyle name="Porcentual 2 2 4 13" xfId="43287" xr:uid="{00000000-0005-0000-0000-000026A10000}"/>
    <cellStyle name="Porcentual 2 2 4 14" xfId="5761" xr:uid="{00000000-0005-0000-0000-000027A10000}"/>
    <cellStyle name="Porcentual 2 2 4 15" xfId="2447" xr:uid="{00000000-0005-0000-0000-000028A10000}"/>
    <cellStyle name="Porcentual 2 2 4 2" xfId="755" xr:uid="{00000000-0005-0000-0000-000029A10000}"/>
    <cellStyle name="Porcentual 2 2 4 2 10" xfId="43556" xr:uid="{00000000-0005-0000-0000-00002AA10000}"/>
    <cellStyle name="Porcentual 2 2 4 2 11" xfId="5762" xr:uid="{00000000-0005-0000-0000-00002BA10000}"/>
    <cellStyle name="Porcentual 2 2 4 2 12" xfId="2716" xr:uid="{00000000-0005-0000-0000-00002CA10000}"/>
    <cellStyle name="Porcentual 2 2 4 2 2" xfId="1171" xr:uid="{00000000-0005-0000-0000-00002DA10000}"/>
    <cellStyle name="Porcentual 2 2 4 2 2 10" xfId="5763" xr:uid="{00000000-0005-0000-0000-00002EA10000}"/>
    <cellStyle name="Porcentual 2 2 4 2 2 11" xfId="3122" xr:uid="{00000000-0005-0000-0000-00002FA10000}"/>
    <cellStyle name="Porcentual 2 2 4 2 2 2" xfId="1986" xr:uid="{00000000-0005-0000-0000-000030A10000}"/>
    <cellStyle name="Porcentual 2 2 4 2 2 2 10" xfId="3934" xr:uid="{00000000-0005-0000-0000-000031A10000}"/>
    <cellStyle name="Porcentual 2 2 4 2 2 2 2" xfId="7543" xr:uid="{00000000-0005-0000-0000-000032A10000}"/>
    <cellStyle name="Porcentual 2 2 4 2 2 2 2 2" xfId="17887" xr:uid="{00000000-0005-0000-0000-000033A10000}"/>
    <cellStyle name="Porcentual 2 2 4 2 2 2 2 2 2" xfId="41211" xr:uid="{00000000-0005-0000-0000-000034A10000}"/>
    <cellStyle name="Porcentual 2 2 4 2 2 2 2 3" xfId="12713" xr:uid="{00000000-0005-0000-0000-000035A10000}"/>
    <cellStyle name="Porcentual 2 2 4 2 2 2 2 3 2" xfId="35896" xr:uid="{00000000-0005-0000-0000-000036A10000}"/>
    <cellStyle name="Porcentual 2 2 4 2 2 2 2 4" xfId="30586" xr:uid="{00000000-0005-0000-0000-000037A10000}"/>
    <cellStyle name="Porcentual 2 2 4 2 2 2 2 5" xfId="25271" xr:uid="{00000000-0005-0000-0000-000038A10000}"/>
    <cellStyle name="Porcentual 2 2 4 2 2 2 3" xfId="9177" xr:uid="{00000000-0005-0000-0000-000039A10000}"/>
    <cellStyle name="Porcentual 2 2 4 2 2 2 3 2" xfId="19634" xr:uid="{00000000-0005-0000-0000-00003AA10000}"/>
    <cellStyle name="Porcentual 2 2 4 2 2 2 3 2 2" xfId="42979" xr:uid="{00000000-0005-0000-0000-00003BA10000}"/>
    <cellStyle name="Porcentual 2 2 4 2 2 2 3 3" xfId="14480" xr:uid="{00000000-0005-0000-0000-00003CA10000}"/>
    <cellStyle name="Porcentual 2 2 4 2 2 2 3 3 2" xfId="37664" xr:uid="{00000000-0005-0000-0000-00003DA10000}"/>
    <cellStyle name="Porcentual 2 2 4 2 2 2 3 4" xfId="32354" xr:uid="{00000000-0005-0000-0000-00003EA10000}"/>
    <cellStyle name="Porcentual 2 2 4 2 2 2 3 5" xfId="27039" xr:uid="{00000000-0005-0000-0000-00003FA10000}"/>
    <cellStyle name="Porcentual 2 2 4 2 2 2 4" xfId="16261" xr:uid="{00000000-0005-0000-0000-000040A10000}"/>
    <cellStyle name="Porcentual 2 2 4 2 2 2 4 2" xfId="39448" xr:uid="{00000000-0005-0000-0000-000041A10000}"/>
    <cellStyle name="Porcentual 2 2 4 2 2 2 5" xfId="10952" xr:uid="{00000000-0005-0000-0000-000042A10000}"/>
    <cellStyle name="Porcentual 2 2 4 2 2 2 5 2" xfId="34133" xr:uid="{00000000-0005-0000-0000-000043A10000}"/>
    <cellStyle name="Porcentual 2 2 4 2 2 2 6" xfId="21579" xr:uid="{00000000-0005-0000-0000-000044A10000}"/>
    <cellStyle name="Porcentual 2 2 4 2 2 2 6 2" xfId="28823" xr:uid="{00000000-0005-0000-0000-000045A10000}"/>
    <cellStyle name="Porcentual 2 2 4 2 2 2 7" xfId="23508" xr:uid="{00000000-0005-0000-0000-000046A10000}"/>
    <cellStyle name="Porcentual 2 2 4 2 2 2 8" xfId="44774" xr:uid="{00000000-0005-0000-0000-000047A10000}"/>
    <cellStyle name="Porcentual 2 2 4 2 2 2 9" xfId="5764" xr:uid="{00000000-0005-0000-0000-000048A10000}"/>
    <cellStyle name="Porcentual 2 2 4 2 2 3" xfId="6743" xr:uid="{00000000-0005-0000-0000-000049A10000}"/>
    <cellStyle name="Porcentual 2 2 4 2 2 3 2" xfId="17135" xr:uid="{00000000-0005-0000-0000-00004AA10000}"/>
    <cellStyle name="Porcentual 2 2 4 2 2 3 2 2" xfId="40399" xr:uid="{00000000-0005-0000-0000-00004BA10000}"/>
    <cellStyle name="Porcentual 2 2 4 2 2 3 3" xfId="11901" xr:uid="{00000000-0005-0000-0000-00004CA10000}"/>
    <cellStyle name="Porcentual 2 2 4 2 2 3 3 2" xfId="35084" xr:uid="{00000000-0005-0000-0000-00004DA10000}"/>
    <cellStyle name="Porcentual 2 2 4 2 2 3 4" xfId="29774" xr:uid="{00000000-0005-0000-0000-00004EA10000}"/>
    <cellStyle name="Porcentual 2 2 4 2 2 3 5" xfId="24459" xr:uid="{00000000-0005-0000-0000-00004FA10000}"/>
    <cellStyle name="Porcentual 2 2 4 2 2 4" xfId="8424" xr:uid="{00000000-0005-0000-0000-000050A10000}"/>
    <cellStyle name="Porcentual 2 2 4 2 2 4 2" xfId="18822" xr:uid="{00000000-0005-0000-0000-000051A10000}"/>
    <cellStyle name="Porcentual 2 2 4 2 2 4 2 2" xfId="42167" xr:uid="{00000000-0005-0000-0000-000052A10000}"/>
    <cellStyle name="Porcentual 2 2 4 2 2 4 3" xfId="13668" xr:uid="{00000000-0005-0000-0000-000053A10000}"/>
    <cellStyle name="Porcentual 2 2 4 2 2 4 3 2" xfId="36852" xr:uid="{00000000-0005-0000-0000-000054A10000}"/>
    <cellStyle name="Porcentual 2 2 4 2 2 4 4" xfId="31542" xr:uid="{00000000-0005-0000-0000-000055A10000}"/>
    <cellStyle name="Porcentual 2 2 4 2 2 4 5" xfId="26227" xr:uid="{00000000-0005-0000-0000-000056A10000}"/>
    <cellStyle name="Porcentual 2 2 4 2 2 5" xfId="15449" xr:uid="{00000000-0005-0000-0000-000057A10000}"/>
    <cellStyle name="Porcentual 2 2 4 2 2 5 2" xfId="38636" xr:uid="{00000000-0005-0000-0000-000058A10000}"/>
    <cellStyle name="Porcentual 2 2 4 2 2 6" xfId="10140" xr:uid="{00000000-0005-0000-0000-000059A10000}"/>
    <cellStyle name="Porcentual 2 2 4 2 2 6 2" xfId="33321" xr:uid="{00000000-0005-0000-0000-00005AA10000}"/>
    <cellStyle name="Porcentual 2 2 4 2 2 7" xfId="20767" xr:uid="{00000000-0005-0000-0000-00005BA10000}"/>
    <cellStyle name="Porcentual 2 2 4 2 2 7 2" xfId="28011" xr:uid="{00000000-0005-0000-0000-00005CA10000}"/>
    <cellStyle name="Porcentual 2 2 4 2 2 8" xfId="22696" xr:uid="{00000000-0005-0000-0000-00005DA10000}"/>
    <cellStyle name="Porcentual 2 2 4 2 2 9" xfId="43962" xr:uid="{00000000-0005-0000-0000-00005EA10000}"/>
    <cellStyle name="Porcentual 2 2 4 2 3" xfId="1579" xr:uid="{00000000-0005-0000-0000-00005FA10000}"/>
    <cellStyle name="Porcentual 2 2 4 2 3 10" xfId="3528" xr:uid="{00000000-0005-0000-0000-000060A10000}"/>
    <cellStyle name="Porcentual 2 2 4 2 3 2" xfId="7143" xr:uid="{00000000-0005-0000-0000-000061A10000}"/>
    <cellStyle name="Porcentual 2 2 4 2 3 2 2" xfId="17505" xr:uid="{00000000-0005-0000-0000-000062A10000}"/>
    <cellStyle name="Porcentual 2 2 4 2 3 2 2 2" xfId="40805" xr:uid="{00000000-0005-0000-0000-000063A10000}"/>
    <cellStyle name="Porcentual 2 2 4 2 3 2 3" xfId="12307" xr:uid="{00000000-0005-0000-0000-000064A10000}"/>
    <cellStyle name="Porcentual 2 2 4 2 3 2 3 2" xfId="35490" xr:uid="{00000000-0005-0000-0000-000065A10000}"/>
    <cellStyle name="Porcentual 2 2 4 2 3 2 4" xfId="30180" xr:uid="{00000000-0005-0000-0000-000066A10000}"/>
    <cellStyle name="Porcentual 2 2 4 2 3 2 5" xfId="24865" xr:uid="{00000000-0005-0000-0000-000067A10000}"/>
    <cellStyle name="Porcentual 2 2 4 2 3 3" xfId="8794" xr:uid="{00000000-0005-0000-0000-000068A10000}"/>
    <cellStyle name="Porcentual 2 2 4 2 3 3 2" xfId="19228" xr:uid="{00000000-0005-0000-0000-000069A10000}"/>
    <cellStyle name="Porcentual 2 2 4 2 3 3 2 2" xfId="42573" xr:uid="{00000000-0005-0000-0000-00006AA10000}"/>
    <cellStyle name="Porcentual 2 2 4 2 3 3 3" xfId="14074" xr:uid="{00000000-0005-0000-0000-00006BA10000}"/>
    <cellStyle name="Porcentual 2 2 4 2 3 3 3 2" xfId="37258" xr:uid="{00000000-0005-0000-0000-00006CA10000}"/>
    <cellStyle name="Porcentual 2 2 4 2 3 3 4" xfId="31948" xr:uid="{00000000-0005-0000-0000-00006DA10000}"/>
    <cellStyle name="Porcentual 2 2 4 2 3 3 5" xfId="26633" xr:uid="{00000000-0005-0000-0000-00006EA10000}"/>
    <cellStyle name="Porcentual 2 2 4 2 3 4" xfId="15855" xr:uid="{00000000-0005-0000-0000-00006FA10000}"/>
    <cellStyle name="Porcentual 2 2 4 2 3 4 2" xfId="39042" xr:uid="{00000000-0005-0000-0000-000070A10000}"/>
    <cellStyle name="Porcentual 2 2 4 2 3 5" xfId="10546" xr:uid="{00000000-0005-0000-0000-000071A10000}"/>
    <cellStyle name="Porcentual 2 2 4 2 3 5 2" xfId="33727" xr:uid="{00000000-0005-0000-0000-000072A10000}"/>
    <cellStyle name="Porcentual 2 2 4 2 3 6" xfId="21173" xr:uid="{00000000-0005-0000-0000-000073A10000}"/>
    <cellStyle name="Porcentual 2 2 4 2 3 6 2" xfId="28417" xr:uid="{00000000-0005-0000-0000-000074A10000}"/>
    <cellStyle name="Porcentual 2 2 4 2 3 7" xfId="23102" xr:uid="{00000000-0005-0000-0000-000075A10000}"/>
    <cellStyle name="Porcentual 2 2 4 2 3 8" xfId="44368" xr:uid="{00000000-0005-0000-0000-000076A10000}"/>
    <cellStyle name="Porcentual 2 2 4 2 3 9" xfId="5765" xr:uid="{00000000-0005-0000-0000-000077A10000}"/>
    <cellStyle name="Porcentual 2 2 4 2 4" xfId="6344" xr:uid="{00000000-0005-0000-0000-000078A10000}"/>
    <cellStyle name="Porcentual 2 2 4 2 4 2" xfId="16777" xr:uid="{00000000-0005-0000-0000-000079A10000}"/>
    <cellStyle name="Porcentual 2 2 4 2 4 2 2" xfId="39993" xr:uid="{00000000-0005-0000-0000-00007AA10000}"/>
    <cellStyle name="Porcentual 2 2 4 2 4 3" xfId="11495" xr:uid="{00000000-0005-0000-0000-00007BA10000}"/>
    <cellStyle name="Porcentual 2 2 4 2 4 3 2" xfId="34678" xr:uid="{00000000-0005-0000-0000-00007CA10000}"/>
    <cellStyle name="Porcentual 2 2 4 2 4 4" xfId="29368" xr:uid="{00000000-0005-0000-0000-00007DA10000}"/>
    <cellStyle name="Porcentual 2 2 4 2 4 5" xfId="24053" xr:uid="{00000000-0005-0000-0000-00007EA10000}"/>
    <cellStyle name="Porcentual 2 2 4 2 5" xfId="8066" xr:uid="{00000000-0005-0000-0000-00007FA10000}"/>
    <cellStyle name="Porcentual 2 2 4 2 5 2" xfId="18417" xr:uid="{00000000-0005-0000-0000-000080A10000}"/>
    <cellStyle name="Porcentual 2 2 4 2 5 2 2" xfId="41761" xr:uid="{00000000-0005-0000-0000-000081A10000}"/>
    <cellStyle name="Porcentual 2 2 4 2 5 3" xfId="13262" xr:uid="{00000000-0005-0000-0000-000082A10000}"/>
    <cellStyle name="Porcentual 2 2 4 2 5 3 2" xfId="36446" xr:uid="{00000000-0005-0000-0000-000083A10000}"/>
    <cellStyle name="Porcentual 2 2 4 2 5 4" xfId="31136" xr:uid="{00000000-0005-0000-0000-000084A10000}"/>
    <cellStyle name="Porcentual 2 2 4 2 5 5" xfId="25821" xr:uid="{00000000-0005-0000-0000-000085A10000}"/>
    <cellStyle name="Porcentual 2 2 4 2 6" xfId="15043" xr:uid="{00000000-0005-0000-0000-000086A10000}"/>
    <cellStyle name="Porcentual 2 2 4 2 6 2" xfId="38230" xr:uid="{00000000-0005-0000-0000-000087A10000}"/>
    <cellStyle name="Porcentual 2 2 4 2 7" xfId="9734" xr:uid="{00000000-0005-0000-0000-000088A10000}"/>
    <cellStyle name="Porcentual 2 2 4 2 7 2" xfId="32915" xr:uid="{00000000-0005-0000-0000-000089A10000}"/>
    <cellStyle name="Porcentual 2 2 4 2 8" xfId="20361" xr:uid="{00000000-0005-0000-0000-00008AA10000}"/>
    <cellStyle name="Porcentual 2 2 4 2 8 2" xfId="27605" xr:uid="{00000000-0005-0000-0000-00008BA10000}"/>
    <cellStyle name="Porcentual 2 2 4 2 9" xfId="22290" xr:uid="{00000000-0005-0000-0000-00008CA10000}"/>
    <cellStyle name="Porcentual 2 2 4 3" xfId="892" xr:uid="{00000000-0005-0000-0000-00008DA10000}"/>
    <cellStyle name="Porcentual 2 2 4 3 10" xfId="43685" xr:uid="{00000000-0005-0000-0000-00008EA10000}"/>
    <cellStyle name="Porcentual 2 2 4 3 11" xfId="5766" xr:uid="{00000000-0005-0000-0000-00008FA10000}"/>
    <cellStyle name="Porcentual 2 2 4 3 12" xfId="2845" xr:uid="{00000000-0005-0000-0000-000090A10000}"/>
    <cellStyle name="Porcentual 2 2 4 3 2" xfId="1300" xr:uid="{00000000-0005-0000-0000-000091A10000}"/>
    <cellStyle name="Porcentual 2 2 4 3 2 10" xfId="5767" xr:uid="{00000000-0005-0000-0000-000092A10000}"/>
    <cellStyle name="Porcentual 2 2 4 3 2 11" xfId="3251" xr:uid="{00000000-0005-0000-0000-000093A10000}"/>
    <cellStyle name="Porcentual 2 2 4 3 2 2" xfId="2115" xr:uid="{00000000-0005-0000-0000-000094A10000}"/>
    <cellStyle name="Porcentual 2 2 4 3 2 2 10" xfId="4063" xr:uid="{00000000-0005-0000-0000-000095A10000}"/>
    <cellStyle name="Porcentual 2 2 4 3 2 2 2" xfId="7670" xr:uid="{00000000-0005-0000-0000-000096A10000}"/>
    <cellStyle name="Porcentual 2 2 4 3 2 2 2 2" xfId="18004" xr:uid="{00000000-0005-0000-0000-000097A10000}"/>
    <cellStyle name="Porcentual 2 2 4 3 2 2 2 2 2" xfId="41340" xr:uid="{00000000-0005-0000-0000-000098A10000}"/>
    <cellStyle name="Porcentual 2 2 4 3 2 2 2 3" xfId="12842" xr:uid="{00000000-0005-0000-0000-000099A10000}"/>
    <cellStyle name="Porcentual 2 2 4 3 2 2 2 3 2" xfId="36025" xr:uid="{00000000-0005-0000-0000-00009AA10000}"/>
    <cellStyle name="Porcentual 2 2 4 3 2 2 2 4" xfId="30715" xr:uid="{00000000-0005-0000-0000-00009BA10000}"/>
    <cellStyle name="Porcentual 2 2 4 3 2 2 2 5" xfId="25400" xr:uid="{00000000-0005-0000-0000-00009CA10000}"/>
    <cellStyle name="Porcentual 2 2 4 3 2 2 3" xfId="9294" xr:uid="{00000000-0005-0000-0000-00009DA10000}"/>
    <cellStyle name="Porcentual 2 2 4 3 2 2 3 2" xfId="19763" xr:uid="{00000000-0005-0000-0000-00009EA10000}"/>
    <cellStyle name="Porcentual 2 2 4 3 2 2 3 2 2" xfId="43108" xr:uid="{00000000-0005-0000-0000-00009FA10000}"/>
    <cellStyle name="Porcentual 2 2 4 3 2 2 3 3" xfId="14609" xr:uid="{00000000-0005-0000-0000-0000A0A10000}"/>
    <cellStyle name="Porcentual 2 2 4 3 2 2 3 3 2" xfId="37793" xr:uid="{00000000-0005-0000-0000-0000A1A10000}"/>
    <cellStyle name="Porcentual 2 2 4 3 2 2 3 4" xfId="32483" xr:uid="{00000000-0005-0000-0000-0000A2A10000}"/>
    <cellStyle name="Porcentual 2 2 4 3 2 2 3 5" xfId="27168" xr:uid="{00000000-0005-0000-0000-0000A3A10000}"/>
    <cellStyle name="Porcentual 2 2 4 3 2 2 4" xfId="16390" xr:uid="{00000000-0005-0000-0000-0000A4A10000}"/>
    <cellStyle name="Porcentual 2 2 4 3 2 2 4 2" xfId="39577" xr:uid="{00000000-0005-0000-0000-0000A5A10000}"/>
    <cellStyle name="Porcentual 2 2 4 3 2 2 5" xfId="11081" xr:uid="{00000000-0005-0000-0000-0000A6A10000}"/>
    <cellStyle name="Porcentual 2 2 4 3 2 2 5 2" xfId="34262" xr:uid="{00000000-0005-0000-0000-0000A7A10000}"/>
    <cellStyle name="Porcentual 2 2 4 3 2 2 6" xfId="21708" xr:uid="{00000000-0005-0000-0000-0000A8A10000}"/>
    <cellStyle name="Porcentual 2 2 4 3 2 2 6 2" xfId="28952" xr:uid="{00000000-0005-0000-0000-0000A9A10000}"/>
    <cellStyle name="Porcentual 2 2 4 3 2 2 7" xfId="23637" xr:uid="{00000000-0005-0000-0000-0000AAA10000}"/>
    <cellStyle name="Porcentual 2 2 4 3 2 2 8" xfId="44903" xr:uid="{00000000-0005-0000-0000-0000ABA10000}"/>
    <cellStyle name="Porcentual 2 2 4 3 2 2 9" xfId="5768" xr:uid="{00000000-0005-0000-0000-0000ACA10000}"/>
    <cellStyle name="Porcentual 2 2 4 3 2 3" xfId="6870" xr:uid="{00000000-0005-0000-0000-0000ADA10000}"/>
    <cellStyle name="Porcentual 2 2 4 3 2 3 2" xfId="17240" xr:uid="{00000000-0005-0000-0000-0000AEA10000}"/>
    <cellStyle name="Porcentual 2 2 4 3 2 3 2 2" xfId="40528" xr:uid="{00000000-0005-0000-0000-0000AFA10000}"/>
    <cellStyle name="Porcentual 2 2 4 3 2 3 3" xfId="12030" xr:uid="{00000000-0005-0000-0000-0000B0A10000}"/>
    <cellStyle name="Porcentual 2 2 4 3 2 3 3 2" xfId="35213" xr:uid="{00000000-0005-0000-0000-0000B1A10000}"/>
    <cellStyle name="Porcentual 2 2 4 3 2 3 4" xfId="29903" xr:uid="{00000000-0005-0000-0000-0000B2A10000}"/>
    <cellStyle name="Porcentual 2 2 4 3 2 3 5" xfId="24588" xr:uid="{00000000-0005-0000-0000-0000B3A10000}"/>
    <cellStyle name="Porcentual 2 2 4 3 2 4" xfId="8529" xr:uid="{00000000-0005-0000-0000-0000B4A10000}"/>
    <cellStyle name="Porcentual 2 2 4 3 2 4 2" xfId="18951" xr:uid="{00000000-0005-0000-0000-0000B5A10000}"/>
    <cellStyle name="Porcentual 2 2 4 3 2 4 2 2" xfId="42296" xr:uid="{00000000-0005-0000-0000-0000B6A10000}"/>
    <cellStyle name="Porcentual 2 2 4 3 2 4 3" xfId="13797" xr:uid="{00000000-0005-0000-0000-0000B7A10000}"/>
    <cellStyle name="Porcentual 2 2 4 3 2 4 3 2" xfId="36981" xr:uid="{00000000-0005-0000-0000-0000B8A10000}"/>
    <cellStyle name="Porcentual 2 2 4 3 2 4 4" xfId="31671" xr:uid="{00000000-0005-0000-0000-0000B9A10000}"/>
    <cellStyle name="Porcentual 2 2 4 3 2 4 5" xfId="26356" xr:uid="{00000000-0005-0000-0000-0000BAA10000}"/>
    <cellStyle name="Porcentual 2 2 4 3 2 5" xfId="15578" xr:uid="{00000000-0005-0000-0000-0000BBA10000}"/>
    <cellStyle name="Porcentual 2 2 4 3 2 5 2" xfId="38765" xr:uid="{00000000-0005-0000-0000-0000BCA10000}"/>
    <cellStyle name="Porcentual 2 2 4 3 2 6" xfId="10269" xr:uid="{00000000-0005-0000-0000-0000BDA10000}"/>
    <cellStyle name="Porcentual 2 2 4 3 2 6 2" xfId="33450" xr:uid="{00000000-0005-0000-0000-0000BEA10000}"/>
    <cellStyle name="Porcentual 2 2 4 3 2 7" xfId="20896" xr:uid="{00000000-0005-0000-0000-0000BFA10000}"/>
    <cellStyle name="Porcentual 2 2 4 3 2 7 2" xfId="28140" xr:uid="{00000000-0005-0000-0000-0000C0A10000}"/>
    <cellStyle name="Porcentual 2 2 4 3 2 8" xfId="22825" xr:uid="{00000000-0005-0000-0000-0000C1A10000}"/>
    <cellStyle name="Porcentual 2 2 4 3 2 9" xfId="44091" xr:uid="{00000000-0005-0000-0000-0000C2A10000}"/>
    <cellStyle name="Porcentual 2 2 4 3 3" xfId="1708" xr:uid="{00000000-0005-0000-0000-0000C3A10000}"/>
    <cellStyle name="Porcentual 2 2 4 3 3 10" xfId="3657" xr:uid="{00000000-0005-0000-0000-0000C4A10000}"/>
    <cellStyle name="Porcentual 2 2 4 3 3 2" xfId="7270" xr:uid="{00000000-0005-0000-0000-0000C5A10000}"/>
    <cellStyle name="Porcentual 2 2 4 3 3 2 2" xfId="17622" xr:uid="{00000000-0005-0000-0000-0000C6A10000}"/>
    <cellStyle name="Porcentual 2 2 4 3 3 2 2 2" xfId="40934" xr:uid="{00000000-0005-0000-0000-0000C7A10000}"/>
    <cellStyle name="Porcentual 2 2 4 3 3 2 3" xfId="12436" xr:uid="{00000000-0005-0000-0000-0000C8A10000}"/>
    <cellStyle name="Porcentual 2 2 4 3 3 2 3 2" xfId="35619" xr:uid="{00000000-0005-0000-0000-0000C9A10000}"/>
    <cellStyle name="Porcentual 2 2 4 3 3 2 4" xfId="30309" xr:uid="{00000000-0005-0000-0000-0000CAA10000}"/>
    <cellStyle name="Porcentual 2 2 4 3 3 2 5" xfId="24994" xr:uid="{00000000-0005-0000-0000-0000CBA10000}"/>
    <cellStyle name="Porcentual 2 2 4 3 3 3" xfId="8911" xr:uid="{00000000-0005-0000-0000-0000CCA10000}"/>
    <cellStyle name="Porcentual 2 2 4 3 3 3 2" xfId="19357" xr:uid="{00000000-0005-0000-0000-0000CDA10000}"/>
    <cellStyle name="Porcentual 2 2 4 3 3 3 2 2" xfId="42702" xr:uid="{00000000-0005-0000-0000-0000CEA10000}"/>
    <cellStyle name="Porcentual 2 2 4 3 3 3 3" xfId="14203" xr:uid="{00000000-0005-0000-0000-0000CFA10000}"/>
    <cellStyle name="Porcentual 2 2 4 3 3 3 3 2" xfId="37387" xr:uid="{00000000-0005-0000-0000-0000D0A10000}"/>
    <cellStyle name="Porcentual 2 2 4 3 3 3 4" xfId="32077" xr:uid="{00000000-0005-0000-0000-0000D1A10000}"/>
    <cellStyle name="Porcentual 2 2 4 3 3 3 5" xfId="26762" xr:uid="{00000000-0005-0000-0000-0000D2A10000}"/>
    <cellStyle name="Porcentual 2 2 4 3 3 4" xfId="15984" xr:uid="{00000000-0005-0000-0000-0000D3A10000}"/>
    <cellStyle name="Porcentual 2 2 4 3 3 4 2" xfId="39171" xr:uid="{00000000-0005-0000-0000-0000D4A10000}"/>
    <cellStyle name="Porcentual 2 2 4 3 3 5" xfId="10675" xr:uid="{00000000-0005-0000-0000-0000D5A10000}"/>
    <cellStyle name="Porcentual 2 2 4 3 3 5 2" xfId="33856" xr:uid="{00000000-0005-0000-0000-0000D6A10000}"/>
    <cellStyle name="Porcentual 2 2 4 3 3 6" xfId="21302" xr:uid="{00000000-0005-0000-0000-0000D7A10000}"/>
    <cellStyle name="Porcentual 2 2 4 3 3 6 2" xfId="28546" xr:uid="{00000000-0005-0000-0000-0000D8A10000}"/>
    <cellStyle name="Porcentual 2 2 4 3 3 7" xfId="23231" xr:uid="{00000000-0005-0000-0000-0000D9A10000}"/>
    <cellStyle name="Porcentual 2 2 4 3 3 8" xfId="44497" xr:uid="{00000000-0005-0000-0000-0000DAA10000}"/>
    <cellStyle name="Porcentual 2 2 4 3 3 9" xfId="5769" xr:uid="{00000000-0005-0000-0000-0000DBA10000}"/>
    <cellStyle name="Porcentual 2 2 4 3 4" xfId="6471" xr:uid="{00000000-0005-0000-0000-0000DCA10000}"/>
    <cellStyle name="Porcentual 2 2 4 3 4 2" xfId="16882" xr:uid="{00000000-0005-0000-0000-0000DDA10000}"/>
    <cellStyle name="Porcentual 2 2 4 3 4 2 2" xfId="40122" xr:uid="{00000000-0005-0000-0000-0000DEA10000}"/>
    <cellStyle name="Porcentual 2 2 4 3 4 3" xfId="11624" xr:uid="{00000000-0005-0000-0000-0000DFA10000}"/>
    <cellStyle name="Porcentual 2 2 4 3 4 3 2" xfId="34807" xr:uid="{00000000-0005-0000-0000-0000E0A10000}"/>
    <cellStyle name="Porcentual 2 2 4 3 4 4" xfId="29497" xr:uid="{00000000-0005-0000-0000-0000E1A10000}"/>
    <cellStyle name="Porcentual 2 2 4 3 4 5" xfId="24182" xr:uid="{00000000-0005-0000-0000-0000E2A10000}"/>
    <cellStyle name="Porcentual 2 2 4 3 5" xfId="8171" xr:uid="{00000000-0005-0000-0000-0000E3A10000}"/>
    <cellStyle name="Porcentual 2 2 4 3 5 2" xfId="18546" xr:uid="{00000000-0005-0000-0000-0000E4A10000}"/>
    <cellStyle name="Porcentual 2 2 4 3 5 2 2" xfId="41890" xr:uid="{00000000-0005-0000-0000-0000E5A10000}"/>
    <cellStyle name="Porcentual 2 2 4 3 5 3" xfId="13391" xr:uid="{00000000-0005-0000-0000-0000E6A10000}"/>
    <cellStyle name="Porcentual 2 2 4 3 5 3 2" xfId="36575" xr:uid="{00000000-0005-0000-0000-0000E7A10000}"/>
    <cellStyle name="Porcentual 2 2 4 3 5 4" xfId="31265" xr:uid="{00000000-0005-0000-0000-0000E8A10000}"/>
    <cellStyle name="Porcentual 2 2 4 3 5 5" xfId="25950" xr:uid="{00000000-0005-0000-0000-0000E9A10000}"/>
    <cellStyle name="Porcentual 2 2 4 3 6" xfId="15172" xr:uid="{00000000-0005-0000-0000-0000EAA10000}"/>
    <cellStyle name="Porcentual 2 2 4 3 6 2" xfId="38359" xr:uid="{00000000-0005-0000-0000-0000EBA10000}"/>
    <cellStyle name="Porcentual 2 2 4 3 7" xfId="9863" xr:uid="{00000000-0005-0000-0000-0000ECA10000}"/>
    <cellStyle name="Porcentual 2 2 4 3 7 2" xfId="33044" xr:uid="{00000000-0005-0000-0000-0000EDA10000}"/>
    <cellStyle name="Porcentual 2 2 4 3 8" xfId="20490" xr:uid="{00000000-0005-0000-0000-0000EEA10000}"/>
    <cellStyle name="Porcentual 2 2 4 3 8 2" xfId="27734" xr:uid="{00000000-0005-0000-0000-0000EFA10000}"/>
    <cellStyle name="Porcentual 2 2 4 3 9" xfId="22419" xr:uid="{00000000-0005-0000-0000-0000F0A10000}"/>
    <cellStyle name="Porcentual 2 2 4 4" xfId="1036" xr:uid="{00000000-0005-0000-0000-0000F1A10000}"/>
    <cellStyle name="Porcentual 2 2 4 4 10" xfId="5770" xr:uid="{00000000-0005-0000-0000-0000F2A10000}"/>
    <cellStyle name="Porcentual 2 2 4 4 11" xfId="2987" xr:uid="{00000000-0005-0000-0000-0000F3A10000}"/>
    <cellStyle name="Porcentual 2 2 4 4 2" xfId="1851" xr:uid="{00000000-0005-0000-0000-0000F4A10000}"/>
    <cellStyle name="Porcentual 2 2 4 4 2 10" xfId="3799" xr:uid="{00000000-0005-0000-0000-0000F5A10000}"/>
    <cellStyle name="Porcentual 2 2 4 4 2 2" xfId="7410" xr:uid="{00000000-0005-0000-0000-0000F6A10000}"/>
    <cellStyle name="Porcentual 2 2 4 4 2 2 2" xfId="17764" xr:uid="{00000000-0005-0000-0000-0000F7A10000}"/>
    <cellStyle name="Porcentual 2 2 4 4 2 2 2 2" xfId="41076" xr:uid="{00000000-0005-0000-0000-0000F8A10000}"/>
    <cellStyle name="Porcentual 2 2 4 4 2 2 3" xfId="12578" xr:uid="{00000000-0005-0000-0000-0000F9A10000}"/>
    <cellStyle name="Porcentual 2 2 4 4 2 2 3 2" xfId="35761" xr:uid="{00000000-0005-0000-0000-0000FAA10000}"/>
    <cellStyle name="Porcentual 2 2 4 4 2 2 4" xfId="30451" xr:uid="{00000000-0005-0000-0000-0000FBA10000}"/>
    <cellStyle name="Porcentual 2 2 4 4 2 2 5" xfId="25136" xr:uid="{00000000-0005-0000-0000-0000FCA10000}"/>
    <cellStyle name="Porcentual 2 2 4 4 2 3" xfId="9054" xr:uid="{00000000-0005-0000-0000-0000FDA10000}"/>
    <cellStyle name="Porcentual 2 2 4 4 2 3 2" xfId="19499" xr:uid="{00000000-0005-0000-0000-0000FEA10000}"/>
    <cellStyle name="Porcentual 2 2 4 4 2 3 2 2" xfId="42844" xr:uid="{00000000-0005-0000-0000-0000FFA10000}"/>
    <cellStyle name="Porcentual 2 2 4 4 2 3 3" xfId="14345" xr:uid="{00000000-0005-0000-0000-000000A20000}"/>
    <cellStyle name="Porcentual 2 2 4 4 2 3 3 2" xfId="37529" xr:uid="{00000000-0005-0000-0000-000001A20000}"/>
    <cellStyle name="Porcentual 2 2 4 4 2 3 4" xfId="32219" xr:uid="{00000000-0005-0000-0000-000002A20000}"/>
    <cellStyle name="Porcentual 2 2 4 4 2 3 5" xfId="26904" xr:uid="{00000000-0005-0000-0000-000003A20000}"/>
    <cellStyle name="Porcentual 2 2 4 4 2 4" xfId="16126" xr:uid="{00000000-0005-0000-0000-000004A20000}"/>
    <cellStyle name="Porcentual 2 2 4 4 2 4 2" xfId="39313" xr:uid="{00000000-0005-0000-0000-000005A20000}"/>
    <cellStyle name="Porcentual 2 2 4 4 2 5" xfId="10817" xr:uid="{00000000-0005-0000-0000-000006A20000}"/>
    <cellStyle name="Porcentual 2 2 4 4 2 5 2" xfId="33998" xr:uid="{00000000-0005-0000-0000-000007A20000}"/>
    <cellStyle name="Porcentual 2 2 4 4 2 6" xfId="21444" xr:uid="{00000000-0005-0000-0000-000008A20000}"/>
    <cellStyle name="Porcentual 2 2 4 4 2 6 2" xfId="28688" xr:uid="{00000000-0005-0000-0000-000009A20000}"/>
    <cellStyle name="Porcentual 2 2 4 4 2 7" xfId="23373" xr:uid="{00000000-0005-0000-0000-00000AA20000}"/>
    <cellStyle name="Porcentual 2 2 4 4 2 8" xfId="44639" xr:uid="{00000000-0005-0000-0000-00000BA20000}"/>
    <cellStyle name="Porcentual 2 2 4 4 2 9" xfId="5771" xr:uid="{00000000-0005-0000-0000-00000CA20000}"/>
    <cellStyle name="Porcentual 2 2 4 4 3" xfId="6610" xr:uid="{00000000-0005-0000-0000-00000DA20000}"/>
    <cellStyle name="Porcentual 2 2 4 4 3 2" xfId="17012" xr:uid="{00000000-0005-0000-0000-00000EA20000}"/>
    <cellStyle name="Porcentual 2 2 4 4 3 2 2" xfId="40264" xr:uid="{00000000-0005-0000-0000-00000FA20000}"/>
    <cellStyle name="Porcentual 2 2 4 4 3 3" xfId="11766" xr:uid="{00000000-0005-0000-0000-000010A20000}"/>
    <cellStyle name="Porcentual 2 2 4 4 3 3 2" xfId="34949" xr:uid="{00000000-0005-0000-0000-000011A20000}"/>
    <cellStyle name="Porcentual 2 2 4 4 3 4" xfId="29639" xr:uid="{00000000-0005-0000-0000-000012A20000}"/>
    <cellStyle name="Porcentual 2 2 4 4 3 5" xfId="24324" xr:uid="{00000000-0005-0000-0000-000013A20000}"/>
    <cellStyle name="Porcentual 2 2 4 4 4" xfId="8301" xr:uid="{00000000-0005-0000-0000-000014A20000}"/>
    <cellStyle name="Porcentual 2 2 4 4 4 2" xfId="18687" xr:uid="{00000000-0005-0000-0000-000015A20000}"/>
    <cellStyle name="Porcentual 2 2 4 4 4 2 2" xfId="42032" xr:uid="{00000000-0005-0000-0000-000016A20000}"/>
    <cellStyle name="Porcentual 2 2 4 4 4 3" xfId="13533" xr:uid="{00000000-0005-0000-0000-000017A20000}"/>
    <cellStyle name="Porcentual 2 2 4 4 4 3 2" xfId="36717" xr:uid="{00000000-0005-0000-0000-000018A20000}"/>
    <cellStyle name="Porcentual 2 2 4 4 4 4" xfId="31407" xr:uid="{00000000-0005-0000-0000-000019A20000}"/>
    <cellStyle name="Porcentual 2 2 4 4 4 5" xfId="26092" xr:uid="{00000000-0005-0000-0000-00001AA20000}"/>
    <cellStyle name="Porcentual 2 2 4 4 5" xfId="15314" xr:uid="{00000000-0005-0000-0000-00001BA20000}"/>
    <cellStyle name="Porcentual 2 2 4 4 5 2" xfId="38501" xr:uid="{00000000-0005-0000-0000-00001CA20000}"/>
    <cellStyle name="Porcentual 2 2 4 4 6" xfId="10005" xr:uid="{00000000-0005-0000-0000-00001DA20000}"/>
    <cellStyle name="Porcentual 2 2 4 4 6 2" xfId="33186" xr:uid="{00000000-0005-0000-0000-00001EA20000}"/>
    <cellStyle name="Porcentual 2 2 4 4 7" xfId="20632" xr:uid="{00000000-0005-0000-0000-00001FA20000}"/>
    <cellStyle name="Porcentual 2 2 4 4 7 2" xfId="27876" xr:uid="{00000000-0005-0000-0000-000020A20000}"/>
    <cellStyle name="Porcentual 2 2 4 4 8" xfId="22561" xr:uid="{00000000-0005-0000-0000-000021A20000}"/>
    <cellStyle name="Porcentual 2 2 4 4 9" xfId="43827" xr:uid="{00000000-0005-0000-0000-000022A20000}"/>
    <cellStyle name="Porcentual 2 2 4 5" xfId="617" xr:uid="{00000000-0005-0000-0000-000023A20000}"/>
    <cellStyle name="Porcentual 2 2 4 5 10" xfId="2581" xr:uid="{00000000-0005-0000-0000-000024A20000}"/>
    <cellStyle name="Porcentual 2 2 4 5 2" xfId="6211" xr:uid="{00000000-0005-0000-0000-000025A20000}"/>
    <cellStyle name="Porcentual 2 2 4 5 2 2" xfId="16654" xr:uid="{00000000-0005-0000-0000-000026A20000}"/>
    <cellStyle name="Porcentual 2 2 4 5 2 2 2" xfId="39858" xr:uid="{00000000-0005-0000-0000-000027A20000}"/>
    <cellStyle name="Porcentual 2 2 4 5 2 3" xfId="11360" xr:uid="{00000000-0005-0000-0000-000028A20000}"/>
    <cellStyle name="Porcentual 2 2 4 5 2 3 2" xfId="34543" xr:uid="{00000000-0005-0000-0000-000029A20000}"/>
    <cellStyle name="Porcentual 2 2 4 5 2 4" xfId="29233" xr:uid="{00000000-0005-0000-0000-00002AA20000}"/>
    <cellStyle name="Porcentual 2 2 4 5 2 5" xfId="23918" xr:uid="{00000000-0005-0000-0000-00002BA20000}"/>
    <cellStyle name="Porcentual 2 2 4 5 3" xfId="7943" xr:uid="{00000000-0005-0000-0000-00002CA20000}"/>
    <cellStyle name="Porcentual 2 2 4 5 3 2" xfId="18282" xr:uid="{00000000-0005-0000-0000-00002DA20000}"/>
    <cellStyle name="Porcentual 2 2 4 5 3 2 2" xfId="41626" xr:uid="{00000000-0005-0000-0000-00002EA20000}"/>
    <cellStyle name="Porcentual 2 2 4 5 3 3" xfId="13127" xr:uid="{00000000-0005-0000-0000-00002FA20000}"/>
    <cellStyle name="Porcentual 2 2 4 5 3 3 2" xfId="36311" xr:uid="{00000000-0005-0000-0000-000030A20000}"/>
    <cellStyle name="Porcentual 2 2 4 5 3 4" xfId="31001" xr:uid="{00000000-0005-0000-0000-000031A20000}"/>
    <cellStyle name="Porcentual 2 2 4 5 3 5" xfId="25686" xr:uid="{00000000-0005-0000-0000-000032A20000}"/>
    <cellStyle name="Porcentual 2 2 4 5 4" xfId="14908" xr:uid="{00000000-0005-0000-0000-000033A20000}"/>
    <cellStyle name="Porcentual 2 2 4 5 4 2" xfId="38095" xr:uid="{00000000-0005-0000-0000-000034A20000}"/>
    <cellStyle name="Porcentual 2 2 4 5 5" xfId="9599" xr:uid="{00000000-0005-0000-0000-000035A20000}"/>
    <cellStyle name="Porcentual 2 2 4 5 5 2" xfId="32780" xr:uid="{00000000-0005-0000-0000-000036A20000}"/>
    <cellStyle name="Porcentual 2 2 4 5 6" xfId="20226" xr:uid="{00000000-0005-0000-0000-000037A20000}"/>
    <cellStyle name="Porcentual 2 2 4 5 6 2" xfId="27470" xr:uid="{00000000-0005-0000-0000-000038A20000}"/>
    <cellStyle name="Porcentual 2 2 4 5 7" xfId="22155" xr:uid="{00000000-0005-0000-0000-000039A20000}"/>
    <cellStyle name="Porcentual 2 2 4 5 8" xfId="43421" xr:uid="{00000000-0005-0000-0000-00003AA20000}"/>
    <cellStyle name="Porcentual 2 2 4 5 9" xfId="5772" xr:uid="{00000000-0005-0000-0000-00003BA20000}"/>
    <cellStyle name="Porcentual 2 2 4 6" xfId="1444" xr:uid="{00000000-0005-0000-0000-00003CA20000}"/>
    <cellStyle name="Porcentual 2 2 4 6 10" xfId="3393" xr:uid="{00000000-0005-0000-0000-00003DA20000}"/>
    <cellStyle name="Porcentual 2 2 4 6 2" xfId="7010" xr:uid="{00000000-0005-0000-0000-00003EA20000}"/>
    <cellStyle name="Porcentual 2 2 4 6 2 2" xfId="17382" xr:uid="{00000000-0005-0000-0000-00003FA20000}"/>
    <cellStyle name="Porcentual 2 2 4 6 2 2 2" xfId="40670" xr:uid="{00000000-0005-0000-0000-000040A20000}"/>
    <cellStyle name="Porcentual 2 2 4 6 2 3" xfId="12172" xr:uid="{00000000-0005-0000-0000-000041A20000}"/>
    <cellStyle name="Porcentual 2 2 4 6 2 3 2" xfId="35355" xr:uid="{00000000-0005-0000-0000-000042A20000}"/>
    <cellStyle name="Porcentual 2 2 4 6 2 4" xfId="30045" xr:uid="{00000000-0005-0000-0000-000043A20000}"/>
    <cellStyle name="Porcentual 2 2 4 6 2 5" xfId="24730" xr:uid="{00000000-0005-0000-0000-000044A20000}"/>
    <cellStyle name="Porcentual 2 2 4 6 3" xfId="8671" xr:uid="{00000000-0005-0000-0000-000045A20000}"/>
    <cellStyle name="Porcentual 2 2 4 6 3 2" xfId="19093" xr:uid="{00000000-0005-0000-0000-000046A20000}"/>
    <cellStyle name="Porcentual 2 2 4 6 3 2 2" xfId="42438" xr:uid="{00000000-0005-0000-0000-000047A20000}"/>
    <cellStyle name="Porcentual 2 2 4 6 3 3" xfId="13939" xr:uid="{00000000-0005-0000-0000-000048A20000}"/>
    <cellStyle name="Porcentual 2 2 4 6 3 3 2" xfId="37123" xr:uid="{00000000-0005-0000-0000-000049A20000}"/>
    <cellStyle name="Porcentual 2 2 4 6 3 4" xfId="31813" xr:uid="{00000000-0005-0000-0000-00004AA20000}"/>
    <cellStyle name="Porcentual 2 2 4 6 3 5" xfId="26498" xr:uid="{00000000-0005-0000-0000-00004BA20000}"/>
    <cellStyle name="Porcentual 2 2 4 6 4" xfId="15720" xr:uid="{00000000-0005-0000-0000-00004CA20000}"/>
    <cellStyle name="Porcentual 2 2 4 6 4 2" xfId="38907" xr:uid="{00000000-0005-0000-0000-00004DA20000}"/>
    <cellStyle name="Porcentual 2 2 4 6 5" xfId="10411" xr:uid="{00000000-0005-0000-0000-00004EA20000}"/>
    <cellStyle name="Porcentual 2 2 4 6 5 2" xfId="33592" xr:uid="{00000000-0005-0000-0000-00004FA20000}"/>
    <cellStyle name="Porcentual 2 2 4 6 6" xfId="21038" xr:uid="{00000000-0005-0000-0000-000050A20000}"/>
    <cellStyle name="Porcentual 2 2 4 6 6 2" xfId="28282" xr:uid="{00000000-0005-0000-0000-000051A20000}"/>
    <cellStyle name="Porcentual 2 2 4 6 7" xfId="22967" xr:uid="{00000000-0005-0000-0000-000052A20000}"/>
    <cellStyle name="Porcentual 2 2 4 6 8" xfId="44233" xr:uid="{00000000-0005-0000-0000-000053A20000}"/>
    <cellStyle name="Porcentual 2 2 4 6 9" xfId="5773" xr:uid="{00000000-0005-0000-0000-000054A20000}"/>
    <cellStyle name="Porcentual 2 2 4 7" xfId="6078" xr:uid="{00000000-0005-0000-0000-000055A20000}"/>
    <cellStyle name="Porcentual 2 2 4 7 2" xfId="16533" xr:uid="{00000000-0005-0000-0000-000056A20000}"/>
    <cellStyle name="Porcentual 2 2 4 7 2 2" xfId="39724" xr:uid="{00000000-0005-0000-0000-000057A20000}"/>
    <cellStyle name="Porcentual 2 2 4 7 3" xfId="11226" xr:uid="{00000000-0005-0000-0000-000058A20000}"/>
    <cellStyle name="Porcentual 2 2 4 7 3 2" xfId="34409" xr:uid="{00000000-0005-0000-0000-000059A20000}"/>
    <cellStyle name="Porcentual 2 2 4 7 4" xfId="29099" xr:uid="{00000000-0005-0000-0000-00005AA20000}"/>
    <cellStyle name="Porcentual 2 2 4 7 5" xfId="23784" xr:uid="{00000000-0005-0000-0000-00005BA20000}"/>
    <cellStyle name="Porcentual 2 2 4 8" xfId="7822" xr:uid="{00000000-0005-0000-0000-00005CA20000}"/>
    <cellStyle name="Porcentual 2 2 4 8 2" xfId="18149" xr:uid="{00000000-0005-0000-0000-00005DA20000}"/>
    <cellStyle name="Porcentual 2 2 4 8 2 2" xfId="41492" xr:uid="{00000000-0005-0000-0000-00005EA20000}"/>
    <cellStyle name="Porcentual 2 2 4 8 3" xfId="12993" xr:uid="{00000000-0005-0000-0000-00005FA20000}"/>
    <cellStyle name="Porcentual 2 2 4 8 3 2" xfId="36177" xr:uid="{00000000-0005-0000-0000-000060A20000}"/>
    <cellStyle name="Porcentual 2 2 4 8 4" xfId="30867" xr:uid="{00000000-0005-0000-0000-000061A20000}"/>
    <cellStyle name="Porcentual 2 2 4 8 5" xfId="25552" xr:uid="{00000000-0005-0000-0000-000062A20000}"/>
    <cellStyle name="Porcentual 2 2 4 9" xfId="14774" xr:uid="{00000000-0005-0000-0000-000063A20000}"/>
    <cellStyle name="Porcentual 2 2 4 9 2" xfId="37961" xr:uid="{00000000-0005-0000-0000-000064A20000}"/>
    <cellStyle name="Porcentual 2 2 5" xfId="705" xr:uid="{00000000-0005-0000-0000-000065A20000}"/>
    <cellStyle name="Porcentual 2 2 5 10" xfId="43506" xr:uid="{00000000-0005-0000-0000-000066A20000}"/>
    <cellStyle name="Porcentual 2 2 5 11" xfId="5774" xr:uid="{00000000-0005-0000-0000-000067A20000}"/>
    <cellStyle name="Porcentual 2 2 5 12" xfId="2666" xr:uid="{00000000-0005-0000-0000-000068A20000}"/>
    <cellStyle name="Porcentual 2 2 5 2" xfId="1121" xr:uid="{00000000-0005-0000-0000-000069A20000}"/>
    <cellStyle name="Porcentual 2 2 5 2 10" xfId="5775" xr:uid="{00000000-0005-0000-0000-00006AA20000}"/>
    <cellStyle name="Porcentual 2 2 5 2 11" xfId="3072" xr:uid="{00000000-0005-0000-0000-00006BA20000}"/>
    <cellStyle name="Porcentual 2 2 5 2 2" xfId="1936" xr:uid="{00000000-0005-0000-0000-00006CA20000}"/>
    <cellStyle name="Porcentual 2 2 5 2 2 10" xfId="3884" xr:uid="{00000000-0005-0000-0000-00006DA20000}"/>
    <cellStyle name="Porcentual 2 2 5 2 2 2" xfId="7494" xr:uid="{00000000-0005-0000-0000-00006EA20000}"/>
    <cellStyle name="Porcentual 2 2 5 2 2 2 2" xfId="17837" xr:uid="{00000000-0005-0000-0000-00006FA20000}"/>
    <cellStyle name="Porcentual 2 2 5 2 2 2 2 2" xfId="41161" xr:uid="{00000000-0005-0000-0000-000070A20000}"/>
    <cellStyle name="Porcentual 2 2 5 2 2 2 3" xfId="12663" xr:uid="{00000000-0005-0000-0000-000071A20000}"/>
    <cellStyle name="Porcentual 2 2 5 2 2 2 3 2" xfId="35846" xr:uid="{00000000-0005-0000-0000-000072A20000}"/>
    <cellStyle name="Porcentual 2 2 5 2 2 2 4" xfId="30536" xr:uid="{00000000-0005-0000-0000-000073A20000}"/>
    <cellStyle name="Porcentual 2 2 5 2 2 2 5" xfId="25221" xr:uid="{00000000-0005-0000-0000-000074A20000}"/>
    <cellStyle name="Porcentual 2 2 5 2 2 3" xfId="9127" xr:uid="{00000000-0005-0000-0000-000075A20000}"/>
    <cellStyle name="Porcentual 2 2 5 2 2 3 2" xfId="19584" xr:uid="{00000000-0005-0000-0000-000076A20000}"/>
    <cellStyle name="Porcentual 2 2 5 2 2 3 2 2" xfId="42929" xr:uid="{00000000-0005-0000-0000-000077A20000}"/>
    <cellStyle name="Porcentual 2 2 5 2 2 3 3" xfId="14430" xr:uid="{00000000-0005-0000-0000-000078A20000}"/>
    <cellStyle name="Porcentual 2 2 5 2 2 3 3 2" xfId="37614" xr:uid="{00000000-0005-0000-0000-000079A20000}"/>
    <cellStyle name="Porcentual 2 2 5 2 2 3 4" xfId="32304" xr:uid="{00000000-0005-0000-0000-00007AA20000}"/>
    <cellStyle name="Porcentual 2 2 5 2 2 3 5" xfId="26989" xr:uid="{00000000-0005-0000-0000-00007BA20000}"/>
    <cellStyle name="Porcentual 2 2 5 2 2 4" xfId="16211" xr:uid="{00000000-0005-0000-0000-00007CA20000}"/>
    <cellStyle name="Porcentual 2 2 5 2 2 4 2" xfId="39398" xr:uid="{00000000-0005-0000-0000-00007DA20000}"/>
    <cellStyle name="Porcentual 2 2 5 2 2 5" xfId="10902" xr:uid="{00000000-0005-0000-0000-00007EA20000}"/>
    <cellStyle name="Porcentual 2 2 5 2 2 5 2" xfId="34083" xr:uid="{00000000-0005-0000-0000-00007FA20000}"/>
    <cellStyle name="Porcentual 2 2 5 2 2 6" xfId="21529" xr:uid="{00000000-0005-0000-0000-000080A20000}"/>
    <cellStyle name="Porcentual 2 2 5 2 2 6 2" xfId="28773" xr:uid="{00000000-0005-0000-0000-000081A20000}"/>
    <cellStyle name="Porcentual 2 2 5 2 2 7" xfId="23458" xr:uid="{00000000-0005-0000-0000-000082A20000}"/>
    <cellStyle name="Porcentual 2 2 5 2 2 8" xfId="44724" xr:uid="{00000000-0005-0000-0000-000083A20000}"/>
    <cellStyle name="Porcentual 2 2 5 2 2 9" xfId="5776" xr:uid="{00000000-0005-0000-0000-000084A20000}"/>
    <cellStyle name="Porcentual 2 2 5 2 3" xfId="6694" xr:uid="{00000000-0005-0000-0000-000085A20000}"/>
    <cellStyle name="Porcentual 2 2 5 2 3 2" xfId="17085" xr:uid="{00000000-0005-0000-0000-000086A20000}"/>
    <cellStyle name="Porcentual 2 2 5 2 3 2 2" xfId="40349" xr:uid="{00000000-0005-0000-0000-000087A20000}"/>
    <cellStyle name="Porcentual 2 2 5 2 3 3" xfId="11851" xr:uid="{00000000-0005-0000-0000-000088A20000}"/>
    <cellStyle name="Porcentual 2 2 5 2 3 3 2" xfId="35034" xr:uid="{00000000-0005-0000-0000-000089A20000}"/>
    <cellStyle name="Porcentual 2 2 5 2 3 4" xfId="29724" xr:uid="{00000000-0005-0000-0000-00008AA20000}"/>
    <cellStyle name="Porcentual 2 2 5 2 3 5" xfId="24409" xr:uid="{00000000-0005-0000-0000-00008BA20000}"/>
    <cellStyle name="Porcentual 2 2 5 2 4" xfId="8374" xr:uid="{00000000-0005-0000-0000-00008CA20000}"/>
    <cellStyle name="Porcentual 2 2 5 2 4 2" xfId="18772" xr:uid="{00000000-0005-0000-0000-00008DA20000}"/>
    <cellStyle name="Porcentual 2 2 5 2 4 2 2" xfId="42117" xr:uid="{00000000-0005-0000-0000-00008EA20000}"/>
    <cellStyle name="Porcentual 2 2 5 2 4 3" xfId="13618" xr:uid="{00000000-0005-0000-0000-00008FA20000}"/>
    <cellStyle name="Porcentual 2 2 5 2 4 3 2" xfId="36802" xr:uid="{00000000-0005-0000-0000-000090A20000}"/>
    <cellStyle name="Porcentual 2 2 5 2 4 4" xfId="31492" xr:uid="{00000000-0005-0000-0000-000091A20000}"/>
    <cellStyle name="Porcentual 2 2 5 2 4 5" xfId="26177" xr:uid="{00000000-0005-0000-0000-000092A20000}"/>
    <cellStyle name="Porcentual 2 2 5 2 5" xfId="15399" xr:uid="{00000000-0005-0000-0000-000093A20000}"/>
    <cellStyle name="Porcentual 2 2 5 2 5 2" xfId="38586" xr:uid="{00000000-0005-0000-0000-000094A20000}"/>
    <cellStyle name="Porcentual 2 2 5 2 6" xfId="10090" xr:uid="{00000000-0005-0000-0000-000095A20000}"/>
    <cellStyle name="Porcentual 2 2 5 2 6 2" xfId="33271" xr:uid="{00000000-0005-0000-0000-000096A20000}"/>
    <cellStyle name="Porcentual 2 2 5 2 7" xfId="20717" xr:uid="{00000000-0005-0000-0000-000097A20000}"/>
    <cellStyle name="Porcentual 2 2 5 2 7 2" xfId="27961" xr:uid="{00000000-0005-0000-0000-000098A20000}"/>
    <cellStyle name="Porcentual 2 2 5 2 8" xfId="22646" xr:uid="{00000000-0005-0000-0000-000099A20000}"/>
    <cellStyle name="Porcentual 2 2 5 2 9" xfId="43912" xr:uid="{00000000-0005-0000-0000-00009AA20000}"/>
    <cellStyle name="Porcentual 2 2 5 3" xfId="1529" xr:uid="{00000000-0005-0000-0000-00009BA20000}"/>
    <cellStyle name="Porcentual 2 2 5 3 10" xfId="3478" xr:uid="{00000000-0005-0000-0000-00009CA20000}"/>
    <cellStyle name="Porcentual 2 2 5 3 2" xfId="7094" xr:uid="{00000000-0005-0000-0000-00009DA20000}"/>
    <cellStyle name="Porcentual 2 2 5 3 2 2" xfId="17455" xr:uid="{00000000-0005-0000-0000-00009EA20000}"/>
    <cellStyle name="Porcentual 2 2 5 3 2 2 2" xfId="40755" xr:uid="{00000000-0005-0000-0000-00009FA20000}"/>
    <cellStyle name="Porcentual 2 2 5 3 2 3" xfId="12257" xr:uid="{00000000-0005-0000-0000-0000A0A20000}"/>
    <cellStyle name="Porcentual 2 2 5 3 2 3 2" xfId="35440" xr:uid="{00000000-0005-0000-0000-0000A1A20000}"/>
    <cellStyle name="Porcentual 2 2 5 3 2 4" xfId="30130" xr:uid="{00000000-0005-0000-0000-0000A2A20000}"/>
    <cellStyle name="Porcentual 2 2 5 3 2 5" xfId="24815" xr:uid="{00000000-0005-0000-0000-0000A3A20000}"/>
    <cellStyle name="Porcentual 2 2 5 3 3" xfId="8744" xr:uid="{00000000-0005-0000-0000-0000A4A20000}"/>
    <cellStyle name="Porcentual 2 2 5 3 3 2" xfId="19178" xr:uid="{00000000-0005-0000-0000-0000A5A20000}"/>
    <cellStyle name="Porcentual 2 2 5 3 3 2 2" xfId="42523" xr:uid="{00000000-0005-0000-0000-0000A6A20000}"/>
    <cellStyle name="Porcentual 2 2 5 3 3 3" xfId="14024" xr:uid="{00000000-0005-0000-0000-0000A7A20000}"/>
    <cellStyle name="Porcentual 2 2 5 3 3 3 2" xfId="37208" xr:uid="{00000000-0005-0000-0000-0000A8A20000}"/>
    <cellStyle name="Porcentual 2 2 5 3 3 4" xfId="31898" xr:uid="{00000000-0005-0000-0000-0000A9A20000}"/>
    <cellStyle name="Porcentual 2 2 5 3 3 5" xfId="26583" xr:uid="{00000000-0005-0000-0000-0000AAA20000}"/>
    <cellStyle name="Porcentual 2 2 5 3 4" xfId="15805" xr:uid="{00000000-0005-0000-0000-0000ABA20000}"/>
    <cellStyle name="Porcentual 2 2 5 3 4 2" xfId="38992" xr:uid="{00000000-0005-0000-0000-0000ACA20000}"/>
    <cellStyle name="Porcentual 2 2 5 3 5" xfId="10496" xr:uid="{00000000-0005-0000-0000-0000ADA20000}"/>
    <cellStyle name="Porcentual 2 2 5 3 5 2" xfId="33677" xr:uid="{00000000-0005-0000-0000-0000AEA20000}"/>
    <cellStyle name="Porcentual 2 2 5 3 6" xfId="21123" xr:uid="{00000000-0005-0000-0000-0000AFA20000}"/>
    <cellStyle name="Porcentual 2 2 5 3 6 2" xfId="28367" xr:uid="{00000000-0005-0000-0000-0000B0A20000}"/>
    <cellStyle name="Porcentual 2 2 5 3 7" xfId="23052" xr:uid="{00000000-0005-0000-0000-0000B1A20000}"/>
    <cellStyle name="Porcentual 2 2 5 3 8" xfId="44318" xr:uid="{00000000-0005-0000-0000-0000B2A20000}"/>
    <cellStyle name="Porcentual 2 2 5 3 9" xfId="5777" xr:uid="{00000000-0005-0000-0000-0000B3A20000}"/>
    <cellStyle name="Porcentual 2 2 5 4" xfId="6295" xr:uid="{00000000-0005-0000-0000-0000B4A20000}"/>
    <cellStyle name="Porcentual 2 2 5 4 2" xfId="16727" xr:uid="{00000000-0005-0000-0000-0000B5A20000}"/>
    <cellStyle name="Porcentual 2 2 5 4 2 2" xfId="39943" xr:uid="{00000000-0005-0000-0000-0000B6A20000}"/>
    <cellStyle name="Porcentual 2 2 5 4 3" xfId="11445" xr:uid="{00000000-0005-0000-0000-0000B7A20000}"/>
    <cellStyle name="Porcentual 2 2 5 4 3 2" xfId="34628" xr:uid="{00000000-0005-0000-0000-0000B8A20000}"/>
    <cellStyle name="Porcentual 2 2 5 4 4" xfId="29318" xr:uid="{00000000-0005-0000-0000-0000B9A20000}"/>
    <cellStyle name="Porcentual 2 2 5 4 5" xfId="24003" xr:uid="{00000000-0005-0000-0000-0000BAA20000}"/>
    <cellStyle name="Porcentual 2 2 5 5" xfId="8016" xr:uid="{00000000-0005-0000-0000-0000BBA20000}"/>
    <cellStyle name="Porcentual 2 2 5 5 2" xfId="18367" xr:uid="{00000000-0005-0000-0000-0000BCA20000}"/>
    <cellStyle name="Porcentual 2 2 5 5 2 2" xfId="41711" xr:uid="{00000000-0005-0000-0000-0000BDA20000}"/>
    <cellStyle name="Porcentual 2 2 5 5 3" xfId="13212" xr:uid="{00000000-0005-0000-0000-0000BEA20000}"/>
    <cellStyle name="Porcentual 2 2 5 5 3 2" xfId="36396" xr:uid="{00000000-0005-0000-0000-0000BFA20000}"/>
    <cellStyle name="Porcentual 2 2 5 5 4" xfId="31086" xr:uid="{00000000-0005-0000-0000-0000C0A20000}"/>
    <cellStyle name="Porcentual 2 2 5 5 5" xfId="25771" xr:uid="{00000000-0005-0000-0000-0000C1A20000}"/>
    <cellStyle name="Porcentual 2 2 5 6" xfId="14993" xr:uid="{00000000-0005-0000-0000-0000C2A20000}"/>
    <cellStyle name="Porcentual 2 2 5 6 2" xfId="38180" xr:uid="{00000000-0005-0000-0000-0000C3A20000}"/>
    <cellStyle name="Porcentual 2 2 5 7" xfId="9684" xr:uid="{00000000-0005-0000-0000-0000C4A20000}"/>
    <cellStyle name="Porcentual 2 2 5 7 2" xfId="32865" xr:uid="{00000000-0005-0000-0000-0000C5A20000}"/>
    <cellStyle name="Porcentual 2 2 5 8" xfId="20311" xr:uid="{00000000-0005-0000-0000-0000C6A20000}"/>
    <cellStyle name="Porcentual 2 2 5 8 2" xfId="27555" xr:uid="{00000000-0005-0000-0000-0000C7A20000}"/>
    <cellStyle name="Porcentual 2 2 5 9" xfId="22240" xr:uid="{00000000-0005-0000-0000-0000C8A20000}"/>
    <cellStyle name="Porcentual 2 2 6" xfId="842" xr:uid="{00000000-0005-0000-0000-0000C9A20000}"/>
    <cellStyle name="Porcentual 2 2 6 10" xfId="43635" xr:uid="{00000000-0005-0000-0000-0000CAA20000}"/>
    <cellStyle name="Porcentual 2 2 6 11" xfId="5778" xr:uid="{00000000-0005-0000-0000-0000CBA20000}"/>
    <cellStyle name="Porcentual 2 2 6 12" xfId="2795" xr:uid="{00000000-0005-0000-0000-0000CCA20000}"/>
    <cellStyle name="Porcentual 2 2 6 2" xfId="1250" xr:uid="{00000000-0005-0000-0000-0000CDA20000}"/>
    <cellStyle name="Porcentual 2 2 6 2 10" xfId="5779" xr:uid="{00000000-0005-0000-0000-0000CEA20000}"/>
    <cellStyle name="Porcentual 2 2 6 2 11" xfId="3201" xr:uid="{00000000-0005-0000-0000-0000CFA20000}"/>
    <cellStyle name="Porcentual 2 2 6 2 2" xfId="2065" xr:uid="{00000000-0005-0000-0000-0000D0A20000}"/>
    <cellStyle name="Porcentual 2 2 6 2 2 10" xfId="4013" xr:uid="{00000000-0005-0000-0000-0000D1A20000}"/>
    <cellStyle name="Porcentual 2 2 6 2 2 2" xfId="7621" xr:uid="{00000000-0005-0000-0000-0000D2A20000}"/>
    <cellStyle name="Porcentual 2 2 6 2 2 2 2" xfId="17954" xr:uid="{00000000-0005-0000-0000-0000D3A20000}"/>
    <cellStyle name="Porcentual 2 2 6 2 2 2 2 2" xfId="41290" xr:uid="{00000000-0005-0000-0000-0000D4A20000}"/>
    <cellStyle name="Porcentual 2 2 6 2 2 2 3" xfId="12792" xr:uid="{00000000-0005-0000-0000-0000D5A20000}"/>
    <cellStyle name="Porcentual 2 2 6 2 2 2 3 2" xfId="35975" xr:uid="{00000000-0005-0000-0000-0000D6A20000}"/>
    <cellStyle name="Porcentual 2 2 6 2 2 2 4" xfId="30665" xr:uid="{00000000-0005-0000-0000-0000D7A20000}"/>
    <cellStyle name="Porcentual 2 2 6 2 2 2 5" xfId="25350" xr:uid="{00000000-0005-0000-0000-0000D8A20000}"/>
    <cellStyle name="Porcentual 2 2 6 2 2 3" xfId="9244" xr:uid="{00000000-0005-0000-0000-0000D9A20000}"/>
    <cellStyle name="Porcentual 2 2 6 2 2 3 2" xfId="19713" xr:uid="{00000000-0005-0000-0000-0000DAA20000}"/>
    <cellStyle name="Porcentual 2 2 6 2 2 3 2 2" xfId="43058" xr:uid="{00000000-0005-0000-0000-0000DBA20000}"/>
    <cellStyle name="Porcentual 2 2 6 2 2 3 3" xfId="14559" xr:uid="{00000000-0005-0000-0000-0000DCA20000}"/>
    <cellStyle name="Porcentual 2 2 6 2 2 3 3 2" xfId="37743" xr:uid="{00000000-0005-0000-0000-0000DDA20000}"/>
    <cellStyle name="Porcentual 2 2 6 2 2 3 4" xfId="32433" xr:uid="{00000000-0005-0000-0000-0000DEA20000}"/>
    <cellStyle name="Porcentual 2 2 6 2 2 3 5" xfId="27118" xr:uid="{00000000-0005-0000-0000-0000DFA20000}"/>
    <cellStyle name="Porcentual 2 2 6 2 2 4" xfId="16340" xr:uid="{00000000-0005-0000-0000-0000E0A20000}"/>
    <cellStyle name="Porcentual 2 2 6 2 2 4 2" xfId="39527" xr:uid="{00000000-0005-0000-0000-0000E1A20000}"/>
    <cellStyle name="Porcentual 2 2 6 2 2 5" xfId="11031" xr:uid="{00000000-0005-0000-0000-0000E2A20000}"/>
    <cellStyle name="Porcentual 2 2 6 2 2 5 2" xfId="34212" xr:uid="{00000000-0005-0000-0000-0000E3A20000}"/>
    <cellStyle name="Porcentual 2 2 6 2 2 6" xfId="21658" xr:uid="{00000000-0005-0000-0000-0000E4A20000}"/>
    <cellStyle name="Porcentual 2 2 6 2 2 6 2" xfId="28902" xr:uid="{00000000-0005-0000-0000-0000E5A20000}"/>
    <cellStyle name="Porcentual 2 2 6 2 2 7" xfId="23587" xr:uid="{00000000-0005-0000-0000-0000E6A20000}"/>
    <cellStyle name="Porcentual 2 2 6 2 2 8" xfId="44853" xr:uid="{00000000-0005-0000-0000-0000E7A20000}"/>
    <cellStyle name="Porcentual 2 2 6 2 2 9" xfId="5780" xr:uid="{00000000-0005-0000-0000-0000E8A20000}"/>
    <cellStyle name="Porcentual 2 2 6 2 3" xfId="6821" xr:uid="{00000000-0005-0000-0000-0000E9A20000}"/>
    <cellStyle name="Porcentual 2 2 6 2 3 2" xfId="17190" xr:uid="{00000000-0005-0000-0000-0000EAA20000}"/>
    <cellStyle name="Porcentual 2 2 6 2 3 2 2" xfId="40478" xr:uid="{00000000-0005-0000-0000-0000EBA20000}"/>
    <cellStyle name="Porcentual 2 2 6 2 3 3" xfId="11980" xr:uid="{00000000-0005-0000-0000-0000ECA20000}"/>
    <cellStyle name="Porcentual 2 2 6 2 3 3 2" xfId="35163" xr:uid="{00000000-0005-0000-0000-0000EDA20000}"/>
    <cellStyle name="Porcentual 2 2 6 2 3 4" xfId="29853" xr:uid="{00000000-0005-0000-0000-0000EEA20000}"/>
    <cellStyle name="Porcentual 2 2 6 2 3 5" xfId="24538" xr:uid="{00000000-0005-0000-0000-0000EFA20000}"/>
    <cellStyle name="Porcentual 2 2 6 2 4" xfId="8479" xr:uid="{00000000-0005-0000-0000-0000F0A20000}"/>
    <cellStyle name="Porcentual 2 2 6 2 4 2" xfId="18901" xr:uid="{00000000-0005-0000-0000-0000F1A20000}"/>
    <cellStyle name="Porcentual 2 2 6 2 4 2 2" xfId="42246" xr:uid="{00000000-0005-0000-0000-0000F2A20000}"/>
    <cellStyle name="Porcentual 2 2 6 2 4 3" xfId="13747" xr:uid="{00000000-0005-0000-0000-0000F3A20000}"/>
    <cellStyle name="Porcentual 2 2 6 2 4 3 2" xfId="36931" xr:uid="{00000000-0005-0000-0000-0000F4A20000}"/>
    <cellStyle name="Porcentual 2 2 6 2 4 4" xfId="31621" xr:uid="{00000000-0005-0000-0000-0000F5A20000}"/>
    <cellStyle name="Porcentual 2 2 6 2 4 5" xfId="26306" xr:uid="{00000000-0005-0000-0000-0000F6A20000}"/>
    <cellStyle name="Porcentual 2 2 6 2 5" xfId="15528" xr:uid="{00000000-0005-0000-0000-0000F7A20000}"/>
    <cellStyle name="Porcentual 2 2 6 2 5 2" xfId="38715" xr:uid="{00000000-0005-0000-0000-0000F8A20000}"/>
    <cellStyle name="Porcentual 2 2 6 2 6" xfId="10219" xr:uid="{00000000-0005-0000-0000-0000F9A20000}"/>
    <cellStyle name="Porcentual 2 2 6 2 6 2" xfId="33400" xr:uid="{00000000-0005-0000-0000-0000FAA20000}"/>
    <cellStyle name="Porcentual 2 2 6 2 7" xfId="20846" xr:uid="{00000000-0005-0000-0000-0000FBA20000}"/>
    <cellStyle name="Porcentual 2 2 6 2 7 2" xfId="28090" xr:uid="{00000000-0005-0000-0000-0000FCA20000}"/>
    <cellStyle name="Porcentual 2 2 6 2 8" xfId="22775" xr:uid="{00000000-0005-0000-0000-0000FDA20000}"/>
    <cellStyle name="Porcentual 2 2 6 2 9" xfId="44041" xr:uid="{00000000-0005-0000-0000-0000FEA20000}"/>
    <cellStyle name="Porcentual 2 2 6 3" xfId="1658" xr:uid="{00000000-0005-0000-0000-0000FFA20000}"/>
    <cellStyle name="Porcentual 2 2 6 3 10" xfId="3607" xr:uid="{00000000-0005-0000-0000-000000A30000}"/>
    <cellStyle name="Porcentual 2 2 6 3 2" xfId="7221" xr:uid="{00000000-0005-0000-0000-000001A30000}"/>
    <cellStyle name="Porcentual 2 2 6 3 2 2" xfId="17572" xr:uid="{00000000-0005-0000-0000-000002A30000}"/>
    <cellStyle name="Porcentual 2 2 6 3 2 2 2" xfId="40884" xr:uid="{00000000-0005-0000-0000-000003A30000}"/>
    <cellStyle name="Porcentual 2 2 6 3 2 3" xfId="12386" xr:uid="{00000000-0005-0000-0000-000004A30000}"/>
    <cellStyle name="Porcentual 2 2 6 3 2 3 2" xfId="35569" xr:uid="{00000000-0005-0000-0000-000005A30000}"/>
    <cellStyle name="Porcentual 2 2 6 3 2 4" xfId="30259" xr:uid="{00000000-0005-0000-0000-000006A30000}"/>
    <cellStyle name="Porcentual 2 2 6 3 2 5" xfId="24944" xr:uid="{00000000-0005-0000-0000-000007A30000}"/>
    <cellStyle name="Porcentual 2 2 6 3 3" xfId="8861" xr:uid="{00000000-0005-0000-0000-000008A30000}"/>
    <cellStyle name="Porcentual 2 2 6 3 3 2" xfId="19307" xr:uid="{00000000-0005-0000-0000-000009A30000}"/>
    <cellStyle name="Porcentual 2 2 6 3 3 2 2" xfId="42652" xr:uid="{00000000-0005-0000-0000-00000AA30000}"/>
    <cellStyle name="Porcentual 2 2 6 3 3 3" xfId="14153" xr:uid="{00000000-0005-0000-0000-00000BA30000}"/>
    <cellStyle name="Porcentual 2 2 6 3 3 3 2" xfId="37337" xr:uid="{00000000-0005-0000-0000-00000CA30000}"/>
    <cellStyle name="Porcentual 2 2 6 3 3 4" xfId="32027" xr:uid="{00000000-0005-0000-0000-00000DA30000}"/>
    <cellStyle name="Porcentual 2 2 6 3 3 5" xfId="26712" xr:uid="{00000000-0005-0000-0000-00000EA30000}"/>
    <cellStyle name="Porcentual 2 2 6 3 4" xfId="15934" xr:uid="{00000000-0005-0000-0000-00000FA30000}"/>
    <cellStyle name="Porcentual 2 2 6 3 4 2" xfId="39121" xr:uid="{00000000-0005-0000-0000-000010A30000}"/>
    <cellStyle name="Porcentual 2 2 6 3 5" xfId="10625" xr:uid="{00000000-0005-0000-0000-000011A30000}"/>
    <cellStyle name="Porcentual 2 2 6 3 5 2" xfId="33806" xr:uid="{00000000-0005-0000-0000-000012A30000}"/>
    <cellStyle name="Porcentual 2 2 6 3 6" xfId="21252" xr:uid="{00000000-0005-0000-0000-000013A30000}"/>
    <cellStyle name="Porcentual 2 2 6 3 6 2" xfId="28496" xr:uid="{00000000-0005-0000-0000-000014A30000}"/>
    <cellStyle name="Porcentual 2 2 6 3 7" xfId="23181" xr:uid="{00000000-0005-0000-0000-000015A30000}"/>
    <cellStyle name="Porcentual 2 2 6 3 8" xfId="44447" xr:uid="{00000000-0005-0000-0000-000016A30000}"/>
    <cellStyle name="Porcentual 2 2 6 3 9" xfId="5781" xr:uid="{00000000-0005-0000-0000-000017A30000}"/>
    <cellStyle name="Porcentual 2 2 6 4" xfId="6422" xr:uid="{00000000-0005-0000-0000-000018A30000}"/>
    <cellStyle name="Porcentual 2 2 6 4 2" xfId="16832" xr:uid="{00000000-0005-0000-0000-000019A30000}"/>
    <cellStyle name="Porcentual 2 2 6 4 2 2" xfId="40072" xr:uid="{00000000-0005-0000-0000-00001AA30000}"/>
    <cellStyle name="Porcentual 2 2 6 4 3" xfId="11574" xr:uid="{00000000-0005-0000-0000-00001BA30000}"/>
    <cellStyle name="Porcentual 2 2 6 4 3 2" xfId="34757" xr:uid="{00000000-0005-0000-0000-00001CA30000}"/>
    <cellStyle name="Porcentual 2 2 6 4 4" xfId="29447" xr:uid="{00000000-0005-0000-0000-00001DA30000}"/>
    <cellStyle name="Porcentual 2 2 6 4 5" xfId="24132" xr:uid="{00000000-0005-0000-0000-00001EA30000}"/>
    <cellStyle name="Porcentual 2 2 6 5" xfId="8121" xr:uid="{00000000-0005-0000-0000-00001FA30000}"/>
    <cellStyle name="Porcentual 2 2 6 5 2" xfId="18496" xr:uid="{00000000-0005-0000-0000-000020A30000}"/>
    <cellStyle name="Porcentual 2 2 6 5 2 2" xfId="41840" xr:uid="{00000000-0005-0000-0000-000021A30000}"/>
    <cellStyle name="Porcentual 2 2 6 5 3" xfId="13341" xr:uid="{00000000-0005-0000-0000-000022A30000}"/>
    <cellStyle name="Porcentual 2 2 6 5 3 2" xfId="36525" xr:uid="{00000000-0005-0000-0000-000023A30000}"/>
    <cellStyle name="Porcentual 2 2 6 5 4" xfId="31215" xr:uid="{00000000-0005-0000-0000-000024A30000}"/>
    <cellStyle name="Porcentual 2 2 6 5 5" xfId="25900" xr:uid="{00000000-0005-0000-0000-000025A30000}"/>
    <cellStyle name="Porcentual 2 2 6 6" xfId="15122" xr:uid="{00000000-0005-0000-0000-000026A30000}"/>
    <cellStyle name="Porcentual 2 2 6 6 2" xfId="38309" xr:uid="{00000000-0005-0000-0000-000027A30000}"/>
    <cellStyle name="Porcentual 2 2 6 7" xfId="9813" xr:uid="{00000000-0005-0000-0000-000028A30000}"/>
    <cellStyle name="Porcentual 2 2 6 7 2" xfId="32994" xr:uid="{00000000-0005-0000-0000-000029A30000}"/>
    <cellStyle name="Porcentual 2 2 6 8" xfId="20440" xr:uid="{00000000-0005-0000-0000-00002AA30000}"/>
    <cellStyle name="Porcentual 2 2 6 8 2" xfId="27684" xr:uid="{00000000-0005-0000-0000-00002BA30000}"/>
    <cellStyle name="Porcentual 2 2 6 9" xfId="22369" xr:uid="{00000000-0005-0000-0000-00002CA30000}"/>
    <cellStyle name="Porcentual 2 2 7" xfId="986" xr:uid="{00000000-0005-0000-0000-00002DA30000}"/>
    <cellStyle name="Porcentual 2 2 7 10" xfId="5782" xr:uid="{00000000-0005-0000-0000-00002EA30000}"/>
    <cellStyle name="Porcentual 2 2 7 11" xfId="2937" xr:uid="{00000000-0005-0000-0000-00002FA30000}"/>
    <cellStyle name="Porcentual 2 2 7 2" xfId="1801" xr:uid="{00000000-0005-0000-0000-000030A30000}"/>
    <cellStyle name="Porcentual 2 2 7 2 10" xfId="3749" xr:uid="{00000000-0005-0000-0000-000031A30000}"/>
    <cellStyle name="Porcentual 2 2 7 2 2" xfId="7361" xr:uid="{00000000-0005-0000-0000-000032A30000}"/>
    <cellStyle name="Porcentual 2 2 7 2 2 2" xfId="17714" xr:uid="{00000000-0005-0000-0000-000033A30000}"/>
    <cellStyle name="Porcentual 2 2 7 2 2 2 2" xfId="41026" xr:uid="{00000000-0005-0000-0000-000034A30000}"/>
    <cellStyle name="Porcentual 2 2 7 2 2 3" xfId="12528" xr:uid="{00000000-0005-0000-0000-000035A30000}"/>
    <cellStyle name="Porcentual 2 2 7 2 2 3 2" xfId="35711" xr:uid="{00000000-0005-0000-0000-000036A30000}"/>
    <cellStyle name="Porcentual 2 2 7 2 2 4" xfId="30401" xr:uid="{00000000-0005-0000-0000-000037A30000}"/>
    <cellStyle name="Porcentual 2 2 7 2 2 5" xfId="25086" xr:uid="{00000000-0005-0000-0000-000038A30000}"/>
    <cellStyle name="Porcentual 2 2 7 2 3" xfId="9004" xr:uid="{00000000-0005-0000-0000-000039A30000}"/>
    <cellStyle name="Porcentual 2 2 7 2 3 2" xfId="19449" xr:uid="{00000000-0005-0000-0000-00003AA30000}"/>
    <cellStyle name="Porcentual 2 2 7 2 3 2 2" xfId="42794" xr:uid="{00000000-0005-0000-0000-00003BA30000}"/>
    <cellStyle name="Porcentual 2 2 7 2 3 3" xfId="14295" xr:uid="{00000000-0005-0000-0000-00003CA30000}"/>
    <cellStyle name="Porcentual 2 2 7 2 3 3 2" xfId="37479" xr:uid="{00000000-0005-0000-0000-00003DA30000}"/>
    <cellStyle name="Porcentual 2 2 7 2 3 4" xfId="32169" xr:uid="{00000000-0005-0000-0000-00003EA30000}"/>
    <cellStyle name="Porcentual 2 2 7 2 3 5" xfId="26854" xr:uid="{00000000-0005-0000-0000-00003FA30000}"/>
    <cellStyle name="Porcentual 2 2 7 2 4" xfId="16076" xr:uid="{00000000-0005-0000-0000-000040A30000}"/>
    <cellStyle name="Porcentual 2 2 7 2 4 2" xfId="39263" xr:uid="{00000000-0005-0000-0000-000041A30000}"/>
    <cellStyle name="Porcentual 2 2 7 2 5" xfId="10767" xr:uid="{00000000-0005-0000-0000-000042A30000}"/>
    <cellStyle name="Porcentual 2 2 7 2 5 2" xfId="33948" xr:uid="{00000000-0005-0000-0000-000043A30000}"/>
    <cellStyle name="Porcentual 2 2 7 2 6" xfId="21394" xr:uid="{00000000-0005-0000-0000-000044A30000}"/>
    <cellStyle name="Porcentual 2 2 7 2 6 2" xfId="28638" xr:uid="{00000000-0005-0000-0000-000045A30000}"/>
    <cellStyle name="Porcentual 2 2 7 2 7" xfId="23323" xr:uid="{00000000-0005-0000-0000-000046A30000}"/>
    <cellStyle name="Porcentual 2 2 7 2 8" xfId="44589" xr:uid="{00000000-0005-0000-0000-000047A30000}"/>
    <cellStyle name="Porcentual 2 2 7 2 9" xfId="5783" xr:uid="{00000000-0005-0000-0000-000048A30000}"/>
    <cellStyle name="Porcentual 2 2 7 3" xfId="6561" xr:uid="{00000000-0005-0000-0000-000049A30000}"/>
    <cellStyle name="Porcentual 2 2 7 3 2" xfId="16962" xr:uid="{00000000-0005-0000-0000-00004AA30000}"/>
    <cellStyle name="Porcentual 2 2 7 3 2 2" xfId="40214" xr:uid="{00000000-0005-0000-0000-00004BA30000}"/>
    <cellStyle name="Porcentual 2 2 7 3 3" xfId="11716" xr:uid="{00000000-0005-0000-0000-00004CA30000}"/>
    <cellStyle name="Porcentual 2 2 7 3 3 2" xfId="34899" xr:uid="{00000000-0005-0000-0000-00004DA30000}"/>
    <cellStyle name="Porcentual 2 2 7 3 4" xfId="29589" xr:uid="{00000000-0005-0000-0000-00004EA30000}"/>
    <cellStyle name="Porcentual 2 2 7 3 5" xfId="24274" xr:uid="{00000000-0005-0000-0000-00004FA30000}"/>
    <cellStyle name="Porcentual 2 2 7 4" xfId="8251" xr:uid="{00000000-0005-0000-0000-000050A30000}"/>
    <cellStyle name="Porcentual 2 2 7 4 2" xfId="18637" xr:uid="{00000000-0005-0000-0000-000051A30000}"/>
    <cellStyle name="Porcentual 2 2 7 4 2 2" xfId="41982" xr:uid="{00000000-0005-0000-0000-000052A30000}"/>
    <cellStyle name="Porcentual 2 2 7 4 3" xfId="13483" xr:uid="{00000000-0005-0000-0000-000053A30000}"/>
    <cellStyle name="Porcentual 2 2 7 4 3 2" xfId="36667" xr:uid="{00000000-0005-0000-0000-000054A30000}"/>
    <cellStyle name="Porcentual 2 2 7 4 4" xfId="31357" xr:uid="{00000000-0005-0000-0000-000055A30000}"/>
    <cellStyle name="Porcentual 2 2 7 4 5" xfId="26042" xr:uid="{00000000-0005-0000-0000-000056A30000}"/>
    <cellStyle name="Porcentual 2 2 7 5" xfId="15264" xr:uid="{00000000-0005-0000-0000-000057A30000}"/>
    <cellStyle name="Porcentual 2 2 7 5 2" xfId="38451" xr:uid="{00000000-0005-0000-0000-000058A30000}"/>
    <cellStyle name="Porcentual 2 2 7 6" xfId="9955" xr:uid="{00000000-0005-0000-0000-000059A30000}"/>
    <cellStyle name="Porcentual 2 2 7 6 2" xfId="33136" xr:uid="{00000000-0005-0000-0000-00005AA30000}"/>
    <cellStyle name="Porcentual 2 2 7 7" xfId="20582" xr:uid="{00000000-0005-0000-0000-00005BA30000}"/>
    <cellStyle name="Porcentual 2 2 7 7 2" xfId="27826" xr:uid="{00000000-0005-0000-0000-00005CA30000}"/>
    <cellStyle name="Porcentual 2 2 7 8" xfId="22511" xr:uid="{00000000-0005-0000-0000-00005DA30000}"/>
    <cellStyle name="Porcentual 2 2 7 9" xfId="43777" xr:uid="{00000000-0005-0000-0000-00005EA30000}"/>
    <cellStyle name="Porcentual 2 2 8" xfId="567" xr:uid="{00000000-0005-0000-0000-00005FA30000}"/>
    <cellStyle name="Porcentual 2 2 8 10" xfId="2531" xr:uid="{00000000-0005-0000-0000-000060A30000}"/>
    <cellStyle name="Porcentual 2 2 8 2" xfId="6162" xr:uid="{00000000-0005-0000-0000-000061A30000}"/>
    <cellStyle name="Porcentual 2 2 8 2 2" xfId="16604" xr:uid="{00000000-0005-0000-0000-000062A30000}"/>
    <cellStyle name="Porcentual 2 2 8 2 2 2" xfId="39808" xr:uid="{00000000-0005-0000-0000-000063A30000}"/>
    <cellStyle name="Porcentual 2 2 8 2 3" xfId="11310" xr:uid="{00000000-0005-0000-0000-000064A30000}"/>
    <cellStyle name="Porcentual 2 2 8 2 3 2" xfId="34493" xr:uid="{00000000-0005-0000-0000-000065A30000}"/>
    <cellStyle name="Porcentual 2 2 8 2 4" xfId="29183" xr:uid="{00000000-0005-0000-0000-000066A30000}"/>
    <cellStyle name="Porcentual 2 2 8 2 5" xfId="23868" xr:uid="{00000000-0005-0000-0000-000067A30000}"/>
    <cellStyle name="Porcentual 2 2 8 3" xfId="7893" xr:uid="{00000000-0005-0000-0000-000068A30000}"/>
    <cellStyle name="Porcentual 2 2 8 3 2" xfId="18232" xr:uid="{00000000-0005-0000-0000-000069A30000}"/>
    <cellStyle name="Porcentual 2 2 8 3 2 2" xfId="41576" xr:uid="{00000000-0005-0000-0000-00006AA30000}"/>
    <cellStyle name="Porcentual 2 2 8 3 3" xfId="13077" xr:uid="{00000000-0005-0000-0000-00006BA30000}"/>
    <cellStyle name="Porcentual 2 2 8 3 3 2" xfId="36261" xr:uid="{00000000-0005-0000-0000-00006CA30000}"/>
    <cellStyle name="Porcentual 2 2 8 3 4" xfId="30951" xr:uid="{00000000-0005-0000-0000-00006DA30000}"/>
    <cellStyle name="Porcentual 2 2 8 3 5" xfId="25636" xr:uid="{00000000-0005-0000-0000-00006EA30000}"/>
    <cellStyle name="Porcentual 2 2 8 4" xfId="14858" xr:uid="{00000000-0005-0000-0000-00006FA30000}"/>
    <cellStyle name="Porcentual 2 2 8 4 2" xfId="38045" xr:uid="{00000000-0005-0000-0000-000070A30000}"/>
    <cellStyle name="Porcentual 2 2 8 5" xfId="9549" xr:uid="{00000000-0005-0000-0000-000071A30000}"/>
    <cellStyle name="Porcentual 2 2 8 5 2" xfId="32730" xr:uid="{00000000-0005-0000-0000-000072A30000}"/>
    <cellStyle name="Porcentual 2 2 8 6" xfId="20176" xr:uid="{00000000-0005-0000-0000-000073A30000}"/>
    <cellStyle name="Porcentual 2 2 8 6 2" xfId="27420" xr:uid="{00000000-0005-0000-0000-000074A30000}"/>
    <cellStyle name="Porcentual 2 2 8 7" xfId="22105" xr:uid="{00000000-0005-0000-0000-000075A30000}"/>
    <cellStyle name="Porcentual 2 2 8 8" xfId="43371" xr:uid="{00000000-0005-0000-0000-000076A30000}"/>
    <cellStyle name="Porcentual 2 2 8 9" xfId="5784" xr:uid="{00000000-0005-0000-0000-000077A30000}"/>
    <cellStyle name="Porcentual 2 2 9" xfId="1394" xr:uid="{00000000-0005-0000-0000-000078A30000}"/>
    <cellStyle name="Porcentual 2 2 9 10" xfId="3343" xr:uid="{00000000-0005-0000-0000-000079A30000}"/>
    <cellStyle name="Porcentual 2 2 9 2" xfId="6961" xr:uid="{00000000-0005-0000-0000-00007AA30000}"/>
    <cellStyle name="Porcentual 2 2 9 2 2" xfId="17332" xr:uid="{00000000-0005-0000-0000-00007BA30000}"/>
    <cellStyle name="Porcentual 2 2 9 2 2 2" xfId="40620" xr:uid="{00000000-0005-0000-0000-00007CA30000}"/>
    <cellStyle name="Porcentual 2 2 9 2 3" xfId="12122" xr:uid="{00000000-0005-0000-0000-00007DA30000}"/>
    <cellStyle name="Porcentual 2 2 9 2 3 2" xfId="35305" xr:uid="{00000000-0005-0000-0000-00007EA30000}"/>
    <cellStyle name="Porcentual 2 2 9 2 4" xfId="29995" xr:uid="{00000000-0005-0000-0000-00007FA30000}"/>
    <cellStyle name="Porcentual 2 2 9 2 5" xfId="24680" xr:uid="{00000000-0005-0000-0000-000080A30000}"/>
    <cellStyle name="Porcentual 2 2 9 3" xfId="8621" xr:uid="{00000000-0005-0000-0000-000081A30000}"/>
    <cellStyle name="Porcentual 2 2 9 3 2" xfId="19043" xr:uid="{00000000-0005-0000-0000-000082A30000}"/>
    <cellStyle name="Porcentual 2 2 9 3 2 2" xfId="42388" xr:uid="{00000000-0005-0000-0000-000083A30000}"/>
    <cellStyle name="Porcentual 2 2 9 3 3" xfId="13889" xr:uid="{00000000-0005-0000-0000-000084A30000}"/>
    <cellStyle name="Porcentual 2 2 9 3 3 2" xfId="37073" xr:uid="{00000000-0005-0000-0000-000085A30000}"/>
    <cellStyle name="Porcentual 2 2 9 3 4" xfId="31763" xr:uid="{00000000-0005-0000-0000-000086A30000}"/>
    <cellStyle name="Porcentual 2 2 9 3 5" xfId="26448" xr:uid="{00000000-0005-0000-0000-000087A30000}"/>
    <cellStyle name="Porcentual 2 2 9 4" xfId="15670" xr:uid="{00000000-0005-0000-0000-000088A30000}"/>
    <cellStyle name="Porcentual 2 2 9 4 2" xfId="38857" xr:uid="{00000000-0005-0000-0000-000089A30000}"/>
    <cellStyle name="Porcentual 2 2 9 5" xfId="10361" xr:uid="{00000000-0005-0000-0000-00008AA30000}"/>
    <cellStyle name="Porcentual 2 2 9 5 2" xfId="33542" xr:uid="{00000000-0005-0000-0000-00008BA30000}"/>
    <cellStyle name="Porcentual 2 2 9 6" xfId="20988" xr:uid="{00000000-0005-0000-0000-00008CA30000}"/>
    <cellStyle name="Porcentual 2 2 9 6 2" xfId="28232" xr:uid="{00000000-0005-0000-0000-00008DA30000}"/>
    <cellStyle name="Porcentual 2 2 9 7" xfId="22917" xr:uid="{00000000-0005-0000-0000-00008EA30000}"/>
    <cellStyle name="Porcentual 2 2 9 8" xfId="44183" xr:uid="{00000000-0005-0000-0000-00008FA30000}"/>
    <cellStyle name="Porcentual 2 2 9 9" xfId="5785" xr:uid="{00000000-0005-0000-0000-000090A30000}"/>
    <cellStyle name="Porcentual 2 20" xfId="14671" xr:uid="{00000000-0005-0000-0000-000091A30000}"/>
    <cellStyle name="Porcentual 2 20 2" xfId="37856" xr:uid="{00000000-0005-0000-0000-000092A30000}"/>
    <cellStyle name="Porcentual 2 21" xfId="9365" xr:uid="{00000000-0005-0000-0000-000093A30000}"/>
    <cellStyle name="Porcentual 2 21 2" xfId="32546" xr:uid="{00000000-0005-0000-0000-000094A30000}"/>
    <cellStyle name="Porcentual 2 22" xfId="20022" xr:uid="{00000000-0005-0000-0000-000095A30000}"/>
    <cellStyle name="Porcentual 2 22 2" xfId="27231" xr:uid="{00000000-0005-0000-0000-000096A30000}"/>
    <cellStyle name="Porcentual 2 23" xfId="21921" xr:uid="{00000000-0005-0000-0000-000097A30000}"/>
    <cellStyle name="Porcentual 2 24" xfId="43186" xr:uid="{00000000-0005-0000-0000-000098A30000}"/>
    <cellStyle name="Porcentual 2 25" xfId="5673" xr:uid="{00000000-0005-0000-0000-000099A30000}"/>
    <cellStyle name="Porcentual 2 26" xfId="2335" xr:uid="{00000000-0005-0000-0000-00009AA30000}"/>
    <cellStyle name="Porcentual 2 3" xfId="383" xr:uid="{00000000-0005-0000-0000-00009BA30000}"/>
    <cellStyle name="Porcentual 2 3 10" xfId="7774" xr:uid="{00000000-0005-0000-0000-00009CA30000}"/>
    <cellStyle name="Porcentual 2 3 10 2" xfId="18103" xr:uid="{00000000-0005-0000-0000-00009DA30000}"/>
    <cellStyle name="Porcentual 2 3 10 2 2" xfId="41444" xr:uid="{00000000-0005-0000-0000-00009EA30000}"/>
    <cellStyle name="Porcentual 2 3 10 3" xfId="12945" xr:uid="{00000000-0005-0000-0000-00009FA30000}"/>
    <cellStyle name="Porcentual 2 3 10 3 2" xfId="36129" xr:uid="{00000000-0005-0000-0000-0000A0A30000}"/>
    <cellStyle name="Porcentual 2 3 10 4" xfId="30819" xr:uid="{00000000-0005-0000-0000-0000A1A30000}"/>
    <cellStyle name="Porcentual 2 3 10 5" xfId="25504" xr:uid="{00000000-0005-0000-0000-0000A2A30000}"/>
    <cellStyle name="Porcentual 2 3 11" xfId="14726" xr:uid="{00000000-0005-0000-0000-0000A3A30000}"/>
    <cellStyle name="Porcentual 2 3 11 2" xfId="37913" xr:uid="{00000000-0005-0000-0000-0000A4A30000}"/>
    <cellStyle name="Porcentual 2 3 12" xfId="9417" xr:uid="{00000000-0005-0000-0000-0000A5A30000}"/>
    <cellStyle name="Porcentual 2 3 12 2" xfId="32598" xr:uid="{00000000-0005-0000-0000-0000A6A30000}"/>
    <cellStyle name="Porcentual 2 3 13" xfId="20024" xr:uid="{00000000-0005-0000-0000-0000A7A30000}"/>
    <cellStyle name="Porcentual 2 3 13 2" xfId="27288" xr:uid="{00000000-0005-0000-0000-0000A8A30000}"/>
    <cellStyle name="Porcentual 2 3 14" xfId="21973" xr:uid="{00000000-0005-0000-0000-0000A9A30000}"/>
    <cellStyle name="Porcentual 2 3 15" xfId="43219" xr:uid="{00000000-0005-0000-0000-0000AAA30000}"/>
    <cellStyle name="Porcentual 2 3 16" xfId="5786" xr:uid="{00000000-0005-0000-0000-0000ABA30000}"/>
    <cellStyle name="Porcentual 2 3 17" xfId="2379" xr:uid="{00000000-0005-0000-0000-0000ACA30000}"/>
    <cellStyle name="Porcentual 2 3 2" xfId="456" xr:uid="{00000000-0005-0000-0000-0000ADA30000}"/>
    <cellStyle name="Porcentual 2 3 2 10" xfId="14745" xr:uid="{00000000-0005-0000-0000-0000AEA30000}"/>
    <cellStyle name="Porcentual 2 3 2 10 2" xfId="37932" xr:uid="{00000000-0005-0000-0000-0000AFA30000}"/>
    <cellStyle name="Porcentual 2 3 2 11" xfId="9436" xr:uid="{00000000-0005-0000-0000-0000B0A30000}"/>
    <cellStyle name="Porcentual 2 3 2 11 2" xfId="32617" xr:uid="{00000000-0005-0000-0000-0000B1A30000}"/>
    <cellStyle name="Porcentual 2 3 2 12" xfId="20065" xr:uid="{00000000-0005-0000-0000-0000B2A30000}"/>
    <cellStyle name="Porcentual 2 3 2 12 2" xfId="27307" xr:uid="{00000000-0005-0000-0000-0000B3A30000}"/>
    <cellStyle name="Porcentual 2 3 2 13" xfId="21992" xr:uid="{00000000-0005-0000-0000-0000B4A30000}"/>
    <cellStyle name="Porcentual 2 3 2 14" xfId="43260" xr:uid="{00000000-0005-0000-0000-0000B5A30000}"/>
    <cellStyle name="Porcentual 2 3 2 15" xfId="5787" xr:uid="{00000000-0005-0000-0000-0000B6A30000}"/>
    <cellStyle name="Porcentual 2 3 2 16" xfId="2420" xr:uid="{00000000-0005-0000-0000-0000B7A30000}"/>
    <cellStyle name="Porcentual 2 3 2 2" xfId="516" xr:uid="{00000000-0005-0000-0000-0000B8A30000}"/>
    <cellStyle name="Porcentual 2 3 2 2 10" xfId="9498" xr:uid="{00000000-0005-0000-0000-0000B9A30000}"/>
    <cellStyle name="Porcentual 2 3 2 2 10 2" xfId="32679" xr:uid="{00000000-0005-0000-0000-0000BAA30000}"/>
    <cellStyle name="Porcentual 2 3 2 2 11" xfId="20125" xr:uid="{00000000-0005-0000-0000-0000BBA30000}"/>
    <cellStyle name="Porcentual 2 3 2 2 11 2" xfId="27369" xr:uid="{00000000-0005-0000-0000-0000BCA30000}"/>
    <cellStyle name="Porcentual 2 3 2 2 12" xfId="22054" xr:uid="{00000000-0005-0000-0000-0000BDA30000}"/>
    <cellStyle name="Porcentual 2 3 2 2 13" xfId="43320" xr:uid="{00000000-0005-0000-0000-0000BEA30000}"/>
    <cellStyle name="Porcentual 2 3 2 2 14" xfId="5788" xr:uid="{00000000-0005-0000-0000-0000BFA30000}"/>
    <cellStyle name="Porcentual 2 3 2 2 15" xfId="2480" xr:uid="{00000000-0005-0000-0000-0000C0A30000}"/>
    <cellStyle name="Porcentual 2 3 2 2 2" xfId="788" xr:uid="{00000000-0005-0000-0000-0000C1A30000}"/>
    <cellStyle name="Porcentual 2 3 2 2 2 10" xfId="43589" xr:uid="{00000000-0005-0000-0000-0000C2A30000}"/>
    <cellStyle name="Porcentual 2 3 2 2 2 11" xfId="5789" xr:uid="{00000000-0005-0000-0000-0000C3A30000}"/>
    <cellStyle name="Porcentual 2 3 2 2 2 12" xfId="2749" xr:uid="{00000000-0005-0000-0000-0000C4A30000}"/>
    <cellStyle name="Porcentual 2 3 2 2 2 2" xfId="1204" xr:uid="{00000000-0005-0000-0000-0000C5A30000}"/>
    <cellStyle name="Porcentual 2 3 2 2 2 2 10" xfId="5790" xr:uid="{00000000-0005-0000-0000-0000C6A30000}"/>
    <cellStyle name="Porcentual 2 3 2 2 2 2 11" xfId="3155" xr:uid="{00000000-0005-0000-0000-0000C7A30000}"/>
    <cellStyle name="Porcentual 2 3 2 2 2 2 2" xfId="2019" xr:uid="{00000000-0005-0000-0000-0000C8A30000}"/>
    <cellStyle name="Porcentual 2 3 2 2 2 2 2 10" xfId="3967" xr:uid="{00000000-0005-0000-0000-0000C9A30000}"/>
    <cellStyle name="Porcentual 2 3 2 2 2 2 2 2" xfId="7575" xr:uid="{00000000-0005-0000-0000-0000CAA30000}"/>
    <cellStyle name="Porcentual 2 3 2 2 2 2 2 2 2" xfId="17920" xr:uid="{00000000-0005-0000-0000-0000CBA30000}"/>
    <cellStyle name="Porcentual 2 3 2 2 2 2 2 2 2 2" xfId="41244" xr:uid="{00000000-0005-0000-0000-0000CCA30000}"/>
    <cellStyle name="Porcentual 2 3 2 2 2 2 2 2 3" xfId="12746" xr:uid="{00000000-0005-0000-0000-0000CDA30000}"/>
    <cellStyle name="Porcentual 2 3 2 2 2 2 2 2 3 2" xfId="35929" xr:uid="{00000000-0005-0000-0000-0000CEA30000}"/>
    <cellStyle name="Porcentual 2 3 2 2 2 2 2 2 4" xfId="30619" xr:uid="{00000000-0005-0000-0000-0000CFA30000}"/>
    <cellStyle name="Porcentual 2 3 2 2 2 2 2 2 5" xfId="25304" xr:uid="{00000000-0005-0000-0000-0000D0A30000}"/>
    <cellStyle name="Porcentual 2 3 2 2 2 2 2 3" xfId="9210" xr:uid="{00000000-0005-0000-0000-0000D1A30000}"/>
    <cellStyle name="Porcentual 2 3 2 2 2 2 2 3 2" xfId="19667" xr:uid="{00000000-0005-0000-0000-0000D2A30000}"/>
    <cellStyle name="Porcentual 2 3 2 2 2 2 2 3 2 2" xfId="43012" xr:uid="{00000000-0005-0000-0000-0000D3A30000}"/>
    <cellStyle name="Porcentual 2 3 2 2 2 2 2 3 3" xfId="14513" xr:uid="{00000000-0005-0000-0000-0000D4A30000}"/>
    <cellStyle name="Porcentual 2 3 2 2 2 2 2 3 3 2" xfId="37697" xr:uid="{00000000-0005-0000-0000-0000D5A30000}"/>
    <cellStyle name="Porcentual 2 3 2 2 2 2 2 3 4" xfId="32387" xr:uid="{00000000-0005-0000-0000-0000D6A30000}"/>
    <cellStyle name="Porcentual 2 3 2 2 2 2 2 3 5" xfId="27072" xr:uid="{00000000-0005-0000-0000-0000D7A30000}"/>
    <cellStyle name="Porcentual 2 3 2 2 2 2 2 4" xfId="16294" xr:uid="{00000000-0005-0000-0000-0000D8A30000}"/>
    <cellStyle name="Porcentual 2 3 2 2 2 2 2 4 2" xfId="39481" xr:uid="{00000000-0005-0000-0000-0000D9A30000}"/>
    <cellStyle name="Porcentual 2 3 2 2 2 2 2 5" xfId="10985" xr:uid="{00000000-0005-0000-0000-0000DAA30000}"/>
    <cellStyle name="Porcentual 2 3 2 2 2 2 2 5 2" xfId="34166" xr:uid="{00000000-0005-0000-0000-0000DBA30000}"/>
    <cellStyle name="Porcentual 2 3 2 2 2 2 2 6" xfId="21612" xr:uid="{00000000-0005-0000-0000-0000DCA30000}"/>
    <cellStyle name="Porcentual 2 3 2 2 2 2 2 6 2" xfId="28856" xr:uid="{00000000-0005-0000-0000-0000DDA30000}"/>
    <cellStyle name="Porcentual 2 3 2 2 2 2 2 7" xfId="23541" xr:uid="{00000000-0005-0000-0000-0000DEA30000}"/>
    <cellStyle name="Porcentual 2 3 2 2 2 2 2 8" xfId="44807" xr:uid="{00000000-0005-0000-0000-0000DFA30000}"/>
    <cellStyle name="Porcentual 2 3 2 2 2 2 2 9" xfId="5791" xr:uid="{00000000-0005-0000-0000-0000E0A30000}"/>
    <cellStyle name="Porcentual 2 3 2 2 2 2 3" xfId="6775" xr:uid="{00000000-0005-0000-0000-0000E1A30000}"/>
    <cellStyle name="Porcentual 2 3 2 2 2 2 3 2" xfId="17156" xr:uid="{00000000-0005-0000-0000-0000E2A30000}"/>
    <cellStyle name="Porcentual 2 3 2 2 2 2 3 2 2" xfId="40432" xr:uid="{00000000-0005-0000-0000-0000E3A30000}"/>
    <cellStyle name="Porcentual 2 3 2 2 2 2 3 3" xfId="11934" xr:uid="{00000000-0005-0000-0000-0000E4A30000}"/>
    <cellStyle name="Porcentual 2 3 2 2 2 2 3 3 2" xfId="35117" xr:uid="{00000000-0005-0000-0000-0000E5A30000}"/>
    <cellStyle name="Porcentual 2 3 2 2 2 2 3 4" xfId="29807" xr:uid="{00000000-0005-0000-0000-0000E6A30000}"/>
    <cellStyle name="Porcentual 2 3 2 2 2 2 3 5" xfId="24492" xr:uid="{00000000-0005-0000-0000-0000E7A30000}"/>
    <cellStyle name="Porcentual 2 3 2 2 2 2 4" xfId="8445" xr:uid="{00000000-0005-0000-0000-0000E8A30000}"/>
    <cellStyle name="Porcentual 2 3 2 2 2 2 4 2" xfId="18855" xr:uid="{00000000-0005-0000-0000-0000E9A30000}"/>
    <cellStyle name="Porcentual 2 3 2 2 2 2 4 2 2" xfId="42200" xr:uid="{00000000-0005-0000-0000-0000EAA30000}"/>
    <cellStyle name="Porcentual 2 3 2 2 2 2 4 3" xfId="13701" xr:uid="{00000000-0005-0000-0000-0000EBA30000}"/>
    <cellStyle name="Porcentual 2 3 2 2 2 2 4 3 2" xfId="36885" xr:uid="{00000000-0005-0000-0000-0000ECA30000}"/>
    <cellStyle name="Porcentual 2 3 2 2 2 2 4 4" xfId="31575" xr:uid="{00000000-0005-0000-0000-0000EDA30000}"/>
    <cellStyle name="Porcentual 2 3 2 2 2 2 4 5" xfId="26260" xr:uid="{00000000-0005-0000-0000-0000EEA30000}"/>
    <cellStyle name="Porcentual 2 3 2 2 2 2 5" xfId="15482" xr:uid="{00000000-0005-0000-0000-0000EFA30000}"/>
    <cellStyle name="Porcentual 2 3 2 2 2 2 5 2" xfId="38669" xr:uid="{00000000-0005-0000-0000-0000F0A30000}"/>
    <cellStyle name="Porcentual 2 3 2 2 2 2 6" xfId="10173" xr:uid="{00000000-0005-0000-0000-0000F1A30000}"/>
    <cellStyle name="Porcentual 2 3 2 2 2 2 6 2" xfId="33354" xr:uid="{00000000-0005-0000-0000-0000F2A30000}"/>
    <cellStyle name="Porcentual 2 3 2 2 2 2 7" xfId="20800" xr:uid="{00000000-0005-0000-0000-0000F3A30000}"/>
    <cellStyle name="Porcentual 2 3 2 2 2 2 7 2" xfId="28044" xr:uid="{00000000-0005-0000-0000-0000F4A30000}"/>
    <cellStyle name="Porcentual 2 3 2 2 2 2 8" xfId="22729" xr:uid="{00000000-0005-0000-0000-0000F5A30000}"/>
    <cellStyle name="Porcentual 2 3 2 2 2 2 9" xfId="43995" xr:uid="{00000000-0005-0000-0000-0000F6A30000}"/>
    <cellStyle name="Porcentual 2 3 2 2 2 3" xfId="1612" xr:uid="{00000000-0005-0000-0000-0000F7A30000}"/>
    <cellStyle name="Porcentual 2 3 2 2 2 3 10" xfId="3561" xr:uid="{00000000-0005-0000-0000-0000F8A30000}"/>
    <cellStyle name="Porcentual 2 3 2 2 2 3 2" xfId="7175" xr:uid="{00000000-0005-0000-0000-0000F9A30000}"/>
    <cellStyle name="Porcentual 2 3 2 2 2 3 2 2" xfId="17538" xr:uid="{00000000-0005-0000-0000-0000FAA30000}"/>
    <cellStyle name="Porcentual 2 3 2 2 2 3 2 2 2" xfId="40838" xr:uid="{00000000-0005-0000-0000-0000FBA30000}"/>
    <cellStyle name="Porcentual 2 3 2 2 2 3 2 3" xfId="12340" xr:uid="{00000000-0005-0000-0000-0000FCA30000}"/>
    <cellStyle name="Porcentual 2 3 2 2 2 3 2 3 2" xfId="35523" xr:uid="{00000000-0005-0000-0000-0000FDA30000}"/>
    <cellStyle name="Porcentual 2 3 2 2 2 3 2 4" xfId="30213" xr:uid="{00000000-0005-0000-0000-0000FEA30000}"/>
    <cellStyle name="Porcentual 2 3 2 2 2 3 2 5" xfId="24898" xr:uid="{00000000-0005-0000-0000-0000FFA30000}"/>
    <cellStyle name="Porcentual 2 3 2 2 2 3 3" xfId="8827" xr:uid="{00000000-0005-0000-0000-000000A40000}"/>
    <cellStyle name="Porcentual 2 3 2 2 2 3 3 2" xfId="19261" xr:uid="{00000000-0005-0000-0000-000001A40000}"/>
    <cellStyle name="Porcentual 2 3 2 2 2 3 3 2 2" xfId="42606" xr:uid="{00000000-0005-0000-0000-000002A40000}"/>
    <cellStyle name="Porcentual 2 3 2 2 2 3 3 3" xfId="14107" xr:uid="{00000000-0005-0000-0000-000003A40000}"/>
    <cellStyle name="Porcentual 2 3 2 2 2 3 3 3 2" xfId="37291" xr:uid="{00000000-0005-0000-0000-000004A40000}"/>
    <cellStyle name="Porcentual 2 3 2 2 2 3 3 4" xfId="31981" xr:uid="{00000000-0005-0000-0000-000005A40000}"/>
    <cellStyle name="Porcentual 2 3 2 2 2 3 3 5" xfId="26666" xr:uid="{00000000-0005-0000-0000-000006A40000}"/>
    <cellStyle name="Porcentual 2 3 2 2 2 3 4" xfId="15888" xr:uid="{00000000-0005-0000-0000-000007A40000}"/>
    <cellStyle name="Porcentual 2 3 2 2 2 3 4 2" xfId="39075" xr:uid="{00000000-0005-0000-0000-000008A40000}"/>
    <cellStyle name="Porcentual 2 3 2 2 2 3 5" xfId="10579" xr:uid="{00000000-0005-0000-0000-000009A40000}"/>
    <cellStyle name="Porcentual 2 3 2 2 2 3 5 2" xfId="33760" xr:uid="{00000000-0005-0000-0000-00000AA40000}"/>
    <cellStyle name="Porcentual 2 3 2 2 2 3 6" xfId="21206" xr:uid="{00000000-0005-0000-0000-00000BA40000}"/>
    <cellStyle name="Porcentual 2 3 2 2 2 3 6 2" xfId="28450" xr:uid="{00000000-0005-0000-0000-00000CA40000}"/>
    <cellStyle name="Porcentual 2 3 2 2 2 3 7" xfId="23135" xr:uid="{00000000-0005-0000-0000-00000DA40000}"/>
    <cellStyle name="Porcentual 2 3 2 2 2 3 8" xfId="44401" xr:uid="{00000000-0005-0000-0000-00000EA40000}"/>
    <cellStyle name="Porcentual 2 3 2 2 2 3 9" xfId="5792" xr:uid="{00000000-0005-0000-0000-00000FA40000}"/>
    <cellStyle name="Porcentual 2 3 2 2 2 4" xfId="6376" xr:uid="{00000000-0005-0000-0000-000010A40000}"/>
    <cellStyle name="Porcentual 2 3 2 2 2 4 2" xfId="16798" xr:uid="{00000000-0005-0000-0000-000011A40000}"/>
    <cellStyle name="Porcentual 2 3 2 2 2 4 2 2" xfId="40026" xr:uid="{00000000-0005-0000-0000-000012A40000}"/>
    <cellStyle name="Porcentual 2 3 2 2 2 4 3" xfId="11528" xr:uid="{00000000-0005-0000-0000-000013A40000}"/>
    <cellStyle name="Porcentual 2 3 2 2 2 4 3 2" xfId="34711" xr:uid="{00000000-0005-0000-0000-000014A40000}"/>
    <cellStyle name="Porcentual 2 3 2 2 2 4 4" xfId="29401" xr:uid="{00000000-0005-0000-0000-000015A40000}"/>
    <cellStyle name="Porcentual 2 3 2 2 2 4 5" xfId="24086" xr:uid="{00000000-0005-0000-0000-000016A40000}"/>
    <cellStyle name="Porcentual 2 3 2 2 2 5" xfId="8087" xr:uid="{00000000-0005-0000-0000-000017A40000}"/>
    <cellStyle name="Porcentual 2 3 2 2 2 5 2" xfId="18450" xr:uid="{00000000-0005-0000-0000-000018A40000}"/>
    <cellStyle name="Porcentual 2 3 2 2 2 5 2 2" xfId="41794" xr:uid="{00000000-0005-0000-0000-000019A40000}"/>
    <cellStyle name="Porcentual 2 3 2 2 2 5 3" xfId="13295" xr:uid="{00000000-0005-0000-0000-00001AA40000}"/>
    <cellStyle name="Porcentual 2 3 2 2 2 5 3 2" xfId="36479" xr:uid="{00000000-0005-0000-0000-00001BA40000}"/>
    <cellStyle name="Porcentual 2 3 2 2 2 5 4" xfId="31169" xr:uid="{00000000-0005-0000-0000-00001CA40000}"/>
    <cellStyle name="Porcentual 2 3 2 2 2 5 5" xfId="25854" xr:uid="{00000000-0005-0000-0000-00001DA40000}"/>
    <cellStyle name="Porcentual 2 3 2 2 2 6" xfId="15076" xr:uid="{00000000-0005-0000-0000-00001EA40000}"/>
    <cellStyle name="Porcentual 2 3 2 2 2 6 2" xfId="38263" xr:uid="{00000000-0005-0000-0000-00001FA40000}"/>
    <cellStyle name="Porcentual 2 3 2 2 2 7" xfId="9767" xr:uid="{00000000-0005-0000-0000-000020A40000}"/>
    <cellStyle name="Porcentual 2 3 2 2 2 7 2" xfId="32948" xr:uid="{00000000-0005-0000-0000-000021A40000}"/>
    <cellStyle name="Porcentual 2 3 2 2 2 8" xfId="20394" xr:uid="{00000000-0005-0000-0000-000022A40000}"/>
    <cellStyle name="Porcentual 2 3 2 2 2 8 2" xfId="27638" xr:uid="{00000000-0005-0000-0000-000023A40000}"/>
    <cellStyle name="Porcentual 2 3 2 2 2 9" xfId="22323" xr:uid="{00000000-0005-0000-0000-000024A40000}"/>
    <cellStyle name="Porcentual 2 3 2 2 3" xfId="925" xr:uid="{00000000-0005-0000-0000-000025A40000}"/>
    <cellStyle name="Porcentual 2 3 2 2 3 10" xfId="43718" xr:uid="{00000000-0005-0000-0000-000026A40000}"/>
    <cellStyle name="Porcentual 2 3 2 2 3 11" xfId="5793" xr:uid="{00000000-0005-0000-0000-000027A40000}"/>
    <cellStyle name="Porcentual 2 3 2 2 3 12" xfId="2878" xr:uid="{00000000-0005-0000-0000-000028A40000}"/>
    <cellStyle name="Porcentual 2 3 2 2 3 2" xfId="1333" xr:uid="{00000000-0005-0000-0000-000029A40000}"/>
    <cellStyle name="Porcentual 2 3 2 2 3 2 10" xfId="5794" xr:uid="{00000000-0005-0000-0000-00002AA40000}"/>
    <cellStyle name="Porcentual 2 3 2 2 3 2 11" xfId="3284" xr:uid="{00000000-0005-0000-0000-00002BA40000}"/>
    <cellStyle name="Porcentual 2 3 2 2 3 2 2" xfId="2148" xr:uid="{00000000-0005-0000-0000-00002CA40000}"/>
    <cellStyle name="Porcentual 2 3 2 2 3 2 2 10" xfId="4096" xr:uid="{00000000-0005-0000-0000-00002DA40000}"/>
    <cellStyle name="Porcentual 2 3 2 2 3 2 2 2" xfId="7702" xr:uid="{00000000-0005-0000-0000-00002EA40000}"/>
    <cellStyle name="Porcentual 2 3 2 2 3 2 2 2 2" xfId="18037" xr:uid="{00000000-0005-0000-0000-00002FA40000}"/>
    <cellStyle name="Porcentual 2 3 2 2 3 2 2 2 2 2" xfId="41373" xr:uid="{00000000-0005-0000-0000-000030A40000}"/>
    <cellStyle name="Porcentual 2 3 2 2 3 2 2 2 3" xfId="12875" xr:uid="{00000000-0005-0000-0000-000031A40000}"/>
    <cellStyle name="Porcentual 2 3 2 2 3 2 2 2 3 2" xfId="36058" xr:uid="{00000000-0005-0000-0000-000032A40000}"/>
    <cellStyle name="Porcentual 2 3 2 2 3 2 2 2 4" xfId="30748" xr:uid="{00000000-0005-0000-0000-000033A40000}"/>
    <cellStyle name="Porcentual 2 3 2 2 3 2 2 2 5" xfId="25433" xr:uid="{00000000-0005-0000-0000-000034A40000}"/>
    <cellStyle name="Porcentual 2 3 2 2 3 2 2 3" xfId="9327" xr:uid="{00000000-0005-0000-0000-000035A40000}"/>
    <cellStyle name="Porcentual 2 3 2 2 3 2 2 3 2" xfId="19796" xr:uid="{00000000-0005-0000-0000-000036A40000}"/>
    <cellStyle name="Porcentual 2 3 2 2 3 2 2 3 2 2" xfId="43141" xr:uid="{00000000-0005-0000-0000-000037A40000}"/>
    <cellStyle name="Porcentual 2 3 2 2 3 2 2 3 3" xfId="14642" xr:uid="{00000000-0005-0000-0000-000038A40000}"/>
    <cellStyle name="Porcentual 2 3 2 2 3 2 2 3 3 2" xfId="37826" xr:uid="{00000000-0005-0000-0000-000039A40000}"/>
    <cellStyle name="Porcentual 2 3 2 2 3 2 2 3 4" xfId="32516" xr:uid="{00000000-0005-0000-0000-00003AA40000}"/>
    <cellStyle name="Porcentual 2 3 2 2 3 2 2 3 5" xfId="27201" xr:uid="{00000000-0005-0000-0000-00003BA40000}"/>
    <cellStyle name="Porcentual 2 3 2 2 3 2 2 4" xfId="16423" xr:uid="{00000000-0005-0000-0000-00003CA40000}"/>
    <cellStyle name="Porcentual 2 3 2 2 3 2 2 4 2" xfId="39610" xr:uid="{00000000-0005-0000-0000-00003DA40000}"/>
    <cellStyle name="Porcentual 2 3 2 2 3 2 2 5" xfId="11114" xr:uid="{00000000-0005-0000-0000-00003EA40000}"/>
    <cellStyle name="Porcentual 2 3 2 2 3 2 2 5 2" xfId="34295" xr:uid="{00000000-0005-0000-0000-00003FA40000}"/>
    <cellStyle name="Porcentual 2 3 2 2 3 2 2 6" xfId="21741" xr:uid="{00000000-0005-0000-0000-000040A40000}"/>
    <cellStyle name="Porcentual 2 3 2 2 3 2 2 6 2" xfId="28985" xr:uid="{00000000-0005-0000-0000-000041A40000}"/>
    <cellStyle name="Porcentual 2 3 2 2 3 2 2 7" xfId="23670" xr:uid="{00000000-0005-0000-0000-000042A40000}"/>
    <cellStyle name="Porcentual 2 3 2 2 3 2 2 8" xfId="44936" xr:uid="{00000000-0005-0000-0000-000043A40000}"/>
    <cellStyle name="Porcentual 2 3 2 2 3 2 2 9" xfId="5795" xr:uid="{00000000-0005-0000-0000-000044A40000}"/>
    <cellStyle name="Porcentual 2 3 2 2 3 2 3" xfId="6902" xr:uid="{00000000-0005-0000-0000-000045A40000}"/>
    <cellStyle name="Porcentual 2 3 2 2 3 2 3 2" xfId="17273" xr:uid="{00000000-0005-0000-0000-000046A40000}"/>
    <cellStyle name="Porcentual 2 3 2 2 3 2 3 2 2" xfId="40561" xr:uid="{00000000-0005-0000-0000-000047A40000}"/>
    <cellStyle name="Porcentual 2 3 2 2 3 2 3 3" xfId="12063" xr:uid="{00000000-0005-0000-0000-000048A40000}"/>
    <cellStyle name="Porcentual 2 3 2 2 3 2 3 3 2" xfId="35246" xr:uid="{00000000-0005-0000-0000-000049A40000}"/>
    <cellStyle name="Porcentual 2 3 2 2 3 2 3 4" xfId="29936" xr:uid="{00000000-0005-0000-0000-00004AA40000}"/>
    <cellStyle name="Porcentual 2 3 2 2 3 2 3 5" xfId="24621" xr:uid="{00000000-0005-0000-0000-00004BA40000}"/>
    <cellStyle name="Porcentual 2 3 2 2 3 2 4" xfId="8562" xr:uid="{00000000-0005-0000-0000-00004CA40000}"/>
    <cellStyle name="Porcentual 2 3 2 2 3 2 4 2" xfId="18984" xr:uid="{00000000-0005-0000-0000-00004DA40000}"/>
    <cellStyle name="Porcentual 2 3 2 2 3 2 4 2 2" xfId="42329" xr:uid="{00000000-0005-0000-0000-00004EA40000}"/>
    <cellStyle name="Porcentual 2 3 2 2 3 2 4 3" xfId="13830" xr:uid="{00000000-0005-0000-0000-00004FA40000}"/>
    <cellStyle name="Porcentual 2 3 2 2 3 2 4 3 2" xfId="37014" xr:uid="{00000000-0005-0000-0000-000050A40000}"/>
    <cellStyle name="Porcentual 2 3 2 2 3 2 4 4" xfId="31704" xr:uid="{00000000-0005-0000-0000-000051A40000}"/>
    <cellStyle name="Porcentual 2 3 2 2 3 2 4 5" xfId="26389" xr:uid="{00000000-0005-0000-0000-000052A40000}"/>
    <cellStyle name="Porcentual 2 3 2 2 3 2 5" xfId="15611" xr:uid="{00000000-0005-0000-0000-000053A40000}"/>
    <cellStyle name="Porcentual 2 3 2 2 3 2 5 2" xfId="38798" xr:uid="{00000000-0005-0000-0000-000054A40000}"/>
    <cellStyle name="Porcentual 2 3 2 2 3 2 6" xfId="10302" xr:uid="{00000000-0005-0000-0000-000055A40000}"/>
    <cellStyle name="Porcentual 2 3 2 2 3 2 6 2" xfId="33483" xr:uid="{00000000-0005-0000-0000-000056A40000}"/>
    <cellStyle name="Porcentual 2 3 2 2 3 2 7" xfId="20929" xr:uid="{00000000-0005-0000-0000-000057A40000}"/>
    <cellStyle name="Porcentual 2 3 2 2 3 2 7 2" xfId="28173" xr:uid="{00000000-0005-0000-0000-000058A40000}"/>
    <cellStyle name="Porcentual 2 3 2 2 3 2 8" xfId="22858" xr:uid="{00000000-0005-0000-0000-000059A40000}"/>
    <cellStyle name="Porcentual 2 3 2 2 3 2 9" xfId="44124" xr:uid="{00000000-0005-0000-0000-00005AA40000}"/>
    <cellStyle name="Porcentual 2 3 2 2 3 3" xfId="1741" xr:uid="{00000000-0005-0000-0000-00005BA40000}"/>
    <cellStyle name="Porcentual 2 3 2 2 3 3 10" xfId="3690" xr:uid="{00000000-0005-0000-0000-00005CA40000}"/>
    <cellStyle name="Porcentual 2 3 2 2 3 3 2" xfId="7302" xr:uid="{00000000-0005-0000-0000-00005DA40000}"/>
    <cellStyle name="Porcentual 2 3 2 2 3 3 2 2" xfId="17655" xr:uid="{00000000-0005-0000-0000-00005EA40000}"/>
    <cellStyle name="Porcentual 2 3 2 2 3 3 2 2 2" xfId="40967" xr:uid="{00000000-0005-0000-0000-00005FA40000}"/>
    <cellStyle name="Porcentual 2 3 2 2 3 3 2 3" xfId="12469" xr:uid="{00000000-0005-0000-0000-000060A40000}"/>
    <cellStyle name="Porcentual 2 3 2 2 3 3 2 3 2" xfId="35652" xr:uid="{00000000-0005-0000-0000-000061A40000}"/>
    <cellStyle name="Porcentual 2 3 2 2 3 3 2 4" xfId="30342" xr:uid="{00000000-0005-0000-0000-000062A40000}"/>
    <cellStyle name="Porcentual 2 3 2 2 3 3 2 5" xfId="25027" xr:uid="{00000000-0005-0000-0000-000063A40000}"/>
    <cellStyle name="Porcentual 2 3 2 2 3 3 3" xfId="8944" xr:uid="{00000000-0005-0000-0000-000064A40000}"/>
    <cellStyle name="Porcentual 2 3 2 2 3 3 3 2" xfId="19390" xr:uid="{00000000-0005-0000-0000-000065A40000}"/>
    <cellStyle name="Porcentual 2 3 2 2 3 3 3 2 2" xfId="42735" xr:uid="{00000000-0005-0000-0000-000066A40000}"/>
    <cellStyle name="Porcentual 2 3 2 2 3 3 3 3" xfId="14236" xr:uid="{00000000-0005-0000-0000-000067A40000}"/>
    <cellStyle name="Porcentual 2 3 2 2 3 3 3 3 2" xfId="37420" xr:uid="{00000000-0005-0000-0000-000068A40000}"/>
    <cellStyle name="Porcentual 2 3 2 2 3 3 3 4" xfId="32110" xr:uid="{00000000-0005-0000-0000-000069A40000}"/>
    <cellStyle name="Porcentual 2 3 2 2 3 3 3 5" xfId="26795" xr:uid="{00000000-0005-0000-0000-00006AA40000}"/>
    <cellStyle name="Porcentual 2 3 2 2 3 3 4" xfId="16017" xr:uid="{00000000-0005-0000-0000-00006BA40000}"/>
    <cellStyle name="Porcentual 2 3 2 2 3 3 4 2" xfId="39204" xr:uid="{00000000-0005-0000-0000-00006CA40000}"/>
    <cellStyle name="Porcentual 2 3 2 2 3 3 5" xfId="10708" xr:uid="{00000000-0005-0000-0000-00006DA40000}"/>
    <cellStyle name="Porcentual 2 3 2 2 3 3 5 2" xfId="33889" xr:uid="{00000000-0005-0000-0000-00006EA40000}"/>
    <cellStyle name="Porcentual 2 3 2 2 3 3 6" xfId="21335" xr:uid="{00000000-0005-0000-0000-00006FA40000}"/>
    <cellStyle name="Porcentual 2 3 2 2 3 3 6 2" xfId="28579" xr:uid="{00000000-0005-0000-0000-000070A40000}"/>
    <cellStyle name="Porcentual 2 3 2 2 3 3 7" xfId="23264" xr:uid="{00000000-0005-0000-0000-000071A40000}"/>
    <cellStyle name="Porcentual 2 3 2 2 3 3 8" xfId="44530" xr:uid="{00000000-0005-0000-0000-000072A40000}"/>
    <cellStyle name="Porcentual 2 3 2 2 3 3 9" xfId="5796" xr:uid="{00000000-0005-0000-0000-000073A40000}"/>
    <cellStyle name="Porcentual 2 3 2 2 3 4" xfId="6503" xr:uid="{00000000-0005-0000-0000-000074A40000}"/>
    <cellStyle name="Porcentual 2 3 2 2 3 4 2" xfId="16903" xr:uid="{00000000-0005-0000-0000-000075A40000}"/>
    <cellStyle name="Porcentual 2 3 2 2 3 4 2 2" xfId="40155" xr:uid="{00000000-0005-0000-0000-000076A40000}"/>
    <cellStyle name="Porcentual 2 3 2 2 3 4 3" xfId="11657" xr:uid="{00000000-0005-0000-0000-000077A40000}"/>
    <cellStyle name="Porcentual 2 3 2 2 3 4 3 2" xfId="34840" xr:uid="{00000000-0005-0000-0000-000078A40000}"/>
    <cellStyle name="Porcentual 2 3 2 2 3 4 4" xfId="29530" xr:uid="{00000000-0005-0000-0000-000079A40000}"/>
    <cellStyle name="Porcentual 2 3 2 2 3 4 5" xfId="24215" xr:uid="{00000000-0005-0000-0000-00007AA40000}"/>
    <cellStyle name="Porcentual 2 3 2 2 3 5" xfId="8192" xr:uid="{00000000-0005-0000-0000-00007BA40000}"/>
    <cellStyle name="Porcentual 2 3 2 2 3 5 2" xfId="18579" xr:uid="{00000000-0005-0000-0000-00007CA40000}"/>
    <cellStyle name="Porcentual 2 3 2 2 3 5 2 2" xfId="41923" xr:uid="{00000000-0005-0000-0000-00007DA40000}"/>
    <cellStyle name="Porcentual 2 3 2 2 3 5 3" xfId="13424" xr:uid="{00000000-0005-0000-0000-00007EA40000}"/>
    <cellStyle name="Porcentual 2 3 2 2 3 5 3 2" xfId="36608" xr:uid="{00000000-0005-0000-0000-00007FA40000}"/>
    <cellStyle name="Porcentual 2 3 2 2 3 5 4" xfId="31298" xr:uid="{00000000-0005-0000-0000-000080A40000}"/>
    <cellStyle name="Porcentual 2 3 2 2 3 5 5" xfId="25983" xr:uid="{00000000-0005-0000-0000-000081A40000}"/>
    <cellStyle name="Porcentual 2 3 2 2 3 6" xfId="15205" xr:uid="{00000000-0005-0000-0000-000082A40000}"/>
    <cellStyle name="Porcentual 2 3 2 2 3 6 2" xfId="38392" xr:uid="{00000000-0005-0000-0000-000083A40000}"/>
    <cellStyle name="Porcentual 2 3 2 2 3 7" xfId="9896" xr:uid="{00000000-0005-0000-0000-000084A40000}"/>
    <cellStyle name="Porcentual 2 3 2 2 3 7 2" xfId="33077" xr:uid="{00000000-0005-0000-0000-000085A40000}"/>
    <cellStyle name="Porcentual 2 3 2 2 3 8" xfId="20523" xr:uid="{00000000-0005-0000-0000-000086A40000}"/>
    <cellStyle name="Porcentual 2 3 2 2 3 8 2" xfId="27767" xr:uid="{00000000-0005-0000-0000-000087A40000}"/>
    <cellStyle name="Porcentual 2 3 2 2 3 9" xfId="22452" xr:uid="{00000000-0005-0000-0000-000088A40000}"/>
    <cellStyle name="Porcentual 2 3 2 2 4" xfId="1069" xr:uid="{00000000-0005-0000-0000-000089A40000}"/>
    <cellStyle name="Porcentual 2 3 2 2 4 10" xfId="5797" xr:uid="{00000000-0005-0000-0000-00008AA40000}"/>
    <cellStyle name="Porcentual 2 3 2 2 4 11" xfId="3020" xr:uid="{00000000-0005-0000-0000-00008BA40000}"/>
    <cellStyle name="Porcentual 2 3 2 2 4 2" xfId="1884" xr:uid="{00000000-0005-0000-0000-00008CA40000}"/>
    <cellStyle name="Porcentual 2 3 2 2 4 2 10" xfId="3832" xr:uid="{00000000-0005-0000-0000-00008DA40000}"/>
    <cellStyle name="Porcentual 2 3 2 2 4 2 2" xfId="7442" xr:uid="{00000000-0005-0000-0000-00008EA40000}"/>
    <cellStyle name="Porcentual 2 3 2 2 4 2 2 2" xfId="17797" xr:uid="{00000000-0005-0000-0000-00008FA40000}"/>
    <cellStyle name="Porcentual 2 3 2 2 4 2 2 2 2" xfId="41109" xr:uid="{00000000-0005-0000-0000-000090A40000}"/>
    <cellStyle name="Porcentual 2 3 2 2 4 2 2 3" xfId="12611" xr:uid="{00000000-0005-0000-0000-000091A40000}"/>
    <cellStyle name="Porcentual 2 3 2 2 4 2 2 3 2" xfId="35794" xr:uid="{00000000-0005-0000-0000-000092A40000}"/>
    <cellStyle name="Porcentual 2 3 2 2 4 2 2 4" xfId="30484" xr:uid="{00000000-0005-0000-0000-000093A40000}"/>
    <cellStyle name="Porcentual 2 3 2 2 4 2 2 5" xfId="25169" xr:uid="{00000000-0005-0000-0000-000094A40000}"/>
    <cellStyle name="Porcentual 2 3 2 2 4 2 3" xfId="9087" xr:uid="{00000000-0005-0000-0000-000095A40000}"/>
    <cellStyle name="Porcentual 2 3 2 2 4 2 3 2" xfId="19532" xr:uid="{00000000-0005-0000-0000-000096A40000}"/>
    <cellStyle name="Porcentual 2 3 2 2 4 2 3 2 2" xfId="42877" xr:uid="{00000000-0005-0000-0000-000097A40000}"/>
    <cellStyle name="Porcentual 2 3 2 2 4 2 3 3" xfId="14378" xr:uid="{00000000-0005-0000-0000-000098A40000}"/>
    <cellStyle name="Porcentual 2 3 2 2 4 2 3 3 2" xfId="37562" xr:uid="{00000000-0005-0000-0000-000099A40000}"/>
    <cellStyle name="Porcentual 2 3 2 2 4 2 3 4" xfId="32252" xr:uid="{00000000-0005-0000-0000-00009AA40000}"/>
    <cellStyle name="Porcentual 2 3 2 2 4 2 3 5" xfId="26937" xr:uid="{00000000-0005-0000-0000-00009BA40000}"/>
    <cellStyle name="Porcentual 2 3 2 2 4 2 4" xfId="16159" xr:uid="{00000000-0005-0000-0000-00009CA40000}"/>
    <cellStyle name="Porcentual 2 3 2 2 4 2 4 2" xfId="39346" xr:uid="{00000000-0005-0000-0000-00009DA40000}"/>
    <cellStyle name="Porcentual 2 3 2 2 4 2 5" xfId="10850" xr:uid="{00000000-0005-0000-0000-00009EA40000}"/>
    <cellStyle name="Porcentual 2 3 2 2 4 2 5 2" xfId="34031" xr:uid="{00000000-0005-0000-0000-00009FA40000}"/>
    <cellStyle name="Porcentual 2 3 2 2 4 2 6" xfId="21477" xr:uid="{00000000-0005-0000-0000-0000A0A40000}"/>
    <cellStyle name="Porcentual 2 3 2 2 4 2 6 2" xfId="28721" xr:uid="{00000000-0005-0000-0000-0000A1A40000}"/>
    <cellStyle name="Porcentual 2 3 2 2 4 2 7" xfId="23406" xr:uid="{00000000-0005-0000-0000-0000A2A40000}"/>
    <cellStyle name="Porcentual 2 3 2 2 4 2 8" xfId="44672" xr:uid="{00000000-0005-0000-0000-0000A3A40000}"/>
    <cellStyle name="Porcentual 2 3 2 2 4 2 9" xfId="5798" xr:uid="{00000000-0005-0000-0000-0000A4A40000}"/>
    <cellStyle name="Porcentual 2 3 2 2 4 3" xfId="6642" xr:uid="{00000000-0005-0000-0000-0000A5A40000}"/>
    <cellStyle name="Porcentual 2 3 2 2 4 3 2" xfId="17045" xr:uid="{00000000-0005-0000-0000-0000A6A40000}"/>
    <cellStyle name="Porcentual 2 3 2 2 4 3 2 2" xfId="40297" xr:uid="{00000000-0005-0000-0000-0000A7A40000}"/>
    <cellStyle name="Porcentual 2 3 2 2 4 3 3" xfId="11799" xr:uid="{00000000-0005-0000-0000-0000A8A40000}"/>
    <cellStyle name="Porcentual 2 3 2 2 4 3 3 2" xfId="34982" xr:uid="{00000000-0005-0000-0000-0000A9A40000}"/>
    <cellStyle name="Porcentual 2 3 2 2 4 3 4" xfId="29672" xr:uid="{00000000-0005-0000-0000-0000AAA40000}"/>
    <cellStyle name="Porcentual 2 3 2 2 4 3 5" xfId="24357" xr:uid="{00000000-0005-0000-0000-0000ABA40000}"/>
    <cellStyle name="Porcentual 2 3 2 2 4 4" xfId="8334" xr:uid="{00000000-0005-0000-0000-0000ACA40000}"/>
    <cellStyle name="Porcentual 2 3 2 2 4 4 2" xfId="18720" xr:uid="{00000000-0005-0000-0000-0000ADA40000}"/>
    <cellStyle name="Porcentual 2 3 2 2 4 4 2 2" xfId="42065" xr:uid="{00000000-0005-0000-0000-0000AEA40000}"/>
    <cellStyle name="Porcentual 2 3 2 2 4 4 3" xfId="13566" xr:uid="{00000000-0005-0000-0000-0000AFA40000}"/>
    <cellStyle name="Porcentual 2 3 2 2 4 4 3 2" xfId="36750" xr:uid="{00000000-0005-0000-0000-0000B0A40000}"/>
    <cellStyle name="Porcentual 2 3 2 2 4 4 4" xfId="31440" xr:uid="{00000000-0005-0000-0000-0000B1A40000}"/>
    <cellStyle name="Porcentual 2 3 2 2 4 4 5" xfId="26125" xr:uid="{00000000-0005-0000-0000-0000B2A40000}"/>
    <cellStyle name="Porcentual 2 3 2 2 4 5" xfId="15347" xr:uid="{00000000-0005-0000-0000-0000B3A40000}"/>
    <cellStyle name="Porcentual 2 3 2 2 4 5 2" xfId="38534" xr:uid="{00000000-0005-0000-0000-0000B4A40000}"/>
    <cellStyle name="Porcentual 2 3 2 2 4 6" xfId="10038" xr:uid="{00000000-0005-0000-0000-0000B5A40000}"/>
    <cellStyle name="Porcentual 2 3 2 2 4 6 2" xfId="33219" xr:uid="{00000000-0005-0000-0000-0000B6A40000}"/>
    <cellStyle name="Porcentual 2 3 2 2 4 7" xfId="20665" xr:uid="{00000000-0005-0000-0000-0000B7A40000}"/>
    <cellStyle name="Porcentual 2 3 2 2 4 7 2" xfId="27909" xr:uid="{00000000-0005-0000-0000-0000B8A40000}"/>
    <cellStyle name="Porcentual 2 3 2 2 4 8" xfId="22594" xr:uid="{00000000-0005-0000-0000-0000B9A40000}"/>
    <cellStyle name="Porcentual 2 3 2 2 4 9" xfId="43860" xr:uid="{00000000-0005-0000-0000-0000BAA40000}"/>
    <cellStyle name="Porcentual 2 3 2 2 5" xfId="650" xr:uid="{00000000-0005-0000-0000-0000BBA40000}"/>
    <cellStyle name="Porcentual 2 3 2 2 5 10" xfId="2614" xr:uid="{00000000-0005-0000-0000-0000BCA40000}"/>
    <cellStyle name="Porcentual 2 3 2 2 5 2" xfId="6243" xr:uid="{00000000-0005-0000-0000-0000BDA40000}"/>
    <cellStyle name="Porcentual 2 3 2 2 5 2 2" xfId="16687" xr:uid="{00000000-0005-0000-0000-0000BEA40000}"/>
    <cellStyle name="Porcentual 2 3 2 2 5 2 2 2" xfId="39891" xr:uid="{00000000-0005-0000-0000-0000BFA40000}"/>
    <cellStyle name="Porcentual 2 3 2 2 5 2 3" xfId="11393" xr:uid="{00000000-0005-0000-0000-0000C0A40000}"/>
    <cellStyle name="Porcentual 2 3 2 2 5 2 3 2" xfId="34576" xr:uid="{00000000-0005-0000-0000-0000C1A40000}"/>
    <cellStyle name="Porcentual 2 3 2 2 5 2 4" xfId="29266" xr:uid="{00000000-0005-0000-0000-0000C2A40000}"/>
    <cellStyle name="Porcentual 2 3 2 2 5 2 5" xfId="23951" xr:uid="{00000000-0005-0000-0000-0000C3A40000}"/>
    <cellStyle name="Porcentual 2 3 2 2 5 3" xfId="7976" xr:uid="{00000000-0005-0000-0000-0000C4A40000}"/>
    <cellStyle name="Porcentual 2 3 2 2 5 3 2" xfId="18315" xr:uid="{00000000-0005-0000-0000-0000C5A40000}"/>
    <cellStyle name="Porcentual 2 3 2 2 5 3 2 2" xfId="41659" xr:uid="{00000000-0005-0000-0000-0000C6A40000}"/>
    <cellStyle name="Porcentual 2 3 2 2 5 3 3" xfId="13160" xr:uid="{00000000-0005-0000-0000-0000C7A40000}"/>
    <cellStyle name="Porcentual 2 3 2 2 5 3 3 2" xfId="36344" xr:uid="{00000000-0005-0000-0000-0000C8A40000}"/>
    <cellStyle name="Porcentual 2 3 2 2 5 3 4" xfId="31034" xr:uid="{00000000-0005-0000-0000-0000C9A40000}"/>
    <cellStyle name="Porcentual 2 3 2 2 5 3 5" xfId="25719" xr:uid="{00000000-0005-0000-0000-0000CAA40000}"/>
    <cellStyle name="Porcentual 2 3 2 2 5 4" xfId="14941" xr:uid="{00000000-0005-0000-0000-0000CBA40000}"/>
    <cellStyle name="Porcentual 2 3 2 2 5 4 2" xfId="38128" xr:uid="{00000000-0005-0000-0000-0000CCA40000}"/>
    <cellStyle name="Porcentual 2 3 2 2 5 5" xfId="9632" xr:uid="{00000000-0005-0000-0000-0000CDA40000}"/>
    <cellStyle name="Porcentual 2 3 2 2 5 5 2" xfId="32813" xr:uid="{00000000-0005-0000-0000-0000CEA40000}"/>
    <cellStyle name="Porcentual 2 3 2 2 5 6" xfId="20259" xr:uid="{00000000-0005-0000-0000-0000CFA40000}"/>
    <cellStyle name="Porcentual 2 3 2 2 5 6 2" xfId="27503" xr:uid="{00000000-0005-0000-0000-0000D0A40000}"/>
    <cellStyle name="Porcentual 2 3 2 2 5 7" xfId="22188" xr:uid="{00000000-0005-0000-0000-0000D1A40000}"/>
    <cellStyle name="Porcentual 2 3 2 2 5 8" xfId="43454" xr:uid="{00000000-0005-0000-0000-0000D2A40000}"/>
    <cellStyle name="Porcentual 2 3 2 2 5 9" xfId="5799" xr:uid="{00000000-0005-0000-0000-0000D3A40000}"/>
    <cellStyle name="Porcentual 2 3 2 2 6" xfId="1477" xr:uid="{00000000-0005-0000-0000-0000D4A40000}"/>
    <cellStyle name="Porcentual 2 3 2 2 6 10" xfId="3426" xr:uid="{00000000-0005-0000-0000-0000D5A40000}"/>
    <cellStyle name="Porcentual 2 3 2 2 6 2" xfId="7042" xr:uid="{00000000-0005-0000-0000-0000D6A40000}"/>
    <cellStyle name="Porcentual 2 3 2 2 6 2 2" xfId="17415" xr:uid="{00000000-0005-0000-0000-0000D7A40000}"/>
    <cellStyle name="Porcentual 2 3 2 2 6 2 2 2" xfId="40703" xr:uid="{00000000-0005-0000-0000-0000D8A40000}"/>
    <cellStyle name="Porcentual 2 3 2 2 6 2 3" xfId="12205" xr:uid="{00000000-0005-0000-0000-0000D9A40000}"/>
    <cellStyle name="Porcentual 2 3 2 2 6 2 3 2" xfId="35388" xr:uid="{00000000-0005-0000-0000-0000DAA40000}"/>
    <cellStyle name="Porcentual 2 3 2 2 6 2 4" xfId="30078" xr:uid="{00000000-0005-0000-0000-0000DBA40000}"/>
    <cellStyle name="Porcentual 2 3 2 2 6 2 5" xfId="24763" xr:uid="{00000000-0005-0000-0000-0000DCA40000}"/>
    <cellStyle name="Porcentual 2 3 2 2 6 3" xfId="8704" xr:uid="{00000000-0005-0000-0000-0000DDA40000}"/>
    <cellStyle name="Porcentual 2 3 2 2 6 3 2" xfId="19126" xr:uid="{00000000-0005-0000-0000-0000DEA40000}"/>
    <cellStyle name="Porcentual 2 3 2 2 6 3 2 2" xfId="42471" xr:uid="{00000000-0005-0000-0000-0000DFA40000}"/>
    <cellStyle name="Porcentual 2 3 2 2 6 3 3" xfId="13972" xr:uid="{00000000-0005-0000-0000-0000E0A40000}"/>
    <cellStyle name="Porcentual 2 3 2 2 6 3 3 2" xfId="37156" xr:uid="{00000000-0005-0000-0000-0000E1A40000}"/>
    <cellStyle name="Porcentual 2 3 2 2 6 3 4" xfId="31846" xr:uid="{00000000-0005-0000-0000-0000E2A40000}"/>
    <cellStyle name="Porcentual 2 3 2 2 6 3 5" xfId="26531" xr:uid="{00000000-0005-0000-0000-0000E3A40000}"/>
    <cellStyle name="Porcentual 2 3 2 2 6 4" xfId="15753" xr:uid="{00000000-0005-0000-0000-0000E4A40000}"/>
    <cellStyle name="Porcentual 2 3 2 2 6 4 2" xfId="38940" xr:uid="{00000000-0005-0000-0000-0000E5A40000}"/>
    <cellStyle name="Porcentual 2 3 2 2 6 5" xfId="10444" xr:uid="{00000000-0005-0000-0000-0000E6A40000}"/>
    <cellStyle name="Porcentual 2 3 2 2 6 5 2" xfId="33625" xr:uid="{00000000-0005-0000-0000-0000E7A40000}"/>
    <cellStyle name="Porcentual 2 3 2 2 6 6" xfId="21071" xr:uid="{00000000-0005-0000-0000-0000E8A40000}"/>
    <cellStyle name="Porcentual 2 3 2 2 6 6 2" xfId="28315" xr:uid="{00000000-0005-0000-0000-0000E9A40000}"/>
    <cellStyle name="Porcentual 2 3 2 2 6 7" xfId="23000" xr:uid="{00000000-0005-0000-0000-0000EAA40000}"/>
    <cellStyle name="Porcentual 2 3 2 2 6 8" xfId="44266" xr:uid="{00000000-0005-0000-0000-0000EBA40000}"/>
    <cellStyle name="Porcentual 2 3 2 2 6 9" xfId="5800" xr:uid="{00000000-0005-0000-0000-0000ECA40000}"/>
    <cellStyle name="Porcentual 2 3 2 2 7" xfId="6111" xr:uid="{00000000-0005-0000-0000-0000EDA40000}"/>
    <cellStyle name="Porcentual 2 3 2 2 7 2" xfId="16553" xr:uid="{00000000-0005-0000-0000-0000EEA40000}"/>
    <cellStyle name="Porcentual 2 3 2 2 7 2 2" xfId="39757" xr:uid="{00000000-0005-0000-0000-0000EFA40000}"/>
    <cellStyle name="Porcentual 2 3 2 2 7 3" xfId="11259" xr:uid="{00000000-0005-0000-0000-0000F0A40000}"/>
    <cellStyle name="Porcentual 2 3 2 2 7 3 2" xfId="34442" xr:uid="{00000000-0005-0000-0000-0000F1A40000}"/>
    <cellStyle name="Porcentual 2 3 2 2 7 4" xfId="29132" xr:uid="{00000000-0005-0000-0000-0000F2A40000}"/>
    <cellStyle name="Porcentual 2 3 2 2 7 5" xfId="23817" xr:uid="{00000000-0005-0000-0000-0000F3A40000}"/>
    <cellStyle name="Porcentual 2 3 2 2 8" xfId="7842" xr:uid="{00000000-0005-0000-0000-0000F4A40000}"/>
    <cellStyle name="Porcentual 2 3 2 2 8 2" xfId="18181" xr:uid="{00000000-0005-0000-0000-0000F5A40000}"/>
    <cellStyle name="Porcentual 2 3 2 2 8 2 2" xfId="41525" xr:uid="{00000000-0005-0000-0000-0000F6A40000}"/>
    <cellStyle name="Porcentual 2 3 2 2 8 3" xfId="13026" xr:uid="{00000000-0005-0000-0000-0000F7A40000}"/>
    <cellStyle name="Porcentual 2 3 2 2 8 3 2" xfId="36210" xr:uid="{00000000-0005-0000-0000-0000F8A40000}"/>
    <cellStyle name="Porcentual 2 3 2 2 8 4" xfId="30900" xr:uid="{00000000-0005-0000-0000-0000F9A40000}"/>
    <cellStyle name="Porcentual 2 3 2 2 8 5" xfId="25585" xr:uid="{00000000-0005-0000-0000-0000FAA40000}"/>
    <cellStyle name="Porcentual 2 3 2 2 9" xfId="14807" xr:uid="{00000000-0005-0000-0000-0000FBA40000}"/>
    <cellStyle name="Porcentual 2 3 2 2 9 2" xfId="37994" xr:uid="{00000000-0005-0000-0000-0000FCA40000}"/>
    <cellStyle name="Porcentual 2 3 2 3" xfId="726" xr:uid="{00000000-0005-0000-0000-0000FDA40000}"/>
    <cellStyle name="Porcentual 2 3 2 3 10" xfId="43527" xr:uid="{00000000-0005-0000-0000-0000FEA40000}"/>
    <cellStyle name="Porcentual 2 3 2 3 11" xfId="5801" xr:uid="{00000000-0005-0000-0000-0000FFA40000}"/>
    <cellStyle name="Porcentual 2 3 2 3 12" xfId="2687" xr:uid="{00000000-0005-0000-0000-000000A50000}"/>
    <cellStyle name="Porcentual 2 3 2 3 2" xfId="1142" xr:uid="{00000000-0005-0000-0000-000001A50000}"/>
    <cellStyle name="Porcentual 2 3 2 3 2 10" xfId="5802" xr:uid="{00000000-0005-0000-0000-000002A50000}"/>
    <cellStyle name="Porcentual 2 3 2 3 2 11" xfId="3093" xr:uid="{00000000-0005-0000-0000-000003A50000}"/>
    <cellStyle name="Porcentual 2 3 2 3 2 2" xfId="1957" xr:uid="{00000000-0005-0000-0000-000004A50000}"/>
    <cellStyle name="Porcentual 2 3 2 3 2 2 10" xfId="3905" xr:uid="{00000000-0005-0000-0000-000005A50000}"/>
    <cellStyle name="Porcentual 2 3 2 3 2 2 2" xfId="7514" xr:uid="{00000000-0005-0000-0000-000006A50000}"/>
    <cellStyle name="Porcentual 2 3 2 3 2 2 2 2" xfId="17858" xr:uid="{00000000-0005-0000-0000-000007A50000}"/>
    <cellStyle name="Porcentual 2 3 2 3 2 2 2 2 2" xfId="41182" xr:uid="{00000000-0005-0000-0000-000008A50000}"/>
    <cellStyle name="Porcentual 2 3 2 3 2 2 2 3" xfId="12684" xr:uid="{00000000-0005-0000-0000-000009A50000}"/>
    <cellStyle name="Porcentual 2 3 2 3 2 2 2 3 2" xfId="35867" xr:uid="{00000000-0005-0000-0000-00000AA50000}"/>
    <cellStyle name="Porcentual 2 3 2 3 2 2 2 4" xfId="30557" xr:uid="{00000000-0005-0000-0000-00000BA50000}"/>
    <cellStyle name="Porcentual 2 3 2 3 2 2 2 5" xfId="25242" xr:uid="{00000000-0005-0000-0000-00000CA50000}"/>
    <cellStyle name="Porcentual 2 3 2 3 2 2 3" xfId="9148" xr:uid="{00000000-0005-0000-0000-00000DA50000}"/>
    <cellStyle name="Porcentual 2 3 2 3 2 2 3 2" xfId="19605" xr:uid="{00000000-0005-0000-0000-00000EA50000}"/>
    <cellStyle name="Porcentual 2 3 2 3 2 2 3 2 2" xfId="42950" xr:uid="{00000000-0005-0000-0000-00000FA50000}"/>
    <cellStyle name="Porcentual 2 3 2 3 2 2 3 3" xfId="14451" xr:uid="{00000000-0005-0000-0000-000010A50000}"/>
    <cellStyle name="Porcentual 2 3 2 3 2 2 3 3 2" xfId="37635" xr:uid="{00000000-0005-0000-0000-000011A50000}"/>
    <cellStyle name="Porcentual 2 3 2 3 2 2 3 4" xfId="32325" xr:uid="{00000000-0005-0000-0000-000012A50000}"/>
    <cellStyle name="Porcentual 2 3 2 3 2 2 3 5" xfId="27010" xr:uid="{00000000-0005-0000-0000-000013A50000}"/>
    <cellStyle name="Porcentual 2 3 2 3 2 2 4" xfId="16232" xr:uid="{00000000-0005-0000-0000-000014A50000}"/>
    <cellStyle name="Porcentual 2 3 2 3 2 2 4 2" xfId="39419" xr:uid="{00000000-0005-0000-0000-000015A50000}"/>
    <cellStyle name="Porcentual 2 3 2 3 2 2 5" xfId="10923" xr:uid="{00000000-0005-0000-0000-000016A50000}"/>
    <cellStyle name="Porcentual 2 3 2 3 2 2 5 2" xfId="34104" xr:uid="{00000000-0005-0000-0000-000017A50000}"/>
    <cellStyle name="Porcentual 2 3 2 3 2 2 6" xfId="21550" xr:uid="{00000000-0005-0000-0000-000018A50000}"/>
    <cellStyle name="Porcentual 2 3 2 3 2 2 6 2" xfId="28794" xr:uid="{00000000-0005-0000-0000-000019A50000}"/>
    <cellStyle name="Porcentual 2 3 2 3 2 2 7" xfId="23479" xr:uid="{00000000-0005-0000-0000-00001AA50000}"/>
    <cellStyle name="Porcentual 2 3 2 3 2 2 8" xfId="44745" xr:uid="{00000000-0005-0000-0000-00001BA50000}"/>
    <cellStyle name="Porcentual 2 3 2 3 2 2 9" xfId="5803" xr:uid="{00000000-0005-0000-0000-00001CA50000}"/>
    <cellStyle name="Porcentual 2 3 2 3 2 3" xfId="6714" xr:uid="{00000000-0005-0000-0000-00001DA50000}"/>
    <cellStyle name="Porcentual 2 3 2 3 2 3 2" xfId="17106" xr:uid="{00000000-0005-0000-0000-00001EA50000}"/>
    <cellStyle name="Porcentual 2 3 2 3 2 3 2 2" xfId="40370" xr:uid="{00000000-0005-0000-0000-00001FA50000}"/>
    <cellStyle name="Porcentual 2 3 2 3 2 3 3" xfId="11872" xr:uid="{00000000-0005-0000-0000-000020A50000}"/>
    <cellStyle name="Porcentual 2 3 2 3 2 3 3 2" xfId="35055" xr:uid="{00000000-0005-0000-0000-000021A50000}"/>
    <cellStyle name="Porcentual 2 3 2 3 2 3 4" xfId="29745" xr:uid="{00000000-0005-0000-0000-000022A50000}"/>
    <cellStyle name="Porcentual 2 3 2 3 2 3 5" xfId="24430" xr:uid="{00000000-0005-0000-0000-000023A50000}"/>
    <cellStyle name="Porcentual 2 3 2 3 2 4" xfId="8395" xr:uid="{00000000-0005-0000-0000-000024A50000}"/>
    <cellStyle name="Porcentual 2 3 2 3 2 4 2" xfId="18793" xr:uid="{00000000-0005-0000-0000-000025A50000}"/>
    <cellStyle name="Porcentual 2 3 2 3 2 4 2 2" xfId="42138" xr:uid="{00000000-0005-0000-0000-000026A50000}"/>
    <cellStyle name="Porcentual 2 3 2 3 2 4 3" xfId="13639" xr:uid="{00000000-0005-0000-0000-000027A50000}"/>
    <cellStyle name="Porcentual 2 3 2 3 2 4 3 2" xfId="36823" xr:uid="{00000000-0005-0000-0000-000028A50000}"/>
    <cellStyle name="Porcentual 2 3 2 3 2 4 4" xfId="31513" xr:uid="{00000000-0005-0000-0000-000029A50000}"/>
    <cellStyle name="Porcentual 2 3 2 3 2 4 5" xfId="26198" xr:uid="{00000000-0005-0000-0000-00002AA50000}"/>
    <cellStyle name="Porcentual 2 3 2 3 2 5" xfId="15420" xr:uid="{00000000-0005-0000-0000-00002BA50000}"/>
    <cellStyle name="Porcentual 2 3 2 3 2 5 2" xfId="38607" xr:uid="{00000000-0005-0000-0000-00002CA50000}"/>
    <cellStyle name="Porcentual 2 3 2 3 2 6" xfId="10111" xr:uid="{00000000-0005-0000-0000-00002DA50000}"/>
    <cellStyle name="Porcentual 2 3 2 3 2 6 2" xfId="33292" xr:uid="{00000000-0005-0000-0000-00002EA50000}"/>
    <cellStyle name="Porcentual 2 3 2 3 2 7" xfId="20738" xr:uid="{00000000-0005-0000-0000-00002FA50000}"/>
    <cellStyle name="Porcentual 2 3 2 3 2 7 2" xfId="27982" xr:uid="{00000000-0005-0000-0000-000030A50000}"/>
    <cellStyle name="Porcentual 2 3 2 3 2 8" xfId="22667" xr:uid="{00000000-0005-0000-0000-000031A50000}"/>
    <cellStyle name="Porcentual 2 3 2 3 2 9" xfId="43933" xr:uid="{00000000-0005-0000-0000-000032A50000}"/>
    <cellStyle name="Porcentual 2 3 2 3 3" xfId="1550" xr:uid="{00000000-0005-0000-0000-000033A50000}"/>
    <cellStyle name="Porcentual 2 3 2 3 3 10" xfId="3499" xr:uid="{00000000-0005-0000-0000-000034A50000}"/>
    <cellStyle name="Porcentual 2 3 2 3 3 2" xfId="7114" xr:uid="{00000000-0005-0000-0000-000035A50000}"/>
    <cellStyle name="Porcentual 2 3 2 3 3 2 2" xfId="17476" xr:uid="{00000000-0005-0000-0000-000036A50000}"/>
    <cellStyle name="Porcentual 2 3 2 3 3 2 2 2" xfId="40776" xr:uid="{00000000-0005-0000-0000-000037A50000}"/>
    <cellStyle name="Porcentual 2 3 2 3 3 2 3" xfId="12278" xr:uid="{00000000-0005-0000-0000-000038A50000}"/>
    <cellStyle name="Porcentual 2 3 2 3 3 2 3 2" xfId="35461" xr:uid="{00000000-0005-0000-0000-000039A50000}"/>
    <cellStyle name="Porcentual 2 3 2 3 3 2 4" xfId="30151" xr:uid="{00000000-0005-0000-0000-00003AA50000}"/>
    <cellStyle name="Porcentual 2 3 2 3 3 2 5" xfId="24836" xr:uid="{00000000-0005-0000-0000-00003BA50000}"/>
    <cellStyle name="Porcentual 2 3 2 3 3 3" xfId="8765" xr:uid="{00000000-0005-0000-0000-00003CA50000}"/>
    <cellStyle name="Porcentual 2 3 2 3 3 3 2" xfId="19199" xr:uid="{00000000-0005-0000-0000-00003DA50000}"/>
    <cellStyle name="Porcentual 2 3 2 3 3 3 2 2" xfId="42544" xr:uid="{00000000-0005-0000-0000-00003EA50000}"/>
    <cellStyle name="Porcentual 2 3 2 3 3 3 3" xfId="14045" xr:uid="{00000000-0005-0000-0000-00003FA50000}"/>
    <cellStyle name="Porcentual 2 3 2 3 3 3 3 2" xfId="37229" xr:uid="{00000000-0005-0000-0000-000040A50000}"/>
    <cellStyle name="Porcentual 2 3 2 3 3 3 4" xfId="31919" xr:uid="{00000000-0005-0000-0000-000041A50000}"/>
    <cellStyle name="Porcentual 2 3 2 3 3 3 5" xfId="26604" xr:uid="{00000000-0005-0000-0000-000042A50000}"/>
    <cellStyle name="Porcentual 2 3 2 3 3 4" xfId="15826" xr:uid="{00000000-0005-0000-0000-000043A50000}"/>
    <cellStyle name="Porcentual 2 3 2 3 3 4 2" xfId="39013" xr:uid="{00000000-0005-0000-0000-000044A50000}"/>
    <cellStyle name="Porcentual 2 3 2 3 3 5" xfId="10517" xr:uid="{00000000-0005-0000-0000-000045A50000}"/>
    <cellStyle name="Porcentual 2 3 2 3 3 5 2" xfId="33698" xr:uid="{00000000-0005-0000-0000-000046A50000}"/>
    <cellStyle name="Porcentual 2 3 2 3 3 6" xfId="21144" xr:uid="{00000000-0005-0000-0000-000047A50000}"/>
    <cellStyle name="Porcentual 2 3 2 3 3 6 2" xfId="28388" xr:uid="{00000000-0005-0000-0000-000048A50000}"/>
    <cellStyle name="Porcentual 2 3 2 3 3 7" xfId="23073" xr:uid="{00000000-0005-0000-0000-000049A50000}"/>
    <cellStyle name="Porcentual 2 3 2 3 3 8" xfId="44339" xr:uid="{00000000-0005-0000-0000-00004AA50000}"/>
    <cellStyle name="Porcentual 2 3 2 3 3 9" xfId="5804" xr:uid="{00000000-0005-0000-0000-00004BA50000}"/>
    <cellStyle name="Porcentual 2 3 2 3 4" xfId="6315" xr:uid="{00000000-0005-0000-0000-00004CA50000}"/>
    <cellStyle name="Porcentual 2 3 2 3 4 2" xfId="16748" xr:uid="{00000000-0005-0000-0000-00004DA50000}"/>
    <cellStyle name="Porcentual 2 3 2 3 4 2 2" xfId="39964" xr:uid="{00000000-0005-0000-0000-00004EA50000}"/>
    <cellStyle name="Porcentual 2 3 2 3 4 3" xfId="11466" xr:uid="{00000000-0005-0000-0000-00004FA50000}"/>
    <cellStyle name="Porcentual 2 3 2 3 4 3 2" xfId="34649" xr:uid="{00000000-0005-0000-0000-000050A50000}"/>
    <cellStyle name="Porcentual 2 3 2 3 4 4" xfId="29339" xr:uid="{00000000-0005-0000-0000-000051A50000}"/>
    <cellStyle name="Porcentual 2 3 2 3 4 5" xfId="24024" xr:uid="{00000000-0005-0000-0000-000052A50000}"/>
    <cellStyle name="Porcentual 2 3 2 3 5" xfId="8037" xr:uid="{00000000-0005-0000-0000-000053A50000}"/>
    <cellStyle name="Porcentual 2 3 2 3 5 2" xfId="18388" xr:uid="{00000000-0005-0000-0000-000054A50000}"/>
    <cellStyle name="Porcentual 2 3 2 3 5 2 2" xfId="41732" xr:uid="{00000000-0005-0000-0000-000055A50000}"/>
    <cellStyle name="Porcentual 2 3 2 3 5 3" xfId="13233" xr:uid="{00000000-0005-0000-0000-000056A50000}"/>
    <cellStyle name="Porcentual 2 3 2 3 5 3 2" xfId="36417" xr:uid="{00000000-0005-0000-0000-000057A50000}"/>
    <cellStyle name="Porcentual 2 3 2 3 5 4" xfId="31107" xr:uid="{00000000-0005-0000-0000-000058A50000}"/>
    <cellStyle name="Porcentual 2 3 2 3 5 5" xfId="25792" xr:uid="{00000000-0005-0000-0000-000059A50000}"/>
    <cellStyle name="Porcentual 2 3 2 3 6" xfId="15014" xr:uid="{00000000-0005-0000-0000-00005AA50000}"/>
    <cellStyle name="Porcentual 2 3 2 3 6 2" xfId="38201" xr:uid="{00000000-0005-0000-0000-00005BA50000}"/>
    <cellStyle name="Porcentual 2 3 2 3 7" xfId="9705" xr:uid="{00000000-0005-0000-0000-00005CA50000}"/>
    <cellStyle name="Porcentual 2 3 2 3 7 2" xfId="32886" xr:uid="{00000000-0005-0000-0000-00005DA50000}"/>
    <cellStyle name="Porcentual 2 3 2 3 8" xfId="20332" xr:uid="{00000000-0005-0000-0000-00005EA50000}"/>
    <cellStyle name="Porcentual 2 3 2 3 8 2" xfId="27576" xr:uid="{00000000-0005-0000-0000-00005FA50000}"/>
    <cellStyle name="Porcentual 2 3 2 3 9" xfId="22261" xr:uid="{00000000-0005-0000-0000-000060A50000}"/>
    <cellStyle name="Porcentual 2 3 2 4" xfId="863" xr:uid="{00000000-0005-0000-0000-000061A50000}"/>
    <cellStyle name="Porcentual 2 3 2 4 10" xfId="43656" xr:uid="{00000000-0005-0000-0000-000062A50000}"/>
    <cellStyle name="Porcentual 2 3 2 4 11" xfId="5805" xr:uid="{00000000-0005-0000-0000-000063A50000}"/>
    <cellStyle name="Porcentual 2 3 2 4 12" xfId="2816" xr:uid="{00000000-0005-0000-0000-000064A50000}"/>
    <cellStyle name="Porcentual 2 3 2 4 2" xfId="1271" xr:uid="{00000000-0005-0000-0000-000065A50000}"/>
    <cellStyle name="Porcentual 2 3 2 4 2 10" xfId="5806" xr:uid="{00000000-0005-0000-0000-000066A50000}"/>
    <cellStyle name="Porcentual 2 3 2 4 2 11" xfId="3222" xr:uid="{00000000-0005-0000-0000-000067A50000}"/>
    <cellStyle name="Porcentual 2 3 2 4 2 2" xfId="2086" xr:uid="{00000000-0005-0000-0000-000068A50000}"/>
    <cellStyle name="Porcentual 2 3 2 4 2 2 10" xfId="4034" xr:uid="{00000000-0005-0000-0000-000069A50000}"/>
    <cellStyle name="Porcentual 2 3 2 4 2 2 2" xfId="7641" xr:uid="{00000000-0005-0000-0000-00006AA50000}"/>
    <cellStyle name="Porcentual 2 3 2 4 2 2 2 2" xfId="17975" xr:uid="{00000000-0005-0000-0000-00006BA50000}"/>
    <cellStyle name="Porcentual 2 3 2 4 2 2 2 2 2" xfId="41311" xr:uid="{00000000-0005-0000-0000-00006CA50000}"/>
    <cellStyle name="Porcentual 2 3 2 4 2 2 2 3" xfId="12813" xr:uid="{00000000-0005-0000-0000-00006DA50000}"/>
    <cellStyle name="Porcentual 2 3 2 4 2 2 2 3 2" xfId="35996" xr:uid="{00000000-0005-0000-0000-00006EA50000}"/>
    <cellStyle name="Porcentual 2 3 2 4 2 2 2 4" xfId="30686" xr:uid="{00000000-0005-0000-0000-00006FA50000}"/>
    <cellStyle name="Porcentual 2 3 2 4 2 2 2 5" xfId="25371" xr:uid="{00000000-0005-0000-0000-000070A50000}"/>
    <cellStyle name="Porcentual 2 3 2 4 2 2 3" xfId="9265" xr:uid="{00000000-0005-0000-0000-000071A50000}"/>
    <cellStyle name="Porcentual 2 3 2 4 2 2 3 2" xfId="19734" xr:uid="{00000000-0005-0000-0000-000072A50000}"/>
    <cellStyle name="Porcentual 2 3 2 4 2 2 3 2 2" xfId="43079" xr:uid="{00000000-0005-0000-0000-000073A50000}"/>
    <cellStyle name="Porcentual 2 3 2 4 2 2 3 3" xfId="14580" xr:uid="{00000000-0005-0000-0000-000074A50000}"/>
    <cellStyle name="Porcentual 2 3 2 4 2 2 3 3 2" xfId="37764" xr:uid="{00000000-0005-0000-0000-000075A50000}"/>
    <cellStyle name="Porcentual 2 3 2 4 2 2 3 4" xfId="32454" xr:uid="{00000000-0005-0000-0000-000076A50000}"/>
    <cellStyle name="Porcentual 2 3 2 4 2 2 3 5" xfId="27139" xr:uid="{00000000-0005-0000-0000-000077A50000}"/>
    <cellStyle name="Porcentual 2 3 2 4 2 2 4" xfId="16361" xr:uid="{00000000-0005-0000-0000-000078A50000}"/>
    <cellStyle name="Porcentual 2 3 2 4 2 2 4 2" xfId="39548" xr:uid="{00000000-0005-0000-0000-000079A50000}"/>
    <cellStyle name="Porcentual 2 3 2 4 2 2 5" xfId="11052" xr:uid="{00000000-0005-0000-0000-00007AA50000}"/>
    <cellStyle name="Porcentual 2 3 2 4 2 2 5 2" xfId="34233" xr:uid="{00000000-0005-0000-0000-00007BA50000}"/>
    <cellStyle name="Porcentual 2 3 2 4 2 2 6" xfId="21679" xr:uid="{00000000-0005-0000-0000-00007CA50000}"/>
    <cellStyle name="Porcentual 2 3 2 4 2 2 6 2" xfId="28923" xr:uid="{00000000-0005-0000-0000-00007DA50000}"/>
    <cellStyle name="Porcentual 2 3 2 4 2 2 7" xfId="23608" xr:uid="{00000000-0005-0000-0000-00007EA50000}"/>
    <cellStyle name="Porcentual 2 3 2 4 2 2 8" xfId="44874" xr:uid="{00000000-0005-0000-0000-00007FA50000}"/>
    <cellStyle name="Porcentual 2 3 2 4 2 2 9" xfId="5807" xr:uid="{00000000-0005-0000-0000-000080A50000}"/>
    <cellStyle name="Porcentual 2 3 2 4 2 3" xfId="6841" xr:uid="{00000000-0005-0000-0000-000081A50000}"/>
    <cellStyle name="Porcentual 2 3 2 4 2 3 2" xfId="17211" xr:uid="{00000000-0005-0000-0000-000082A50000}"/>
    <cellStyle name="Porcentual 2 3 2 4 2 3 2 2" xfId="40499" xr:uid="{00000000-0005-0000-0000-000083A50000}"/>
    <cellStyle name="Porcentual 2 3 2 4 2 3 3" xfId="12001" xr:uid="{00000000-0005-0000-0000-000084A50000}"/>
    <cellStyle name="Porcentual 2 3 2 4 2 3 3 2" xfId="35184" xr:uid="{00000000-0005-0000-0000-000085A50000}"/>
    <cellStyle name="Porcentual 2 3 2 4 2 3 4" xfId="29874" xr:uid="{00000000-0005-0000-0000-000086A50000}"/>
    <cellStyle name="Porcentual 2 3 2 4 2 3 5" xfId="24559" xr:uid="{00000000-0005-0000-0000-000087A50000}"/>
    <cellStyle name="Porcentual 2 3 2 4 2 4" xfId="8500" xr:uid="{00000000-0005-0000-0000-000088A50000}"/>
    <cellStyle name="Porcentual 2 3 2 4 2 4 2" xfId="18922" xr:uid="{00000000-0005-0000-0000-000089A50000}"/>
    <cellStyle name="Porcentual 2 3 2 4 2 4 2 2" xfId="42267" xr:uid="{00000000-0005-0000-0000-00008AA50000}"/>
    <cellStyle name="Porcentual 2 3 2 4 2 4 3" xfId="13768" xr:uid="{00000000-0005-0000-0000-00008BA50000}"/>
    <cellStyle name="Porcentual 2 3 2 4 2 4 3 2" xfId="36952" xr:uid="{00000000-0005-0000-0000-00008CA50000}"/>
    <cellStyle name="Porcentual 2 3 2 4 2 4 4" xfId="31642" xr:uid="{00000000-0005-0000-0000-00008DA50000}"/>
    <cellStyle name="Porcentual 2 3 2 4 2 4 5" xfId="26327" xr:uid="{00000000-0005-0000-0000-00008EA50000}"/>
    <cellStyle name="Porcentual 2 3 2 4 2 5" xfId="15549" xr:uid="{00000000-0005-0000-0000-00008FA50000}"/>
    <cellStyle name="Porcentual 2 3 2 4 2 5 2" xfId="38736" xr:uid="{00000000-0005-0000-0000-000090A50000}"/>
    <cellStyle name="Porcentual 2 3 2 4 2 6" xfId="10240" xr:uid="{00000000-0005-0000-0000-000091A50000}"/>
    <cellStyle name="Porcentual 2 3 2 4 2 6 2" xfId="33421" xr:uid="{00000000-0005-0000-0000-000092A50000}"/>
    <cellStyle name="Porcentual 2 3 2 4 2 7" xfId="20867" xr:uid="{00000000-0005-0000-0000-000093A50000}"/>
    <cellStyle name="Porcentual 2 3 2 4 2 7 2" xfId="28111" xr:uid="{00000000-0005-0000-0000-000094A50000}"/>
    <cellStyle name="Porcentual 2 3 2 4 2 8" xfId="22796" xr:uid="{00000000-0005-0000-0000-000095A50000}"/>
    <cellStyle name="Porcentual 2 3 2 4 2 9" xfId="44062" xr:uid="{00000000-0005-0000-0000-000096A50000}"/>
    <cellStyle name="Porcentual 2 3 2 4 3" xfId="1679" xr:uid="{00000000-0005-0000-0000-000097A50000}"/>
    <cellStyle name="Porcentual 2 3 2 4 3 10" xfId="3628" xr:uid="{00000000-0005-0000-0000-000098A50000}"/>
    <cellStyle name="Porcentual 2 3 2 4 3 2" xfId="7241" xr:uid="{00000000-0005-0000-0000-000099A50000}"/>
    <cellStyle name="Porcentual 2 3 2 4 3 2 2" xfId="17593" xr:uid="{00000000-0005-0000-0000-00009AA50000}"/>
    <cellStyle name="Porcentual 2 3 2 4 3 2 2 2" xfId="40905" xr:uid="{00000000-0005-0000-0000-00009BA50000}"/>
    <cellStyle name="Porcentual 2 3 2 4 3 2 3" xfId="12407" xr:uid="{00000000-0005-0000-0000-00009CA50000}"/>
    <cellStyle name="Porcentual 2 3 2 4 3 2 3 2" xfId="35590" xr:uid="{00000000-0005-0000-0000-00009DA50000}"/>
    <cellStyle name="Porcentual 2 3 2 4 3 2 4" xfId="30280" xr:uid="{00000000-0005-0000-0000-00009EA50000}"/>
    <cellStyle name="Porcentual 2 3 2 4 3 2 5" xfId="24965" xr:uid="{00000000-0005-0000-0000-00009FA50000}"/>
    <cellStyle name="Porcentual 2 3 2 4 3 3" xfId="8882" xr:uid="{00000000-0005-0000-0000-0000A0A50000}"/>
    <cellStyle name="Porcentual 2 3 2 4 3 3 2" xfId="19328" xr:uid="{00000000-0005-0000-0000-0000A1A50000}"/>
    <cellStyle name="Porcentual 2 3 2 4 3 3 2 2" xfId="42673" xr:uid="{00000000-0005-0000-0000-0000A2A50000}"/>
    <cellStyle name="Porcentual 2 3 2 4 3 3 3" xfId="14174" xr:uid="{00000000-0005-0000-0000-0000A3A50000}"/>
    <cellStyle name="Porcentual 2 3 2 4 3 3 3 2" xfId="37358" xr:uid="{00000000-0005-0000-0000-0000A4A50000}"/>
    <cellStyle name="Porcentual 2 3 2 4 3 3 4" xfId="32048" xr:uid="{00000000-0005-0000-0000-0000A5A50000}"/>
    <cellStyle name="Porcentual 2 3 2 4 3 3 5" xfId="26733" xr:uid="{00000000-0005-0000-0000-0000A6A50000}"/>
    <cellStyle name="Porcentual 2 3 2 4 3 4" xfId="15955" xr:uid="{00000000-0005-0000-0000-0000A7A50000}"/>
    <cellStyle name="Porcentual 2 3 2 4 3 4 2" xfId="39142" xr:uid="{00000000-0005-0000-0000-0000A8A50000}"/>
    <cellStyle name="Porcentual 2 3 2 4 3 5" xfId="10646" xr:uid="{00000000-0005-0000-0000-0000A9A50000}"/>
    <cellStyle name="Porcentual 2 3 2 4 3 5 2" xfId="33827" xr:uid="{00000000-0005-0000-0000-0000AAA50000}"/>
    <cellStyle name="Porcentual 2 3 2 4 3 6" xfId="21273" xr:uid="{00000000-0005-0000-0000-0000ABA50000}"/>
    <cellStyle name="Porcentual 2 3 2 4 3 6 2" xfId="28517" xr:uid="{00000000-0005-0000-0000-0000ACA50000}"/>
    <cellStyle name="Porcentual 2 3 2 4 3 7" xfId="23202" xr:uid="{00000000-0005-0000-0000-0000ADA50000}"/>
    <cellStyle name="Porcentual 2 3 2 4 3 8" xfId="44468" xr:uid="{00000000-0005-0000-0000-0000AEA50000}"/>
    <cellStyle name="Porcentual 2 3 2 4 3 9" xfId="5808" xr:uid="{00000000-0005-0000-0000-0000AFA50000}"/>
    <cellStyle name="Porcentual 2 3 2 4 4" xfId="6442" xr:uid="{00000000-0005-0000-0000-0000B0A50000}"/>
    <cellStyle name="Porcentual 2 3 2 4 4 2" xfId="16853" xr:uid="{00000000-0005-0000-0000-0000B1A50000}"/>
    <cellStyle name="Porcentual 2 3 2 4 4 2 2" xfId="40093" xr:uid="{00000000-0005-0000-0000-0000B2A50000}"/>
    <cellStyle name="Porcentual 2 3 2 4 4 3" xfId="11595" xr:uid="{00000000-0005-0000-0000-0000B3A50000}"/>
    <cellStyle name="Porcentual 2 3 2 4 4 3 2" xfId="34778" xr:uid="{00000000-0005-0000-0000-0000B4A50000}"/>
    <cellStyle name="Porcentual 2 3 2 4 4 4" xfId="29468" xr:uid="{00000000-0005-0000-0000-0000B5A50000}"/>
    <cellStyle name="Porcentual 2 3 2 4 4 5" xfId="24153" xr:uid="{00000000-0005-0000-0000-0000B6A50000}"/>
    <cellStyle name="Porcentual 2 3 2 4 5" xfId="8142" xr:uid="{00000000-0005-0000-0000-0000B7A50000}"/>
    <cellStyle name="Porcentual 2 3 2 4 5 2" xfId="18517" xr:uid="{00000000-0005-0000-0000-0000B8A50000}"/>
    <cellStyle name="Porcentual 2 3 2 4 5 2 2" xfId="41861" xr:uid="{00000000-0005-0000-0000-0000B9A50000}"/>
    <cellStyle name="Porcentual 2 3 2 4 5 3" xfId="13362" xr:uid="{00000000-0005-0000-0000-0000BAA50000}"/>
    <cellStyle name="Porcentual 2 3 2 4 5 3 2" xfId="36546" xr:uid="{00000000-0005-0000-0000-0000BBA50000}"/>
    <cellStyle name="Porcentual 2 3 2 4 5 4" xfId="31236" xr:uid="{00000000-0005-0000-0000-0000BCA50000}"/>
    <cellStyle name="Porcentual 2 3 2 4 5 5" xfId="25921" xr:uid="{00000000-0005-0000-0000-0000BDA50000}"/>
    <cellStyle name="Porcentual 2 3 2 4 6" xfId="15143" xr:uid="{00000000-0005-0000-0000-0000BEA50000}"/>
    <cellStyle name="Porcentual 2 3 2 4 6 2" xfId="38330" xr:uid="{00000000-0005-0000-0000-0000BFA50000}"/>
    <cellStyle name="Porcentual 2 3 2 4 7" xfId="9834" xr:uid="{00000000-0005-0000-0000-0000C0A50000}"/>
    <cellStyle name="Porcentual 2 3 2 4 7 2" xfId="33015" xr:uid="{00000000-0005-0000-0000-0000C1A50000}"/>
    <cellStyle name="Porcentual 2 3 2 4 8" xfId="20461" xr:uid="{00000000-0005-0000-0000-0000C2A50000}"/>
    <cellStyle name="Porcentual 2 3 2 4 8 2" xfId="27705" xr:uid="{00000000-0005-0000-0000-0000C3A50000}"/>
    <cellStyle name="Porcentual 2 3 2 4 9" xfId="22390" xr:uid="{00000000-0005-0000-0000-0000C4A50000}"/>
    <cellStyle name="Porcentual 2 3 2 5" xfId="1007" xr:uid="{00000000-0005-0000-0000-0000C5A50000}"/>
    <cellStyle name="Porcentual 2 3 2 5 10" xfId="5809" xr:uid="{00000000-0005-0000-0000-0000C6A50000}"/>
    <cellStyle name="Porcentual 2 3 2 5 11" xfId="2958" xr:uid="{00000000-0005-0000-0000-0000C7A50000}"/>
    <cellStyle name="Porcentual 2 3 2 5 2" xfId="1822" xr:uid="{00000000-0005-0000-0000-0000C8A50000}"/>
    <cellStyle name="Porcentual 2 3 2 5 2 10" xfId="3770" xr:uid="{00000000-0005-0000-0000-0000C9A50000}"/>
    <cellStyle name="Porcentual 2 3 2 5 2 2" xfId="7381" xr:uid="{00000000-0005-0000-0000-0000CAA50000}"/>
    <cellStyle name="Porcentual 2 3 2 5 2 2 2" xfId="17735" xr:uid="{00000000-0005-0000-0000-0000CBA50000}"/>
    <cellStyle name="Porcentual 2 3 2 5 2 2 2 2" xfId="41047" xr:uid="{00000000-0005-0000-0000-0000CCA50000}"/>
    <cellStyle name="Porcentual 2 3 2 5 2 2 3" xfId="12549" xr:uid="{00000000-0005-0000-0000-0000CDA50000}"/>
    <cellStyle name="Porcentual 2 3 2 5 2 2 3 2" xfId="35732" xr:uid="{00000000-0005-0000-0000-0000CEA50000}"/>
    <cellStyle name="Porcentual 2 3 2 5 2 2 4" xfId="30422" xr:uid="{00000000-0005-0000-0000-0000CFA50000}"/>
    <cellStyle name="Porcentual 2 3 2 5 2 2 5" xfId="25107" xr:uid="{00000000-0005-0000-0000-0000D0A50000}"/>
    <cellStyle name="Porcentual 2 3 2 5 2 3" xfId="9025" xr:uid="{00000000-0005-0000-0000-0000D1A50000}"/>
    <cellStyle name="Porcentual 2 3 2 5 2 3 2" xfId="19470" xr:uid="{00000000-0005-0000-0000-0000D2A50000}"/>
    <cellStyle name="Porcentual 2 3 2 5 2 3 2 2" xfId="42815" xr:uid="{00000000-0005-0000-0000-0000D3A50000}"/>
    <cellStyle name="Porcentual 2 3 2 5 2 3 3" xfId="14316" xr:uid="{00000000-0005-0000-0000-0000D4A50000}"/>
    <cellStyle name="Porcentual 2 3 2 5 2 3 3 2" xfId="37500" xr:uid="{00000000-0005-0000-0000-0000D5A50000}"/>
    <cellStyle name="Porcentual 2 3 2 5 2 3 4" xfId="32190" xr:uid="{00000000-0005-0000-0000-0000D6A50000}"/>
    <cellStyle name="Porcentual 2 3 2 5 2 3 5" xfId="26875" xr:uid="{00000000-0005-0000-0000-0000D7A50000}"/>
    <cellStyle name="Porcentual 2 3 2 5 2 4" xfId="16097" xr:uid="{00000000-0005-0000-0000-0000D8A50000}"/>
    <cellStyle name="Porcentual 2 3 2 5 2 4 2" xfId="39284" xr:uid="{00000000-0005-0000-0000-0000D9A50000}"/>
    <cellStyle name="Porcentual 2 3 2 5 2 5" xfId="10788" xr:uid="{00000000-0005-0000-0000-0000DAA50000}"/>
    <cellStyle name="Porcentual 2 3 2 5 2 5 2" xfId="33969" xr:uid="{00000000-0005-0000-0000-0000DBA50000}"/>
    <cellStyle name="Porcentual 2 3 2 5 2 6" xfId="21415" xr:uid="{00000000-0005-0000-0000-0000DCA50000}"/>
    <cellStyle name="Porcentual 2 3 2 5 2 6 2" xfId="28659" xr:uid="{00000000-0005-0000-0000-0000DDA50000}"/>
    <cellStyle name="Porcentual 2 3 2 5 2 7" xfId="23344" xr:uid="{00000000-0005-0000-0000-0000DEA50000}"/>
    <cellStyle name="Porcentual 2 3 2 5 2 8" xfId="44610" xr:uid="{00000000-0005-0000-0000-0000DFA50000}"/>
    <cellStyle name="Porcentual 2 3 2 5 2 9" xfId="5810" xr:uid="{00000000-0005-0000-0000-0000E0A50000}"/>
    <cellStyle name="Porcentual 2 3 2 5 3" xfId="6581" xr:uid="{00000000-0005-0000-0000-0000E1A50000}"/>
    <cellStyle name="Porcentual 2 3 2 5 3 2" xfId="16983" xr:uid="{00000000-0005-0000-0000-0000E2A50000}"/>
    <cellStyle name="Porcentual 2 3 2 5 3 2 2" xfId="40235" xr:uid="{00000000-0005-0000-0000-0000E3A50000}"/>
    <cellStyle name="Porcentual 2 3 2 5 3 3" xfId="11737" xr:uid="{00000000-0005-0000-0000-0000E4A50000}"/>
    <cellStyle name="Porcentual 2 3 2 5 3 3 2" xfId="34920" xr:uid="{00000000-0005-0000-0000-0000E5A50000}"/>
    <cellStyle name="Porcentual 2 3 2 5 3 4" xfId="29610" xr:uid="{00000000-0005-0000-0000-0000E6A50000}"/>
    <cellStyle name="Porcentual 2 3 2 5 3 5" xfId="24295" xr:uid="{00000000-0005-0000-0000-0000E7A50000}"/>
    <cellStyle name="Porcentual 2 3 2 5 4" xfId="8272" xr:uid="{00000000-0005-0000-0000-0000E8A50000}"/>
    <cellStyle name="Porcentual 2 3 2 5 4 2" xfId="18658" xr:uid="{00000000-0005-0000-0000-0000E9A50000}"/>
    <cellStyle name="Porcentual 2 3 2 5 4 2 2" xfId="42003" xr:uid="{00000000-0005-0000-0000-0000EAA50000}"/>
    <cellStyle name="Porcentual 2 3 2 5 4 3" xfId="13504" xr:uid="{00000000-0005-0000-0000-0000EBA50000}"/>
    <cellStyle name="Porcentual 2 3 2 5 4 3 2" xfId="36688" xr:uid="{00000000-0005-0000-0000-0000ECA50000}"/>
    <cellStyle name="Porcentual 2 3 2 5 4 4" xfId="31378" xr:uid="{00000000-0005-0000-0000-0000EDA50000}"/>
    <cellStyle name="Porcentual 2 3 2 5 4 5" xfId="26063" xr:uid="{00000000-0005-0000-0000-0000EEA50000}"/>
    <cellStyle name="Porcentual 2 3 2 5 5" xfId="15285" xr:uid="{00000000-0005-0000-0000-0000EFA50000}"/>
    <cellStyle name="Porcentual 2 3 2 5 5 2" xfId="38472" xr:uid="{00000000-0005-0000-0000-0000F0A50000}"/>
    <cellStyle name="Porcentual 2 3 2 5 6" xfId="9976" xr:uid="{00000000-0005-0000-0000-0000F1A50000}"/>
    <cellStyle name="Porcentual 2 3 2 5 6 2" xfId="33157" xr:uid="{00000000-0005-0000-0000-0000F2A50000}"/>
    <cellStyle name="Porcentual 2 3 2 5 7" xfId="20603" xr:uid="{00000000-0005-0000-0000-0000F3A50000}"/>
    <cellStyle name="Porcentual 2 3 2 5 7 2" xfId="27847" xr:uid="{00000000-0005-0000-0000-0000F4A50000}"/>
    <cellStyle name="Porcentual 2 3 2 5 8" xfId="22532" xr:uid="{00000000-0005-0000-0000-0000F5A50000}"/>
    <cellStyle name="Porcentual 2 3 2 5 9" xfId="43798" xr:uid="{00000000-0005-0000-0000-0000F6A50000}"/>
    <cellStyle name="Porcentual 2 3 2 6" xfId="588" xr:uid="{00000000-0005-0000-0000-0000F7A50000}"/>
    <cellStyle name="Porcentual 2 3 2 6 10" xfId="2552" xr:uid="{00000000-0005-0000-0000-0000F8A50000}"/>
    <cellStyle name="Porcentual 2 3 2 6 2" xfId="6182" xr:uid="{00000000-0005-0000-0000-0000F9A50000}"/>
    <cellStyle name="Porcentual 2 3 2 6 2 2" xfId="16625" xr:uid="{00000000-0005-0000-0000-0000FAA50000}"/>
    <cellStyle name="Porcentual 2 3 2 6 2 2 2" xfId="39829" xr:uid="{00000000-0005-0000-0000-0000FBA50000}"/>
    <cellStyle name="Porcentual 2 3 2 6 2 3" xfId="11331" xr:uid="{00000000-0005-0000-0000-0000FCA50000}"/>
    <cellStyle name="Porcentual 2 3 2 6 2 3 2" xfId="34514" xr:uid="{00000000-0005-0000-0000-0000FDA50000}"/>
    <cellStyle name="Porcentual 2 3 2 6 2 4" xfId="29204" xr:uid="{00000000-0005-0000-0000-0000FEA50000}"/>
    <cellStyle name="Porcentual 2 3 2 6 2 5" xfId="23889" xr:uid="{00000000-0005-0000-0000-0000FFA50000}"/>
    <cellStyle name="Porcentual 2 3 2 6 3" xfId="7914" xr:uid="{00000000-0005-0000-0000-000000A60000}"/>
    <cellStyle name="Porcentual 2 3 2 6 3 2" xfId="18253" xr:uid="{00000000-0005-0000-0000-000001A60000}"/>
    <cellStyle name="Porcentual 2 3 2 6 3 2 2" xfId="41597" xr:uid="{00000000-0005-0000-0000-000002A60000}"/>
    <cellStyle name="Porcentual 2 3 2 6 3 3" xfId="13098" xr:uid="{00000000-0005-0000-0000-000003A60000}"/>
    <cellStyle name="Porcentual 2 3 2 6 3 3 2" xfId="36282" xr:uid="{00000000-0005-0000-0000-000004A60000}"/>
    <cellStyle name="Porcentual 2 3 2 6 3 4" xfId="30972" xr:uid="{00000000-0005-0000-0000-000005A60000}"/>
    <cellStyle name="Porcentual 2 3 2 6 3 5" xfId="25657" xr:uid="{00000000-0005-0000-0000-000006A60000}"/>
    <cellStyle name="Porcentual 2 3 2 6 4" xfId="14879" xr:uid="{00000000-0005-0000-0000-000007A60000}"/>
    <cellStyle name="Porcentual 2 3 2 6 4 2" xfId="38066" xr:uid="{00000000-0005-0000-0000-000008A60000}"/>
    <cellStyle name="Porcentual 2 3 2 6 5" xfId="9570" xr:uid="{00000000-0005-0000-0000-000009A60000}"/>
    <cellStyle name="Porcentual 2 3 2 6 5 2" xfId="32751" xr:uid="{00000000-0005-0000-0000-00000AA60000}"/>
    <cellStyle name="Porcentual 2 3 2 6 6" xfId="20197" xr:uid="{00000000-0005-0000-0000-00000BA60000}"/>
    <cellStyle name="Porcentual 2 3 2 6 6 2" xfId="27441" xr:uid="{00000000-0005-0000-0000-00000CA60000}"/>
    <cellStyle name="Porcentual 2 3 2 6 7" xfId="22126" xr:uid="{00000000-0005-0000-0000-00000DA60000}"/>
    <cellStyle name="Porcentual 2 3 2 6 8" xfId="43392" xr:uid="{00000000-0005-0000-0000-00000EA60000}"/>
    <cellStyle name="Porcentual 2 3 2 6 9" xfId="5811" xr:uid="{00000000-0005-0000-0000-00000FA60000}"/>
    <cellStyle name="Porcentual 2 3 2 7" xfId="1415" xr:uid="{00000000-0005-0000-0000-000010A60000}"/>
    <cellStyle name="Porcentual 2 3 2 7 10" xfId="3364" xr:uid="{00000000-0005-0000-0000-000011A60000}"/>
    <cellStyle name="Porcentual 2 3 2 7 2" xfId="6981" xr:uid="{00000000-0005-0000-0000-000012A60000}"/>
    <cellStyle name="Porcentual 2 3 2 7 2 2" xfId="17353" xr:uid="{00000000-0005-0000-0000-000013A60000}"/>
    <cellStyle name="Porcentual 2 3 2 7 2 2 2" xfId="40641" xr:uid="{00000000-0005-0000-0000-000014A60000}"/>
    <cellStyle name="Porcentual 2 3 2 7 2 3" xfId="12143" xr:uid="{00000000-0005-0000-0000-000015A60000}"/>
    <cellStyle name="Porcentual 2 3 2 7 2 3 2" xfId="35326" xr:uid="{00000000-0005-0000-0000-000016A60000}"/>
    <cellStyle name="Porcentual 2 3 2 7 2 4" xfId="30016" xr:uid="{00000000-0005-0000-0000-000017A60000}"/>
    <cellStyle name="Porcentual 2 3 2 7 2 5" xfId="24701" xr:uid="{00000000-0005-0000-0000-000018A60000}"/>
    <cellStyle name="Porcentual 2 3 2 7 3" xfId="8642" xr:uid="{00000000-0005-0000-0000-000019A60000}"/>
    <cellStyle name="Porcentual 2 3 2 7 3 2" xfId="19064" xr:uid="{00000000-0005-0000-0000-00001AA60000}"/>
    <cellStyle name="Porcentual 2 3 2 7 3 2 2" xfId="42409" xr:uid="{00000000-0005-0000-0000-00001BA60000}"/>
    <cellStyle name="Porcentual 2 3 2 7 3 3" xfId="13910" xr:uid="{00000000-0005-0000-0000-00001CA60000}"/>
    <cellStyle name="Porcentual 2 3 2 7 3 3 2" xfId="37094" xr:uid="{00000000-0005-0000-0000-00001DA60000}"/>
    <cellStyle name="Porcentual 2 3 2 7 3 4" xfId="31784" xr:uid="{00000000-0005-0000-0000-00001EA60000}"/>
    <cellStyle name="Porcentual 2 3 2 7 3 5" xfId="26469" xr:uid="{00000000-0005-0000-0000-00001FA60000}"/>
    <cellStyle name="Porcentual 2 3 2 7 4" xfId="15691" xr:uid="{00000000-0005-0000-0000-000020A60000}"/>
    <cellStyle name="Porcentual 2 3 2 7 4 2" xfId="38878" xr:uid="{00000000-0005-0000-0000-000021A60000}"/>
    <cellStyle name="Porcentual 2 3 2 7 5" xfId="10382" xr:uid="{00000000-0005-0000-0000-000022A60000}"/>
    <cellStyle name="Porcentual 2 3 2 7 5 2" xfId="33563" xr:uid="{00000000-0005-0000-0000-000023A60000}"/>
    <cellStyle name="Porcentual 2 3 2 7 6" xfId="21009" xr:uid="{00000000-0005-0000-0000-000024A60000}"/>
    <cellStyle name="Porcentual 2 3 2 7 6 2" xfId="28253" xr:uid="{00000000-0005-0000-0000-000025A60000}"/>
    <cellStyle name="Porcentual 2 3 2 7 7" xfId="22938" xr:uid="{00000000-0005-0000-0000-000026A60000}"/>
    <cellStyle name="Porcentual 2 3 2 7 8" xfId="44204" xr:uid="{00000000-0005-0000-0000-000027A60000}"/>
    <cellStyle name="Porcentual 2 3 2 7 9" xfId="5812" xr:uid="{00000000-0005-0000-0000-000028A60000}"/>
    <cellStyle name="Porcentual 2 3 2 8" xfId="6049" xr:uid="{00000000-0005-0000-0000-000029A60000}"/>
    <cellStyle name="Porcentual 2 3 2 8 2" xfId="16504" xr:uid="{00000000-0005-0000-0000-00002AA60000}"/>
    <cellStyle name="Porcentual 2 3 2 8 2 2" xfId="39695" xr:uid="{00000000-0005-0000-0000-00002BA60000}"/>
    <cellStyle name="Porcentual 2 3 2 8 3" xfId="11197" xr:uid="{00000000-0005-0000-0000-00002CA60000}"/>
    <cellStyle name="Porcentual 2 3 2 8 3 2" xfId="34380" xr:uid="{00000000-0005-0000-0000-00002DA60000}"/>
    <cellStyle name="Porcentual 2 3 2 8 4" xfId="29070" xr:uid="{00000000-0005-0000-0000-00002EA60000}"/>
    <cellStyle name="Porcentual 2 3 2 8 5" xfId="23755" xr:uid="{00000000-0005-0000-0000-00002FA60000}"/>
    <cellStyle name="Porcentual 2 3 2 9" xfId="7793" xr:uid="{00000000-0005-0000-0000-000030A60000}"/>
    <cellStyle name="Porcentual 2 3 2 9 2" xfId="18120" xr:uid="{00000000-0005-0000-0000-000031A60000}"/>
    <cellStyle name="Porcentual 2 3 2 9 2 2" xfId="41463" xr:uid="{00000000-0005-0000-0000-000032A60000}"/>
    <cellStyle name="Porcentual 2 3 2 9 3" xfId="12964" xr:uid="{00000000-0005-0000-0000-000033A60000}"/>
    <cellStyle name="Porcentual 2 3 2 9 3 2" xfId="36148" xr:uid="{00000000-0005-0000-0000-000034A60000}"/>
    <cellStyle name="Porcentual 2 3 2 9 4" xfId="30838" xr:uid="{00000000-0005-0000-0000-000035A60000}"/>
    <cellStyle name="Porcentual 2 3 2 9 5" xfId="25523" xr:uid="{00000000-0005-0000-0000-000036A60000}"/>
    <cellStyle name="Porcentual 2 3 3" xfId="485" xr:uid="{00000000-0005-0000-0000-000037A60000}"/>
    <cellStyle name="Porcentual 2 3 3 10" xfId="9467" xr:uid="{00000000-0005-0000-0000-000038A60000}"/>
    <cellStyle name="Porcentual 2 3 3 10 2" xfId="32648" xr:uid="{00000000-0005-0000-0000-000039A60000}"/>
    <cellStyle name="Porcentual 2 3 3 11" xfId="20094" xr:uid="{00000000-0005-0000-0000-00003AA60000}"/>
    <cellStyle name="Porcentual 2 3 3 11 2" xfId="27338" xr:uid="{00000000-0005-0000-0000-00003BA60000}"/>
    <cellStyle name="Porcentual 2 3 3 12" xfId="22023" xr:uid="{00000000-0005-0000-0000-00003CA60000}"/>
    <cellStyle name="Porcentual 2 3 3 13" xfId="43289" xr:uid="{00000000-0005-0000-0000-00003DA60000}"/>
    <cellStyle name="Porcentual 2 3 3 14" xfId="5813" xr:uid="{00000000-0005-0000-0000-00003EA60000}"/>
    <cellStyle name="Porcentual 2 3 3 15" xfId="2449" xr:uid="{00000000-0005-0000-0000-00003FA60000}"/>
    <cellStyle name="Porcentual 2 3 3 2" xfId="757" xr:uid="{00000000-0005-0000-0000-000040A60000}"/>
    <cellStyle name="Porcentual 2 3 3 2 10" xfId="43558" xr:uid="{00000000-0005-0000-0000-000041A60000}"/>
    <cellStyle name="Porcentual 2 3 3 2 11" xfId="5814" xr:uid="{00000000-0005-0000-0000-000042A60000}"/>
    <cellStyle name="Porcentual 2 3 3 2 12" xfId="2718" xr:uid="{00000000-0005-0000-0000-000043A60000}"/>
    <cellStyle name="Porcentual 2 3 3 2 2" xfId="1173" xr:uid="{00000000-0005-0000-0000-000044A60000}"/>
    <cellStyle name="Porcentual 2 3 3 2 2 10" xfId="5815" xr:uid="{00000000-0005-0000-0000-000045A60000}"/>
    <cellStyle name="Porcentual 2 3 3 2 2 11" xfId="3124" xr:uid="{00000000-0005-0000-0000-000046A60000}"/>
    <cellStyle name="Porcentual 2 3 3 2 2 2" xfId="1988" xr:uid="{00000000-0005-0000-0000-000047A60000}"/>
    <cellStyle name="Porcentual 2 3 3 2 2 2 10" xfId="3936" xr:uid="{00000000-0005-0000-0000-000048A60000}"/>
    <cellStyle name="Porcentual 2 3 3 2 2 2 2" xfId="7545" xr:uid="{00000000-0005-0000-0000-000049A60000}"/>
    <cellStyle name="Porcentual 2 3 3 2 2 2 2 2" xfId="17889" xr:uid="{00000000-0005-0000-0000-00004AA60000}"/>
    <cellStyle name="Porcentual 2 3 3 2 2 2 2 2 2" xfId="41213" xr:uid="{00000000-0005-0000-0000-00004BA60000}"/>
    <cellStyle name="Porcentual 2 3 3 2 2 2 2 3" xfId="12715" xr:uid="{00000000-0005-0000-0000-00004CA60000}"/>
    <cellStyle name="Porcentual 2 3 3 2 2 2 2 3 2" xfId="35898" xr:uid="{00000000-0005-0000-0000-00004DA60000}"/>
    <cellStyle name="Porcentual 2 3 3 2 2 2 2 4" xfId="30588" xr:uid="{00000000-0005-0000-0000-00004EA60000}"/>
    <cellStyle name="Porcentual 2 3 3 2 2 2 2 5" xfId="25273" xr:uid="{00000000-0005-0000-0000-00004FA60000}"/>
    <cellStyle name="Porcentual 2 3 3 2 2 2 3" xfId="9179" xr:uid="{00000000-0005-0000-0000-000050A60000}"/>
    <cellStyle name="Porcentual 2 3 3 2 2 2 3 2" xfId="19636" xr:uid="{00000000-0005-0000-0000-000051A60000}"/>
    <cellStyle name="Porcentual 2 3 3 2 2 2 3 2 2" xfId="42981" xr:uid="{00000000-0005-0000-0000-000052A60000}"/>
    <cellStyle name="Porcentual 2 3 3 2 2 2 3 3" xfId="14482" xr:uid="{00000000-0005-0000-0000-000053A60000}"/>
    <cellStyle name="Porcentual 2 3 3 2 2 2 3 3 2" xfId="37666" xr:uid="{00000000-0005-0000-0000-000054A60000}"/>
    <cellStyle name="Porcentual 2 3 3 2 2 2 3 4" xfId="32356" xr:uid="{00000000-0005-0000-0000-000055A60000}"/>
    <cellStyle name="Porcentual 2 3 3 2 2 2 3 5" xfId="27041" xr:uid="{00000000-0005-0000-0000-000056A60000}"/>
    <cellStyle name="Porcentual 2 3 3 2 2 2 4" xfId="16263" xr:uid="{00000000-0005-0000-0000-000057A60000}"/>
    <cellStyle name="Porcentual 2 3 3 2 2 2 4 2" xfId="39450" xr:uid="{00000000-0005-0000-0000-000058A60000}"/>
    <cellStyle name="Porcentual 2 3 3 2 2 2 5" xfId="10954" xr:uid="{00000000-0005-0000-0000-000059A60000}"/>
    <cellStyle name="Porcentual 2 3 3 2 2 2 5 2" xfId="34135" xr:uid="{00000000-0005-0000-0000-00005AA60000}"/>
    <cellStyle name="Porcentual 2 3 3 2 2 2 6" xfId="21581" xr:uid="{00000000-0005-0000-0000-00005BA60000}"/>
    <cellStyle name="Porcentual 2 3 3 2 2 2 6 2" xfId="28825" xr:uid="{00000000-0005-0000-0000-00005CA60000}"/>
    <cellStyle name="Porcentual 2 3 3 2 2 2 7" xfId="23510" xr:uid="{00000000-0005-0000-0000-00005DA60000}"/>
    <cellStyle name="Porcentual 2 3 3 2 2 2 8" xfId="44776" xr:uid="{00000000-0005-0000-0000-00005EA60000}"/>
    <cellStyle name="Porcentual 2 3 3 2 2 2 9" xfId="5816" xr:uid="{00000000-0005-0000-0000-00005FA60000}"/>
    <cellStyle name="Porcentual 2 3 3 2 2 3" xfId="6745" xr:uid="{00000000-0005-0000-0000-000060A60000}"/>
    <cellStyle name="Porcentual 2 3 3 2 2 3 2" xfId="17137" xr:uid="{00000000-0005-0000-0000-000061A60000}"/>
    <cellStyle name="Porcentual 2 3 3 2 2 3 2 2" xfId="40401" xr:uid="{00000000-0005-0000-0000-000062A60000}"/>
    <cellStyle name="Porcentual 2 3 3 2 2 3 3" xfId="11903" xr:uid="{00000000-0005-0000-0000-000063A60000}"/>
    <cellStyle name="Porcentual 2 3 3 2 2 3 3 2" xfId="35086" xr:uid="{00000000-0005-0000-0000-000064A60000}"/>
    <cellStyle name="Porcentual 2 3 3 2 2 3 4" xfId="29776" xr:uid="{00000000-0005-0000-0000-000065A60000}"/>
    <cellStyle name="Porcentual 2 3 3 2 2 3 5" xfId="24461" xr:uid="{00000000-0005-0000-0000-000066A60000}"/>
    <cellStyle name="Porcentual 2 3 3 2 2 4" xfId="8426" xr:uid="{00000000-0005-0000-0000-000067A60000}"/>
    <cellStyle name="Porcentual 2 3 3 2 2 4 2" xfId="18824" xr:uid="{00000000-0005-0000-0000-000068A60000}"/>
    <cellStyle name="Porcentual 2 3 3 2 2 4 2 2" xfId="42169" xr:uid="{00000000-0005-0000-0000-000069A60000}"/>
    <cellStyle name="Porcentual 2 3 3 2 2 4 3" xfId="13670" xr:uid="{00000000-0005-0000-0000-00006AA60000}"/>
    <cellStyle name="Porcentual 2 3 3 2 2 4 3 2" xfId="36854" xr:uid="{00000000-0005-0000-0000-00006BA60000}"/>
    <cellStyle name="Porcentual 2 3 3 2 2 4 4" xfId="31544" xr:uid="{00000000-0005-0000-0000-00006CA60000}"/>
    <cellStyle name="Porcentual 2 3 3 2 2 4 5" xfId="26229" xr:uid="{00000000-0005-0000-0000-00006DA60000}"/>
    <cellStyle name="Porcentual 2 3 3 2 2 5" xfId="15451" xr:uid="{00000000-0005-0000-0000-00006EA60000}"/>
    <cellStyle name="Porcentual 2 3 3 2 2 5 2" xfId="38638" xr:uid="{00000000-0005-0000-0000-00006FA60000}"/>
    <cellStyle name="Porcentual 2 3 3 2 2 6" xfId="10142" xr:uid="{00000000-0005-0000-0000-000070A60000}"/>
    <cellStyle name="Porcentual 2 3 3 2 2 6 2" xfId="33323" xr:uid="{00000000-0005-0000-0000-000071A60000}"/>
    <cellStyle name="Porcentual 2 3 3 2 2 7" xfId="20769" xr:uid="{00000000-0005-0000-0000-000072A60000}"/>
    <cellStyle name="Porcentual 2 3 3 2 2 7 2" xfId="28013" xr:uid="{00000000-0005-0000-0000-000073A60000}"/>
    <cellStyle name="Porcentual 2 3 3 2 2 8" xfId="22698" xr:uid="{00000000-0005-0000-0000-000074A60000}"/>
    <cellStyle name="Porcentual 2 3 3 2 2 9" xfId="43964" xr:uid="{00000000-0005-0000-0000-000075A60000}"/>
    <cellStyle name="Porcentual 2 3 3 2 3" xfId="1581" xr:uid="{00000000-0005-0000-0000-000076A60000}"/>
    <cellStyle name="Porcentual 2 3 3 2 3 10" xfId="3530" xr:uid="{00000000-0005-0000-0000-000077A60000}"/>
    <cellStyle name="Porcentual 2 3 3 2 3 2" xfId="7145" xr:uid="{00000000-0005-0000-0000-000078A60000}"/>
    <cellStyle name="Porcentual 2 3 3 2 3 2 2" xfId="17507" xr:uid="{00000000-0005-0000-0000-000079A60000}"/>
    <cellStyle name="Porcentual 2 3 3 2 3 2 2 2" xfId="40807" xr:uid="{00000000-0005-0000-0000-00007AA60000}"/>
    <cellStyle name="Porcentual 2 3 3 2 3 2 3" xfId="12309" xr:uid="{00000000-0005-0000-0000-00007BA60000}"/>
    <cellStyle name="Porcentual 2 3 3 2 3 2 3 2" xfId="35492" xr:uid="{00000000-0005-0000-0000-00007CA60000}"/>
    <cellStyle name="Porcentual 2 3 3 2 3 2 4" xfId="30182" xr:uid="{00000000-0005-0000-0000-00007DA60000}"/>
    <cellStyle name="Porcentual 2 3 3 2 3 2 5" xfId="24867" xr:uid="{00000000-0005-0000-0000-00007EA60000}"/>
    <cellStyle name="Porcentual 2 3 3 2 3 3" xfId="8796" xr:uid="{00000000-0005-0000-0000-00007FA60000}"/>
    <cellStyle name="Porcentual 2 3 3 2 3 3 2" xfId="19230" xr:uid="{00000000-0005-0000-0000-000080A60000}"/>
    <cellStyle name="Porcentual 2 3 3 2 3 3 2 2" xfId="42575" xr:uid="{00000000-0005-0000-0000-000081A60000}"/>
    <cellStyle name="Porcentual 2 3 3 2 3 3 3" xfId="14076" xr:uid="{00000000-0005-0000-0000-000082A60000}"/>
    <cellStyle name="Porcentual 2 3 3 2 3 3 3 2" xfId="37260" xr:uid="{00000000-0005-0000-0000-000083A60000}"/>
    <cellStyle name="Porcentual 2 3 3 2 3 3 4" xfId="31950" xr:uid="{00000000-0005-0000-0000-000084A60000}"/>
    <cellStyle name="Porcentual 2 3 3 2 3 3 5" xfId="26635" xr:uid="{00000000-0005-0000-0000-000085A60000}"/>
    <cellStyle name="Porcentual 2 3 3 2 3 4" xfId="15857" xr:uid="{00000000-0005-0000-0000-000086A60000}"/>
    <cellStyle name="Porcentual 2 3 3 2 3 4 2" xfId="39044" xr:uid="{00000000-0005-0000-0000-000087A60000}"/>
    <cellStyle name="Porcentual 2 3 3 2 3 5" xfId="10548" xr:uid="{00000000-0005-0000-0000-000088A60000}"/>
    <cellStyle name="Porcentual 2 3 3 2 3 5 2" xfId="33729" xr:uid="{00000000-0005-0000-0000-000089A60000}"/>
    <cellStyle name="Porcentual 2 3 3 2 3 6" xfId="21175" xr:uid="{00000000-0005-0000-0000-00008AA60000}"/>
    <cellStyle name="Porcentual 2 3 3 2 3 6 2" xfId="28419" xr:uid="{00000000-0005-0000-0000-00008BA60000}"/>
    <cellStyle name="Porcentual 2 3 3 2 3 7" xfId="23104" xr:uid="{00000000-0005-0000-0000-00008CA60000}"/>
    <cellStyle name="Porcentual 2 3 3 2 3 8" xfId="44370" xr:uid="{00000000-0005-0000-0000-00008DA60000}"/>
    <cellStyle name="Porcentual 2 3 3 2 3 9" xfId="5817" xr:uid="{00000000-0005-0000-0000-00008EA60000}"/>
    <cellStyle name="Porcentual 2 3 3 2 4" xfId="6346" xr:uid="{00000000-0005-0000-0000-00008FA60000}"/>
    <cellStyle name="Porcentual 2 3 3 2 4 2" xfId="16779" xr:uid="{00000000-0005-0000-0000-000090A60000}"/>
    <cellStyle name="Porcentual 2 3 3 2 4 2 2" xfId="39995" xr:uid="{00000000-0005-0000-0000-000091A60000}"/>
    <cellStyle name="Porcentual 2 3 3 2 4 3" xfId="11497" xr:uid="{00000000-0005-0000-0000-000092A60000}"/>
    <cellStyle name="Porcentual 2 3 3 2 4 3 2" xfId="34680" xr:uid="{00000000-0005-0000-0000-000093A60000}"/>
    <cellStyle name="Porcentual 2 3 3 2 4 4" xfId="29370" xr:uid="{00000000-0005-0000-0000-000094A60000}"/>
    <cellStyle name="Porcentual 2 3 3 2 4 5" xfId="24055" xr:uid="{00000000-0005-0000-0000-000095A60000}"/>
    <cellStyle name="Porcentual 2 3 3 2 5" xfId="8068" xr:uid="{00000000-0005-0000-0000-000096A60000}"/>
    <cellStyle name="Porcentual 2 3 3 2 5 2" xfId="18419" xr:uid="{00000000-0005-0000-0000-000097A60000}"/>
    <cellStyle name="Porcentual 2 3 3 2 5 2 2" xfId="41763" xr:uid="{00000000-0005-0000-0000-000098A60000}"/>
    <cellStyle name="Porcentual 2 3 3 2 5 3" xfId="13264" xr:uid="{00000000-0005-0000-0000-000099A60000}"/>
    <cellStyle name="Porcentual 2 3 3 2 5 3 2" xfId="36448" xr:uid="{00000000-0005-0000-0000-00009AA60000}"/>
    <cellStyle name="Porcentual 2 3 3 2 5 4" xfId="31138" xr:uid="{00000000-0005-0000-0000-00009BA60000}"/>
    <cellStyle name="Porcentual 2 3 3 2 5 5" xfId="25823" xr:uid="{00000000-0005-0000-0000-00009CA60000}"/>
    <cellStyle name="Porcentual 2 3 3 2 6" xfId="15045" xr:uid="{00000000-0005-0000-0000-00009DA60000}"/>
    <cellStyle name="Porcentual 2 3 3 2 6 2" xfId="38232" xr:uid="{00000000-0005-0000-0000-00009EA60000}"/>
    <cellStyle name="Porcentual 2 3 3 2 7" xfId="9736" xr:uid="{00000000-0005-0000-0000-00009FA60000}"/>
    <cellStyle name="Porcentual 2 3 3 2 7 2" xfId="32917" xr:uid="{00000000-0005-0000-0000-0000A0A60000}"/>
    <cellStyle name="Porcentual 2 3 3 2 8" xfId="20363" xr:uid="{00000000-0005-0000-0000-0000A1A60000}"/>
    <cellStyle name="Porcentual 2 3 3 2 8 2" xfId="27607" xr:uid="{00000000-0005-0000-0000-0000A2A60000}"/>
    <cellStyle name="Porcentual 2 3 3 2 9" xfId="22292" xr:uid="{00000000-0005-0000-0000-0000A3A60000}"/>
    <cellStyle name="Porcentual 2 3 3 3" xfId="894" xr:uid="{00000000-0005-0000-0000-0000A4A60000}"/>
    <cellStyle name="Porcentual 2 3 3 3 10" xfId="43687" xr:uid="{00000000-0005-0000-0000-0000A5A60000}"/>
    <cellStyle name="Porcentual 2 3 3 3 11" xfId="5818" xr:uid="{00000000-0005-0000-0000-0000A6A60000}"/>
    <cellStyle name="Porcentual 2 3 3 3 12" xfId="2847" xr:uid="{00000000-0005-0000-0000-0000A7A60000}"/>
    <cellStyle name="Porcentual 2 3 3 3 2" xfId="1302" xr:uid="{00000000-0005-0000-0000-0000A8A60000}"/>
    <cellStyle name="Porcentual 2 3 3 3 2 10" xfId="5819" xr:uid="{00000000-0005-0000-0000-0000A9A60000}"/>
    <cellStyle name="Porcentual 2 3 3 3 2 11" xfId="3253" xr:uid="{00000000-0005-0000-0000-0000AAA60000}"/>
    <cellStyle name="Porcentual 2 3 3 3 2 2" xfId="2117" xr:uid="{00000000-0005-0000-0000-0000ABA60000}"/>
    <cellStyle name="Porcentual 2 3 3 3 2 2 10" xfId="4065" xr:uid="{00000000-0005-0000-0000-0000ACA60000}"/>
    <cellStyle name="Porcentual 2 3 3 3 2 2 2" xfId="7672" xr:uid="{00000000-0005-0000-0000-0000ADA60000}"/>
    <cellStyle name="Porcentual 2 3 3 3 2 2 2 2" xfId="18006" xr:uid="{00000000-0005-0000-0000-0000AEA60000}"/>
    <cellStyle name="Porcentual 2 3 3 3 2 2 2 2 2" xfId="41342" xr:uid="{00000000-0005-0000-0000-0000AFA60000}"/>
    <cellStyle name="Porcentual 2 3 3 3 2 2 2 3" xfId="12844" xr:uid="{00000000-0005-0000-0000-0000B0A60000}"/>
    <cellStyle name="Porcentual 2 3 3 3 2 2 2 3 2" xfId="36027" xr:uid="{00000000-0005-0000-0000-0000B1A60000}"/>
    <cellStyle name="Porcentual 2 3 3 3 2 2 2 4" xfId="30717" xr:uid="{00000000-0005-0000-0000-0000B2A60000}"/>
    <cellStyle name="Porcentual 2 3 3 3 2 2 2 5" xfId="25402" xr:uid="{00000000-0005-0000-0000-0000B3A60000}"/>
    <cellStyle name="Porcentual 2 3 3 3 2 2 3" xfId="9296" xr:uid="{00000000-0005-0000-0000-0000B4A60000}"/>
    <cellStyle name="Porcentual 2 3 3 3 2 2 3 2" xfId="19765" xr:uid="{00000000-0005-0000-0000-0000B5A60000}"/>
    <cellStyle name="Porcentual 2 3 3 3 2 2 3 2 2" xfId="43110" xr:uid="{00000000-0005-0000-0000-0000B6A60000}"/>
    <cellStyle name="Porcentual 2 3 3 3 2 2 3 3" xfId="14611" xr:uid="{00000000-0005-0000-0000-0000B7A60000}"/>
    <cellStyle name="Porcentual 2 3 3 3 2 2 3 3 2" xfId="37795" xr:uid="{00000000-0005-0000-0000-0000B8A60000}"/>
    <cellStyle name="Porcentual 2 3 3 3 2 2 3 4" xfId="32485" xr:uid="{00000000-0005-0000-0000-0000B9A60000}"/>
    <cellStyle name="Porcentual 2 3 3 3 2 2 3 5" xfId="27170" xr:uid="{00000000-0005-0000-0000-0000BAA60000}"/>
    <cellStyle name="Porcentual 2 3 3 3 2 2 4" xfId="16392" xr:uid="{00000000-0005-0000-0000-0000BBA60000}"/>
    <cellStyle name="Porcentual 2 3 3 3 2 2 4 2" xfId="39579" xr:uid="{00000000-0005-0000-0000-0000BCA60000}"/>
    <cellStyle name="Porcentual 2 3 3 3 2 2 5" xfId="11083" xr:uid="{00000000-0005-0000-0000-0000BDA60000}"/>
    <cellStyle name="Porcentual 2 3 3 3 2 2 5 2" xfId="34264" xr:uid="{00000000-0005-0000-0000-0000BEA60000}"/>
    <cellStyle name="Porcentual 2 3 3 3 2 2 6" xfId="21710" xr:uid="{00000000-0005-0000-0000-0000BFA60000}"/>
    <cellStyle name="Porcentual 2 3 3 3 2 2 6 2" xfId="28954" xr:uid="{00000000-0005-0000-0000-0000C0A60000}"/>
    <cellStyle name="Porcentual 2 3 3 3 2 2 7" xfId="23639" xr:uid="{00000000-0005-0000-0000-0000C1A60000}"/>
    <cellStyle name="Porcentual 2 3 3 3 2 2 8" xfId="44905" xr:uid="{00000000-0005-0000-0000-0000C2A60000}"/>
    <cellStyle name="Porcentual 2 3 3 3 2 2 9" xfId="5820" xr:uid="{00000000-0005-0000-0000-0000C3A60000}"/>
    <cellStyle name="Porcentual 2 3 3 3 2 3" xfId="6872" xr:uid="{00000000-0005-0000-0000-0000C4A60000}"/>
    <cellStyle name="Porcentual 2 3 3 3 2 3 2" xfId="17242" xr:uid="{00000000-0005-0000-0000-0000C5A60000}"/>
    <cellStyle name="Porcentual 2 3 3 3 2 3 2 2" xfId="40530" xr:uid="{00000000-0005-0000-0000-0000C6A60000}"/>
    <cellStyle name="Porcentual 2 3 3 3 2 3 3" xfId="12032" xr:uid="{00000000-0005-0000-0000-0000C7A60000}"/>
    <cellStyle name="Porcentual 2 3 3 3 2 3 3 2" xfId="35215" xr:uid="{00000000-0005-0000-0000-0000C8A60000}"/>
    <cellStyle name="Porcentual 2 3 3 3 2 3 4" xfId="29905" xr:uid="{00000000-0005-0000-0000-0000C9A60000}"/>
    <cellStyle name="Porcentual 2 3 3 3 2 3 5" xfId="24590" xr:uid="{00000000-0005-0000-0000-0000CAA60000}"/>
    <cellStyle name="Porcentual 2 3 3 3 2 4" xfId="8531" xr:uid="{00000000-0005-0000-0000-0000CBA60000}"/>
    <cellStyle name="Porcentual 2 3 3 3 2 4 2" xfId="18953" xr:uid="{00000000-0005-0000-0000-0000CCA60000}"/>
    <cellStyle name="Porcentual 2 3 3 3 2 4 2 2" xfId="42298" xr:uid="{00000000-0005-0000-0000-0000CDA60000}"/>
    <cellStyle name="Porcentual 2 3 3 3 2 4 3" xfId="13799" xr:uid="{00000000-0005-0000-0000-0000CEA60000}"/>
    <cellStyle name="Porcentual 2 3 3 3 2 4 3 2" xfId="36983" xr:uid="{00000000-0005-0000-0000-0000CFA60000}"/>
    <cellStyle name="Porcentual 2 3 3 3 2 4 4" xfId="31673" xr:uid="{00000000-0005-0000-0000-0000D0A60000}"/>
    <cellStyle name="Porcentual 2 3 3 3 2 4 5" xfId="26358" xr:uid="{00000000-0005-0000-0000-0000D1A60000}"/>
    <cellStyle name="Porcentual 2 3 3 3 2 5" xfId="15580" xr:uid="{00000000-0005-0000-0000-0000D2A60000}"/>
    <cellStyle name="Porcentual 2 3 3 3 2 5 2" xfId="38767" xr:uid="{00000000-0005-0000-0000-0000D3A60000}"/>
    <cellStyle name="Porcentual 2 3 3 3 2 6" xfId="10271" xr:uid="{00000000-0005-0000-0000-0000D4A60000}"/>
    <cellStyle name="Porcentual 2 3 3 3 2 6 2" xfId="33452" xr:uid="{00000000-0005-0000-0000-0000D5A60000}"/>
    <cellStyle name="Porcentual 2 3 3 3 2 7" xfId="20898" xr:uid="{00000000-0005-0000-0000-0000D6A60000}"/>
    <cellStyle name="Porcentual 2 3 3 3 2 7 2" xfId="28142" xr:uid="{00000000-0005-0000-0000-0000D7A60000}"/>
    <cellStyle name="Porcentual 2 3 3 3 2 8" xfId="22827" xr:uid="{00000000-0005-0000-0000-0000D8A60000}"/>
    <cellStyle name="Porcentual 2 3 3 3 2 9" xfId="44093" xr:uid="{00000000-0005-0000-0000-0000D9A60000}"/>
    <cellStyle name="Porcentual 2 3 3 3 3" xfId="1710" xr:uid="{00000000-0005-0000-0000-0000DAA60000}"/>
    <cellStyle name="Porcentual 2 3 3 3 3 10" xfId="3659" xr:uid="{00000000-0005-0000-0000-0000DBA60000}"/>
    <cellStyle name="Porcentual 2 3 3 3 3 2" xfId="7272" xr:uid="{00000000-0005-0000-0000-0000DCA60000}"/>
    <cellStyle name="Porcentual 2 3 3 3 3 2 2" xfId="17624" xr:uid="{00000000-0005-0000-0000-0000DDA60000}"/>
    <cellStyle name="Porcentual 2 3 3 3 3 2 2 2" xfId="40936" xr:uid="{00000000-0005-0000-0000-0000DEA60000}"/>
    <cellStyle name="Porcentual 2 3 3 3 3 2 3" xfId="12438" xr:uid="{00000000-0005-0000-0000-0000DFA60000}"/>
    <cellStyle name="Porcentual 2 3 3 3 3 2 3 2" xfId="35621" xr:uid="{00000000-0005-0000-0000-0000E0A60000}"/>
    <cellStyle name="Porcentual 2 3 3 3 3 2 4" xfId="30311" xr:uid="{00000000-0005-0000-0000-0000E1A60000}"/>
    <cellStyle name="Porcentual 2 3 3 3 3 2 5" xfId="24996" xr:uid="{00000000-0005-0000-0000-0000E2A60000}"/>
    <cellStyle name="Porcentual 2 3 3 3 3 3" xfId="8913" xr:uid="{00000000-0005-0000-0000-0000E3A60000}"/>
    <cellStyle name="Porcentual 2 3 3 3 3 3 2" xfId="19359" xr:uid="{00000000-0005-0000-0000-0000E4A60000}"/>
    <cellStyle name="Porcentual 2 3 3 3 3 3 2 2" xfId="42704" xr:uid="{00000000-0005-0000-0000-0000E5A60000}"/>
    <cellStyle name="Porcentual 2 3 3 3 3 3 3" xfId="14205" xr:uid="{00000000-0005-0000-0000-0000E6A60000}"/>
    <cellStyle name="Porcentual 2 3 3 3 3 3 3 2" xfId="37389" xr:uid="{00000000-0005-0000-0000-0000E7A60000}"/>
    <cellStyle name="Porcentual 2 3 3 3 3 3 4" xfId="32079" xr:uid="{00000000-0005-0000-0000-0000E8A60000}"/>
    <cellStyle name="Porcentual 2 3 3 3 3 3 5" xfId="26764" xr:uid="{00000000-0005-0000-0000-0000E9A60000}"/>
    <cellStyle name="Porcentual 2 3 3 3 3 4" xfId="15986" xr:uid="{00000000-0005-0000-0000-0000EAA60000}"/>
    <cellStyle name="Porcentual 2 3 3 3 3 4 2" xfId="39173" xr:uid="{00000000-0005-0000-0000-0000EBA60000}"/>
    <cellStyle name="Porcentual 2 3 3 3 3 5" xfId="10677" xr:uid="{00000000-0005-0000-0000-0000ECA60000}"/>
    <cellStyle name="Porcentual 2 3 3 3 3 5 2" xfId="33858" xr:uid="{00000000-0005-0000-0000-0000EDA60000}"/>
    <cellStyle name="Porcentual 2 3 3 3 3 6" xfId="21304" xr:uid="{00000000-0005-0000-0000-0000EEA60000}"/>
    <cellStyle name="Porcentual 2 3 3 3 3 6 2" xfId="28548" xr:uid="{00000000-0005-0000-0000-0000EFA60000}"/>
    <cellStyle name="Porcentual 2 3 3 3 3 7" xfId="23233" xr:uid="{00000000-0005-0000-0000-0000F0A60000}"/>
    <cellStyle name="Porcentual 2 3 3 3 3 8" xfId="44499" xr:uid="{00000000-0005-0000-0000-0000F1A60000}"/>
    <cellStyle name="Porcentual 2 3 3 3 3 9" xfId="5821" xr:uid="{00000000-0005-0000-0000-0000F2A60000}"/>
    <cellStyle name="Porcentual 2 3 3 3 4" xfId="6473" xr:uid="{00000000-0005-0000-0000-0000F3A60000}"/>
    <cellStyle name="Porcentual 2 3 3 3 4 2" xfId="16884" xr:uid="{00000000-0005-0000-0000-0000F4A60000}"/>
    <cellStyle name="Porcentual 2 3 3 3 4 2 2" xfId="40124" xr:uid="{00000000-0005-0000-0000-0000F5A60000}"/>
    <cellStyle name="Porcentual 2 3 3 3 4 3" xfId="11626" xr:uid="{00000000-0005-0000-0000-0000F6A60000}"/>
    <cellStyle name="Porcentual 2 3 3 3 4 3 2" xfId="34809" xr:uid="{00000000-0005-0000-0000-0000F7A60000}"/>
    <cellStyle name="Porcentual 2 3 3 3 4 4" xfId="29499" xr:uid="{00000000-0005-0000-0000-0000F8A60000}"/>
    <cellStyle name="Porcentual 2 3 3 3 4 5" xfId="24184" xr:uid="{00000000-0005-0000-0000-0000F9A60000}"/>
    <cellStyle name="Porcentual 2 3 3 3 5" xfId="8173" xr:uid="{00000000-0005-0000-0000-0000FAA60000}"/>
    <cellStyle name="Porcentual 2 3 3 3 5 2" xfId="18548" xr:uid="{00000000-0005-0000-0000-0000FBA60000}"/>
    <cellStyle name="Porcentual 2 3 3 3 5 2 2" xfId="41892" xr:uid="{00000000-0005-0000-0000-0000FCA60000}"/>
    <cellStyle name="Porcentual 2 3 3 3 5 3" xfId="13393" xr:uid="{00000000-0005-0000-0000-0000FDA60000}"/>
    <cellStyle name="Porcentual 2 3 3 3 5 3 2" xfId="36577" xr:uid="{00000000-0005-0000-0000-0000FEA60000}"/>
    <cellStyle name="Porcentual 2 3 3 3 5 4" xfId="31267" xr:uid="{00000000-0005-0000-0000-0000FFA60000}"/>
    <cellStyle name="Porcentual 2 3 3 3 5 5" xfId="25952" xr:uid="{00000000-0005-0000-0000-000000A70000}"/>
    <cellStyle name="Porcentual 2 3 3 3 6" xfId="15174" xr:uid="{00000000-0005-0000-0000-000001A70000}"/>
    <cellStyle name="Porcentual 2 3 3 3 6 2" xfId="38361" xr:uid="{00000000-0005-0000-0000-000002A70000}"/>
    <cellStyle name="Porcentual 2 3 3 3 7" xfId="9865" xr:uid="{00000000-0005-0000-0000-000003A70000}"/>
    <cellStyle name="Porcentual 2 3 3 3 7 2" xfId="33046" xr:uid="{00000000-0005-0000-0000-000004A70000}"/>
    <cellStyle name="Porcentual 2 3 3 3 8" xfId="20492" xr:uid="{00000000-0005-0000-0000-000005A70000}"/>
    <cellStyle name="Porcentual 2 3 3 3 8 2" xfId="27736" xr:uid="{00000000-0005-0000-0000-000006A70000}"/>
    <cellStyle name="Porcentual 2 3 3 3 9" xfId="22421" xr:uid="{00000000-0005-0000-0000-000007A70000}"/>
    <cellStyle name="Porcentual 2 3 3 4" xfId="1038" xr:uid="{00000000-0005-0000-0000-000008A70000}"/>
    <cellStyle name="Porcentual 2 3 3 4 10" xfId="5822" xr:uid="{00000000-0005-0000-0000-000009A70000}"/>
    <cellStyle name="Porcentual 2 3 3 4 11" xfId="2989" xr:uid="{00000000-0005-0000-0000-00000AA70000}"/>
    <cellStyle name="Porcentual 2 3 3 4 2" xfId="1853" xr:uid="{00000000-0005-0000-0000-00000BA70000}"/>
    <cellStyle name="Porcentual 2 3 3 4 2 10" xfId="3801" xr:uid="{00000000-0005-0000-0000-00000CA70000}"/>
    <cellStyle name="Porcentual 2 3 3 4 2 2" xfId="7412" xr:uid="{00000000-0005-0000-0000-00000DA70000}"/>
    <cellStyle name="Porcentual 2 3 3 4 2 2 2" xfId="17766" xr:uid="{00000000-0005-0000-0000-00000EA70000}"/>
    <cellStyle name="Porcentual 2 3 3 4 2 2 2 2" xfId="41078" xr:uid="{00000000-0005-0000-0000-00000FA70000}"/>
    <cellStyle name="Porcentual 2 3 3 4 2 2 3" xfId="12580" xr:uid="{00000000-0005-0000-0000-000010A70000}"/>
    <cellStyle name="Porcentual 2 3 3 4 2 2 3 2" xfId="35763" xr:uid="{00000000-0005-0000-0000-000011A70000}"/>
    <cellStyle name="Porcentual 2 3 3 4 2 2 4" xfId="30453" xr:uid="{00000000-0005-0000-0000-000012A70000}"/>
    <cellStyle name="Porcentual 2 3 3 4 2 2 5" xfId="25138" xr:uid="{00000000-0005-0000-0000-000013A70000}"/>
    <cellStyle name="Porcentual 2 3 3 4 2 3" xfId="9056" xr:uid="{00000000-0005-0000-0000-000014A70000}"/>
    <cellStyle name="Porcentual 2 3 3 4 2 3 2" xfId="19501" xr:uid="{00000000-0005-0000-0000-000015A70000}"/>
    <cellStyle name="Porcentual 2 3 3 4 2 3 2 2" xfId="42846" xr:uid="{00000000-0005-0000-0000-000016A70000}"/>
    <cellStyle name="Porcentual 2 3 3 4 2 3 3" xfId="14347" xr:uid="{00000000-0005-0000-0000-000017A70000}"/>
    <cellStyle name="Porcentual 2 3 3 4 2 3 3 2" xfId="37531" xr:uid="{00000000-0005-0000-0000-000018A70000}"/>
    <cellStyle name="Porcentual 2 3 3 4 2 3 4" xfId="32221" xr:uid="{00000000-0005-0000-0000-000019A70000}"/>
    <cellStyle name="Porcentual 2 3 3 4 2 3 5" xfId="26906" xr:uid="{00000000-0005-0000-0000-00001AA70000}"/>
    <cellStyle name="Porcentual 2 3 3 4 2 4" xfId="16128" xr:uid="{00000000-0005-0000-0000-00001BA70000}"/>
    <cellStyle name="Porcentual 2 3 3 4 2 4 2" xfId="39315" xr:uid="{00000000-0005-0000-0000-00001CA70000}"/>
    <cellStyle name="Porcentual 2 3 3 4 2 5" xfId="10819" xr:uid="{00000000-0005-0000-0000-00001DA70000}"/>
    <cellStyle name="Porcentual 2 3 3 4 2 5 2" xfId="34000" xr:uid="{00000000-0005-0000-0000-00001EA70000}"/>
    <cellStyle name="Porcentual 2 3 3 4 2 6" xfId="21446" xr:uid="{00000000-0005-0000-0000-00001FA70000}"/>
    <cellStyle name="Porcentual 2 3 3 4 2 6 2" xfId="28690" xr:uid="{00000000-0005-0000-0000-000020A70000}"/>
    <cellStyle name="Porcentual 2 3 3 4 2 7" xfId="23375" xr:uid="{00000000-0005-0000-0000-000021A70000}"/>
    <cellStyle name="Porcentual 2 3 3 4 2 8" xfId="44641" xr:uid="{00000000-0005-0000-0000-000022A70000}"/>
    <cellStyle name="Porcentual 2 3 3 4 2 9" xfId="5823" xr:uid="{00000000-0005-0000-0000-000023A70000}"/>
    <cellStyle name="Porcentual 2 3 3 4 3" xfId="6612" xr:uid="{00000000-0005-0000-0000-000024A70000}"/>
    <cellStyle name="Porcentual 2 3 3 4 3 2" xfId="17014" xr:uid="{00000000-0005-0000-0000-000025A70000}"/>
    <cellStyle name="Porcentual 2 3 3 4 3 2 2" xfId="40266" xr:uid="{00000000-0005-0000-0000-000026A70000}"/>
    <cellStyle name="Porcentual 2 3 3 4 3 3" xfId="11768" xr:uid="{00000000-0005-0000-0000-000027A70000}"/>
    <cellStyle name="Porcentual 2 3 3 4 3 3 2" xfId="34951" xr:uid="{00000000-0005-0000-0000-000028A70000}"/>
    <cellStyle name="Porcentual 2 3 3 4 3 4" xfId="29641" xr:uid="{00000000-0005-0000-0000-000029A70000}"/>
    <cellStyle name="Porcentual 2 3 3 4 3 5" xfId="24326" xr:uid="{00000000-0005-0000-0000-00002AA70000}"/>
    <cellStyle name="Porcentual 2 3 3 4 4" xfId="8303" xr:uid="{00000000-0005-0000-0000-00002BA70000}"/>
    <cellStyle name="Porcentual 2 3 3 4 4 2" xfId="18689" xr:uid="{00000000-0005-0000-0000-00002CA70000}"/>
    <cellStyle name="Porcentual 2 3 3 4 4 2 2" xfId="42034" xr:uid="{00000000-0005-0000-0000-00002DA70000}"/>
    <cellStyle name="Porcentual 2 3 3 4 4 3" xfId="13535" xr:uid="{00000000-0005-0000-0000-00002EA70000}"/>
    <cellStyle name="Porcentual 2 3 3 4 4 3 2" xfId="36719" xr:uid="{00000000-0005-0000-0000-00002FA70000}"/>
    <cellStyle name="Porcentual 2 3 3 4 4 4" xfId="31409" xr:uid="{00000000-0005-0000-0000-000030A70000}"/>
    <cellStyle name="Porcentual 2 3 3 4 4 5" xfId="26094" xr:uid="{00000000-0005-0000-0000-000031A70000}"/>
    <cellStyle name="Porcentual 2 3 3 4 5" xfId="15316" xr:uid="{00000000-0005-0000-0000-000032A70000}"/>
    <cellStyle name="Porcentual 2 3 3 4 5 2" xfId="38503" xr:uid="{00000000-0005-0000-0000-000033A70000}"/>
    <cellStyle name="Porcentual 2 3 3 4 6" xfId="10007" xr:uid="{00000000-0005-0000-0000-000034A70000}"/>
    <cellStyle name="Porcentual 2 3 3 4 6 2" xfId="33188" xr:uid="{00000000-0005-0000-0000-000035A70000}"/>
    <cellStyle name="Porcentual 2 3 3 4 7" xfId="20634" xr:uid="{00000000-0005-0000-0000-000036A70000}"/>
    <cellStyle name="Porcentual 2 3 3 4 7 2" xfId="27878" xr:uid="{00000000-0005-0000-0000-000037A70000}"/>
    <cellStyle name="Porcentual 2 3 3 4 8" xfId="22563" xr:uid="{00000000-0005-0000-0000-000038A70000}"/>
    <cellStyle name="Porcentual 2 3 3 4 9" xfId="43829" xr:uid="{00000000-0005-0000-0000-000039A70000}"/>
    <cellStyle name="Porcentual 2 3 3 5" xfId="619" xr:uid="{00000000-0005-0000-0000-00003AA70000}"/>
    <cellStyle name="Porcentual 2 3 3 5 10" xfId="2583" xr:uid="{00000000-0005-0000-0000-00003BA70000}"/>
    <cellStyle name="Porcentual 2 3 3 5 2" xfId="6213" xr:uid="{00000000-0005-0000-0000-00003CA70000}"/>
    <cellStyle name="Porcentual 2 3 3 5 2 2" xfId="16656" xr:uid="{00000000-0005-0000-0000-00003DA70000}"/>
    <cellStyle name="Porcentual 2 3 3 5 2 2 2" xfId="39860" xr:uid="{00000000-0005-0000-0000-00003EA70000}"/>
    <cellStyle name="Porcentual 2 3 3 5 2 3" xfId="11362" xr:uid="{00000000-0005-0000-0000-00003FA70000}"/>
    <cellStyle name="Porcentual 2 3 3 5 2 3 2" xfId="34545" xr:uid="{00000000-0005-0000-0000-000040A70000}"/>
    <cellStyle name="Porcentual 2 3 3 5 2 4" xfId="29235" xr:uid="{00000000-0005-0000-0000-000041A70000}"/>
    <cellStyle name="Porcentual 2 3 3 5 2 5" xfId="23920" xr:uid="{00000000-0005-0000-0000-000042A70000}"/>
    <cellStyle name="Porcentual 2 3 3 5 3" xfId="7945" xr:uid="{00000000-0005-0000-0000-000043A70000}"/>
    <cellStyle name="Porcentual 2 3 3 5 3 2" xfId="18284" xr:uid="{00000000-0005-0000-0000-000044A70000}"/>
    <cellStyle name="Porcentual 2 3 3 5 3 2 2" xfId="41628" xr:uid="{00000000-0005-0000-0000-000045A70000}"/>
    <cellStyle name="Porcentual 2 3 3 5 3 3" xfId="13129" xr:uid="{00000000-0005-0000-0000-000046A70000}"/>
    <cellStyle name="Porcentual 2 3 3 5 3 3 2" xfId="36313" xr:uid="{00000000-0005-0000-0000-000047A70000}"/>
    <cellStyle name="Porcentual 2 3 3 5 3 4" xfId="31003" xr:uid="{00000000-0005-0000-0000-000048A70000}"/>
    <cellStyle name="Porcentual 2 3 3 5 3 5" xfId="25688" xr:uid="{00000000-0005-0000-0000-000049A70000}"/>
    <cellStyle name="Porcentual 2 3 3 5 4" xfId="14910" xr:uid="{00000000-0005-0000-0000-00004AA70000}"/>
    <cellStyle name="Porcentual 2 3 3 5 4 2" xfId="38097" xr:uid="{00000000-0005-0000-0000-00004BA70000}"/>
    <cellStyle name="Porcentual 2 3 3 5 5" xfId="9601" xr:uid="{00000000-0005-0000-0000-00004CA70000}"/>
    <cellStyle name="Porcentual 2 3 3 5 5 2" xfId="32782" xr:uid="{00000000-0005-0000-0000-00004DA70000}"/>
    <cellStyle name="Porcentual 2 3 3 5 6" xfId="20228" xr:uid="{00000000-0005-0000-0000-00004EA70000}"/>
    <cellStyle name="Porcentual 2 3 3 5 6 2" xfId="27472" xr:uid="{00000000-0005-0000-0000-00004FA70000}"/>
    <cellStyle name="Porcentual 2 3 3 5 7" xfId="22157" xr:uid="{00000000-0005-0000-0000-000050A70000}"/>
    <cellStyle name="Porcentual 2 3 3 5 8" xfId="43423" xr:uid="{00000000-0005-0000-0000-000051A70000}"/>
    <cellStyle name="Porcentual 2 3 3 5 9" xfId="5824" xr:uid="{00000000-0005-0000-0000-000052A70000}"/>
    <cellStyle name="Porcentual 2 3 3 6" xfId="1446" xr:uid="{00000000-0005-0000-0000-000053A70000}"/>
    <cellStyle name="Porcentual 2 3 3 6 10" xfId="3395" xr:uid="{00000000-0005-0000-0000-000054A70000}"/>
    <cellStyle name="Porcentual 2 3 3 6 2" xfId="7012" xr:uid="{00000000-0005-0000-0000-000055A70000}"/>
    <cellStyle name="Porcentual 2 3 3 6 2 2" xfId="17384" xr:uid="{00000000-0005-0000-0000-000056A70000}"/>
    <cellStyle name="Porcentual 2 3 3 6 2 2 2" xfId="40672" xr:uid="{00000000-0005-0000-0000-000057A70000}"/>
    <cellStyle name="Porcentual 2 3 3 6 2 3" xfId="12174" xr:uid="{00000000-0005-0000-0000-000058A70000}"/>
    <cellStyle name="Porcentual 2 3 3 6 2 3 2" xfId="35357" xr:uid="{00000000-0005-0000-0000-000059A70000}"/>
    <cellStyle name="Porcentual 2 3 3 6 2 4" xfId="30047" xr:uid="{00000000-0005-0000-0000-00005AA70000}"/>
    <cellStyle name="Porcentual 2 3 3 6 2 5" xfId="24732" xr:uid="{00000000-0005-0000-0000-00005BA70000}"/>
    <cellStyle name="Porcentual 2 3 3 6 3" xfId="8673" xr:uid="{00000000-0005-0000-0000-00005CA70000}"/>
    <cellStyle name="Porcentual 2 3 3 6 3 2" xfId="19095" xr:uid="{00000000-0005-0000-0000-00005DA70000}"/>
    <cellStyle name="Porcentual 2 3 3 6 3 2 2" xfId="42440" xr:uid="{00000000-0005-0000-0000-00005EA70000}"/>
    <cellStyle name="Porcentual 2 3 3 6 3 3" xfId="13941" xr:uid="{00000000-0005-0000-0000-00005FA70000}"/>
    <cellStyle name="Porcentual 2 3 3 6 3 3 2" xfId="37125" xr:uid="{00000000-0005-0000-0000-000060A70000}"/>
    <cellStyle name="Porcentual 2 3 3 6 3 4" xfId="31815" xr:uid="{00000000-0005-0000-0000-000061A70000}"/>
    <cellStyle name="Porcentual 2 3 3 6 3 5" xfId="26500" xr:uid="{00000000-0005-0000-0000-000062A70000}"/>
    <cellStyle name="Porcentual 2 3 3 6 4" xfId="15722" xr:uid="{00000000-0005-0000-0000-000063A70000}"/>
    <cellStyle name="Porcentual 2 3 3 6 4 2" xfId="38909" xr:uid="{00000000-0005-0000-0000-000064A70000}"/>
    <cellStyle name="Porcentual 2 3 3 6 5" xfId="10413" xr:uid="{00000000-0005-0000-0000-000065A70000}"/>
    <cellStyle name="Porcentual 2 3 3 6 5 2" xfId="33594" xr:uid="{00000000-0005-0000-0000-000066A70000}"/>
    <cellStyle name="Porcentual 2 3 3 6 6" xfId="21040" xr:uid="{00000000-0005-0000-0000-000067A70000}"/>
    <cellStyle name="Porcentual 2 3 3 6 6 2" xfId="28284" xr:uid="{00000000-0005-0000-0000-000068A70000}"/>
    <cellStyle name="Porcentual 2 3 3 6 7" xfId="22969" xr:uid="{00000000-0005-0000-0000-000069A70000}"/>
    <cellStyle name="Porcentual 2 3 3 6 8" xfId="44235" xr:uid="{00000000-0005-0000-0000-00006AA70000}"/>
    <cellStyle name="Porcentual 2 3 3 6 9" xfId="5825" xr:uid="{00000000-0005-0000-0000-00006BA70000}"/>
    <cellStyle name="Porcentual 2 3 3 7" xfId="6080" xr:uid="{00000000-0005-0000-0000-00006CA70000}"/>
    <cellStyle name="Porcentual 2 3 3 7 2" xfId="16535" xr:uid="{00000000-0005-0000-0000-00006DA70000}"/>
    <cellStyle name="Porcentual 2 3 3 7 2 2" xfId="39726" xr:uid="{00000000-0005-0000-0000-00006EA70000}"/>
    <cellStyle name="Porcentual 2 3 3 7 3" xfId="11228" xr:uid="{00000000-0005-0000-0000-00006FA70000}"/>
    <cellStyle name="Porcentual 2 3 3 7 3 2" xfId="34411" xr:uid="{00000000-0005-0000-0000-000070A70000}"/>
    <cellStyle name="Porcentual 2 3 3 7 4" xfId="29101" xr:uid="{00000000-0005-0000-0000-000071A70000}"/>
    <cellStyle name="Porcentual 2 3 3 7 5" xfId="23786" xr:uid="{00000000-0005-0000-0000-000072A70000}"/>
    <cellStyle name="Porcentual 2 3 3 8" xfId="7824" xr:uid="{00000000-0005-0000-0000-000073A70000}"/>
    <cellStyle name="Porcentual 2 3 3 8 2" xfId="18151" xr:uid="{00000000-0005-0000-0000-000074A70000}"/>
    <cellStyle name="Porcentual 2 3 3 8 2 2" xfId="41494" xr:uid="{00000000-0005-0000-0000-000075A70000}"/>
    <cellStyle name="Porcentual 2 3 3 8 3" xfId="12995" xr:uid="{00000000-0005-0000-0000-000076A70000}"/>
    <cellStyle name="Porcentual 2 3 3 8 3 2" xfId="36179" xr:uid="{00000000-0005-0000-0000-000077A70000}"/>
    <cellStyle name="Porcentual 2 3 3 8 4" xfId="30869" xr:uid="{00000000-0005-0000-0000-000078A70000}"/>
    <cellStyle name="Porcentual 2 3 3 8 5" xfId="25554" xr:uid="{00000000-0005-0000-0000-000079A70000}"/>
    <cellStyle name="Porcentual 2 3 3 9" xfId="14776" xr:uid="{00000000-0005-0000-0000-00007AA70000}"/>
    <cellStyle name="Porcentual 2 3 3 9 2" xfId="37963" xr:uid="{00000000-0005-0000-0000-00007BA70000}"/>
    <cellStyle name="Porcentual 2 3 4" xfId="707" xr:uid="{00000000-0005-0000-0000-00007CA70000}"/>
    <cellStyle name="Porcentual 2 3 4 10" xfId="43508" xr:uid="{00000000-0005-0000-0000-00007DA70000}"/>
    <cellStyle name="Porcentual 2 3 4 11" xfId="5826" xr:uid="{00000000-0005-0000-0000-00007EA70000}"/>
    <cellStyle name="Porcentual 2 3 4 12" xfId="2668" xr:uid="{00000000-0005-0000-0000-00007FA70000}"/>
    <cellStyle name="Porcentual 2 3 4 2" xfId="1123" xr:uid="{00000000-0005-0000-0000-000080A70000}"/>
    <cellStyle name="Porcentual 2 3 4 2 10" xfId="5827" xr:uid="{00000000-0005-0000-0000-000081A70000}"/>
    <cellStyle name="Porcentual 2 3 4 2 11" xfId="3074" xr:uid="{00000000-0005-0000-0000-000082A70000}"/>
    <cellStyle name="Porcentual 2 3 4 2 2" xfId="1938" xr:uid="{00000000-0005-0000-0000-000083A70000}"/>
    <cellStyle name="Porcentual 2 3 4 2 2 10" xfId="3886" xr:uid="{00000000-0005-0000-0000-000084A70000}"/>
    <cellStyle name="Porcentual 2 3 4 2 2 2" xfId="7496" xr:uid="{00000000-0005-0000-0000-000085A70000}"/>
    <cellStyle name="Porcentual 2 3 4 2 2 2 2" xfId="17839" xr:uid="{00000000-0005-0000-0000-000086A70000}"/>
    <cellStyle name="Porcentual 2 3 4 2 2 2 2 2" xfId="41163" xr:uid="{00000000-0005-0000-0000-000087A70000}"/>
    <cellStyle name="Porcentual 2 3 4 2 2 2 3" xfId="12665" xr:uid="{00000000-0005-0000-0000-000088A70000}"/>
    <cellStyle name="Porcentual 2 3 4 2 2 2 3 2" xfId="35848" xr:uid="{00000000-0005-0000-0000-000089A70000}"/>
    <cellStyle name="Porcentual 2 3 4 2 2 2 4" xfId="30538" xr:uid="{00000000-0005-0000-0000-00008AA70000}"/>
    <cellStyle name="Porcentual 2 3 4 2 2 2 5" xfId="25223" xr:uid="{00000000-0005-0000-0000-00008BA70000}"/>
    <cellStyle name="Porcentual 2 3 4 2 2 3" xfId="9129" xr:uid="{00000000-0005-0000-0000-00008CA70000}"/>
    <cellStyle name="Porcentual 2 3 4 2 2 3 2" xfId="19586" xr:uid="{00000000-0005-0000-0000-00008DA70000}"/>
    <cellStyle name="Porcentual 2 3 4 2 2 3 2 2" xfId="42931" xr:uid="{00000000-0005-0000-0000-00008EA70000}"/>
    <cellStyle name="Porcentual 2 3 4 2 2 3 3" xfId="14432" xr:uid="{00000000-0005-0000-0000-00008FA70000}"/>
    <cellStyle name="Porcentual 2 3 4 2 2 3 3 2" xfId="37616" xr:uid="{00000000-0005-0000-0000-000090A70000}"/>
    <cellStyle name="Porcentual 2 3 4 2 2 3 4" xfId="32306" xr:uid="{00000000-0005-0000-0000-000091A70000}"/>
    <cellStyle name="Porcentual 2 3 4 2 2 3 5" xfId="26991" xr:uid="{00000000-0005-0000-0000-000092A70000}"/>
    <cellStyle name="Porcentual 2 3 4 2 2 4" xfId="16213" xr:uid="{00000000-0005-0000-0000-000093A70000}"/>
    <cellStyle name="Porcentual 2 3 4 2 2 4 2" xfId="39400" xr:uid="{00000000-0005-0000-0000-000094A70000}"/>
    <cellStyle name="Porcentual 2 3 4 2 2 5" xfId="10904" xr:uid="{00000000-0005-0000-0000-000095A70000}"/>
    <cellStyle name="Porcentual 2 3 4 2 2 5 2" xfId="34085" xr:uid="{00000000-0005-0000-0000-000096A70000}"/>
    <cellStyle name="Porcentual 2 3 4 2 2 6" xfId="21531" xr:uid="{00000000-0005-0000-0000-000097A70000}"/>
    <cellStyle name="Porcentual 2 3 4 2 2 6 2" xfId="28775" xr:uid="{00000000-0005-0000-0000-000098A70000}"/>
    <cellStyle name="Porcentual 2 3 4 2 2 7" xfId="23460" xr:uid="{00000000-0005-0000-0000-000099A70000}"/>
    <cellStyle name="Porcentual 2 3 4 2 2 8" xfId="44726" xr:uid="{00000000-0005-0000-0000-00009AA70000}"/>
    <cellStyle name="Porcentual 2 3 4 2 2 9" xfId="5828" xr:uid="{00000000-0005-0000-0000-00009BA70000}"/>
    <cellStyle name="Porcentual 2 3 4 2 3" xfId="6696" xr:uid="{00000000-0005-0000-0000-00009CA70000}"/>
    <cellStyle name="Porcentual 2 3 4 2 3 2" xfId="17087" xr:uid="{00000000-0005-0000-0000-00009DA70000}"/>
    <cellStyle name="Porcentual 2 3 4 2 3 2 2" xfId="40351" xr:uid="{00000000-0005-0000-0000-00009EA70000}"/>
    <cellStyle name="Porcentual 2 3 4 2 3 3" xfId="11853" xr:uid="{00000000-0005-0000-0000-00009FA70000}"/>
    <cellStyle name="Porcentual 2 3 4 2 3 3 2" xfId="35036" xr:uid="{00000000-0005-0000-0000-0000A0A70000}"/>
    <cellStyle name="Porcentual 2 3 4 2 3 4" xfId="29726" xr:uid="{00000000-0005-0000-0000-0000A1A70000}"/>
    <cellStyle name="Porcentual 2 3 4 2 3 5" xfId="24411" xr:uid="{00000000-0005-0000-0000-0000A2A70000}"/>
    <cellStyle name="Porcentual 2 3 4 2 4" xfId="8376" xr:uid="{00000000-0005-0000-0000-0000A3A70000}"/>
    <cellStyle name="Porcentual 2 3 4 2 4 2" xfId="18774" xr:uid="{00000000-0005-0000-0000-0000A4A70000}"/>
    <cellStyle name="Porcentual 2 3 4 2 4 2 2" xfId="42119" xr:uid="{00000000-0005-0000-0000-0000A5A70000}"/>
    <cellStyle name="Porcentual 2 3 4 2 4 3" xfId="13620" xr:uid="{00000000-0005-0000-0000-0000A6A70000}"/>
    <cellStyle name="Porcentual 2 3 4 2 4 3 2" xfId="36804" xr:uid="{00000000-0005-0000-0000-0000A7A70000}"/>
    <cellStyle name="Porcentual 2 3 4 2 4 4" xfId="31494" xr:uid="{00000000-0005-0000-0000-0000A8A70000}"/>
    <cellStyle name="Porcentual 2 3 4 2 4 5" xfId="26179" xr:uid="{00000000-0005-0000-0000-0000A9A70000}"/>
    <cellStyle name="Porcentual 2 3 4 2 5" xfId="15401" xr:uid="{00000000-0005-0000-0000-0000AAA70000}"/>
    <cellStyle name="Porcentual 2 3 4 2 5 2" xfId="38588" xr:uid="{00000000-0005-0000-0000-0000ABA70000}"/>
    <cellStyle name="Porcentual 2 3 4 2 6" xfId="10092" xr:uid="{00000000-0005-0000-0000-0000ACA70000}"/>
    <cellStyle name="Porcentual 2 3 4 2 6 2" xfId="33273" xr:uid="{00000000-0005-0000-0000-0000ADA70000}"/>
    <cellStyle name="Porcentual 2 3 4 2 7" xfId="20719" xr:uid="{00000000-0005-0000-0000-0000AEA70000}"/>
    <cellStyle name="Porcentual 2 3 4 2 7 2" xfId="27963" xr:uid="{00000000-0005-0000-0000-0000AFA70000}"/>
    <cellStyle name="Porcentual 2 3 4 2 8" xfId="22648" xr:uid="{00000000-0005-0000-0000-0000B0A70000}"/>
    <cellStyle name="Porcentual 2 3 4 2 9" xfId="43914" xr:uid="{00000000-0005-0000-0000-0000B1A70000}"/>
    <cellStyle name="Porcentual 2 3 4 3" xfId="1531" xr:uid="{00000000-0005-0000-0000-0000B2A70000}"/>
    <cellStyle name="Porcentual 2 3 4 3 10" xfId="3480" xr:uid="{00000000-0005-0000-0000-0000B3A70000}"/>
    <cellStyle name="Porcentual 2 3 4 3 2" xfId="7096" xr:uid="{00000000-0005-0000-0000-0000B4A70000}"/>
    <cellStyle name="Porcentual 2 3 4 3 2 2" xfId="17457" xr:uid="{00000000-0005-0000-0000-0000B5A70000}"/>
    <cellStyle name="Porcentual 2 3 4 3 2 2 2" xfId="40757" xr:uid="{00000000-0005-0000-0000-0000B6A70000}"/>
    <cellStyle name="Porcentual 2 3 4 3 2 3" xfId="12259" xr:uid="{00000000-0005-0000-0000-0000B7A70000}"/>
    <cellStyle name="Porcentual 2 3 4 3 2 3 2" xfId="35442" xr:uid="{00000000-0005-0000-0000-0000B8A70000}"/>
    <cellStyle name="Porcentual 2 3 4 3 2 4" xfId="30132" xr:uid="{00000000-0005-0000-0000-0000B9A70000}"/>
    <cellStyle name="Porcentual 2 3 4 3 2 5" xfId="24817" xr:uid="{00000000-0005-0000-0000-0000BAA70000}"/>
    <cellStyle name="Porcentual 2 3 4 3 3" xfId="8746" xr:uid="{00000000-0005-0000-0000-0000BBA70000}"/>
    <cellStyle name="Porcentual 2 3 4 3 3 2" xfId="19180" xr:uid="{00000000-0005-0000-0000-0000BCA70000}"/>
    <cellStyle name="Porcentual 2 3 4 3 3 2 2" xfId="42525" xr:uid="{00000000-0005-0000-0000-0000BDA70000}"/>
    <cellStyle name="Porcentual 2 3 4 3 3 3" xfId="14026" xr:uid="{00000000-0005-0000-0000-0000BEA70000}"/>
    <cellStyle name="Porcentual 2 3 4 3 3 3 2" xfId="37210" xr:uid="{00000000-0005-0000-0000-0000BFA70000}"/>
    <cellStyle name="Porcentual 2 3 4 3 3 4" xfId="31900" xr:uid="{00000000-0005-0000-0000-0000C0A70000}"/>
    <cellStyle name="Porcentual 2 3 4 3 3 5" xfId="26585" xr:uid="{00000000-0005-0000-0000-0000C1A70000}"/>
    <cellStyle name="Porcentual 2 3 4 3 4" xfId="15807" xr:uid="{00000000-0005-0000-0000-0000C2A70000}"/>
    <cellStyle name="Porcentual 2 3 4 3 4 2" xfId="38994" xr:uid="{00000000-0005-0000-0000-0000C3A70000}"/>
    <cellStyle name="Porcentual 2 3 4 3 5" xfId="10498" xr:uid="{00000000-0005-0000-0000-0000C4A70000}"/>
    <cellStyle name="Porcentual 2 3 4 3 5 2" xfId="33679" xr:uid="{00000000-0005-0000-0000-0000C5A70000}"/>
    <cellStyle name="Porcentual 2 3 4 3 6" xfId="21125" xr:uid="{00000000-0005-0000-0000-0000C6A70000}"/>
    <cellStyle name="Porcentual 2 3 4 3 6 2" xfId="28369" xr:uid="{00000000-0005-0000-0000-0000C7A70000}"/>
    <cellStyle name="Porcentual 2 3 4 3 7" xfId="23054" xr:uid="{00000000-0005-0000-0000-0000C8A70000}"/>
    <cellStyle name="Porcentual 2 3 4 3 8" xfId="44320" xr:uid="{00000000-0005-0000-0000-0000C9A70000}"/>
    <cellStyle name="Porcentual 2 3 4 3 9" xfId="5829" xr:uid="{00000000-0005-0000-0000-0000CAA70000}"/>
    <cellStyle name="Porcentual 2 3 4 4" xfId="6297" xr:uid="{00000000-0005-0000-0000-0000CBA70000}"/>
    <cellStyle name="Porcentual 2 3 4 4 2" xfId="16729" xr:uid="{00000000-0005-0000-0000-0000CCA70000}"/>
    <cellStyle name="Porcentual 2 3 4 4 2 2" xfId="39945" xr:uid="{00000000-0005-0000-0000-0000CDA70000}"/>
    <cellStyle name="Porcentual 2 3 4 4 3" xfId="11447" xr:uid="{00000000-0005-0000-0000-0000CEA70000}"/>
    <cellStyle name="Porcentual 2 3 4 4 3 2" xfId="34630" xr:uid="{00000000-0005-0000-0000-0000CFA70000}"/>
    <cellStyle name="Porcentual 2 3 4 4 4" xfId="29320" xr:uid="{00000000-0005-0000-0000-0000D0A70000}"/>
    <cellStyle name="Porcentual 2 3 4 4 5" xfId="24005" xr:uid="{00000000-0005-0000-0000-0000D1A70000}"/>
    <cellStyle name="Porcentual 2 3 4 5" xfId="8018" xr:uid="{00000000-0005-0000-0000-0000D2A70000}"/>
    <cellStyle name="Porcentual 2 3 4 5 2" xfId="18369" xr:uid="{00000000-0005-0000-0000-0000D3A70000}"/>
    <cellStyle name="Porcentual 2 3 4 5 2 2" xfId="41713" xr:uid="{00000000-0005-0000-0000-0000D4A70000}"/>
    <cellStyle name="Porcentual 2 3 4 5 3" xfId="13214" xr:uid="{00000000-0005-0000-0000-0000D5A70000}"/>
    <cellStyle name="Porcentual 2 3 4 5 3 2" xfId="36398" xr:uid="{00000000-0005-0000-0000-0000D6A70000}"/>
    <cellStyle name="Porcentual 2 3 4 5 4" xfId="31088" xr:uid="{00000000-0005-0000-0000-0000D7A70000}"/>
    <cellStyle name="Porcentual 2 3 4 5 5" xfId="25773" xr:uid="{00000000-0005-0000-0000-0000D8A70000}"/>
    <cellStyle name="Porcentual 2 3 4 6" xfId="14995" xr:uid="{00000000-0005-0000-0000-0000D9A70000}"/>
    <cellStyle name="Porcentual 2 3 4 6 2" xfId="38182" xr:uid="{00000000-0005-0000-0000-0000DAA70000}"/>
    <cellStyle name="Porcentual 2 3 4 7" xfId="9686" xr:uid="{00000000-0005-0000-0000-0000DBA70000}"/>
    <cellStyle name="Porcentual 2 3 4 7 2" xfId="32867" xr:uid="{00000000-0005-0000-0000-0000DCA70000}"/>
    <cellStyle name="Porcentual 2 3 4 8" xfId="20313" xr:uid="{00000000-0005-0000-0000-0000DDA70000}"/>
    <cellStyle name="Porcentual 2 3 4 8 2" xfId="27557" xr:uid="{00000000-0005-0000-0000-0000DEA70000}"/>
    <cellStyle name="Porcentual 2 3 4 9" xfId="22242" xr:uid="{00000000-0005-0000-0000-0000DFA70000}"/>
    <cellStyle name="Porcentual 2 3 5" xfId="844" xr:uid="{00000000-0005-0000-0000-0000E0A70000}"/>
    <cellStyle name="Porcentual 2 3 5 10" xfId="43637" xr:uid="{00000000-0005-0000-0000-0000E1A70000}"/>
    <cellStyle name="Porcentual 2 3 5 11" xfId="5830" xr:uid="{00000000-0005-0000-0000-0000E2A70000}"/>
    <cellStyle name="Porcentual 2 3 5 12" xfId="2797" xr:uid="{00000000-0005-0000-0000-0000E3A70000}"/>
    <cellStyle name="Porcentual 2 3 5 2" xfId="1252" xr:uid="{00000000-0005-0000-0000-0000E4A70000}"/>
    <cellStyle name="Porcentual 2 3 5 2 10" xfId="5831" xr:uid="{00000000-0005-0000-0000-0000E5A70000}"/>
    <cellStyle name="Porcentual 2 3 5 2 11" xfId="3203" xr:uid="{00000000-0005-0000-0000-0000E6A70000}"/>
    <cellStyle name="Porcentual 2 3 5 2 2" xfId="2067" xr:uid="{00000000-0005-0000-0000-0000E7A70000}"/>
    <cellStyle name="Porcentual 2 3 5 2 2 10" xfId="4015" xr:uid="{00000000-0005-0000-0000-0000E8A70000}"/>
    <cellStyle name="Porcentual 2 3 5 2 2 2" xfId="7623" xr:uid="{00000000-0005-0000-0000-0000E9A70000}"/>
    <cellStyle name="Porcentual 2 3 5 2 2 2 2" xfId="17956" xr:uid="{00000000-0005-0000-0000-0000EAA70000}"/>
    <cellStyle name="Porcentual 2 3 5 2 2 2 2 2" xfId="41292" xr:uid="{00000000-0005-0000-0000-0000EBA70000}"/>
    <cellStyle name="Porcentual 2 3 5 2 2 2 3" xfId="12794" xr:uid="{00000000-0005-0000-0000-0000ECA70000}"/>
    <cellStyle name="Porcentual 2 3 5 2 2 2 3 2" xfId="35977" xr:uid="{00000000-0005-0000-0000-0000EDA70000}"/>
    <cellStyle name="Porcentual 2 3 5 2 2 2 4" xfId="30667" xr:uid="{00000000-0005-0000-0000-0000EEA70000}"/>
    <cellStyle name="Porcentual 2 3 5 2 2 2 5" xfId="25352" xr:uid="{00000000-0005-0000-0000-0000EFA70000}"/>
    <cellStyle name="Porcentual 2 3 5 2 2 3" xfId="9246" xr:uid="{00000000-0005-0000-0000-0000F0A70000}"/>
    <cellStyle name="Porcentual 2 3 5 2 2 3 2" xfId="19715" xr:uid="{00000000-0005-0000-0000-0000F1A70000}"/>
    <cellStyle name="Porcentual 2 3 5 2 2 3 2 2" xfId="43060" xr:uid="{00000000-0005-0000-0000-0000F2A70000}"/>
    <cellStyle name="Porcentual 2 3 5 2 2 3 3" xfId="14561" xr:uid="{00000000-0005-0000-0000-0000F3A70000}"/>
    <cellStyle name="Porcentual 2 3 5 2 2 3 3 2" xfId="37745" xr:uid="{00000000-0005-0000-0000-0000F4A70000}"/>
    <cellStyle name="Porcentual 2 3 5 2 2 3 4" xfId="32435" xr:uid="{00000000-0005-0000-0000-0000F5A70000}"/>
    <cellStyle name="Porcentual 2 3 5 2 2 3 5" xfId="27120" xr:uid="{00000000-0005-0000-0000-0000F6A70000}"/>
    <cellStyle name="Porcentual 2 3 5 2 2 4" xfId="16342" xr:uid="{00000000-0005-0000-0000-0000F7A70000}"/>
    <cellStyle name="Porcentual 2 3 5 2 2 4 2" xfId="39529" xr:uid="{00000000-0005-0000-0000-0000F8A70000}"/>
    <cellStyle name="Porcentual 2 3 5 2 2 5" xfId="11033" xr:uid="{00000000-0005-0000-0000-0000F9A70000}"/>
    <cellStyle name="Porcentual 2 3 5 2 2 5 2" xfId="34214" xr:uid="{00000000-0005-0000-0000-0000FAA70000}"/>
    <cellStyle name="Porcentual 2 3 5 2 2 6" xfId="21660" xr:uid="{00000000-0005-0000-0000-0000FBA70000}"/>
    <cellStyle name="Porcentual 2 3 5 2 2 6 2" xfId="28904" xr:uid="{00000000-0005-0000-0000-0000FCA70000}"/>
    <cellStyle name="Porcentual 2 3 5 2 2 7" xfId="23589" xr:uid="{00000000-0005-0000-0000-0000FDA70000}"/>
    <cellStyle name="Porcentual 2 3 5 2 2 8" xfId="44855" xr:uid="{00000000-0005-0000-0000-0000FEA70000}"/>
    <cellStyle name="Porcentual 2 3 5 2 2 9" xfId="5832" xr:uid="{00000000-0005-0000-0000-0000FFA70000}"/>
    <cellStyle name="Porcentual 2 3 5 2 3" xfId="6823" xr:uid="{00000000-0005-0000-0000-000000A80000}"/>
    <cellStyle name="Porcentual 2 3 5 2 3 2" xfId="17192" xr:uid="{00000000-0005-0000-0000-000001A80000}"/>
    <cellStyle name="Porcentual 2 3 5 2 3 2 2" xfId="40480" xr:uid="{00000000-0005-0000-0000-000002A80000}"/>
    <cellStyle name="Porcentual 2 3 5 2 3 3" xfId="11982" xr:uid="{00000000-0005-0000-0000-000003A80000}"/>
    <cellStyle name="Porcentual 2 3 5 2 3 3 2" xfId="35165" xr:uid="{00000000-0005-0000-0000-000004A80000}"/>
    <cellStyle name="Porcentual 2 3 5 2 3 4" xfId="29855" xr:uid="{00000000-0005-0000-0000-000005A80000}"/>
    <cellStyle name="Porcentual 2 3 5 2 3 5" xfId="24540" xr:uid="{00000000-0005-0000-0000-000006A80000}"/>
    <cellStyle name="Porcentual 2 3 5 2 4" xfId="8481" xr:uid="{00000000-0005-0000-0000-000007A80000}"/>
    <cellStyle name="Porcentual 2 3 5 2 4 2" xfId="18903" xr:uid="{00000000-0005-0000-0000-000008A80000}"/>
    <cellStyle name="Porcentual 2 3 5 2 4 2 2" xfId="42248" xr:uid="{00000000-0005-0000-0000-000009A80000}"/>
    <cellStyle name="Porcentual 2 3 5 2 4 3" xfId="13749" xr:uid="{00000000-0005-0000-0000-00000AA80000}"/>
    <cellStyle name="Porcentual 2 3 5 2 4 3 2" xfId="36933" xr:uid="{00000000-0005-0000-0000-00000BA80000}"/>
    <cellStyle name="Porcentual 2 3 5 2 4 4" xfId="31623" xr:uid="{00000000-0005-0000-0000-00000CA80000}"/>
    <cellStyle name="Porcentual 2 3 5 2 4 5" xfId="26308" xr:uid="{00000000-0005-0000-0000-00000DA80000}"/>
    <cellStyle name="Porcentual 2 3 5 2 5" xfId="15530" xr:uid="{00000000-0005-0000-0000-00000EA80000}"/>
    <cellStyle name="Porcentual 2 3 5 2 5 2" xfId="38717" xr:uid="{00000000-0005-0000-0000-00000FA80000}"/>
    <cellStyle name="Porcentual 2 3 5 2 6" xfId="10221" xr:uid="{00000000-0005-0000-0000-000010A80000}"/>
    <cellStyle name="Porcentual 2 3 5 2 6 2" xfId="33402" xr:uid="{00000000-0005-0000-0000-000011A80000}"/>
    <cellStyle name="Porcentual 2 3 5 2 7" xfId="20848" xr:uid="{00000000-0005-0000-0000-000012A80000}"/>
    <cellStyle name="Porcentual 2 3 5 2 7 2" xfId="28092" xr:uid="{00000000-0005-0000-0000-000013A80000}"/>
    <cellStyle name="Porcentual 2 3 5 2 8" xfId="22777" xr:uid="{00000000-0005-0000-0000-000014A80000}"/>
    <cellStyle name="Porcentual 2 3 5 2 9" xfId="44043" xr:uid="{00000000-0005-0000-0000-000015A80000}"/>
    <cellStyle name="Porcentual 2 3 5 3" xfId="1660" xr:uid="{00000000-0005-0000-0000-000016A80000}"/>
    <cellStyle name="Porcentual 2 3 5 3 10" xfId="3609" xr:uid="{00000000-0005-0000-0000-000017A80000}"/>
    <cellStyle name="Porcentual 2 3 5 3 2" xfId="7223" xr:uid="{00000000-0005-0000-0000-000018A80000}"/>
    <cellStyle name="Porcentual 2 3 5 3 2 2" xfId="17574" xr:uid="{00000000-0005-0000-0000-000019A80000}"/>
    <cellStyle name="Porcentual 2 3 5 3 2 2 2" xfId="40886" xr:uid="{00000000-0005-0000-0000-00001AA80000}"/>
    <cellStyle name="Porcentual 2 3 5 3 2 3" xfId="12388" xr:uid="{00000000-0005-0000-0000-00001BA80000}"/>
    <cellStyle name="Porcentual 2 3 5 3 2 3 2" xfId="35571" xr:uid="{00000000-0005-0000-0000-00001CA80000}"/>
    <cellStyle name="Porcentual 2 3 5 3 2 4" xfId="30261" xr:uid="{00000000-0005-0000-0000-00001DA80000}"/>
    <cellStyle name="Porcentual 2 3 5 3 2 5" xfId="24946" xr:uid="{00000000-0005-0000-0000-00001EA80000}"/>
    <cellStyle name="Porcentual 2 3 5 3 3" xfId="8863" xr:uid="{00000000-0005-0000-0000-00001FA80000}"/>
    <cellStyle name="Porcentual 2 3 5 3 3 2" xfId="19309" xr:uid="{00000000-0005-0000-0000-000020A80000}"/>
    <cellStyle name="Porcentual 2 3 5 3 3 2 2" xfId="42654" xr:uid="{00000000-0005-0000-0000-000021A80000}"/>
    <cellStyle name="Porcentual 2 3 5 3 3 3" xfId="14155" xr:uid="{00000000-0005-0000-0000-000022A80000}"/>
    <cellStyle name="Porcentual 2 3 5 3 3 3 2" xfId="37339" xr:uid="{00000000-0005-0000-0000-000023A80000}"/>
    <cellStyle name="Porcentual 2 3 5 3 3 4" xfId="32029" xr:uid="{00000000-0005-0000-0000-000024A80000}"/>
    <cellStyle name="Porcentual 2 3 5 3 3 5" xfId="26714" xr:uid="{00000000-0005-0000-0000-000025A80000}"/>
    <cellStyle name="Porcentual 2 3 5 3 4" xfId="15936" xr:uid="{00000000-0005-0000-0000-000026A80000}"/>
    <cellStyle name="Porcentual 2 3 5 3 4 2" xfId="39123" xr:uid="{00000000-0005-0000-0000-000027A80000}"/>
    <cellStyle name="Porcentual 2 3 5 3 5" xfId="10627" xr:uid="{00000000-0005-0000-0000-000028A80000}"/>
    <cellStyle name="Porcentual 2 3 5 3 5 2" xfId="33808" xr:uid="{00000000-0005-0000-0000-000029A80000}"/>
    <cellStyle name="Porcentual 2 3 5 3 6" xfId="21254" xr:uid="{00000000-0005-0000-0000-00002AA80000}"/>
    <cellStyle name="Porcentual 2 3 5 3 6 2" xfId="28498" xr:uid="{00000000-0005-0000-0000-00002BA80000}"/>
    <cellStyle name="Porcentual 2 3 5 3 7" xfId="23183" xr:uid="{00000000-0005-0000-0000-00002CA80000}"/>
    <cellStyle name="Porcentual 2 3 5 3 8" xfId="44449" xr:uid="{00000000-0005-0000-0000-00002DA80000}"/>
    <cellStyle name="Porcentual 2 3 5 3 9" xfId="5833" xr:uid="{00000000-0005-0000-0000-00002EA80000}"/>
    <cellStyle name="Porcentual 2 3 5 4" xfId="6424" xr:uid="{00000000-0005-0000-0000-00002FA80000}"/>
    <cellStyle name="Porcentual 2 3 5 4 2" xfId="16834" xr:uid="{00000000-0005-0000-0000-000030A80000}"/>
    <cellStyle name="Porcentual 2 3 5 4 2 2" xfId="40074" xr:uid="{00000000-0005-0000-0000-000031A80000}"/>
    <cellStyle name="Porcentual 2 3 5 4 3" xfId="11576" xr:uid="{00000000-0005-0000-0000-000032A80000}"/>
    <cellStyle name="Porcentual 2 3 5 4 3 2" xfId="34759" xr:uid="{00000000-0005-0000-0000-000033A80000}"/>
    <cellStyle name="Porcentual 2 3 5 4 4" xfId="29449" xr:uid="{00000000-0005-0000-0000-000034A80000}"/>
    <cellStyle name="Porcentual 2 3 5 4 5" xfId="24134" xr:uid="{00000000-0005-0000-0000-000035A80000}"/>
    <cellStyle name="Porcentual 2 3 5 5" xfId="8123" xr:uid="{00000000-0005-0000-0000-000036A80000}"/>
    <cellStyle name="Porcentual 2 3 5 5 2" xfId="18498" xr:uid="{00000000-0005-0000-0000-000037A80000}"/>
    <cellStyle name="Porcentual 2 3 5 5 2 2" xfId="41842" xr:uid="{00000000-0005-0000-0000-000038A80000}"/>
    <cellStyle name="Porcentual 2 3 5 5 3" xfId="13343" xr:uid="{00000000-0005-0000-0000-000039A80000}"/>
    <cellStyle name="Porcentual 2 3 5 5 3 2" xfId="36527" xr:uid="{00000000-0005-0000-0000-00003AA80000}"/>
    <cellStyle name="Porcentual 2 3 5 5 4" xfId="31217" xr:uid="{00000000-0005-0000-0000-00003BA80000}"/>
    <cellStyle name="Porcentual 2 3 5 5 5" xfId="25902" xr:uid="{00000000-0005-0000-0000-00003CA80000}"/>
    <cellStyle name="Porcentual 2 3 5 6" xfId="15124" xr:uid="{00000000-0005-0000-0000-00003DA80000}"/>
    <cellStyle name="Porcentual 2 3 5 6 2" xfId="38311" xr:uid="{00000000-0005-0000-0000-00003EA80000}"/>
    <cellStyle name="Porcentual 2 3 5 7" xfId="9815" xr:uid="{00000000-0005-0000-0000-00003FA80000}"/>
    <cellStyle name="Porcentual 2 3 5 7 2" xfId="32996" xr:uid="{00000000-0005-0000-0000-000040A80000}"/>
    <cellStyle name="Porcentual 2 3 5 8" xfId="20442" xr:uid="{00000000-0005-0000-0000-000041A80000}"/>
    <cellStyle name="Porcentual 2 3 5 8 2" xfId="27686" xr:uid="{00000000-0005-0000-0000-000042A80000}"/>
    <cellStyle name="Porcentual 2 3 5 9" xfId="22371" xr:uid="{00000000-0005-0000-0000-000043A80000}"/>
    <cellStyle name="Porcentual 2 3 6" xfId="988" xr:uid="{00000000-0005-0000-0000-000044A80000}"/>
    <cellStyle name="Porcentual 2 3 6 10" xfId="5834" xr:uid="{00000000-0005-0000-0000-000045A80000}"/>
    <cellStyle name="Porcentual 2 3 6 11" xfId="2939" xr:uid="{00000000-0005-0000-0000-000046A80000}"/>
    <cellStyle name="Porcentual 2 3 6 2" xfId="1803" xr:uid="{00000000-0005-0000-0000-000047A80000}"/>
    <cellStyle name="Porcentual 2 3 6 2 10" xfId="3751" xr:uid="{00000000-0005-0000-0000-000048A80000}"/>
    <cellStyle name="Porcentual 2 3 6 2 2" xfId="7363" xr:uid="{00000000-0005-0000-0000-000049A80000}"/>
    <cellStyle name="Porcentual 2 3 6 2 2 2" xfId="17716" xr:uid="{00000000-0005-0000-0000-00004AA80000}"/>
    <cellStyle name="Porcentual 2 3 6 2 2 2 2" xfId="41028" xr:uid="{00000000-0005-0000-0000-00004BA80000}"/>
    <cellStyle name="Porcentual 2 3 6 2 2 3" xfId="12530" xr:uid="{00000000-0005-0000-0000-00004CA80000}"/>
    <cellStyle name="Porcentual 2 3 6 2 2 3 2" xfId="35713" xr:uid="{00000000-0005-0000-0000-00004DA80000}"/>
    <cellStyle name="Porcentual 2 3 6 2 2 4" xfId="30403" xr:uid="{00000000-0005-0000-0000-00004EA80000}"/>
    <cellStyle name="Porcentual 2 3 6 2 2 5" xfId="25088" xr:uid="{00000000-0005-0000-0000-00004FA80000}"/>
    <cellStyle name="Porcentual 2 3 6 2 3" xfId="9006" xr:uid="{00000000-0005-0000-0000-000050A80000}"/>
    <cellStyle name="Porcentual 2 3 6 2 3 2" xfId="19451" xr:uid="{00000000-0005-0000-0000-000051A80000}"/>
    <cellStyle name="Porcentual 2 3 6 2 3 2 2" xfId="42796" xr:uid="{00000000-0005-0000-0000-000052A80000}"/>
    <cellStyle name="Porcentual 2 3 6 2 3 3" xfId="14297" xr:uid="{00000000-0005-0000-0000-000053A80000}"/>
    <cellStyle name="Porcentual 2 3 6 2 3 3 2" xfId="37481" xr:uid="{00000000-0005-0000-0000-000054A80000}"/>
    <cellStyle name="Porcentual 2 3 6 2 3 4" xfId="32171" xr:uid="{00000000-0005-0000-0000-000055A80000}"/>
    <cellStyle name="Porcentual 2 3 6 2 3 5" xfId="26856" xr:uid="{00000000-0005-0000-0000-000056A80000}"/>
    <cellStyle name="Porcentual 2 3 6 2 4" xfId="16078" xr:uid="{00000000-0005-0000-0000-000057A80000}"/>
    <cellStyle name="Porcentual 2 3 6 2 4 2" xfId="39265" xr:uid="{00000000-0005-0000-0000-000058A80000}"/>
    <cellStyle name="Porcentual 2 3 6 2 5" xfId="10769" xr:uid="{00000000-0005-0000-0000-000059A80000}"/>
    <cellStyle name="Porcentual 2 3 6 2 5 2" xfId="33950" xr:uid="{00000000-0005-0000-0000-00005AA80000}"/>
    <cellStyle name="Porcentual 2 3 6 2 6" xfId="21396" xr:uid="{00000000-0005-0000-0000-00005BA80000}"/>
    <cellStyle name="Porcentual 2 3 6 2 6 2" xfId="28640" xr:uid="{00000000-0005-0000-0000-00005CA80000}"/>
    <cellStyle name="Porcentual 2 3 6 2 7" xfId="23325" xr:uid="{00000000-0005-0000-0000-00005DA80000}"/>
    <cellStyle name="Porcentual 2 3 6 2 8" xfId="44591" xr:uid="{00000000-0005-0000-0000-00005EA80000}"/>
    <cellStyle name="Porcentual 2 3 6 2 9" xfId="5835" xr:uid="{00000000-0005-0000-0000-00005FA80000}"/>
    <cellStyle name="Porcentual 2 3 6 3" xfId="6563" xr:uid="{00000000-0005-0000-0000-000060A80000}"/>
    <cellStyle name="Porcentual 2 3 6 3 2" xfId="16964" xr:uid="{00000000-0005-0000-0000-000061A80000}"/>
    <cellStyle name="Porcentual 2 3 6 3 2 2" xfId="40216" xr:uid="{00000000-0005-0000-0000-000062A80000}"/>
    <cellStyle name="Porcentual 2 3 6 3 3" xfId="11718" xr:uid="{00000000-0005-0000-0000-000063A80000}"/>
    <cellStyle name="Porcentual 2 3 6 3 3 2" xfId="34901" xr:uid="{00000000-0005-0000-0000-000064A80000}"/>
    <cellStyle name="Porcentual 2 3 6 3 4" xfId="29591" xr:uid="{00000000-0005-0000-0000-000065A80000}"/>
    <cellStyle name="Porcentual 2 3 6 3 5" xfId="24276" xr:uid="{00000000-0005-0000-0000-000066A80000}"/>
    <cellStyle name="Porcentual 2 3 6 4" xfId="8253" xr:uid="{00000000-0005-0000-0000-000067A80000}"/>
    <cellStyle name="Porcentual 2 3 6 4 2" xfId="18639" xr:uid="{00000000-0005-0000-0000-000068A80000}"/>
    <cellStyle name="Porcentual 2 3 6 4 2 2" xfId="41984" xr:uid="{00000000-0005-0000-0000-000069A80000}"/>
    <cellStyle name="Porcentual 2 3 6 4 3" xfId="13485" xr:uid="{00000000-0005-0000-0000-00006AA80000}"/>
    <cellStyle name="Porcentual 2 3 6 4 3 2" xfId="36669" xr:uid="{00000000-0005-0000-0000-00006BA80000}"/>
    <cellStyle name="Porcentual 2 3 6 4 4" xfId="31359" xr:uid="{00000000-0005-0000-0000-00006CA80000}"/>
    <cellStyle name="Porcentual 2 3 6 4 5" xfId="26044" xr:uid="{00000000-0005-0000-0000-00006DA80000}"/>
    <cellStyle name="Porcentual 2 3 6 5" xfId="15266" xr:uid="{00000000-0005-0000-0000-00006EA80000}"/>
    <cellStyle name="Porcentual 2 3 6 5 2" xfId="38453" xr:uid="{00000000-0005-0000-0000-00006FA80000}"/>
    <cellStyle name="Porcentual 2 3 6 6" xfId="9957" xr:uid="{00000000-0005-0000-0000-000070A80000}"/>
    <cellStyle name="Porcentual 2 3 6 6 2" xfId="33138" xr:uid="{00000000-0005-0000-0000-000071A80000}"/>
    <cellStyle name="Porcentual 2 3 6 7" xfId="20584" xr:uid="{00000000-0005-0000-0000-000072A80000}"/>
    <cellStyle name="Porcentual 2 3 6 7 2" xfId="27828" xr:uid="{00000000-0005-0000-0000-000073A80000}"/>
    <cellStyle name="Porcentual 2 3 6 8" xfId="22513" xr:uid="{00000000-0005-0000-0000-000074A80000}"/>
    <cellStyle name="Porcentual 2 3 6 9" xfId="43779" xr:uid="{00000000-0005-0000-0000-000075A80000}"/>
    <cellStyle name="Porcentual 2 3 7" xfId="569" xr:uid="{00000000-0005-0000-0000-000076A80000}"/>
    <cellStyle name="Porcentual 2 3 7 10" xfId="2533" xr:uid="{00000000-0005-0000-0000-000077A80000}"/>
    <cellStyle name="Porcentual 2 3 7 2" xfId="6164" xr:uid="{00000000-0005-0000-0000-000078A80000}"/>
    <cellStyle name="Porcentual 2 3 7 2 2" xfId="16606" xr:uid="{00000000-0005-0000-0000-000079A80000}"/>
    <cellStyle name="Porcentual 2 3 7 2 2 2" xfId="39810" xr:uid="{00000000-0005-0000-0000-00007AA80000}"/>
    <cellStyle name="Porcentual 2 3 7 2 3" xfId="11312" xr:uid="{00000000-0005-0000-0000-00007BA80000}"/>
    <cellStyle name="Porcentual 2 3 7 2 3 2" xfId="34495" xr:uid="{00000000-0005-0000-0000-00007CA80000}"/>
    <cellStyle name="Porcentual 2 3 7 2 4" xfId="29185" xr:uid="{00000000-0005-0000-0000-00007DA80000}"/>
    <cellStyle name="Porcentual 2 3 7 2 5" xfId="23870" xr:uid="{00000000-0005-0000-0000-00007EA80000}"/>
    <cellStyle name="Porcentual 2 3 7 3" xfId="7895" xr:uid="{00000000-0005-0000-0000-00007FA80000}"/>
    <cellStyle name="Porcentual 2 3 7 3 2" xfId="18234" xr:uid="{00000000-0005-0000-0000-000080A80000}"/>
    <cellStyle name="Porcentual 2 3 7 3 2 2" xfId="41578" xr:uid="{00000000-0005-0000-0000-000081A80000}"/>
    <cellStyle name="Porcentual 2 3 7 3 3" xfId="13079" xr:uid="{00000000-0005-0000-0000-000082A80000}"/>
    <cellStyle name="Porcentual 2 3 7 3 3 2" xfId="36263" xr:uid="{00000000-0005-0000-0000-000083A80000}"/>
    <cellStyle name="Porcentual 2 3 7 3 4" xfId="30953" xr:uid="{00000000-0005-0000-0000-000084A80000}"/>
    <cellStyle name="Porcentual 2 3 7 3 5" xfId="25638" xr:uid="{00000000-0005-0000-0000-000085A80000}"/>
    <cellStyle name="Porcentual 2 3 7 4" xfId="14860" xr:uid="{00000000-0005-0000-0000-000086A80000}"/>
    <cellStyle name="Porcentual 2 3 7 4 2" xfId="38047" xr:uid="{00000000-0005-0000-0000-000087A80000}"/>
    <cellStyle name="Porcentual 2 3 7 5" xfId="9551" xr:uid="{00000000-0005-0000-0000-000088A80000}"/>
    <cellStyle name="Porcentual 2 3 7 5 2" xfId="32732" xr:uid="{00000000-0005-0000-0000-000089A80000}"/>
    <cellStyle name="Porcentual 2 3 7 6" xfId="20178" xr:uid="{00000000-0005-0000-0000-00008AA80000}"/>
    <cellStyle name="Porcentual 2 3 7 6 2" xfId="27422" xr:uid="{00000000-0005-0000-0000-00008BA80000}"/>
    <cellStyle name="Porcentual 2 3 7 7" xfId="22107" xr:uid="{00000000-0005-0000-0000-00008CA80000}"/>
    <cellStyle name="Porcentual 2 3 7 8" xfId="43373" xr:uid="{00000000-0005-0000-0000-00008DA80000}"/>
    <cellStyle name="Porcentual 2 3 7 9" xfId="5836" xr:uid="{00000000-0005-0000-0000-00008EA80000}"/>
    <cellStyle name="Porcentual 2 3 8" xfId="1396" xr:uid="{00000000-0005-0000-0000-00008FA80000}"/>
    <cellStyle name="Porcentual 2 3 8 10" xfId="3345" xr:uid="{00000000-0005-0000-0000-000090A80000}"/>
    <cellStyle name="Porcentual 2 3 8 2" xfId="6963" xr:uid="{00000000-0005-0000-0000-000091A80000}"/>
    <cellStyle name="Porcentual 2 3 8 2 2" xfId="17334" xr:uid="{00000000-0005-0000-0000-000092A80000}"/>
    <cellStyle name="Porcentual 2 3 8 2 2 2" xfId="40622" xr:uid="{00000000-0005-0000-0000-000093A80000}"/>
    <cellStyle name="Porcentual 2 3 8 2 3" xfId="12124" xr:uid="{00000000-0005-0000-0000-000094A80000}"/>
    <cellStyle name="Porcentual 2 3 8 2 3 2" xfId="35307" xr:uid="{00000000-0005-0000-0000-000095A80000}"/>
    <cellStyle name="Porcentual 2 3 8 2 4" xfId="29997" xr:uid="{00000000-0005-0000-0000-000096A80000}"/>
    <cellStyle name="Porcentual 2 3 8 2 5" xfId="24682" xr:uid="{00000000-0005-0000-0000-000097A80000}"/>
    <cellStyle name="Porcentual 2 3 8 3" xfId="8623" xr:uid="{00000000-0005-0000-0000-000098A80000}"/>
    <cellStyle name="Porcentual 2 3 8 3 2" xfId="19045" xr:uid="{00000000-0005-0000-0000-000099A80000}"/>
    <cellStyle name="Porcentual 2 3 8 3 2 2" xfId="42390" xr:uid="{00000000-0005-0000-0000-00009AA80000}"/>
    <cellStyle name="Porcentual 2 3 8 3 3" xfId="13891" xr:uid="{00000000-0005-0000-0000-00009BA80000}"/>
    <cellStyle name="Porcentual 2 3 8 3 3 2" xfId="37075" xr:uid="{00000000-0005-0000-0000-00009CA80000}"/>
    <cellStyle name="Porcentual 2 3 8 3 4" xfId="31765" xr:uid="{00000000-0005-0000-0000-00009DA80000}"/>
    <cellStyle name="Porcentual 2 3 8 3 5" xfId="26450" xr:uid="{00000000-0005-0000-0000-00009EA80000}"/>
    <cellStyle name="Porcentual 2 3 8 4" xfId="15672" xr:uid="{00000000-0005-0000-0000-00009FA80000}"/>
    <cellStyle name="Porcentual 2 3 8 4 2" xfId="38859" xr:uid="{00000000-0005-0000-0000-0000A0A80000}"/>
    <cellStyle name="Porcentual 2 3 8 5" xfId="10363" xr:uid="{00000000-0005-0000-0000-0000A1A80000}"/>
    <cellStyle name="Porcentual 2 3 8 5 2" xfId="33544" xr:uid="{00000000-0005-0000-0000-0000A2A80000}"/>
    <cellStyle name="Porcentual 2 3 8 6" xfId="20990" xr:uid="{00000000-0005-0000-0000-0000A3A80000}"/>
    <cellStyle name="Porcentual 2 3 8 6 2" xfId="28234" xr:uid="{00000000-0005-0000-0000-0000A4A80000}"/>
    <cellStyle name="Porcentual 2 3 8 7" xfId="22919" xr:uid="{00000000-0005-0000-0000-0000A5A80000}"/>
    <cellStyle name="Porcentual 2 3 8 8" xfId="44185" xr:uid="{00000000-0005-0000-0000-0000A6A80000}"/>
    <cellStyle name="Porcentual 2 3 8 9" xfId="5837" xr:uid="{00000000-0005-0000-0000-0000A7A80000}"/>
    <cellStyle name="Porcentual 2 3 9" xfId="6032" xr:uid="{00000000-0005-0000-0000-0000A8A80000}"/>
    <cellStyle name="Porcentual 2 3 9 2" xfId="16486" xr:uid="{00000000-0005-0000-0000-0000A9A80000}"/>
    <cellStyle name="Porcentual 2 3 9 2 2" xfId="39676" xr:uid="{00000000-0005-0000-0000-0000AAA80000}"/>
    <cellStyle name="Porcentual 2 3 9 3" xfId="11178" xr:uid="{00000000-0005-0000-0000-0000ABA80000}"/>
    <cellStyle name="Porcentual 2 3 9 3 2" xfId="34361" xr:uid="{00000000-0005-0000-0000-0000ACA80000}"/>
    <cellStyle name="Porcentual 2 3 9 4" xfId="29051" xr:uid="{00000000-0005-0000-0000-0000ADA80000}"/>
    <cellStyle name="Porcentual 2 3 9 5" xfId="23736" xr:uid="{00000000-0005-0000-0000-0000AEA80000}"/>
    <cellStyle name="Porcentual 2 4" xfId="443" xr:uid="{00000000-0005-0000-0000-0000AFA80000}"/>
    <cellStyle name="Porcentual 2 4 10" xfId="14732" xr:uid="{00000000-0005-0000-0000-0000B0A80000}"/>
    <cellStyle name="Porcentual 2 4 10 2" xfId="37919" xr:uid="{00000000-0005-0000-0000-0000B1A80000}"/>
    <cellStyle name="Porcentual 2 4 11" xfId="9423" xr:uid="{00000000-0005-0000-0000-0000B2A80000}"/>
    <cellStyle name="Porcentual 2 4 11 2" xfId="32604" xr:uid="{00000000-0005-0000-0000-0000B3A80000}"/>
    <cellStyle name="Porcentual 2 4 12" xfId="20053" xr:uid="{00000000-0005-0000-0000-0000B4A80000}"/>
    <cellStyle name="Porcentual 2 4 12 2" xfId="27294" xr:uid="{00000000-0005-0000-0000-0000B5A80000}"/>
    <cellStyle name="Porcentual 2 4 13" xfId="21979" xr:uid="{00000000-0005-0000-0000-0000B6A80000}"/>
    <cellStyle name="Porcentual 2 4 14" xfId="43248" xr:uid="{00000000-0005-0000-0000-0000B7A80000}"/>
    <cellStyle name="Porcentual 2 4 15" xfId="5838" xr:uid="{00000000-0005-0000-0000-0000B8A80000}"/>
    <cellStyle name="Porcentual 2 4 16" xfId="2408" xr:uid="{00000000-0005-0000-0000-0000B9A80000}"/>
    <cellStyle name="Porcentual 2 4 2" xfId="503" xr:uid="{00000000-0005-0000-0000-0000BAA80000}"/>
    <cellStyle name="Porcentual 2 4 2 10" xfId="9485" xr:uid="{00000000-0005-0000-0000-0000BBA80000}"/>
    <cellStyle name="Porcentual 2 4 2 10 2" xfId="32666" xr:uid="{00000000-0005-0000-0000-0000BCA80000}"/>
    <cellStyle name="Porcentual 2 4 2 11" xfId="20112" xr:uid="{00000000-0005-0000-0000-0000BDA80000}"/>
    <cellStyle name="Porcentual 2 4 2 11 2" xfId="27356" xr:uid="{00000000-0005-0000-0000-0000BEA80000}"/>
    <cellStyle name="Porcentual 2 4 2 12" xfId="22041" xr:uid="{00000000-0005-0000-0000-0000BFA80000}"/>
    <cellStyle name="Porcentual 2 4 2 13" xfId="43307" xr:uid="{00000000-0005-0000-0000-0000C0A80000}"/>
    <cellStyle name="Porcentual 2 4 2 14" xfId="5839" xr:uid="{00000000-0005-0000-0000-0000C1A80000}"/>
    <cellStyle name="Porcentual 2 4 2 15" xfId="2467" xr:uid="{00000000-0005-0000-0000-0000C2A80000}"/>
    <cellStyle name="Porcentual 2 4 2 2" xfId="775" xr:uid="{00000000-0005-0000-0000-0000C3A80000}"/>
    <cellStyle name="Porcentual 2 4 2 2 10" xfId="43576" xr:uid="{00000000-0005-0000-0000-0000C4A80000}"/>
    <cellStyle name="Porcentual 2 4 2 2 11" xfId="5840" xr:uid="{00000000-0005-0000-0000-0000C5A80000}"/>
    <cellStyle name="Porcentual 2 4 2 2 12" xfId="2736" xr:uid="{00000000-0005-0000-0000-0000C6A80000}"/>
    <cellStyle name="Porcentual 2 4 2 2 2" xfId="1191" xr:uid="{00000000-0005-0000-0000-0000C7A80000}"/>
    <cellStyle name="Porcentual 2 4 2 2 2 10" xfId="5841" xr:uid="{00000000-0005-0000-0000-0000C8A80000}"/>
    <cellStyle name="Porcentual 2 4 2 2 2 11" xfId="3142" xr:uid="{00000000-0005-0000-0000-0000C9A80000}"/>
    <cellStyle name="Porcentual 2 4 2 2 2 2" xfId="2006" xr:uid="{00000000-0005-0000-0000-0000CAA80000}"/>
    <cellStyle name="Porcentual 2 4 2 2 2 2 10" xfId="3954" xr:uid="{00000000-0005-0000-0000-0000CBA80000}"/>
    <cellStyle name="Porcentual 2 4 2 2 2 2 2" xfId="7563" xr:uid="{00000000-0005-0000-0000-0000CCA80000}"/>
    <cellStyle name="Porcentual 2 4 2 2 2 2 2 2" xfId="17907" xr:uid="{00000000-0005-0000-0000-0000CDA80000}"/>
    <cellStyle name="Porcentual 2 4 2 2 2 2 2 2 2" xfId="41231" xr:uid="{00000000-0005-0000-0000-0000CEA80000}"/>
    <cellStyle name="Porcentual 2 4 2 2 2 2 2 3" xfId="12733" xr:uid="{00000000-0005-0000-0000-0000CFA80000}"/>
    <cellStyle name="Porcentual 2 4 2 2 2 2 2 3 2" xfId="35916" xr:uid="{00000000-0005-0000-0000-0000D0A80000}"/>
    <cellStyle name="Porcentual 2 4 2 2 2 2 2 4" xfId="30606" xr:uid="{00000000-0005-0000-0000-0000D1A80000}"/>
    <cellStyle name="Porcentual 2 4 2 2 2 2 2 5" xfId="25291" xr:uid="{00000000-0005-0000-0000-0000D2A80000}"/>
    <cellStyle name="Porcentual 2 4 2 2 2 2 3" xfId="9197" xr:uid="{00000000-0005-0000-0000-0000D3A80000}"/>
    <cellStyle name="Porcentual 2 4 2 2 2 2 3 2" xfId="19654" xr:uid="{00000000-0005-0000-0000-0000D4A80000}"/>
    <cellStyle name="Porcentual 2 4 2 2 2 2 3 2 2" xfId="42999" xr:uid="{00000000-0005-0000-0000-0000D5A80000}"/>
    <cellStyle name="Porcentual 2 4 2 2 2 2 3 3" xfId="14500" xr:uid="{00000000-0005-0000-0000-0000D6A80000}"/>
    <cellStyle name="Porcentual 2 4 2 2 2 2 3 3 2" xfId="37684" xr:uid="{00000000-0005-0000-0000-0000D7A80000}"/>
    <cellStyle name="Porcentual 2 4 2 2 2 2 3 4" xfId="32374" xr:uid="{00000000-0005-0000-0000-0000D8A80000}"/>
    <cellStyle name="Porcentual 2 4 2 2 2 2 3 5" xfId="27059" xr:uid="{00000000-0005-0000-0000-0000D9A80000}"/>
    <cellStyle name="Porcentual 2 4 2 2 2 2 4" xfId="16281" xr:uid="{00000000-0005-0000-0000-0000DAA80000}"/>
    <cellStyle name="Porcentual 2 4 2 2 2 2 4 2" xfId="39468" xr:uid="{00000000-0005-0000-0000-0000DBA80000}"/>
    <cellStyle name="Porcentual 2 4 2 2 2 2 5" xfId="10972" xr:uid="{00000000-0005-0000-0000-0000DCA80000}"/>
    <cellStyle name="Porcentual 2 4 2 2 2 2 5 2" xfId="34153" xr:uid="{00000000-0005-0000-0000-0000DDA80000}"/>
    <cellStyle name="Porcentual 2 4 2 2 2 2 6" xfId="21599" xr:uid="{00000000-0005-0000-0000-0000DEA80000}"/>
    <cellStyle name="Porcentual 2 4 2 2 2 2 6 2" xfId="28843" xr:uid="{00000000-0005-0000-0000-0000DFA80000}"/>
    <cellStyle name="Porcentual 2 4 2 2 2 2 7" xfId="23528" xr:uid="{00000000-0005-0000-0000-0000E0A80000}"/>
    <cellStyle name="Porcentual 2 4 2 2 2 2 8" xfId="44794" xr:uid="{00000000-0005-0000-0000-0000E1A80000}"/>
    <cellStyle name="Porcentual 2 4 2 2 2 2 9" xfId="5842" xr:uid="{00000000-0005-0000-0000-0000E2A80000}"/>
    <cellStyle name="Porcentual 2 4 2 2 2 3" xfId="6763" xr:uid="{00000000-0005-0000-0000-0000E3A80000}"/>
    <cellStyle name="Porcentual 2 4 2 2 2 3 2" xfId="17143" xr:uid="{00000000-0005-0000-0000-0000E4A80000}"/>
    <cellStyle name="Porcentual 2 4 2 2 2 3 2 2" xfId="40419" xr:uid="{00000000-0005-0000-0000-0000E5A80000}"/>
    <cellStyle name="Porcentual 2 4 2 2 2 3 3" xfId="11921" xr:uid="{00000000-0005-0000-0000-0000E6A80000}"/>
    <cellStyle name="Porcentual 2 4 2 2 2 3 3 2" xfId="35104" xr:uid="{00000000-0005-0000-0000-0000E7A80000}"/>
    <cellStyle name="Porcentual 2 4 2 2 2 3 4" xfId="29794" xr:uid="{00000000-0005-0000-0000-0000E8A80000}"/>
    <cellStyle name="Porcentual 2 4 2 2 2 3 5" xfId="24479" xr:uid="{00000000-0005-0000-0000-0000E9A80000}"/>
    <cellStyle name="Porcentual 2 4 2 2 2 4" xfId="8432" xr:uid="{00000000-0005-0000-0000-0000EAA80000}"/>
    <cellStyle name="Porcentual 2 4 2 2 2 4 2" xfId="18842" xr:uid="{00000000-0005-0000-0000-0000EBA80000}"/>
    <cellStyle name="Porcentual 2 4 2 2 2 4 2 2" xfId="42187" xr:uid="{00000000-0005-0000-0000-0000ECA80000}"/>
    <cellStyle name="Porcentual 2 4 2 2 2 4 3" xfId="13688" xr:uid="{00000000-0005-0000-0000-0000EDA80000}"/>
    <cellStyle name="Porcentual 2 4 2 2 2 4 3 2" xfId="36872" xr:uid="{00000000-0005-0000-0000-0000EEA80000}"/>
    <cellStyle name="Porcentual 2 4 2 2 2 4 4" xfId="31562" xr:uid="{00000000-0005-0000-0000-0000EFA80000}"/>
    <cellStyle name="Porcentual 2 4 2 2 2 4 5" xfId="26247" xr:uid="{00000000-0005-0000-0000-0000F0A80000}"/>
    <cellStyle name="Porcentual 2 4 2 2 2 5" xfId="15469" xr:uid="{00000000-0005-0000-0000-0000F1A80000}"/>
    <cellStyle name="Porcentual 2 4 2 2 2 5 2" xfId="38656" xr:uid="{00000000-0005-0000-0000-0000F2A80000}"/>
    <cellStyle name="Porcentual 2 4 2 2 2 6" xfId="10160" xr:uid="{00000000-0005-0000-0000-0000F3A80000}"/>
    <cellStyle name="Porcentual 2 4 2 2 2 6 2" xfId="33341" xr:uid="{00000000-0005-0000-0000-0000F4A80000}"/>
    <cellStyle name="Porcentual 2 4 2 2 2 7" xfId="20787" xr:uid="{00000000-0005-0000-0000-0000F5A80000}"/>
    <cellStyle name="Porcentual 2 4 2 2 2 7 2" xfId="28031" xr:uid="{00000000-0005-0000-0000-0000F6A80000}"/>
    <cellStyle name="Porcentual 2 4 2 2 2 8" xfId="22716" xr:uid="{00000000-0005-0000-0000-0000F7A80000}"/>
    <cellStyle name="Porcentual 2 4 2 2 2 9" xfId="43982" xr:uid="{00000000-0005-0000-0000-0000F8A80000}"/>
    <cellStyle name="Porcentual 2 4 2 2 3" xfId="1599" xr:uid="{00000000-0005-0000-0000-0000F9A80000}"/>
    <cellStyle name="Porcentual 2 4 2 2 3 10" xfId="3548" xr:uid="{00000000-0005-0000-0000-0000FAA80000}"/>
    <cellStyle name="Porcentual 2 4 2 2 3 2" xfId="7163" xr:uid="{00000000-0005-0000-0000-0000FBA80000}"/>
    <cellStyle name="Porcentual 2 4 2 2 3 2 2" xfId="17525" xr:uid="{00000000-0005-0000-0000-0000FCA80000}"/>
    <cellStyle name="Porcentual 2 4 2 2 3 2 2 2" xfId="40825" xr:uid="{00000000-0005-0000-0000-0000FDA80000}"/>
    <cellStyle name="Porcentual 2 4 2 2 3 2 3" xfId="12327" xr:uid="{00000000-0005-0000-0000-0000FEA80000}"/>
    <cellStyle name="Porcentual 2 4 2 2 3 2 3 2" xfId="35510" xr:uid="{00000000-0005-0000-0000-0000FFA80000}"/>
    <cellStyle name="Porcentual 2 4 2 2 3 2 4" xfId="30200" xr:uid="{00000000-0005-0000-0000-000000A90000}"/>
    <cellStyle name="Porcentual 2 4 2 2 3 2 5" xfId="24885" xr:uid="{00000000-0005-0000-0000-000001A90000}"/>
    <cellStyle name="Porcentual 2 4 2 2 3 3" xfId="8814" xr:uid="{00000000-0005-0000-0000-000002A90000}"/>
    <cellStyle name="Porcentual 2 4 2 2 3 3 2" xfId="19248" xr:uid="{00000000-0005-0000-0000-000003A90000}"/>
    <cellStyle name="Porcentual 2 4 2 2 3 3 2 2" xfId="42593" xr:uid="{00000000-0005-0000-0000-000004A90000}"/>
    <cellStyle name="Porcentual 2 4 2 2 3 3 3" xfId="14094" xr:uid="{00000000-0005-0000-0000-000005A90000}"/>
    <cellStyle name="Porcentual 2 4 2 2 3 3 3 2" xfId="37278" xr:uid="{00000000-0005-0000-0000-000006A90000}"/>
    <cellStyle name="Porcentual 2 4 2 2 3 3 4" xfId="31968" xr:uid="{00000000-0005-0000-0000-000007A90000}"/>
    <cellStyle name="Porcentual 2 4 2 2 3 3 5" xfId="26653" xr:uid="{00000000-0005-0000-0000-000008A90000}"/>
    <cellStyle name="Porcentual 2 4 2 2 3 4" xfId="15875" xr:uid="{00000000-0005-0000-0000-000009A90000}"/>
    <cellStyle name="Porcentual 2 4 2 2 3 4 2" xfId="39062" xr:uid="{00000000-0005-0000-0000-00000AA90000}"/>
    <cellStyle name="Porcentual 2 4 2 2 3 5" xfId="10566" xr:uid="{00000000-0005-0000-0000-00000BA90000}"/>
    <cellStyle name="Porcentual 2 4 2 2 3 5 2" xfId="33747" xr:uid="{00000000-0005-0000-0000-00000CA90000}"/>
    <cellStyle name="Porcentual 2 4 2 2 3 6" xfId="21193" xr:uid="{00000000-0005-0000-0000-00000DA90000}"/>
    <cellStyle name="Porcentual 2 4 2 2 3 6 2" xfId="28437" xr:uid="{00000000-0005-0000-0000-00000EA90000}"/>
    <cellStyle name="Porcentual 2 4 2 2 3 7" xfId="23122" xr:uid="{00000000-0005-0000-0000-00000FA90000}"/>
    <cellStyle name="Porcentual 2 4 2 2 3 8" xfId="44388" xr:uid="{00000000-0005-0000-0000-000010A90000}"/>
    <cellStyle name="Porcentual 2 4 2 2 3 9" xfId="5843" xr:uid="{00000000-0005-0000-0000-000011A90000}"/>
    <cellStyle name="Porcentual 2 4 2 2 4" xfId="6364" xr:uid="{00000000-0005-0000-0000-000012A90000}"/>
    <cellStyle name="Porcentual 2 4 2 2 4 2" xfId="16785" xr:uid="{00000000-0005-0000-0000-000013A90000}"/>
    <cellStyle name="Porcentual 2 4 2 2 4 2 2" xfId="40013" xr:uid="{00000000-0005-0000-0000-000014A90000}"/>
    <cellStyle name="Porcentual 2 4 2 2 4 3" xfId="11515" xr:uid="{00000000-0005-0000-0000-000015A90000}"/>
    <cellStyle name="Porcentual 2 4 2 2 4 3 2" xfId="34698" xr:uid="{00000000-0005-0000-0000-000016A90000}"/>
    <cellStyle name="Porcentual 2 4 2 2 4 4" xfId="29388" xr:uid="{00000000-0005-0000-0000-000017A90000}"/>
    <cellStyle name="Porcentual 2 4 2 2 4 5" xfId="24073" xr:uid="{00000000-0005-0000-0000-000018A90000}"/>
    <cellStyle name="Porcentual 2 4 2 2 5" xfId="8074" xr:uid="{00000000-0005-0000-0000-000019A90000}"/>
    <cellStyle name="Porcentual 2 4 2 2 5 2" xfId="18437" xr:uid="{00000000-0005-0000-0000-00001AA90000}"/>
    <cellStyle name="Porcentual 2 4 2 2 5 2 2" xfId="41781" xr:uid="{00000000-0005-0000-0000-00001BA90000}"/>
    <cellStyle name="Porcentual 2 4 2 2 5 3" xfId="13282" xr:uid="{00000000-0005-0000-0000-00001CA90000}"/>
    <cellStyle name="Porcentual 2 4 2 2 5 3 2" xfId="36466" xr:uid="{00000000-0005-0000-0000-00001DA90000}"/>
    <cellStyle name="Porcentual 2 4 2 2 5 4" xfId="31156" xr:uid="{00000000-0005-0000-0000-00001EA90000}"/>
    <cellStyle name="Porcentual 2 4 2 2 5 5" xfId="25841" xr:uid="{00000000-0005-0000-0000-00001FA90000}"/>
    <cellStyle name="Porcentual 2 4 2 2 6" xfId="15063" xr:uid="{00000000-0005-0000-0000-000020A90000}"/>
    <cellStyle name="Porcentual 2 4 2 2 6 2" xfId="38250" xr:uid="{00000000-0005-0000-0000-000021A90000}"/>
    <cellStyle name="Porcentual 2 4 2 2 7" xfId="9754" xr:uid="{00000000-0005-0000-0000-000022A90000}"/>
    <cellStyle name="Porcentual 2 4 2 2 7 2" xfId="32935" xr:uid="{00000000-0005-0000-0000-000023A90000}"/>
    <cellStyle name="Porcentual 2 4 2 2 8" xfId="20381" xr:uid="{00000000-0005-0000-0000-000024A90000}"/>
    <cellStyle name="Porcentual 2 4 2 2 8 2" xfId="27625" xr:uid="{00000000-0005-0000-0000-000025A90000}"/>
    <cellStyle name="Porcentual 2 4 2 2 9" xfId="22310" xr:uid="{00000000-0005-0000-0000-000026A90000}"/>
    <cellStyle name="Porcentual 2 4 2 3" xfId="912" xr:uid="{00000000-0005-0000-0000-000027A90000}"/>
    <cellStyle name="Porcentual 2 4 2 3 10" xfId="43705" xr:uid="{00000000-0005-0000-0000-000028A90000}"/>
    <cellStyle name="Porcentual 2 4 2 3 11" xfId="5844" xr:uid="{00000000-0005-0000-0000-000029A90000}"/>
    <cellStyle name="Porcentual 2 4 2 3 12" xfId="2865" xr:uid="{00000000-0005-0000-0000-00002AA90000}"/>
    <cellStyle name="Porcentual 2 4 2 3 2" xfId="1320" xr:uid="{00000000-0005-0000-0000-00002BA90000}"/>
    <cellStyle name="Porcentual 2 4 2 3 2 10" xfId="5845" xr:uid="{00000000-0005-0000-0000-00002CA90000}"/>
    <cellStyle name="Porcentual 2 4 2 3 2 11" xfId="3271" xr:uid="{00000000-0005-0000-0000-00002DA90000}"/>
    <cellStyle name="Porcentual 2 4 2 3 2 2" xfId="2135" xr:uid="{00000000-0005-0000-0000-00002EA90000}"/>
    <cellStyle name="Porcentual 2 4 2 3 2 2 10" xfId="4083" xr:uid="{00000000-0005-0000-0000-00002FA90000}"/>
    <cellStyle name="Porcentual 2 4 2 3 2 2 2" xfId="7690" xr:uid="{00000000-0005-0000-0000-000030A90000}"/>
    <cellStyle name="Porcentual 2 4 2 3 2 2 2 2" xfId="18024" xr:uid="{00000000-0005-0000-0000-000031A90000}"/>
    <cellStyle name="Porcentual 2 4 2 3 2 2 2 2 2" xfId="41360" xr:uid="{00000000-0005-0000-0000-000032A90000}"/>
    <cellStyle name="Porcentual 2 4 2 3 2 2 2 3" xfId="12862" xr:uid="{00000000-0005-0000-0000-000033A90000}"/>
    <cellStyle name="Porcentual 2 4 2 3 2 2 2 3 2" xfId="36045" xr:uid="{00000000-0005-0000-0000-000034A90000}"/>
    <cellStyle name="Porcentual 2 4 2 3 2 2 2 4" xfId="30735" xr:uid="{00000000-0005-0000-0000-000035A90000}"/>
    <cellStyle name="Porcentual 2 4 2 3 2 2 2 5" xfId="25420" xr:uid="{00000000-0005-0000-0000-000036A90000}"/>
    <cellStyle name="Porcentual 2 4 2 3 2 2 3" xfId="9314" xr:uid="{00000000-0005-0000-0000-000037A90000}"/>
    <cellStyle name="Porcentual 2 4 2 3 2 2 3 2" xfId="19783" xr:uid="{00000000-0005-0000-0000-000038A90000}"/>
    <cellStyle name="Porcentual 2 4 2 3 2 2 3 2 2" xfId="43128" xr:uid="{00000000-0005-0000-0000-000039A90000}"/>
    <cellStyle name="Porcentual 2 4 2 3 2 2 3 3" xfId="14629" xr:uid="{00000000-0005-0000-0000-00003AA90000}"/>
    <cellStyle name="Porcentual 2 4 2 3 2 2 3 3 2" xfId="37813" xr:uid="{00000000-0005-0000-0000-00003BA90000}"/>
    <cellStyle name="Porcentual 2 4 2 3 2 2 3 4" xfId="32503" xr:uid="{00000000-0005-0000-0000-00003CA90000}"/>
    <cellStyle name="Porcentual 2 4 2 3 2 2 3 5" xfId="27188" xr:uid="{00000000-0005-0000-0000-00003DA90000}"/>
    <cellStyle name="Porcentual 2 4 2 3 2 2 4" xfId="16410" xr:uid="{00000000-0005-0000-0000-00003EA90000}"/>
    <cellStyle name="Porcentual 2 4 2 3 2 2 4 2" xfId="39597" xr:uid="{00000000-0005-0000-0000-00003FA90000}"/>
    <cellStyle name="Porcentual 2 4 2 3 2 2 5" xfId="11101" xr:uid="{00000000-0005-0000-0000-000040A90000}"/>
    <cellStyle name="Porcentual 2 4 2 3 2 2 5 2" xfId="34282" xr:uid="{00000000-0005-0000-0000-000041A90000}"/>
    <cellStyle name="Porcentual 2 4 2 3 2 2 6" xfId="21728" xr:uid="{00000000-0005-0000-0000-000042A90000}"/>
    <cellStyle name="Porcentual 2 4 2 3 2 2 6 2" xfId="28972" xr:uid="{00000000-0005-0000-0000-000043A90000}"/>
    <cellStyle name="Porcentual 2 4 2 3 2 2 7" xfId="23657" xr:uid="{00000000-0005-0000-0000-000044A90000}"/>
    <cellStyle name="Porcentual 2 4 2 3 2 2 8" xfId="44923" xr:uid="{00000000-0005-0000-0000-000045A90000}"/>
    <cellStyle name="Porcentual 2 4 2 3 2 2 9" xfId="5846" xr:uid="{00000000-0005-0000-0000-000046A90000}"/>
    <cellStyle name="Porcentual 2 4 2 3 2 3" xfId="6890" xr:uid="{00000000-0005-0000-0000-000047A90000}"/>
    <cellStyle name="Porcentual 2 4 2 3 2 3 2" xfId="17260" xr:uid="{00000000-0005-0000-0000-000048A90000}"/>
    <cellStyle name="Porcentual 2 4 2 3 2 3 2 2" xfId="40548" xr:uid="{00000000-0005-0000-0000-000049A90000}"/>
    <cellStyle name="Porcentual 2 4 2 3 2 3 3" xfId="12050" xr:uid="{00000000-0005-0000-0000-00004AA90000}"/>
    <cellStyle name="Porcentual 2 4 2 3 2 3 3 2" xfId="35233" xr:uid="{00000000-0005-0000-0000-00004BA90000}"/>
    <cellStyle name="Porcentual 2 4 2 3 2 3 4" xfId="29923" xr:uid="{00000000-0005-0000-0000-00004CA90000}"/>
    <cellStyle name="Porcentual 2 4 2 3 2 3 5" xfId="24608" xr:uid="{00000000-0005-0000-0000-00004DA90000}"/>
    <cellStyle name="Porcentual 2 4 2 3 2 4" xfId="8549" xr:uid="{00000000-0005-0000-0000-00004EA90000}"/>
    <cellStyle name="Porcentual 2 4 2 3 2 4 2" xfId="18971" xr:uid="{00000000-0005-0000-0000-00004FA90000}"/>
    <cellStyle name="Porcentual 2 4 2 3 2 4 2 2" xfId="42316" xr:uid="{00000000-0005-0000-0000-000050A90000}"/>
    <cellStyle name="Porcentual 2 4 2 3 2 4 3" xfId="13817" xr:uid="{00000000-0005-0000-0000-000051A90000}"/>
    <cellStyle name="Porcentual 2 4 2 3 2 4 3 2" xfId="37001" xr:uid="{00000000-0005-0000-0000-000052A90000}"/>
    <cellStyle name="Porcentual 2 4 2 3 2 4 4" xfId="31691" xr:uid="{00000000-0005-0000-0000-000053A90000}"/>
    <cellStyle name="Porcentual 2 4 2 3 2 4 5" xfId="26376" xr:uid="{00000000-0005-0000-0000-000054A90000}"/>
    <cellStyle name="Porcentual 2 4 2 3 2 5" xfId="15598" xr:uid="{00000000-0005-0000-0000-000055A90000}"/>
    <cellStyle name="Porcentual 2 4 2 3 2 5 2" xfId="38785" xr:uid="{00000000-0005-0000-0000-000056A90000}"/>
    <cellStyle name="Porcentual 2 4 2 3 2 6" xfId="10289" xr:uid="{00000000-0005-0000-0000-000057A90000}"/>
    <cellStyle name="Porcentual 2 4 2 3 2 6 2" xfId="33470" xr:uid="{00000000-0005-0000-0000-000058A90000}"/>
    <cellStyle name="Porcentual 2 4 2 3 2 7" xfId="20916" xr:uid="{00000000-0005-0000-0000-000059A90000}"/>
    <cellStyle name="Porcentual 2 4 2 3 2 7 2" xfId="28160" xr:uid="{00000000-0005-0000-0000-00005AA90000}"/>
    <cellStyle name="Porcentual 2 4 2 3 2 8" xfId="22845" xr:uid="{00000000-0005-0000-0000-00005BA90000}"/>
    <cellStyle name="Porcentual 2 4 2 3 2 9" xfId="44111" xr:uid="{00000000-0005-0000-0000-00005CA90000}"/>
    <cellStyle name="Porcentual 2 4 2 3 3" xfId="1728" xr:uid="{00000000-0005-0000-0000-00005DA90000}"/>
    <cellStyle name="Porcentual 2 4 2 3 3 10" xfId="3677" xr:uid="{00000000-0005-0000-0000-00005EA90000}"/>
    <cellStyle name="Porcentual 2 4 2 3 3 2" xfId="7290" xr:uid="{00000000-0005-0000-0000-00005FA90000}"/>
    <cellStyle name="Porcentual 2 4 2 3 3 2 2" xfId="17642" xr:uid="{00000000-0005-0000-0000-000060A90000}"/>
    <cellStyle name="Porcentual 2 4 2 3 3 2 2 2" xfId="40954" xr:uid="{00000000-0005-0000-0000-000061A90000}"/>
    <cellStyle name="Porcentual 2 4 2 3 3 2 3" xfId="12456" xr:uid="{00000000-0005-0000-0000-000062A90000}"/>
    <cellStyle name="Porcentual 2 4 2 3 3 2 3 2" xfId="35639" xr:uid="{00000000-0005-0000-0000-000063A90000}"/>
    <cellStyle name="Porcentual 2 4 2 3 3 2 4" xfId="30329" xr:uid="{00000000-0005-0000-0000-000064A90000}"/>
    <cellStyle name="Porcentual 2 4 2 3 3 2 5" xfId="25014" xr:uid="{00000000-0005-0000-0000-000065A90000}"/>
    <cellStyle name="Porcentual 2 4 2 3 3 3" xfId="8931" xr:uid="{00000000-0005-0000-0000-000066A90000}"/>
    <cellStyle name="Porcentual 2 4 2 3 3 3 2" xfId="19377" xr:uid="{00000000-0005-0000-0000-000067A90000}"/>
    <cellStyle name="Porcentual 2 4 2 3 3 3 2 2" xfId="42722" xr:uid="{00000000-0005-0000-0000-000068A90000}"/>
    <cellStyle name="Porcentual 2 4 2 3 3 3 3" xfId="14223" xr:uid="{00000000-0005-0000-0000-000069A90000}"/>
    <cellStyle name="Porcentual 2 4 2 3 3 3 3 2" xfId="37407" xr:uid="{00000000-0005-0000-0000-00006AA90000}"/>
    <cellStyle name="Porcentual 2 4 2 3 3 3 4" xfId="32097" xr:uid="{00000000-0005-0000-0000-00006BA90000}"/>
    <cellStyle name="Porcentual 2 4 2 3 3 3 5" xfId="26782" xr:uid="{00000000-0005-0000-0000-00006CA90000}"/>
    <cellStyle name="Porcentual 2 4 2 3 3 4" xfId="16004" xr:uid="{00000000-0005-0000-0000-00006DA90000}"/>
    <cellStyle name="Porcentual 2 4 2 3 3 4 2" xfId="39191" xr:uid="{00000000-0005-0000-0000-00006EA90000}"/>
    <cellStyle name="Porcentual 2 4 2 3 3 5" xfId="10695" xr:uid="{00000000-0005-0000-0000-00006FA90000}"/>
    <cellStyle name="Porcentual 2 4 2 3 3 5 2" xfId="33876" xr:uid="{00000000-0005-0000-0000-000070A90000}"/>
    <cellStyle name="Porcentual 2 4 2 3 3 6" xfId="21322" xr:uid="{00000000-0005-0000-0000-000071A90000}"/>
    <cellStyle name="Porcentual 2 4 2 3 3 6 2" xfId="28566" xr:uid="{00000000-0005-0000-0000-000072A90000}"/>
    <cellStyle name="Porcentual 2 4 2 3 3 7" xfId="23251" xr:uid="{00000000-0005-0000-0000-000073A90000}"/>
    <cellStyle name="Porcentual 2 4 2 3 3 8" xfId="44517" xr:uid="{00000000-0005-0000-0000-000074A90000}"/>
    <cellStyle name="Porcentual 2 4 2 3 3 9" xfId="5847" xr:uid="{00000000-0005-0000-0000-000075A90000}"/>
    <cellStyle name="Porcentual 2 4 2 3 4" xfId="6491" xr:uid="{00000000-0005-0000-0000-000076A90000}"/>
    <cellStyle name="Porcentual 2 4 2 3 4 2" xfId="16890" xr:uid="{00000000-0005-0000-0000-000077A90000}"/>
    <cellStyle name="Porcentual 2 4 2 3 4 2 2" xfId="40142" xr:uid="{00000000-0005-0000-0000-000078A90000}"/>
    <cellStyle name="Porcentual 2 4 2 3 4 3" xfId="11644" xr:uid="{00000000-0005-0000-0000-000079A90000}"/>
    <cellStyle name="Porcentual 2 4 2 3 4 3 2" xfId="34827" xr:uid="{00000000-0005-0000-0000-00007AA90000}"/>
    <cellStyle name="Porcentual 2 4 2 3 4 4" xfId="29517" xr:uid="{00000000-0005-0000-0000-00007BA90000}"/>
    <cellStyle name="Porcentual 2 4 2 3 4 5" xfId="24202" xr:uid="{00000000-0005-0000-0000-00007CA90000}"/>
    <cellStyle name="Porcentual 2 4 2 3 5" xfId="8179" xr:uid="{00000000-0005-0000-0000-00007DA90000}"/>
    <cellStyle name="Porcentual 2 4 2 3 5 2" xfId="18566" xr:uid="{00000000-0005-0000-0000-00007EA90000}"/>
    <cellStyle name="Porcentual 2 4 2 3 5 2 2" xfId="41910" xr:uid="{00000000-0005-0000-0000-00007FA90000}"/>
    <cellStyle name="Porcentual 2 4 2 3 5 3" xfId="13411" xr:uid="{00000000-0005-0000-0000-000080A90000}"/>
    <cellStyle name="Porcentual 2 4 2 3 5 3 2" xfId="36595" xr:uid="{00000000-0005-0000-0000-000081A90000}"/>
    <cellStyle name="Porcentual 2 4 2 3 5 4" xfId="31285" xr:uid="{00000000-0005-0000-0000-000082A90000}"/>
    <cellStyle name="Porcentual 2 4 2 3 5 5" xfId="25970" xr:uid="{00000000-0005-0000-0000-000083A90000}"/>
    <cellStyle name="Porcentual 2 4 2 3 6" xfId="15192" xr:uid="{00000000-0005-0000-0000-000084A90000}"/>
    <cellStyle name="Porcentual 2 4 2 3 6 2" xfId="38379" xr:uid="{00000000-0005-0000-0000-000085A90000}"/>
    <cellStyle name="Porcentual 2 4 2 3 7" xfId="9883" xr:uid="{00000000-0005-0000-0000-000086A90000}"/>
    <cellStyle name="Porcentual 2 4 2 3 7 2" xfId="33064" xr:uid="{00000000-0005-0000-0000-000087A90000}"/>
    <cellStyle name="Porcentual 2 4 2 3 8" xfId="20510" xr:uid="{00000000-0005-0000-0000-000088A90000}"/>
    <cellStyle name="Porcentual 2 4 2 3 8 2" xfId="27754" xr:uid="{00000000-0005-0000-0000-000089A90000}"/>
    <cellStyle name="Porcentual 2 4 2 3 9" xfId="22439" xr:uid="{00000000-0005-0000-0000-00008AA90000}"/>
    <cellStyle name="Porcentual 2 4 2 4" xfId="1056" xr:uid="{00000000-0005-0000-0000-00008BA90000}"/>
    <cellStyle name="Porcentual 2 4 2 4 10" xfId="5848" xr:uid="{00000000-0005-0000-0000-00008CA90000}"/>
    <cellStyle name="Porcentual 2 4 2 4 11" xfId="3007" xr:uid="{00000000-0005-0000-0000-00008DA90000}"/>
    <cellStyle name="Porcentual 2 4 2 4 2" xfId="1871" xr:uid="{00000000-0005-0000-0000-00008EA90000}"/>
    <cellStyle name="Porcentual 2 4 2 4 2 10" xfId="3819" xr:uid="{00000000-0005-0000-0000-00008FA90000}"/>
    <cellStyle name="Porcentual 2 4 2 4 2 2" xfId="7430" xr:uid="{00000000-0005-0000-0000-000090A90000}"/>
    <cellStyle name="Porcentual 2 4 2 4 2 2 2" xfId="17784" xr:uid="{00000000-0005-0000-0000-000091A90000}"/>
    <cellStyle name="Porcentual 2 4 2 4 2 2 2 2" xfId="41096" xr:uid="{00000000-0005-0000-0000-000092A90000}"/>
    <cellStyle name="Porcentual 2 4 2 4 2 2 3" xfId="12598" xr:uid="{00000000-0005-0000-0000-000093A90000}"/>
    <cellStyle name="Porcentual 2 4 2 4 2 2 3 2" xfId="35781" xr:uid="{00000000-0005-0000-0000-000094A90000}"/>
    <cellStyle name="Porcentual 2 4 2 4 2 2 4" xfId="30471" xr:uid="{00000000-0005-0000-0000-000095A90000}"/>
    <cellStyle name="Porcentual 2 4 2 4 2 2 5" xfId="25156" xr:uid="{00000000-0005-0000-0000-000096A90000}"/>
    <cellStyle name="Porcentual 2 4 2 4 2 3" xfId="9074" xr:uid="{00000000-0005-0000-0000-000097A90000}"/>
    <cellStyle name="Porcentual 2 4 2 4 2 3 2" xfId="19519" xr:uid="{00000000-0005-0000-0000-000098A90000}"/>
    <cellStyle name="Porcentual 2 4 2 4 2 3 2 2" xfId="42864" xr:uid="{00000000-0005-0000-0000-000099A90000}"/>
    <cellStyle name="Porcentual 2 4 2 4 2 3 3" xfId="14365" xr:uid="{00000000-0005-0000-0000-00009AA90000}"/>
    <cellStyle name="Porcentual 2 4 2 4 2 3 3 2" xfId="37549" xr:uid="{00000000-0005-0000-0000-00009BA90000}"/>
    <cellStyle name="Porcentual 2 4 2 4 2 3 4" xfId="32239" xr:uid="{00000000-0005-0000-0000-00009CA90000}"/>
    <cellStyle name="Porcentual 2 4 2 4 2 3 5" xfId="26924" xr:uid="{00000000-0005-0000-0000-00009DA90000}"/>
    <cellStyle name="Porcentual 2 4 2 4 2 4" xfId="16146" xr:uid="{00000000-0005-0000-0000-00009EA90000}"/>
    <cellStyle name="Porcentual 2 4 2 4 2 4 2" xfId="39333" xr:uid="{00000000-0005-0000-0000-00009FA90000}"/>
    <cellStyle name="Porcentual 2 4 2 4 2 5" xfId="10837" xr:uid="{00000000-0005-0000-0000-0000A0A90000}"/>
    <cellStyle name="Porcentual 2 4 2 4 2 5 2" xfId="34018" xr:uid="{00000000-0005-0000-0000-0000A1A90000}"/>
    <cellStyle name="Porcentual 2 4 2 4 2 6" xfId="21464" xr:uid="{00000000-0005-0000-0000-0000A2A90000}"/>
    <cellStyle name="Porcentual 2 4 2 4 2 6 2" xfId="28708" xr:uid="{00000000-0005-0000-0000-0000A3A90000}"/>
    <cellStyle name="Porcentual 2 4 2 4 2 7" xfId="23393" xr:uid="{00000000-0005-0000-0000-0000A4A90000}"/>
    <cellStyle name="Porcentual 2 4 2 4 2 8" xfId="44659" xr:uid="{00000000-0005-0000-0000-0000A5A90000}"/>
    <cellStyle name="Porcentual 2 4 2 4 2 9" xfId="5849" xr:uid="{00000000-0005-0000-0000-0000A6A90000}"/>
    <cellStyle name="Porcentual 2 4 2 4 3" xfId="6630" xr:uid="{00000000-0005-0000-0000-0000A7A90000}"/>
    <cellStyle name="Porcentual 2 4 2 4 3 2" xfId="17032" xr:uid="{00000000-0005-0000-0000-0000A8A90000}"/>
    <cellStyle name="Porcentual 2 4 2 4 3 2 2" xfId="40284" xr:uid="{00000000-0005-0000-0000-0000A9A90000}"/>
    <cellStyle name="Porcentual 2 4 2 4 3 3" xfId="11786" xr:uid="{00000000-0005-0000-0000-0000AAA90000}"/>
    <cellStyle name="Porcentual 2 4 2 4 3 3 2" xfId="34969" xr:uid="{00000000-0005-0000-0000-0000ABA90000}"/>
    <cellStyle name="Porcentual 2 4 2 4 3 4" xfId="29659" xr:uid="{00000000-0005-0000-0000-0000ACA90000}"/>
    <cellStyle name="Porcentual 2 4 2 4 3 5" xfId="24344" xr:uid="{00000000-0005-0000-0000-0000ADA90000}"/>
    <cellStyle name="Porcentual 2 4 2 4 4" xfId="8321" xr:uid="{00000000-0005-0000-0000-0000AEA90000}"/>
    <cellStyle name="Porcentual 2 4 2 4 4 2" xfId="18707" xr:uid="{00000000-0005-0000-0000-0000AFA90000}"/>
    <cellStyle name="Porcentual 2 4 2 4 4 2 2" xfId="42052" xr:uid="{00000000-0005-0000-0000-0000B0A90000}"/>
    <cellStyle name="Porcentual 2 4 2 4 4 3" xfId="13553" xr:uid="{00000000-0005-0000-0000-0000B1A90000}"/>
    <cellStyle name="Porcentual 2 4 2 4 4 3 2" xfId="36737" xr:uid="{00000000-0005-0000-0000-0000B2A90000}"/>
    <cellStyle name="Porcentual 2 4 2 4 4 4" xfId="31427" xr:uid="{00000000-0005-0000-0000-0000B3A90000}"/>
    <cellStyle name="Porcentual 2 4 2 4 4 5" xfId="26112" xr:uid="{00000000-0005-0000-0000-0000B4A90000}"/>
    <cellStyle name="Porcentual 2 4 2 4 5" xfId="15334" xr:uid="{00000000-0005-0000-0000-0000B5A90000}"/>
    <cellStyle name="Porcentual 2 4 2 4 5 2" xfId="38521" xr:uid="{00000000-0005-0000-0000-0000B6A90000}"/>
    <cellStyle name="Porcentual 2 4 2 4 6" xfId="10025" xr:uid="{00000000-0005-0000-0000-0000B7A90000}"/>
    <cellStyle name="Porcentual 2 4 2 4 6 2" xfId="33206" xr:uid="{00000000-0005-0000-0000-0000B8A90000}"/>
    <cellStyle name="Porcentual 2 4 2 4 7" xfId="20652" xr:uid="{00000000-0005-0000-0000-0000B9A90000}"/>
    <cellStyle name="Porcentual 2 4 2 4 7 2" xfId="27896" xr:uid="{00000000-0005-0000-0000-0000BAA90000}"/>
    <cellStyle name="Porcentual 2 4 2 4 8" xfId="22581" xr:uid="{00000000-0005-0000-0000-0000BBA90000}"/>
    <cellStyle name="Porcentual 2 4 2 4 9" xfId="43847" xr:uid="{00000000-0005-0000-0000-0000BCA90000}"/>
    <cellStyle name="Porcentual 2 4 2 5" xfId="637" xr:uid="{00000000-0005-0000-0000-0000BDA90000}"/>
    <cellStyle name="Porcentual 2 4 2 5 10" xfId="2601" xr:uid="{00000000-0005-0000-0000-0000BEA90000}"/>
    <cellStyle name="Porcentual 2 4 2 5 2" xfId="6231" xr:uid="{00000000-0005-0000-0000-0000BFA90000}"/>
    <cellStyle name="Porcentual 2 4 2 5 2 2" xfId="16674" xr:uid="{00000000-0005-0000-0000-0000C0A90000}"/>
    <cellStyle name="Porcentual 2 4 2 5 2 2 2" xfId="39878" xr:uid="{00000000-0005-0000-0000-0000C1A90000}"/>
    <cellStyle name="Porcentual 2 4 2 5 2 3" xfId="11380" xr:uid="{00000000-0005-0000-0000-0000C2A90000}"/>
    <cellStyle name="Porcentual 2 4 2 5 2 3 2" xfId="34563" xr:uid="{00000000-0005-0000-0000-0000C3A90000}"/>
    <cellStyle name="Porcentual 2 4 2 5 2 4" xfId="29253" xr:uid="{00000000-0005-0000-0000-0000C4A90000}"/>
    <cellStyle name="Porcentual 2 4 2 5 2 5" xfId="23938" xr:uid="{00000000-0005-0000-0000-0000C5A90000}"/>
    <cellStyle name="Porcentual 2 4 2 5 3" xfId="7963" xr:uid="{00000000-0005-0000-0000-0000C6A90000}"/>
    <cellStyle name="Porcentual 2 4 2 5 3 2" xfId="18302" xr:uid="{00000000-0005-0000-0000-0000C7A90000}"/>
    <cellStyle name="Porcentual 2 4 2 5 3 2 2" xfId="41646" xr:uid="{00000000-0005-0000-0000-0000C8A90000}"/>
    <cellStyle name="Porcentual 2 4 2 5 3 3" xfId="13147" xr:uid="{00000000-0005-0000-0000-0000C9A90000}"/>
    <cellStyle name="Porcentual 2 4 2 5 3 3 2" xfId="36331" xr:uid="{00000000-0005-0000-0000-0000CAA90000}"/>
    <cellStyle name="Porcentual 2 4 2 5 3 4" xfId="31021" xr:uid="{00000000-0005-0000-0000-0000CBA90000}"/>
    <cellStyle name="Porcentual 2 4 2 5 3 5" xfId="25706" xr:uid="{00000000-0005-0000-0000-0000CCA90000}"/>
    <cellStyle name="Porcentual 2 4 2 5 4" xfId="14928" xr:uid="{00000000-0005-0000-0000-0000CDA90000}"/>
    <cellStyle name="Porcentual 2 4 2 5 4 2" xfId="38115" xr:uid="{00000000-0005-0000-0000-0000CEA90000}"/>
    <cellStyle name="Porcentual 2 4 2 5 5" xfId="9619" xr:uid="{00000000-0005-0000-0000-0000CFA90000}"/>
    <cellStyle name="Porcentual 2 4 2 5 5 2" xfId="32800" xr:uid="{00000000-0005-0000-0000-0000D0A90000}"/>
    <cellStyle name="Porcentual 2 4 2 5 6" xfId="20246" xr:uid="{00000000-0005-0000-0000-0000D1A90000}"/>
    <cellStyle name="Porcentual 2 4 2 5 6 2" xfId="27490" xr:uid="{00000000-0005-0000-0000-0000D2A90000}"/>
    <cellStyle name="Porcentual 2 4 2 5 7" xfId="22175" xr:uid="{00000000-0005-0000-0000-0000D3A90000}"/>
    <cellStyle name="Porcentual 2 4 2 5 8" xfId="43441" xr:uid="{00000000-0005-0000-0000-0000D4A90000}"/>
    <cellStyle name="Porcentual 2 4 2 5 9" xfId="5850" xr:uid="{00000000-0005-0000-0000-0000D5A90000}"/>
    <cellStyle name="Porcentual 2 4 2 6" xfId="1464" xr:uid="{00000000-0005-0000-0000-0000D6A90000}"/>
    <cellStyle name="Porcentual 2 4 2 6 10" xfId="3413" xr:uid="{00000000-0005-0000-0000-0000D7A90000}"/>
    <cellStyle name="Porcentual 2 4 2 6 2" xfId="7030" xr:uid="{00000000-0005-0000-0000-0000D8A90000}"/>
    <cellStyle name="Porcentual 2 4 2 6 2 2" xfId="17402" xr:uid="{00000000-0005-0000-0000-0000D9A90000}"/>
    <cellStyle name="Porcentual 2 4 2 6 2 2 2" xfId="40690" xr:uid="{00000000-0005-0000-0000-0000DAA90000}"/>
    <cellStyle name="Porcentual 2 4 2 6 2 3" xfId="12192" xr:uid="{00000000-0005-0000-0000-0000DBA90000}"/>
    <cellStyle name="Porcentual 2 4 2 6 2 3 2" xfId="35375" xr:uid="{00000000-0005-0000-0000-0000DCA90000}"/>
    <cellStyle name="Porcentual 2 4 2 6 2 4" xfId="30065" xr:uid="{00000000-0005-0000-0000-0000DDA90000}"/>
    <cellStyle name="Porcentual 2 4 2 6 2 5" xfId="24750" xr:uid="{00000000-0005-0000-0000-0000DEA90000}"/>
    <cellStyle name="Porcentual 2 4 2 6 3" xfId="8691" xr:uid="{00000000-0005-0000-0000-0000DFA90000}"/>
    <cellStyle name="Porcentual 2 4 2 6 3 2" xfId="19113" xr:uid="{00000000-0005-0000-0000-0000E0A90000}"/>
    <cellStyle name="Porcentual 2 4 2 6 3 2 2" xfId="42458" xr:uid="{00000000-0005-0000-0000-0000E1A90000}"/>
    <cellStyle name="Porcentual 2 4 2 6 3 3" xfId="13959" xr:uid="{00000000-0005-0000-0000-0000E2A90000}"/>
    <cellStyle name="Porcentual 2 4 2 6 3 3 2" xfId="37143" xr:uid="{00000000-0005-0000-0000-0000E3A90000}"/>
    <cellStyle name="Porcentual 2 4 2 6 3 4" xfId="31833" xr:uid="{00000000-0005-0000-0000-0000E4A90000}"/>
    <cellStyle name="Porcentual 2 4 2 6 3 5" xfId="26518" xr:uid="{00000000-0005-0000-0000-0000E5A90000}"/>
    <cellStyle name="Porcentual 2 4 2 6 4" xfId="15740" xr:uid="{00000000-0005-0000-0000-0000E6A90000}"/>
    <cellStyle name="Porcentual 2 4 2 6 4 2" xfId="38927" xr:uid="{00000000-0005-0000-0000-0000E7A90000}"/>
    <cellStyle name="Porcentual 2 4 2 6 5" xfId="10431" xr:uid="{00000000-0005-0000-0000-0000E8A90000}"/>
    <cellStyle name="Porcentual 2 4 2 6 5 2" xfId="33612" xr:uid="{00000000-0005-0000-0000-0000E9A90000}"/>
    <cellStyle name="Porcentual 2 4 2 6 6" xfId="21058" xr:uid="{00000000-0005-0000-0000-0000EAA90000}"/>
    <cellStyle name="Porcentual 2 4 2 6 6 2" xfId="28302" xr:uid="{00000000-0005-0000-0000-0000EBA90000}"/>
    <cellStyle name="Porcentual 2 4 2 6 7" xfId="22987" xr:uid="{00000000-0005-0000-0000-0000ECA90000}"/>
    <cellStyle name="Porcentual 2 4 2 6 8" xfId="44253" xr:uid="{00000000-0005-0000-0000-0000EDA90000}"/>
    <cellStyle name="Porcentual 2 4 2 6 9" xfId="5851" xr:uid="{00000000-0005-0000-0000-0000EEA90000}"/>
    <cellStyle name="Porcentual 2 4 2 7" xfId="6098" xr:uid="{00000000-0005-0000-0000-0000EFA90000}"/>
    <cellStyle name="Porcentual 2 4 2 7 2" xfId="16541" xr:uid="{00000000-0005-0000-0000-0000F0A90000}"/>
    <cellStyle name="Porcentual 2 4 2 7 2 2" xfId="39744" xr:uid="{00000000-0005-0000-0000-0000F1A90000}"/>
    <cellStyle name="Porcentual 2 4 2 7 3" xfId="11246" xr:uid="{00000000-0005-0000-0000-0000F2A90000}"/>
    <cellStyle name="Porcentual 2 4 2 7 3 2" xfId="34429" xr:uid="{00000000-0005-0000-0000-0000F3A90000}"/>
    <cellStyle name="Porcentual 2 4 2 7 4" xfId="29119" xr:uid="{00000000-0005-0000-0000-0000F4A90000}"/>
    <cellStyle name="Porcentual 2 4 2 7 5" xfId="23804" xr:uid="{00000000-0005-0000-0000-0000F5A90000}"/>
    <cellStyle name="Porcentual 2 4 2 8" xfId="7830" xr:uid="{00000000-0005-0000-0000-0000F6A90000}"/>
    <cellStyle name="Porcentual 2 4 2 8 2" xfId="18169" xr:uid="{00000000-0005-0000-0000-0000F7A90000}"/>
    <cellStyle name="Porcentual 2 4 2 8 2 2" xfId="41512" xr:uid="{00000000-0005-0000-0000-0000F8A90000}"/>
    <cellStyle name="Porcentual 2 4 2 8 3" xfId="13013" xr:uid="{00000000-0005-0000-0000-0000F9A90000}"/>
    <cellStyle name="Porcentual 2 4 2 8 3 2" xfId="36197" xr:uid="{00000000-0005-0000-0000-0000FAA90000}"/>
    <cellStyle name="Porcentual 2 4 2 8 4" xfId="30887" xr:uid="{00000000-0005-0000-0000-0000FBA90000}"/>
    <cellStyle name="Porcentual 2 4 2 8 5" xfId="25572" xr:uid="{00000000-0005-0000-0000-0000FCA90000}"/>
    <cellStyle name="Porcentual 2 4 2 9" xfId="14794" xr:uid="{00000000-0005-0000-0000-0000FDA90000}"/>
    <cellStyle name="Porcentual 2 4 2 9 2" xfId="37981" xr:uid="{00000000-0005-0000-0000-0000FEA90000}"/>
    <cellStyle name="Porcentual 2 4 3" xfId="713" xr:uid="{00000000-0005-0000-0000-0000FFA90000}"/>
    <cellStyle name="Porcentual 2 4 3 10" xfId="43514" xr:uid="{00000000-0005-0000-0000-000000AA0000}"/>
    <cellStyle name="Porcentual 2 4 3 11" xfId="5852" xr:uid="{00000000-0005-0000-0000-000001AA0000}"/>
    <cellStyle name="Porcentual 2 4 3 12" xfId="2674" xr:uid="{00000000-0005-0000-0000-000002AA0000}"/>
    <cellStyle name="Porcentual 2 4 3 2" xfId="1129" xr:uid="{00000000-0005-0000-0000-000003AA0000}"/>
    <cellStyle name="Porcentual 2 4 3 2 10" xfId="5853" xr:uid="{00000000-0005-0000-0000-000004AA0000}"/>
    <cellStyle name="Porcentual 2 4 3 2 11" xfId="3080" xr:uid="{00000000-0005-0000-0000-000005AA0000}"/>
    <cellStyle name="Porcentual 2 4 3 2 2" xfId="1944" xr:uid="{00000000-0005-0000-0000-000006AA0000}"/>
    <cellStyle name="Porcentual 2 4 3 2 2 10" xfId="3892" xr:uid="{00000000-0005-0000-0000-000007AA0000}"/>
    <cellStyle name="Porcentual 2 4 3 2 2 2" xfId="7502" xr:uid="{00000000-0005-0000-0000-000008AA0000}"/>
    <cellStyle name="Porcentual 2 4 3 2 2 2 2" xfId="17845" xr:uid="{00000000-0005-0000-0000-000009AA0000}"/>
    <cellStyle name="Porcentual 2 4 3 2 2 2 2 2" xfId="41169" xr:uid="{00000000-0005-0000-0000-00000AAA0000}"/>
    <cellStyle name="Porcentual 2 4 3 2 2 2 3" xfId="12671" xr:uid="{00000000-0005-0000-0000-00000BAA0000}"/>
    <cellStyle name="Porcentual 2 4 3 2 2 2 3 2" xfId="35854" xr:uid="{00000000-0005-0000-0000-00000CAA0000}"/>
    <cellStyle name="Porcentual 2 4 3 2 2 2 4" xfId="30544" xr:uid="{00000000-0005-0000-0000-00000DAA0000}"/>
    <cellStyle name="Porcentual 2 4 3 2 2 2 5" xfId="25229" xr:uid="{00000000-0005-0000-0000-00000EAA0000}"/>
    <cellStyle name="Porcentual 2 4 3 2 2 3" xfId="9135" xr:uid="{00000000-0005-0000-0000-00000FAA0000}"/>
    <cellStyle name="Porcentual 2 4 3 2 2 3 2" xfId="19592" xr:uid="{00000000-0005-0000-0000-000010AA0000}"/>
    <cellStyle name="Porcentual 2 4 3 2 2 3 2 2" xfId="42937" xr:uid="{00000000-0005-0000-0000-000011AA0000}"/>
    <cellStyle name="Porcentual 2 4 3 2 2 3 3" xfId="14438" xr:uid="{00000000-0005-0000-0000-000012AA0000}"/>
    <cellStyle name="Porcentual 2 4 3 2 2 3 3 2" xfId="37622" xr:uid="{00000000-0005-0000-0000-000013AA0000}"/>
    <cellStyle name="Porcentual 2 4 3 2 2 3 4" xfId="32312" xr:uid="{00000000-0005-0000-0000-000014AA0000}"/>
    <cellStyle name="Porcentual 2 4 3 2 2 3 5" xfId="26997" xr:uid="{00000000-0005-0000-0000-000015AA0000}"/>
    <cellStyle name="Porcentual 2 4 3 2 2 4" xfId="16219" xr:uid="{00000000-0005-0000-0000-000016AA0000}"/>
    <cellStyle name="Porcentual 2 4 3 2 2 4 2" xfId="39406" xr:uid="{00000000-0005-0000-0000-000017AA0000}"/>
    <cellStyle name="Porcentual 2 4 3 2 2 5" xfId="10910" xr:uid="{00000000-0005-0000-0000-000018AA0000}"/>
    <cellStyle name="Porcentual 2 4 3 2 2 5 2" xfId="34091" xr:uid="{00000000-0005-0000-0000-000019AA0000}"/>
    <cellStyle name="Porcentual 2 4 3 2 2 6" xfId="21537" xr:uid="{00000000-0005-0000-0000-00001AAA0000}"/>
    <cellStyle name="Porcentual 2 4 3 2 2 6 2" xfId="28781" xr:uid="{00000000-0005-0000-0000-00001BAA0000}"/>
    <cellStyle name="Porcentual 2 4 3 2 2 7" xfId="23466" xr:uid="{00000000-0005-0000-0000-00001CAA0000}"/>
    <cellStyle name="Porcentual 2 4 3 2 2 8" xfId="44732" xr:uid="{00000000-0005-0000-0000-00001DAA0000}"/>
    <cellStyle name="Porcentual 2 4 3 2 2 9" xfId="5854" xr:uid="{00000000-0005-0000-0000-00001EAA0000}"/>
    <cellStyle name="Porcentual 2 4 3 2 3" xfId="6702" xr:uid="{00000000-0005-0000-0000-00001FAA0000}"/>
    <cellStyle name="Porcentual 2 4 3 2 3 2" xfId="17093" xr:uid="{00000000-0005-0000-0000-000020AA0000}"/>
    <cellStyle name="Porcentual 2 4 3 2 3 2 2" xfId="40357" xr:uid="{00000000-0005-0000-0000-000021AA0000}"/>
    <cellStyle name="Porcentual 2 4 3 2 3 3" xfId="11859" xr:uid="{00000000-0005-0000-0000-000022AA0000}"/>
    <cellStyle name="Porcentual 2 4 3 2 3 3 2" xfId="35042" xr:uid="{00000000-0005-0000-0000-000023AA0000}"/>
    <cellStyle name="Porcentual 2 4 3 2 3 4" xfId="29732" xr:uid="{00000000-0005-0000-0000-000024AA0000}"/>
    <cellStyle name="Porcentual 2 4 3 2 3 5" xfId="24417" xr:uid="{00000000-0005-0000-0000-000025AA0000}"/>
    <cellStyle name="Porcentual 2 4 3 2 4" xfId="8382" xr:uid="{00000000-0005-0000-0000-000026AA0000}"/>
    <cellStyle name="Porcentual 2 4 3 2 4 2" xfId="18780" xr:uid="{00000000-0005-0000-0000-000027AA0000}"/>
    <cellStyle name="Porcentual 2 4 3 2 4 2 2" xfId="42125" xr:uid="{00000000-0005-0000-0000-000028AA0000}"/>
    <cellStyle name="Porcentual 2 4 3 2 4 3" xfId="13626" xr:uid="{00000000-0005-0000-0000-000029AA0000}"/>
    <cellStyle name="Porcentual 2 4 3 2 4 3 2" xfId="36810" xr:uid="{00000000-0005-0000-0000-00002AAA0000}"/>
    <cellStyle name="Porcentual 2 4 3 2 4 4" xfId="31500" xr:uid="{00000000-0005-0000-0000-00002BAA0000}"/>
    <cellStyle name="Porcentual 2 4 3 2 4 5" xfId="26185" xr:uid="{00000000-0005-0000-0000-00002CAA0000}"/>
    <cellStyle name="Porcentual 2 4 3 2 5" xfId="15407" xr:uid="{00000000-0005-0000-0000-00002DAA0000}"/>
    <cellStyle name="Porcentual 2 4 3 2 5 2" xfId="38594" xr:uid="{00000000-0005-0000-0000-00002EAA0000}"/>
    <cellStyle name="Porcentual 2 4 3 2 6" xfId="10098" xr:uid="{00000000-0005-0000-0000-00002FAA0000}"/>
    <cellStyle name="Porcentual 2 4 3 2 6 2" xfId="33279" xr:uid="{00000000-0005-0000-0000-000030AA0000}"/>
    <cellStyle name="Porcentual 2 4 3 2 7" xfId="20725" xr:uid="{00000000-0005-0000-0000-000031AA0000}"/>
    <cellStyle name="Porcentual 2 4 3 2 7 2" xfId="27969" xr:uid="{00000000-0005-0000-0000-000032AA0000}"/>
    <cellStyle name="Porcentual 2 4 3 2 8" xfId="22654" xr:uid="{00000000-0005-0000-0000-000033AA0000}"/>
    <cellStyle name="Porcentual 2 4 3 2 9" xfId="43920" xr:uid="{00000000-0005-0000-0000-000034AA0000}"/>
    <cellStyle name="Porcentual 2 4 3 3" xfId="1537" xr:uid="{00000000-0005-0000-0000-000035AA0000}"/>
    <cellStyle name="Porcentual 2 4 3 3 10" xfId="3486" xr:uid="{00000000-0005-0000-0000-000036AA0000}"/>
    <cellStyle name="Porcentual 2 4 3 3 2" xfId="7102" xr:uid="{00000000-0005-0000-0000-000037AA0000}"/>
    <cellStyle name="Porcentual 2 4 3 3 2 2" xfId="17463" xr:uid="{00000000-0005-0000-0000-000038AA0000}"/>
    <cellStyle name="Porcentual 2 4 3 3 2 2 2" xfId="40763" xr:uid="{00000000-0005-0000-0000-000039AA0000}"/>
    <cellStyle name="Porcentual 2 4 3 3 2 3" xfId="12265" xr:uid="{00000000-0005-0000-0000-00003AAA0000}"/>
    <cellStyle name="Porcentual 2 4 3 3 2 3 2" xfId="35448" xr:uid="{00000000-0005-0000-0000-00003BAA0000}"/>
    <cellStyle name="Porcentual 2 4 3 3 2 4" xfId="30138" xr:uid="{00000000-0005-0000-0000-00003CAA0000}"/>
    <cellStyle name="Porcentual 2 4 3 3 2 5" xfId="24823" xr:uid="{00000000-0005-0000-0000-00003DAA0000}"/>
    <cellStyle name="Porcentual 2 4 3 3 3" xfId="8752" xr:uid="{00000000-0005-0000-0000-00003EAA0000}"/>
    <cellStyle name="Porcentual 2 4 3 3 3 2" xfId="19186" xr:uid="{00000000-0005-0000-0000-00003FAA0000}"/>
    <cellStyle name="Porcentual 2 4 3 3 3 2 2" xfId="42531" xr:uid="{00000000-0005-0000-0000-000040AA0000}"/>
    <cellStyle name="Porcentual 2 4 3 3 3 3" xfId="14032" xr:uid="{00000000-0005-0000-0000-000041AA0000}"/>
    <cellStyle name="Porcentual 2 4 3 3 3 3 2" xfId="37216" xr:uid="{00000000-0005-0000-0000-000042AA0000}"/>
    <cellStyle name="Porcentual 2 4 3 3 3 4" xfId="31906" xr:uid="{00000000-0005-0000-0000-000043AA0000}"/>
    <cellStyle name="Porcentual 2 4 3 3 3 5" xfId="26591" xr:uid="{00000000-0005-0000-0000-000044AA0000}"/>
    <cellStyle name="Porcentual 2 4 3 3 4" xfId="15813" xr:uid="{00000000-0005-0000-0000-000045AA0000}"/>
    <cellStyle name="Porcentual 2 4 3 3 4 2" xfId="39000" xr:uid="{00000000-0005-0000-0000-000046AA0000}"/>
    <cellStyle name="Porcentual 2 4 3 3 5" xfId="10504" xr:uid="{00000000-0005-0000-0000-000047AA0000}"/>
    <cellStyle name="Porcentual 2 4 3 3 5 2" xfId="33685" xr:uid="{00000000-0005-0000-0000-000048AA0000}"/>
    <cellStyle name="Porcentual 2 4 3 3 6" xfId="21131" xr:uid="{00000000-0005-0000-0000-000049AA0000}"/>
    <cellStyle name="Porcentual 2 4 3 3 6 2" xfId="28375" xr:uid="{00000000-0005-0000-0000-00004AAA0000}"/>
    <cellStyle name="Porcentual 2 4 3 3 7" xfId="23060" xr:uid="{00000000-0005-0000-0000-00004BAA0000}"/>
    <cellStyle name="Porcentual 2 4 3 3 8" xfId="44326" xr:uid="{00000000-0005-0000-0000-00004CAA0000}"/>
    <cellStyle name="Porcentual 2 4 3 3 9" xfId="5855" xr:uid="{00000000-0005-0000-0000-00004DAA0000}"/>
    <cellStyle name="Porcentual 2 4 3 4" xfId="6303" xr:uid="{00000000-0005-0000-0000-00004EAA0000}"/>
    <cellStyle name="Porcentual 2 4 3 4 2" xfId="16735" xr:uid="{00000000-0005-0000-0000-00004FAA0000}"/>
    <cellStyle name="Porcentual 2 4 3 4 2 2" xfId="39951" xr:uid="{00000000-0005-0000-0000-000050AA0000}"/>
    <cellStyle name="Porcentual 2 4 3 4 3" xfId="11453" xr:uid="{00000000-0005-0000-0000-000051AA0000}"/>
    <cellStyle name="Porcentual 2 4 3 4 3 2" xfId="34636" xr:uid="{00000000-0005-0000-0000-000052AA0000}"/>
    <cellStyle name="Porcentual 2 4 3 4 4" xfId="29326" xr:uid="{00000000-0005-0000-0000-000053AA0000}"/>
    <cellStyle name="Porcentual 2 4 3 4 5" xfId="24011" xr:uid="{00000000-0005-0000-0000-000054AA0000}"/>
    <cellStyle name="Porcentual 2 4 3 5" xfId="8024" xr:uid="{00000000-0005-0000-0000-000055AA0000}"/>
    <cellStyle name="Porcentual 2 4 3 5 2" xfId="18375" xr:uid="{00000000-0005-0000-0000-000056AA0000}"/>
    <cellStyle name="Porcentual 2 4 3 5 2 2" xfId="41719" xr:uid="{00000000-0005-0000-0000-000057AA0000}"/>
    <cellStyle name="Porcentual 2 4 3 5 3" xfId="13220" xr:uid="{00000000-0005-0000-0000-000058AA0000}"/>
    <cellStyle name="Porcentual 2 4 3 5 3 2" xfId="36404" xr:uid="{00000000-0005-0000-0000-000059AA0000}"/>
    <cellStyle name="Porcentual 2 4 3 5 4" xfId="31094" xr:uid="{00000000-0005-0000-0000-00005AAA0000}"/>
    <cellStyle name="Porcentual 2 4 3 5 5" xfId="25779" xr:uid="{00000000-0005-0000-0000-00005BAA0000}"/>
    <cellStyle name="Porcentual 2 4 3 6" xfId="15001" xr:uid="{00000000-0005-0000-0000-00005CAA0000}"/>
    <cellStyle name="Porcentual 2 4 3 6 2" xfId="38188" xr:uid="{00000000-0005-0000-0000-00005DAA0000}"/>
    <cellStyle name="Porcentual 2 4 3 7" xfId="9692" xr:uid="{00000000-0005-0000-0000-00005EAA0000}"/>
    <cellStyle name="Porcentual 2 4 3 7 2" xfId="32873" xr:uid="{00000000-0005-0000-0000-00005FAA0000}"/>
    <cellStyle name="Porcentual 2 4 3 8" xfId="20319" xr:uid="{00000000-0005-0000-0000-000060AA0000}"/>
    <cellStyle name="Porcentual 2 4 3 8 2" xfId="27563" xr:uid="{00000000-0005-0000-0000-000061AA0000}"/>
    <cellStyle name="Porcentual 2 4 3 9" xfId="22248" xr:uid="{00000000-0005-0000-0000-000062AA0000}"/>
    <cellStyle name="Porcentual 2 4 4" xfId="850" xr:uid="{00000000-0005-0000-0000-000063AA0000}"/>
    <cellStyle name="Porcentual 2 4 4 10" xfId="43643" xr:uid="{00000000-0005-0000-0000-000064AA0000}"/>
    <cellStyle name="Porcentual 2 4 4 11" xfId="5856" xr:uid="{00000000-0005-0000-0000-000065AA0000}"/>
    <cellStyle name="Porcentual 2 4 4 12" xfId="2803" xr:uid="{00000000-0005-0000-0000-000066AA0000}"/>
    <cellStyle name="Porcentual 2 4 4 2" xfId="1258" xr:uid="{00000000-0005-0000-0000-000067AA0000}"/>
    <cellStyle name="Porcentual 2 4 4 2 10" xfId="5857" xr:uid="{00000000-0005-0000-0000-000068AA0000}"/>
    <cellStyle name="Porcentual 2 4 4 2 11" xfId="3209" xr:uid="{00000000-0005-0000-0000-000069AA0000}"/>
    <cellStyle name="Porcentual 2 4 4 2 2" xfId="2073" xr:uid="{00000000-0005-0000-0000-00006AAA0000}"/>
    <cellStyle name="Porcentual 2 4 4 2 2 10" xfId="4021" xr:uid="{00000000-0005-0000-0000-00006BAA0000}"/>
    <cellStyle name="Porcentual 2 4 4 2 2 2" xfId="7629" xr:uid="{00000000-0005-0000-0000-00006CAA0000}"/>
    <cellStyle name="Porcentual 2 4 4 2 2 2 2" xfId="17962" xr:uid="{00000000-0005-0000-0000-00006DAA0000}"/>
    <cellStyle name="Porcentual 2 4 4 2 2 2 2 2" xfId="41298" xr:uid="{00000000-0005-0000-0000-00006EAA0000}"/>
    <cellStyle name="Porcentual 2 4 4 2 2 2 3" xfId="12800" xr:uid="{00000000-0005-0000-0000-00006FAA0000}"/>
    <cellStyle name="Porcentual 2 4 4 2 2 2 3 2" xfId="35983" xr:uid="{00000000-0005-0000-0000-000070AA0000}"/>
    <cellStyle name="Porcentual 2 4 4 2 2 2 4" xfId="30673" xr:uid="{00000000-0005-0000-0000-000071AA0000}"/>
    <cellStyle name="Porcentual 2 4 4 2 2 2 5" xfId="25358" xr:uid="{00000000-0005-0000-0000-000072AA0000}"/>
    <cellStyle name="Porcentual 2 4 4 2 2 3" xfId="9252" xr:uid="{00000000-0005-0000-0000-000073AA0000}"/>
    <cellStyle name="Porcentual 2 4 4 2 2 3 2" xfId="19721" xr:uid="{00000000-0005-0000-0000-000074AA0000}"/>
    <cellStyle name="Porcentual 2 4 4 2 2 3 2 2" xfId="43066" xr:uid="{00000000-0005-0000-0000-000075AA0000}"/>
    <cellStyle name="Porcentual 2 4 4 2 2 3 3" xfId="14567" xr:uid="{00000000-0005-0000-0000-000076AA0000}"/>
    <cellStyle name="Porcentual 2 4 4 2 2 3 3 2" xfId="37751" xr:uid="{00000000-0005-0000-0000-000077AA0000}"/>
    <cellStyle name="Porcentual 2 4 4 2 2 3 4" xfId="32441" xr:uid="{00000000-0005-0000-0000-000078AA0000}"/>
    <cellStyle name="Porcentual 2 4 4 2 2 3 5" xfId="27126" xr:uid="{00000000-0005-0000-0000-000079AA0000}"/>
    <cellStyle name="Porcentual 2 4 4 2 2 4" xfId="16348" xr:uid="{00000000-0005-0000-0000-00007AAA0000}"/>
    <cellStyle name="Porcentual 2 4 4 2 2 4 2" xfId="39535" xr:uid="{00000000-0005-0000-0000-00007BAA0000}"/>
    <cellStyle name="Porcentual 2 4 4 2 2 5" xfId="11039" xr:uid="{00000000-0005-0000-0000-00007CAA0000}"/>
    <cellStyle name="Porcentual 2 4 4 2 2 5 2" xfId="34220" xr:uid="{00000000-0005-0000-0000-00007DAA0000}"/>
    <cellStyle name="Porcentual 2 4 4 2 2 6" xfId="21666" xr:uid="{00000000-0005-0000-0000-00007EAA0000}"/>
    <cellStyle name="Porcentual 2 4 4 2 2 6 2" xfId="28910" xr:uid="{00000000-0005-0000-0000-00007FAA0000}"/>
    <cellStyle name="Porcentual 2 4 4 2 2 7" xfId="23595" xr:uid="{00000000-0005-0000-0000-000080AA0000}"/>
    <cellStyle name="Porcentual 2 4 4 2 2 8" xfId="44861" xr:uid="{00000000-0005-0000-0000-000081AA0000}"/>
    <cellStyle name="Porcentual 2 4 4 2 2 9" xfId="5858" xr:uid="{00000000-0005-0000-0000-000082AA0000}"/>
    <cellStyle name="Porcentual 2 4 4 2 3" xfId="6829" xr:uid="{00000000-0005-0000-0000-000083AA0000}"/>
    <cellStyle name="Porcentual 2 4 4 2 3 2" xfId="17198" xr:uid="{00000000-0005-0000-0000-000084AA0000}"/>
    <cellStyle name="Porcentual 2 4 4 2 3 2 2" xfId="40486" xr:uid="{00000000-0005-0000-0000-000085AA0000}"/>
    <cellStyle name="Porcentual 2 4 4 2 3 3" xfId="11988" xr:uid="{00000000-0005-0000-0000-000086AA0000}"/>
    <cellStyle name="Porcentual 2 4 4 2 3 3 2" xfId="35171" xr:uid="{00000000-0005-0000-0000-000087AA0000}"/>
    <cellStyle name="Porcentual 2 4 4 2 3 4" xfId="29861" xr:uid="{00000000-0005-0000-0000-000088AA0000}"/>
    <cellStyle name="Porcentual 2 4 4 2 3 5" xfId="24546" xr:uid="{00000000-0005-0000-0000-000089AA0000}"/>
    <cellStyle name="Porcentual 2 4 4 2 4" xfId="8487" xr:uid="{00000000-0005-0000-0000-00008AAA0000}"/>
    <cellStyle name="Porcentual 2 4 4 2 4 2" xfId="18909" xr:uid="{00000000-0005-0000-0000-00008BAA0000}"/>
    <cellStyle name="Porcentual 2 4 4 2 4 2 2" xfId="42254" xr:uid="{00000000-0005-0000-0000-00008CAA0000}"/>
    <cellStyle name="Porcentual 2 4 4 2 4 3" xfId="13755" xr:uid="{00000000-0005-0000-0000-00008DAA0000}"/>
    <cellStyle name="Porcentual 2 4 4 2 4 3 2" xfId="36939" xr:uid="{00000000-0005-0000-0000-00008EAA0000}"/>
    <cellStyle name="Porcentual 2 4 4 2 4 4" xfId="31629" xr:uid="{00000000-0005-0000-0000-00008FAA0000}"/>
    <cellStyle name="Porcentual 2 4 4 2 4 5" xfId="26314" xr:uid="{00000000-0005-0000-0000-000090AA0000}"/>
    <cellStyle name="Porcentual 2 4 4 2 5" xfId="15536" xr:uid="{00000000-0005-0000-0000-000091AA0000}"/>
    <cellStyle name="Porcentual 2 4 4 2 5 2" xfId="38723" xr:uid="{00000000-0005-0000-0000-000092AA0000}"/>
    <cellStyle name="Porcentual 2 4 4 2 6" xfId="10227" xr:uid="{00000000-0005-0000-0000-000093AA0000}"/>
    <cellStyle name="Porcentual 2 4 4 2 6 2" xfId="33408" xr:uid="{00000000-0005-0000-0000-000094AA0000}"/>
    <cellStyle name="Porcentual 2 4 4 2 7" xfId="20854" xr:uid="{00000000-0005-0000-0000-000095AA0000}"/>
    <cellStyle name="Porcentual 2 4 4 2 7 2" xfId="28098" xr:uid="{00000000-0005-0000-0000-000096AA0000}"/>
    <cellStyle name="Porcentual 2 4 4 2 8" xfId="22783" xr:uid="{00000000-0005-0000-0000-000097AA0000}"/>
    <cellStyle name="Porcentual 2 4 4 2 9" xfId="44049" xr:uid="{00000000-0005-0000-0000-000098AA0000}"/>
    <cellStyle name="Porcentual 2 4 4 3" xfId="1666" xr:uid="{00000000-0005-0000-0000-000099AA0000}"/>
    <cellStyle name="Porcentual 2 4 4 3 10" xfId="3615" xr:uid="{00000000-0005-0000-0000-00009AAA0000}"/>
    <cellStyle name="Porcentual 2 4 4 3 2" xfId="7229" xr:uid="{00000000-0005-0000-0000-00009BAA0000}"/>
    <cellStyle name="Porcentual 2 4 4 3 2 2" xfId="17580" xr:uid="{00000000-0005-0000-0000-00009CAA0000}"/>
    <cellStyle name="Porcentual 2 4 4 3 2 2 2" xfId="40892" xr:uid="{00000000-0005-0000-0000-00009DAA0000}"/>
    <cellStyle name="Porcentual 2 4 4 3 2 3" xfId="12394" xr:uid="{00000000-0005-0000-0000-00009EAA0000}"/>
    <cellStyle name="Porcentual 2 4 4 3 2 3 2" xfId="35577" xr:uid="{00000000-0005-0000-0000-00009FAA0000}"/>
    <cellStyle name="Porcentual 2 4 4 3 2 4" xfId="30267" xr:uid="{00000000-0005-0000-0000-0000A0AA0000}"/>
    <cellStyle name="Porcentual 2 4 4 3 2 5" xfId="24952" xr:uid="{00000000-0005-0000-0000-0000A1AA0000}"/>
    <cellStyle name="Porcentual 2 4 4 3 3" xfId="8869" xr:uid="{00000000-0005-0000-0000-0000A2AA0000}"/>
    <cellStyle name="Porcentual 2 4 4 3 3 2" xfId="19315" xr:uid="{00000000-0005-0000-0000-0000A3AA0000}"/>
    <cellStyle name="Porcentual 2 4 4 3 3 2 2" xfId="42660" xr:uid="{00000000-0005-0000-0000-0000A4AA0000}"/>
    <cellStyle name="Porcentual 2 4 4 3 3 3" xfId="14161" xr:uid="{00000000-0005-0000-0000-0000A5AA0000}"/>
    <cellStyle name="Porcentual 2 4 4 3 3 3 2" xfId="37345" xr:uid="{00000000-0005-0000-0000-0000A6AA0000}"/>
    <cellStyle name="Porcentual 2 4 4 3 3 4" xfId="32035" xr:uid="{00000000-0005-0000-0000-0000A7AA0000}"/>
    <cellStyle name="Porcentual 2 4 4 3 3 5" xfId="26720" xr:uid="{00000000-0005-0000-0000-0000A8AA0000}"/>
    <cellStyle name="Porcentual 2 4 4 3 4" xfId="15942" xr:uid="{00000000-0005-0000-0000-0000A9AA0000}"/>
    <cellStyle name="Porcentual 2 4 4 3 4 2" xfId="39129" xr:uid="{00000000-0005-0000-0000-0000AAAA0000}"/>
    <cellStyle name="Porcentual 2 4 4 3 5" xfId="10633" xr:uid="{00000000-0005-0000-0000-0000ABAA0000}"/>
    <cellStyle name="Porcentual 2 4 4 3 5 2" xfId="33814" xr:uid="{00000000-0005-0000-0000-0000ACAA0000}"/>
    <cellStyle name="Porcentual 2 4 4 3 6" xfId="21260" xr:uid="{00000000-0005-0000-0000-0000ADAA0000}"/>
    <cellStyle name="Porcentual 2 4 4 3 6 2" xfId="28504" xr:uid="{00000000-0005-0000-0000-0000AEAA0000}"/>
    <cellStyle name="Porcentual 2 4 4 3 7" xfId="23189" xr:uid="{00000000-0005-0000-0000-0000AFAA0000}"/>
    <cellStyle name="Porcentual 2 4 4 3 8" xfId="44455" xr:uid="{00000000-0005-0000-0000-0000B0AA0000}"/>
    <cellStyle name="Porcentual 2 4 4 3 9" xfId="5859" xr:uid="{00000000-0005-0000-0000-0000B1AA0000}"/>
    <cellStyle name="Porcentual 2 4 4 4" xfId="6430" xr:uid="{00000000-0005-0000-0000-0000B2AA0000}"/>
    <cellStyle name="Porcentual 2 4 4 4 2" xfId="16840" xr:uid="{00000000-0005-0000-0000-0000B3AA0000}"/>
    <cellStyle name="Porcentual 2 4 4 4 2 2" xfId="40080" xr:uid="{00000000-0005-0000-0000-0000B4AA0000}"/>
    <cellStyle name="Porcentual 2 4 4 4 3" xfId="11582" xr:uid="{00000000-0005-0000-0000-0000B5AA0000}"/>
    <cellStyle name="Porcentual 2 4 4 4 3 2" xfId="34765" xr:uid="{00000000-0005-0000-0000-0000B6AA0000}"/>
    <cellStyle name="Porcentual 2 4 4 4 4" xfId="29455" xr:uid="{00000000-0005-0000-0000-0000B7AA0000}"/>
    <cellStyle name="Porcentual 2 4 4 4 5" xfId="24140" xr:uid="{00000000-0005-0000-0000-0000B8AA0000}"/>
    <cellStyle name="Porcentual 2 4 4 5" xfId="8129" xr:uid="{00000000-0005-0000-0000-0000B9AA0000}"/>
    <cellStyle name="Porcentual 2 4 4 5 2" xfId="18504" xr:uid="{00000000-0005-0000-0000-0000BAAA0000}"/>
    <cellStyle name="Porcentual 2 4 4 5 2 2" xfId="41848" xr:uid="{00000000-0005-0000-0000-0000BBAA0000}"/>
    <cellStyle name="Porcentual 2 4 4 5 3" xfId="13349" xr:uid="{00000000-0005-0000-0000-0000BCAA0000}"/>
    <cellStyle name="Porcentual 2 4 4 5 3 2" xfId="36533" xr:uid="{00000000-0005-0000-0000-0000BDAA0000}"/>
    <cellStyle name="Porcentual 2 4 4 5 4" xfId="31223" xr:uid="{00000000-0005-0000-0000-0000BEAA0000}"/>
    <cellStyle name="Porcentual 2 4 4 5 5" xfId="25908" xr:uid="{00000000-0005-0000-0000-0000BFAA0000}"/>
    <cellStyle name="Porcentual 2 4 4 6" xfId="15130" xr:uid="{00000000-0005-0000-0000-0000C0AA0000}"/>
    <cellStyle name="Porcentual 2 4 4 6 2" xfId="38317" xr:uid="{00000000-0005-0000-0000-0000C1AA0000}"/>
    <cellStyle name="Porcentual 2 4 4 7" xfId="9821" xr:uid="{00000000-0005-0000-0000-0000C2AA0000}"/>
    <cellStyle name="Porcentual 2 4 4 7 2" xfId="33002" xr:uid="{00000000-0005-0000-0000-0000C3AA0000}"/>
    <cellStyle name="Porcentual 2 4 4 8" xfId="20448" xr:uid="{00000000-0005-0000-0000-0000C4AA0000}"/>
    <cellStyle name="Porcentual 2 4 4 8 2" xfId="27692" xr:uid="{00000000-0005-0000-0000-0000C5AA0000}"/>
    <cellStyle name="Porcentual 2 4 4 9" xfId="22377" xr:uid="{00000000-0005-0000-0000-0000C6AA0000}"/>
    <cellStyle name="Porcentual 2 4 5" xfId="994" xr:uid="{00000000-0005-0000-0000-0000C7AA0000}"/>
    <cellStyle name="Porcentual 2 4 5 10" xfId="5860" xr:uid="{00000000-0005-0000-0000-0000C8AA0000}"/>
    <cellStyle name="Porcentual 2 4 5 11" xfId="2945" xr:uid="{00000000-0005-0000-0000-0000C9AA0000}"/>
    <cellStyle name="Porcentual 2 4 5 2" xfId="1809" xr:uid="{00000000-0005-0000-0000-0000CAAA0000}"/>
    <cellStyle name="Porcentual 2 4 5 2 10" xfId="3757" xr:uid="{00000000-0005-0000-0000-0000CBAA0000}"/>
    <cellStyle name="Porcentual 2 4 5 2 2" xfId="7369" xr:uid="{00000000-0005-0000-0000-0000CCAA0000}"/>
    <cellStyle name="Porcentual 2 4 5 2 2 2" xfId="17722" xr:uid="{00000000-0005-0000-0000-0000CDAA0000}"/>
    <cellStyle name="Porcentual 2 4 5 2 2 2 2" xfId="41034" xr:uid="{00000000-0005-0000-0000-0000CEAA0000}"/>
    <cellStyle name="Porcentual 2 4 5 2 2 3" xfId="12536" xr:uid="{00000000-0005-0000-0000-0000CFAA0000}"/>
    <cellStyle name="Porcentual 2 4 5 2 2 3 2" xfId="35719" xr:uid="{00000000-0005-0000-0000-0000D0AA0000}"/>
    <cellStyle name="Porcentual 2 4 5 2 2 4" xfId="30409" xr:uid="{00000000-0005-0000-0000-0000D1AA0000}"/>
    <cellStyle name="Porcentual 2 4 5 2 2 5" xfId="25094" xr:uid="{00000000-0005-0000-0000-0000D2AA0000}"/>
    <cellStyle name="Porcentual 2 4 5 2 3" xfId="9012" xr:uid="{00000000-0005-0000-0000-0000D3AA0000}"/>
    <cellStyle name="Porcentual 2 4 5 2 3 2" xfId="19457" xr:uid="{00000000-0005-0000-0000-0000D4AA0000}"/>
    <cellStyle name="Porcentual 2 4 5 2 3 2 2" xfId="42802" xr:uid="{00000000-0005-0000-0000-0000D5AA0000}"/>
    <cellStyle name="Porcentual 2 4 5 2 3 3" xfId="14303" xr:uid="{00000000-0005-0000-0000-0000D6AA0000}"/>
    <cellStyle name="Porcentual 2 4 5 2 3 3 2" xfId="37487" xr:uid="{00000000-0005-0000-0000-0000D7AA0000}"/>
    <cellStyle name="Porcentual 2 4 5 2 3 4" xfId="32177" xr:uid="{00000000-0005-0000-0000-0000D8AA0000}"/>
    <cellStyle name="Porcentual 2 4 5 2 3 5" xfId="26862" xr:uid="{00000000-0005-0000-0000-0000D9AA0000}"/>
    <cellStyle name="Porcentual 2 4 5 2 4" xfId="16084" xr:uid="{00000000-0005-0000-0000-0000DAAA0000}"/>
    <cellStyle name="Porcentual 2 4 5 2 4 2" xfId="39271" xr:uid="{00000000-0005-0000-0000-0000DBAA0000}"/>
    <cellStyle name="Porcentual 2 4 5 2 5" xfId="10775" xr:uid="{00000000-0005-0000-0000-0000DCAA0000}"/>
    <cellStyle name="Porcentual 2 4 5 2 5 2" xfId="33956" xr:uid="{00000000-0005-0000-0000-0000DDAA0000}"/>
    <cellStyle name="Porcentual 2 4 5 2 6" xfId="21402" xr:uid="{00000000-0005-0000-0000-0000DEAA0000}"/>
    <cellStyle name="Porcentual 2 4 5 2 6 2" xfId="28646" xr:uid="{00000000-0005-0000-0000-0000DFAA0000}"/>
    <cellStyle name="Porcentual 2 4 5 2 7" xfId="23331" xr:uid="{00000000-0005-0000-0000-0000E0AA0000}"/>
    <cellStyle name="Porcentual 2 4 5 2 8" xfId="44597" xr:uid="{00000000-0005-0000-0000-0000E1AA0000}"/>
    <cellStyle name="Porcentual 2 4 5 2 9" xfId="5861" xr:uid="{00000000-0005-0000-0000-0000E2AA0000}"/>
    <cellStyle name="Porcentual 2 4 5 3" xfId="6569" xr:uid="{00000000-0005-0000-0000-0000E3AA0000}"/>
    <cellStyle name="Porcentual 2 4 5 3 2" xfId="16970" xr:uid="{00000000-0005-0000-0000-0000E4AA0000}"/>
    <cellStyle name="Porcentual 2 4 5 3 2 2" xfId="40222" xr:uid="{00000000-0005-0000-0000-0000E5AA0000}"/>
    <cellStyle name="Porcentual 2 4 5 3 3" xfId="11724" xr:uid="{00000000-0005-0000-0000-0000E6AA0000}"/>
    <cellStyle name="Porcentual 2 4 5 3 3 2" xfId="34907" xr:uid="{00000000-0005-0000-0000-0000E7AA0000}"/>
    <cellStyle name="Porcentual 2 4 5 3 4" xfId="29597" xr:uid="{00000000-0005-0000-0000-0000E8AA0000}"/>
    <cellStyle name="Porcentual 2 4 5 3 5" xfId="24282" xr:uid="{00000000-0005-0000-0000-0000E9AA0000}"/>
    <cellStyle name="Porcentual 2 4 5 4" xfId="8259" xr:uid="{00000000-0005-0000-0000-0000EAAA0000}"/>
    <cellStyle name="Porcentual 2 4 5 4 2" xfId="18645" xr:uid="{00000000-0005-0000-0000-0000EBAA0000}"/>
    <cellStyle name="Porcentual 2 4 5 4 2 2" xfId="41990" xr:uid="{00000000-0005-0000-0000-0000ECAA0000}"/>
    <cellStyle name="Porcentual 2 4 5 4 3" xfId="13491" xr:uid="{00000000-0005-0000-0000-0000EDAA0000}"/>
    <cellStyle name="Porcentual 2 4 5 4 3 2" xfId="36675" xr:uid="{00000000-0005-0000-0000-0000EEAA0000}"/>
    <cellStyle name="Porcentual 2 4 5 4 4" xfId="31365" xr:uid="{00000000-0005-0000-0000-0000EFAA0000}"/>
    <cellStyle name="Porcentual 2 4 5 4 5" xfId="26050" xr:uid="{00000000-0005-0000-0000-0000F0AA0000}"/>
    <cellStyle name="Porcentual 2 4 5 5" xfId="15272" xr:uid="{00000000-0005-0000-0000-0000F1AA0000}"/>
    <cellStyle name="Porcentual 2 4 5 5 2" xfId="38459" xr:uid="{00000000-0005-0000-0000-0000F2AA0000}"/>
    <cellStyle name="Porcentual 2 4 5 6" xfId="9963" xr:uid="{00000000-0005-0000-0000-0000F3AA0000}"/>
    <cellStyle name="Porcentual 2 4 5 6 2" xfId="33144" xr:uid="{00000000-0005-0000-0000-0000F4AA0000}"/>
    <cellStyle name="Porcentual 2 4 5 7" xfId="20590" xr:uid="{00000000-0005-0000-0000-0000F5AA0000}"/>
    <cellStyle name="Porcentual 2 4 5 7 2" xfId="27834" xr:uid="{00000000-0005-0000-0000-0000F6AA0000}"/>
    <cellStyle name="Porcentual 2 4 5 8" xfId="22519" xr:uid="{00000000-0005-0000-0000-0000F7AA0000}"/>
    <cellStyle name="Porcentual 2 4 5 9" xfId="43785" xr:uid="{00000000-0005-0000-0000-0000F8AA0000}"/>
    <cellStyle name="Porcentual 2 4 6" xfId="575" xr:uid="{00000000-0005-0000-0000-0000F9AA0000}"/>
    <cellStyle name="Porcentual 2 4 6 10" xfId="2539" xr:uid="{00000000-0005-0000-0000-0000FAAA0000}"/>
    <cellStyle name="Porcentual 2 4 6 2" xfId="6170" xr:uid="{00000000-0005-0000-0000-0000FBAA0000}"/>
    <cellStyle name="Porcentual 2 4 6 2 2" xfId="16612" xr:uid="{00000000-0005-0000-0000-0000FCAA0000}"/>
    <cellStyle name="Porcentual 2 4 6 2 2 2" xfId="39816" xr:uid="{00000000-0005-0000-0000-0000FDAA0000}"/>
    <cellStyle name="Porcentual 2 4 6 2 3" xfId="11318" xr:uid="{00000000-0005-0000-0000-0000FEAA0000}"/>
    <cellStyle name="Porcentual 2 4 6 2 3 2" xfId="34501" xr:uid="{00000000-0005-0000-0000-0000FFAA0000}"/>
    <cellStyle name="Porcentual 2 4 6 2 4" xfId="29191" xr:uid="{00000000-0005-0000-0000-000000AB0000}"/>
    <cellStyle name="Porcentual 2 4 6 2 5" xfId="23876" xr:uid="{00000000-0005-0000-0000-000001AB0000}"/>
    <cellStyle name="Porcentual 2 4 6 3" xfId="7901" xr:uid="{00000000-0005-0000-0000-000002AB0000}"/>
    <cellStyle name="Porcentual 2 4 6 3 2" xfId="18240" xr:uid="{00000000-0005-0000-0000-000003AB0000}"/>
    <cellStyle name="Porcentual 2 4 6 3 2 2" xfId="41584" xr:uid="{00000000-0005-0000-0000-000004AB0000}"/>
    <cellStyle name="Porcentual 2 4 6 3 3" xfId="13085" xr:uid="{00000000-0005-0000-0000-000005AB0000}"/>
    <cellStyle name="Porcentual 2 4 6 3 3 2" xfId="36269" xr:uid="{00000000-0005-0000-0000-000006AB0000}"/>
    <cellStyle name="Porcentual 2 4 6 3 4" xfId="30959" xr:uid="{00000000-0005-0000-0000-000007AB0000}"/>
    <cellStyle name="Porcentual 2 4 6 3 5" xfId="25644" xr:uid="{00000000-0005-0000-0000-000008AB0000}"/>
    <cellStyle name="Porcentual 2 4 6 4" xfId="14866" xr:uid="{00000000-0005-0000-0000-000009AB0000}"/>
    <cellStyle name="Porcentual 2 4 6 4 2" xfId="38053" xr:uid="{00000000-0005-0000-0000-00000AAB0000}"/>
    <cellStyle name="Porcentual 2 4 6 5" xfId="9557" xr:uid="{00000000-0005-0000-0000-00000BAB0000}"/>
    <cellStyle name="Porcentual 2 4 6 5 2" xfId="32738" xr:uid="{00000000-0005-0000-0000-00000CAB0000}"/>
    <cellStyle name="Porcentual 2 4 6 6" xfId="20184" xr:uid="{00000000-0005-0000-0000-00000DAB0000}"/>
    <cellStyle name="Porcentual 2 4 6 6 2" xfId="27428" xr:uid="{00000000-0005-0000-0000-00000EAB0000}"/>
    <cellStyle name="Porcentual 2 4 6 7" xfId="22113" xr:uid="{00000000-0005-0000-0000-00000FAB0000}"/>
    <cellStyle name="Porcentual 2 4 6 8" xfId="43379" xr:uid="{00000000-0005-0000-0000-000010AB0000}"/>
    <cellStyle name="Porcentual 2 4 6 9" xfId="5862" xr:uid="{00000000-0005-0000-0000-000011AB0000}"/>
    <cellStyle name="Porcentual 2 4 7" xfId="1402" xr:uid="{00000000-0005-0000-0000-000012AB0000}"/>
    <cellStyle name="Porcentual 2 4 7 10" xfId="3351" xr:uid="{00000000-0005-0000-0000-000013AB0000}"/>
    <cellStyle name="Porcentual 2 4 7 2" xfId="6969" xr:uid="{00000000-0005-0000-0000-000014AB0000}"/>
    <cellStyle name="Porcentual 2 4 7 2 2" xfId="17340" xr:uid="{00000000-0005-0000-0000-000015AB0000}"/>
    <cellStyle name="Porcentual 2 4 7 2 2 2" xfId="40628" xr:uid="{00000000-0005-0000-0000-000016AB0000}"/>
    <cellStyle name="Porcentual 2 4 7 2 3" xfId="12130" xr:uid="{00000000-0005-0000-0000-000017AB0000}"/>
    <cellStyle name="Porcentual 2 4 7 2 3 2" xfId="35313" xr:uid="{00000000-0005-0000-0000-000018AB0000}"/>
    <cellStyle name="Porcentual 2 4 7 2 4" xfId="30003" xr:uid="{00000000-0005-0000-0000-000019AB0000}"/>
    <cellStyle name="Porcentual 2 4 7 2 5" xfId="24688" xr:uid="{00000000-0005-0000-0000-00001AAB0000}"/>
    <cellStyle name="Porcentual 2 4 7 3" xfId="8629" xr:uid="{00000000-0005-0000-0000-00001BAB0000}"/>
    <cellStyle name="Porcentual 2 4 7 3 2" xfId="19051" xr:uid="{00000000-0005-0000-0000-00001CAB0000}"/>
    <cellStyle name="Porcentual 2 4 7 3 2 2" xfId="42396" xr:uid="{00000000-0005-0000-0000-00001DAB0000}"/>
    <cellStyle name="Porcentual 2 4 7 3 3" xfId="13897" xr:uid="{00000000-0005-0000-0000-00001EAB0000}"/>
    <cellStyle name="Porcentual 2 4 7 3 3 2" xfId="37081" xr:uid="{00000000-0005-0000-0000-00001FAB0000}"/>
    <cellStyle name="Porcentual 2 4 7 3 4" xfId="31771" xr:uid="{00000000-0005-0000-0000-000020AB0000}"/>
    <cellStyle name="Porcentual 2 4 7 3 5" xfId="26456" xr:uid="{00000000-0005-0000-0000-000021AB0000}"/>
    <cellStyle name="Porcentual 2 4 7 4" xfId="15678" xr:uid="{00000000-0005-0000-0000-000022AB0000}"/>
    <cellStyle name="Porcentual 2 4 7 4 2" xfId="38865" xr:uid="{00000000-0005-0000-0000-000023AB0000}"/>
    <cellStyle name="Porcentual 2 4 7 5" xfId="10369" xr:uid="{00000000-0005-0000-0000-000024AB0000}"/>
    <cellStyle name="Porcentual 2 4 7 5 2" xfId="33550" xr:uid="{00000000-0005-0000-0000-000025AB0000}"/>
    <cellStyle name="Porcentual 2 4 7 6" xfId="20996" xr:uid="{00000000-0005-0000-0000-000026AB0000}"/>
    <cellStyle name="Porcentual 2 4 7 6 2" xfId="28240" xr:uid="{00000000-0005-0000-0000-000027AB0000}"/>
    <cellStyle name="Porcentual 2 4 7 7" xfId="22925" xr:uid="{00000000-0005-0000-0000-000028AB0000}"/>
    <cellStyle name="Porcentual 2 4 7 8" xfId="44191" xr:uid="{00000000-0005-0000-0000-000029AB0000}"/>
    <cellStyle name="Porcentual 2 4 7 9" xfId="5863" xr:uid="{00000000-0005-0000-0000-00002AAB0000}"/>
    <cellStyle name="Porcentual 2 4 8" xfId="6037" xr:uid="{00000000-0005-0000-0000-00002BAB0000}"/>
    <cellStyle name="Porcentual 2 4 8 2" xfId="16492" xr:uid="{00000000-0005-0000-0000-00002CAB0000}"/>
    <cellStyle name="Porcentual 2 4 8 2 2" xfId="39682" xr:uid="{00000000-0005-0000-0000-00002DAB0000}"/>
    <cellStyle name="Porcentual 2 4 8 3" xfId="11184" xr:uid="{00000000-0005-0000-0000-00002EAB0000}"/>
    <cellStyle name="Porcentual 2 4 8 3 2" xfId="34367" xr:uid="{00000000-0005-0000-0000-00002FAB0000}"/>
    <cellStyle name="Porcentual 2 4 8 4" xfId="29057" xr:uid="{00000000-0005-0000-0000-000030AB0000}"/>
    <cellStyle name="Porcentual 2 4 8 5" xfId="23742" xr:uid="{00000000-0005-0000-0000-000031AB0000}"/>
    <cellStyle name="Porcentual 2 4 9" xfId="7780" xr:uid="{00000000-0005-0000-0000-000032AB0000}"/>
    <cellStyle name="Porcentual 2 4 9 2" xfId="18108" xr:uid="{00000000-0005-0000-0000-000033AB0000}"/>
    <cellStyle name="Porcentual 2 4 9 2 2" xfId="41450" xr:uid="{00000000-0005-0000-0000-000034AB0000}"/>
    <cellStyle name="Porcentual 2 4 9 3" xfId="12951" xr:uid="{00000000-0005-0000-0000-000035AB0000}"/>
    <cellStyle name="Porcentual 2 4 9 3 2" xfId="36135" xr:uid="{00000000-0005-0000-0000-000036AB0000}"/>
    <cellStyle name="Porcentual 2 4 9 4" xfId="30825" xr:uid="{00000000-0005-0000-0000-000037AB0000}"/>
    <cellStyle name="Porcentual 2 4 9 5" xfId="25510" xr:uid="{00000000-0005-0000-0000-000038AB0000}"/>
    <cellStyle name="Porcentual 2 5" xfId="437" xr:uid="{00000000-0005-0000-0000-000039AB0000}"/>
    <cellStyle name="Porcentual 2 5 10" xfId="9397" xr:uid="{00000000-0005-0000-0000-00003AAB0000}"/>
    <cellStyle name="Porcentual 2 5 10 2" xfId="32578" xr:uid="{00000000-0005-0000-0000-00003BAB0000}"/>
    <cellStyle name="Porcentual 2 5 11" xfId="20047" xr:uid="{00000000-0005-0000-0000-00003CAB0000}"/>
    <cellStyle name="Porcentual 2 5 11 2" xfId="27268" xr:uid="{00000000-0005-0000-0000-00003DAB0000}"/>
    <cellStyle name="Porcentual 2 5 12" xfId="21953" xr:uid="{00000000-0005-0000-0000-00003EAB0000}"/>
    <cellStyle name="Porcentual 2 5 13" xfId="43242" xr:uid="{00000000-0005-0000-0000-00003FAB0000}"/>
    <cellStyle name="Porcentual 2 5 14" xfId="5864" xr:uid="{00000000-0005-0000-0000-000040AB0000}"/>
    <cellStyle name="Porcentual 2 5 15" xfId="2402" xr:uid="{00000000-0005-0000-0000-000041AB0000}"/>
    <cellStyle name="Porcentual 2 5 2" xfId="687" xr:uid="{00000000-0005-0000-0000-000042AB0000}"/>
    <cellStyle name="Porcentual 2 5 2 10" xfId="43488" xr:uid="{00000000-0005-0000-0000-000043AB0000}"/>
    <cellStyle name="Porcentual 2 5 2 11" xfId="5865" xr:uid="{00000000-0005-0000-0000-000044AB0000}"/>
    <cellStyle name="Porcentual 2 5 2 12" xfId="2648" xr:uid="{00000000-0005-0000-0000-000045AB0000}"/>
    <cellStyle name="Porcentual 2 5 2 2" xfId="1103" xr:uid="{00000000-0005-0000-0000-000046AB0000}"/>
    <cellStyle name="Porcentual 2 5 2 2 10" xfId="5866" xr:uid="{00000000-0005-0000-0000-000047AB0000}"/>
    <cellStyle name="Porcentual 2 5 2 2 11" xfId="3054" xr:uid="{00000000-0005-0000-0000-000048AB0000}"/>
    <cellStyle name="Porcentual 2 5 2 2 2" xfId="1918" xr:uid="{00000000-0005-0000-0000-000049AB0000}"/>
    <cellStyle name="Porcentual 2 5 2 2 2 10" xfId="3866" xr:uid="{00000000-0005-0000-0000-00004AAB0000}"/>
    <cellStyle name="Porcentual 2 5 2 2 2 2" xfId="7476" xr:uid="{00000000-0005-0000-0000-00004BAB0000}"/>
    <cellStyle name="Porcentual 2 5 2 2 2 2 2" xfId="17819" xr:uid="{00000000-0005-0000-0000-00004CAB0000}"/>
    <cellStyle name="Porcentual 2 5 2 2 2 2 2 2" xfId="41143" xr:uid="{00000000-0005-0000-0000-00004DAB0000}"/>
    <cellStyle name="Porcentual 2 5 2 2 2 2 3" xfId="12645" xr:uid="{00000000-0005-0000-0000-00004EAB0000}"/>
    <cellStyle name="Porcentual 2 5 2 2 2 2 3 2" xfId="35828" xr:uid="{00000000-0005-0000-0000-00004FAB0000}"/>
    <cellStyle name="Porcentual 2 5 2 2 2 2 4" xfId="30518" xr:uid="{00000000-0005-0000-0000-000050AB0000}"/>
    <cellStyle name="Porcentual 2 5 2 2 2 2 5" xfId="25203" xr:uid="{00000000-0005-0000-0000-000051AB0000}"/>
    <cellStyle name="Porcentual 2 5 2 2 2 3" xfId="9109" xr:uid="{00000000-0005-0000-0000-000052AB0000}"/>
    <cellStyle name="Porcentual 2 5 2 2 2 3 2" xfId="19566" xr:uid="{00000000-0005-0000-0000-000053AB0000}"/>
    <cellStyle name="Porcentual 2 5 2 2 2 3 2 2" xfId="42911" xr:uid="{00000000-0005-0000-0000-000054AB0000}"/>
    <cellStyle name="Porcentual 2 5 2 2 2 3 3" xfId="14412" xr:uid="{00000000-0005-0000-0000-000055AB0000}"/>
    <cellStyle name="Porcentual 2 5 2 2 2 3 3 2" xfId="37596" xr:uid="{00000000-0005-0000-0000-000056AB0000}"/>
    <cellStyle name="Porcentual 2 5 2 2 2 3 4" xfId="32286" xr:uid="{00000000-0005-0000-0000-000057AB0000}"/>
    <cellStyle name="Porcentual 2 5 2 2 2 3 5" xfId="26971" xr:uid="{00000000-0005-0000-0000-000058AB0000}"/>
    <cellStyle name="Porcentual 2 5 2 2 2 4" xfId="16193" xr:uid="{00000000-0005-0000-0000-000059AB0000}"/>
    <cellStyle name="Porcentual 2 5 2 2 2 4 2" xfId="39380" xr:uid="{00000000-0005-0000-0000-00005AAB0000}"/>
    <cellStyle name="Porcentual 2 5 2 2 2 5" xfId="10884" xr:uid="{00000000-0005-0000-0000-00005BAB0000}"/>
    <cellStyle name="Porcentual 2 5 2 2 2 5 2" xfId="34065" xr:uid="{00000000-0005-0000-0000-00005CAB0000}"/>
    <cellStyle name="Porcentual 2 5 2 2 2 6" xfId="21511" xr:uid="{00000000-0005-0000-0000-00005DAB0000}"/>
    <cellStyle name="Porcentual 2 5 2 2 2 6 2" xfId="28755" xr:uid="{00000000-0005-0000-0000-00005EAB0000}"/>
    <cellStyle name="Porcentual 2 5 2 2 2 7" xfId="23440" xr:uid="{00000000-0005-0000-0000-00005FAB0000}"/>
    <cellStyle name="Porcentual 2 5 2 2 2 8" xfId="44706" xr:uid="{00000000-0005-0000-0000-000060AB0000}"/>
    <cellStyle name="Porcentual 2 5 2 2 2 9" xfId="5867" xr:uid="{00000000-0005-0000-0000-000061AB0000}"/>
    <cellStyle name="Porcentual 2 5 2 2 3" xfId="6676" xr:uid="{00000000-0005-0000-0000-000062AB0000}"/>
    <cellStyle name="Porcentual 2 5 2 2 3 2" xfId="17067" xr:uid="{00000000-0005-0000-0000-000063AB0000}"/>
    <cellStyle name="Porcentual 2 5 2 2 3 2 2" xfId="40331" xr:uid="{00000000-0005-0000-0000-000064AB0000}"/>
    <cellStyle name="Porcentual 2 5 2 2 3 3" xfId="11833" xr:uid="{00000000-0005-0000-0000-000065AB0000}"/>
    <cellStyle name="Porcentual 2 5 2 2 3 3 2" xfId="35016" xr:uid="{00000000-0005-0000-0000-000066AB0000}"/>
    <cellStyle name="Porcentual 2 5 2 2 3 4" xfId="29706" xr:uid="{00000000-0005-0000-0000-000067AB0000}"/>
    <cellStyle name="Porcentual 2 5 2 2 3 5" xfId="24391" xr:uid="{00000000-0005-0000-0000-000068AB0000}"/>
    <cellStyle name="Porcentual 2 5 2 2 4" xfId="8356" xr:uid="{00000000-0005-0000-0000-000069AB0000}"/>
    <cellStyle name="Porcentual 2 5 2 2 4 2" xfId="18754" xr:uid="{00000000-0005-0000-0000-00006AAB0000}"/>
    <cellStyle name="Porcentual 2 5 2 2 4 2 2" xfId="42099" xr:uid="{00000000-0005-0000-0000-00006BAB0000}"/>
    <cellStyle name="Porcentual 2 5 2 2 4 3" xfId="13600" xr:uid="{00000000-0005-0000-0000-00006CAB0000}"/>
    <cellStyle name="Porcentual 2 5 2 2 4 3 2" xfId="36784" xr:uid="{00000000-0005-0000-0000-00006DAB0000}"/>
    <cellStyle name="Porcentual 2 5 2 2 4 4" xfId="31474" xr:uid="{00000000-0005-0000-0000-00006EAB0000}"/>
    <cellStyle name="Porcentual 2 5 2 2 4 5" xfId="26159" xr:uid="{00000000-0005-0000-0000-00006FAB0000}"/>
    <cellStyle name="Porcentual 2 5 2 2 5" xfId="15381" xr:uid="{00000000-0005-0000-0000-000070AB0000}"/>
    <cellStyle name="Porcentual 2 5 2 2 5 2" xfId="38568" xr:uid="{00000000-0005-0000-0000-000071AB0000}"/>
    <cellStyle name="Porcentual 2 5 2 2 6" xfId="10072" xr:uid="{00000000-0005-0000-0000-000072AB0000}"/>
    <cellStyle name="Porcentual 2 5 2 2 6 2" xfId="33253" xr:uid="{00000000-0005-0000-0000-000073AB0000}"/>
    <cellStyle name="Porcentual 2 5 2 2 7" xfId="20699" xr:uid="{00000000-0005-0000-0000-000074AB0000}"/>
    <cellStyle name="Porcentual 2 5 2 2 7 2" xfId="27943" xr:uid="{00000000-0005-0000-0000-000075AB0000}"/>
    <cellStyle name="Porcentual 2 5 2 2 8" xfId="22628" xr:uid="{00000000-0005-0000-0000-000076AB0000}"/>
    <cellStyle name="Porcentual 2 5 2 2 9" xfId="43894" xr:uid="{00000000-0005-0000-0000-000077AB0000}"/>
    <cellStyle name="Porcentual 2 5 2 3" xfId="1511" xr:uid="{00000000-0005-0000-0000-000078AB0000}"/>
    <cellStyle name="Porcentual 2 5 2 3 10" xfId="3460" xr:uid="{00000000-0005-0000-0000-000079AB0000}"/>
    <cellStyle name="Porcentual 2 5 2 3 2" xfId="7076" xr:uid="{00000000-0005-0000-0000-00007AAB0000}"/>
    <cellStyle name="Porcentual 2 5 2 3 2 2" xfId="17437" xr:uid="{00000000-0005-0000-0000-00007BAB0000}"/>
    <cellStyle name="Porcentual 2 5 2 3 2 2 2" xfId="40737" xr:uid="{00000000-0005-0000-0000-00007CAB0000}"/>
    <cellStyle name="Porcentual 2 5 2 3 2 3" xfId="12239" xr:uid="{00000000-0005-0000-0000-00007DAB0000}"/>
    <cellStyle name="Porcentual 2 5 2 3 2 3 2" xfId="35422" xr:uid="{00000000-0005-0000-0000-00007EAB0000}"/>
    <cellStyle name="Porcentual 2 5 2 3 2 4" xfId="30112" xr:uid="{00000000-0005-0000-0000-00007FAB0000}"/>
    <cellStyle name="Porcentual 2 5 2 3 2 5" xfId="24797" xr:uid="{00000000-0005-0000-0000-000080AB0000}"/>
    <cellStyle name="Porcentual 2 5 2 3 3" xfId="8726" xr:uid="{00000000-0005-0000-0000-000081AB0000}"/>
    <cellStyle name="Porcentual 2 5 2 3 3 2" xfId="19160" xr:uid="{00000000-0005-0000-0000-000082AB0000}"/>
    <cellStyle name="Porcentual 2 5 2 3 3 2 2" xfId="42505" xr:uid="{00000000-0005-0000-0000-000083AB0000}"/>
    <cellStyle name="Porcentual 2 5 2 3 3 3" xfId="14006" xr:uid="{00000000-0005-0000-0000-000084AB0000}"/>
    <cellStyle name="Porcentual 2 5 2 3 3 3 2" xfId="37190" xr:uid="{00000000-0005-0000-0000-000085AB0000}"/>
    <cellStyle name="Porcentual 2 5 2 3 3 4" xfId="31880" xr:uid="{00000000-0005-0000-0000-000086AB0000}"/>
    <cellStyle name="Porcentual 2 5 2 3 3 5" xfId="26565" xr:uid="{00000000-0005-0000-0000-000087AB0000}"/>
    <cellStyle name="Porcentual 2 5 2 3 4" xfId="15787" xr:uid="{00000000-0005-0000-0000-000088AB0000}"/>
    <cellStyle name="Porcentual 2 5 2 3 4 2" xfId="38974" xr:uid="{00000000-0005-0000-0000-000089AB0000}"/>
    <cellStyle name="Porcentual 2 5 2 3 5" xfId="10478" xr:uid="{00000000-0005-0000-0000-00008AAB0000}"/>
    <cellStyle name="Porcentual 2 5 2 3 5 2" xfId="33659" xr:uid="{00000000-0005-0000-0000-00008BAB0000}"/>
    <cellStyle name="Porcentual 2 5 2 3 6" xfId="21105" xr:uid="{00000000-0005-0000-0000-00008CAB0000}"/>
    <cellStyle name="Porcentual 2 5 2 3 6 2" xfId="28349" xr:uid="{00000000-0005-0000-0000-00008DAB0000}"/>
    <cellStyle name="Porcentual 2 5 2 3 7" xfId="23034" xr:uid="{00000000-0005-0000-0000-00008EAB0000}"/>
    <cellStyle name="Porcentual 2 5 2 3 8" xfId="44300" xr:uid="{00000000-0005-0000-0000-00008FAB0000}"/>
    <cellStyle name="Porcentual 2 5 2 3 9" xfId="5868" xr:uid="{00000000-0005-0000-0000-000090AB0000}"/>
    <cellStyle name="Porcentual 2 5 2 4" xfId="6277" xr:uid="{00000000-0005-0000-0000-000091AB0000}"/>
    <cellStyle name="Porcentual 2 5 2 4 2" xfId="16709" xr:uid="{00000000-0005-0000-0000-000092AB0000}"/>
    <cellStyle name="Porcentual 2 5 2 4 2 2" xfId="39925" xr:uid="{00000000-0005-0000-0000-000093AB0000}"/>
    <cellStyle name="Porcentual 2 5 2 4 3" xfId="11427" xr:uid="{00000000-0005-0000-0000-000094AB0000}"/>
    <cellStyle name="Porcentual 2 5 2 4 3 2" xfId="34610" xr:uid="{00000000-0005-0000-0000-000095AB0000}"/>
    <cellStyle name="Porcentual 2 5 2 4 4" xfId="29300" xr:uid="{00000000-0005-0000-0000-000096AB0000}"/>
    <cellStyle name="Porcentual 2 5 2 4 5" xfId="23985" xr:uid="{00000000-0005-0000-0000-000097AB0000}"/>
    <cellStyle name="Porcentual 2 5 2 5" xfId="7998" xr:uid="{00000000-0005-0000-0000-000098AB0000}"/>
    <cellStyle name="Porcentual 2 5 2 5 2" xfId="18349" xr:uid="{00000000-0005-0000-0000-000099AB0000}"/>
    <cellStyle name="Porcentual 2 5 2 5 2 2" xfId="41693" xr:uid="{00000000-0005-0000-0000-00009AAB0000}"/>
    <cellStyle name="Porcentual 2 5 2 5 3" xfId="13194" xr:uid="{00000000-0005-0000-0000-00009BAB0000}"/>
    <cellStyle name="Porcentual 2 5 2 5 3 2" xfId="36378" xr:uid="{00000000-0005-0000-0000-00009CAB0000}"/>
    <cellStyle name="Porcentual 2 5 2 5 4" xfId="31068" xr:uid="{00000000-0005-0000-0000-00009DAB0000}"/>
    <cellStyle name="Porcentual 2 5 2 5 5" xfId="25753" xr:uid="{00000000-0005-0000-0000-00009EAB0000}"/>
    <cellStyle name="Porcentual 2 5 2 6" xfId="14975" xr:uid="{00000000-0005-0000-0000-00009FAB0000}"/>
    <cellStyle name="Porcentual 2 5 2 6 2" xfId="38162" xr:uid="{00000000-0005-0000-0000-0000A0AB0000}"/>
    <cellStyle name="Porcentual 2 5 2 7" xfId="9666" xr:uid="{00000000-0005-0000-0000-0000A1AB0000}"/>
    <cellStyle name="Porcentual 2 5 2 7 2" xfId="32847" xr:uid="{00000000-0005-0000-0000-0000A2AB0000}"/>
    <cellStyle name="Porcentual 2 5 2 8" xfId="20293" xr:uid="{00000000-0005-0000-0000-0000A3AB0000}"/>
    <cellStyle name="Porcentual 2 5 2 8 2" xfId="27537" xr:uid="{00000000-0005-0000-0000-0000A4AB0000}"/>
    <cellStyle name="Porcentual 2 5 2 9" xfId="22222" xr:uid="{00000000-0005-0000-0000-0000A5AB0000}"/>
    <cellStyle name="Porcentual 2 5 3" xfId="824" xr:uid="{00000000-0005-0000-0000-0000A6AB0000}"/>
    <cellStyle name="Porcentual 2 5 3 10" xfId="43617" xr:uid="{00000000-0005-0000-0000-0000A7AB0000}"/>
    <cellStyle name="Porcentual 2 5 3 11" xfId="5869" xr:uid="{00000000-0005-0000-0000-0000A8AB0000}"/>
    <cellStyle name="Porcentual 2 5 3 12" xfId="2777" xr:uid="{00000000-0005-0000-0000-0000A9AB0000}"/>
    <cellStyle name="Porcentual 2 5 3 2" xfId="1232" xr:uid="{00000000-0005-0000-0000-0000AAAB0000}"/>
    <cellStyle name="Porcentual 2 5 3 2 10" xfId="5870" xr:uid="{00000000-0005-0000-0000-0000ABAB0000}"/>
    <cellStyle name="Porcentual 2 5 3 2 11" xfId="3183" xr:uid="{00000000-0005-0000-0000-0000ACAB0000}"/>
    <cellStyle name="Porcentual 2 5 3 2 2" xfId="2047" xr:uid="{00000000-0005-0000-0000-0000ADAB0000}"/>
    <cellStyle name="Porcentual 2 5 3 2 2 10" xfId="3995" xr:uid="{00000000-0005-0000-0000-0000AEAB0000}"/>
    <cellStyle name="Porcentual 2 5 3 2 2 2" xfId="7603" xr:uid="{00000000-0005-0000-0000-0000AFAB0000}"/>
    <cellStyle name="Porcentual 2 5 3 2 2 2 2" xfId="17936" xr:uid="{00000000-0005-0000-0000-0000B0AB0000}"/>
    <cellStyle name="Porcentual 2 5 3 2 2 2 2 2" xfId="41272" xr:uid="{00000000-0005-0000-0000-0000B1AB0000}"/>
    <cellStyle name="Porcentual 2 5 3 2 2 2 3" xfId="12774" xr:uid="{00000000-0005-0000-0000-0000B2AB0000}"/>
    <cellStyle name="Porcentual 2 5 3 2 2 2 3 2" xfId="35957" xr:uid="{00000000-0005-0000-0000-0000B3AB0000}"/>
    <cellStyle name="Porcentual 2 5 3 2 2 2 4" xfId="30647" xr:uid="{00000000-0005-0000-0000-0000B4AB0000}"/>
    <cellStyle name="Porcentual 2 5 3 2 2 2 5" xfId="25332" xr:uid="{00000000-0005-0000-0000-0000B5AB0000}"/>
    <cellStyle name="Porcentual 2 5 3 2 2 3" xfId="9226" xr:uid="{00000000-0005-0000-0000-0000B6AB0000}"/>
    <cellStyle name="Porcentual 2 5 3 2 2 3 2" xfId="19695" xr:uid="{00000000-0005-0000-0000-0000B7AB0000}"/>
    <cellStyle name="Porcentual 2 5 3 2 2 3 2 2" xfId="43040" xr:uid="{00000000-0005-0000-0000-0000B8AB0000}"/>
    <cellStyle name="Porcentual 2 5 3 2 2 3 3" xfId="14541" xr:uid="{00000000-0005-0000-0000-0000B9AB0000}"/>
    <cellStyle name="Porcentual 2 5 3 2 2 3 3 2" xfId="37725" xr:uid="{00000000-0005-0000-0000-0000BAAB0000}"/>
    <cellStyle name="Porcentual 2 5 3 2 2 3 4" xfId="32415" xr:uid="{00000000-0005-0000-0000-0000BBAB0000}"/>
    <cellStyle name="Porcentual 2 5 3 2 2 3 5" xfId="27100" xr:uid="{00000000-0005-0000-0000-0000BCAB0000}"/>
    <cellStyle name="Porcentual 2 5 3 2 2 4" xfId="16322" xr:uid="{00000000-0005-0000-0000-0000BDAB0000}"/>
    <cellStyle name="Porcentual 2 5 3 2 2 4 2" xfId="39509" xr:uid="{00000000-0005-0000-0000-0000BEAB0000}"/>
    <cellStyle name="Porcentual 2 5 3 2 2 5" xfId="11013" xr:uid="{00000000-0005-0000-0000-0000BFAB0000}"/>
    <cellStyle name="Porcentual 2 5 3 2 2 5 2" xfId="34194" xr:uid="{00000000-0005-0000-0000-0000C0AB0000}"/>
    <cellStyle name="Porcentual 2 5 3 2 2 6" xfId="21640" xr:uid="{00000000-0005-0000-0000-0000C1AB0000}"/>
    <cellStyle name="Porcentual 2 5 3 2 2 6 2" xfId="28884" xr:uid="{00000000-0005-0000-0000-0000C2AB0000}"/>
    <cellStyle name="Porcentual 2 5 3 2 2 7" xfId="23569" xr:uid="{00000000-0005-0000-0000-0000C3AB0000}"/>
    <cellStyle name="Porcentual 2 5 3 2 2 8" xfId="44835" xr:uid="{00000000-0005-0000-0000-0000C4AB0000}"/>
    <cellStyle name="Porcentual 2 5 3 2 2 9" xfId="5871" xr:uid="{00000000-0005-0000-0000-0000C5AB0000}"/>
    <cellStyle name="Porcentual 2 5 3 2 3" xfId="6803" xr:uid="{00000000-0005-0000-0000-0000C6AB0000}"/>
    <cellStyle name="Porcentual 2 5 3 2 3 2" xfId="17172" xr:uid="{00000000-0005-0000-0000-0000C7AB0000}"/>
    <cellStyle name="Porcentual 2 5 3 2 3 2 2" xfId="40460" xr:uid="{00000000-0005-0000-0000-0000C8AB0000}"/>
    <cellStyle name="Porcentual 2 5 3 2 3 3" xfId="11962" xr:uid="{00000000-0005-0000-0000-0000C9AB0000}"/>
    <cellStyle name="Porcentual 2 5 3 2 3 3 2" xfId="35145" xr:uid="{00000000-0005-0000-0000-0000CAAB0000}"/>
    <cellStyle name="Porcentual 2 5 3 2 3 4" xfId="29835" xr:uid="{00000000-0005-0000-0000-0000CBAB0000}"/>
    <cellStyle name="Porcentual 2 5 3 2 3 5" xfId="24520" xr:uid="{00000000-0005-0000-0000-0000CCAB0000}"/>
    <cellStyle name="Porcentual 2 5 3 2 4" xfId="8461" xr:uid="{00000000-0005-0000-0000-0000CDAB0000}"/>
    <cellStyle name="Porcentual 2 5 3 2 4 2" xfId="18883" xr:uid="{00000000-0005-0000-0000-0000CEAB0000}"/>
    <cellStyle name="Porcentual 2 5 3 2 4 2 2" xfId="42228" xr:uid="{00000000-0005-0000-0000-0000CFAB0000}"/>
    <cellStyle name="Porcentual 2 5 3 2 4 3" xfId="13729" xr:uid="{00000000-0005-0000-0000-0000D0AB0000}"/>
    <cellStyle name="Porcentual 2 5 3 2 4 3 2" xfId="36913" xr:uid="{00000000-0005-0000-0000-0000D1AB0000}"/>
    <cellStyle name="Porcentual 2 5 3 2 4 4" xfId="31603" xr:uid="{00000000-0005-0000-0000-0000D2AB0000}"/>
    <cellStyle name="Porcentual 2 5 3 2 4 5" xfId="26288" xr:uid="{00000000-0005-0000-0000-0000D3AB0000}"/>
    <cellStyle name="Porcentual 2 5 3 2 5" xfId="15510" xr:uid="{00000000-0005-0000-0000-0000D4AB0000}"/>
    <cellStyle name="Porcentual 2 5 3 2 5 2" xfId="38697" xr:uid="{00000000-0005-0000-0000-0000D5AB0000}"/>
    <cellStyle name="Porcentual 2 5 3 2 6" xfId="10201" xr:uid="{00000000-0005-0000-0000-0000D6AB0000}"/>
    <cellStyle name="Porcentual 2 5 3 2 6 2" xfId="33382" xr:uid="{00000000-0005-0000-0000-0000D7AB0000}"/>
    <cellStyle name="Porcentual 2 5 3 2 7" xfId="20828" xr:uid="{00000000-0005-0000-0000-0000D8AB0000}"/>
    <cellStyle name="Porcentual 2 5 3 2 7 2" xfId="28072" xr:uid="{00000000-0005-0000-0000-0000D9AB0000}"/>
    <cellStyle name="Porcentual 2 5 3 2 8" xfId="22757" xr:uid="{00000000-0005-0000-0000-0000DAAB0000}"/>
    <cellStyle name="Porcentual 2 5 3 2 9" xfId="44023" xr:uid="{00000000-0005-0000-0000-0000DBAB0000}"/>
    <cellStyle name="Porcentual 2 5 3 3" xfId="1640" xr:uid="{00000000-0005-0000-0000-0000DCAB0000}"/>
    <cellStyle name="Porcentual 2 5 3 3 10" xfId="3589" xr:uid="{00000000-0005-0000-0000-0000DDAB0000}"/>
    <cellStyle name="Porcentual 2 5 3 3 2" xfId="7203" xr:uid="{00000000-0005-0000-0000-0000DEAB0000}"/>
    <cellStyle name="Porcentual 2 5 3 3 2 2" xfId="17554" xr:uid="{00000000-0005-0000-0000-0000DFAB0000}"/>
    <cellStyle name="Porcentual 2 5 3 3 2 2 2" xfId="40866" xr:uid="{00000000-0005-0000-0000-0000E0AB0000}"/>
    <cellStyle name="Porcentual 2 5 3 3 2 3" xfId="12368" xr:uid="{00000000-0005-0000-0000-0000E1AB0000}"/>
    <cellStyle name="Porcentual 2 5 3 3 2 3 2" xfId="35551" xr:uid="{00000000-0005-0000-0000-0000E2AB0000}"/>
    <cellStyle name="Porcentual 2 5 3 3 2 4" xfId="30241" xr:uid="{00000000-0005-0000-0000-0000E3AB0000}"/>
    <cellStyle name="Porcentual 2 5 3 3 2 5" xfId="24926" xr:uid="{00000000-0005-0000-0000-0000E4AB0000}"/>
    <cellStyle name="Porcentual 2 5 3 3 3" xfId="8843" xr:uid="{00000000-0005-0000-0000-0000E5AB0000}"/>
    <cellStyle name="Porcentual 2 5 3 3 3 2" xfId="19289" xr:uid="{00000000-0005-0000-0000-0000E6AB0000}"/>
    <cellStyle name="Porcentual 2 5 3 3 3 2 2" xfId="42634" xr:uid="{00000000-0005-0000-0000-0000E7AB0000}"/>
    <cellStyle name="Porcentual 2 5 3 3 3 3" xfId="14135" xr:uid="{00000000-0005-0000-0000-0000E8AB0000}"/>
    <cellStyle name="Porcentual 2 5 3 3 3 3 2" xfId="37319" xr:uid="{00000000-0005-0000-0000-0000E9AB0000}"/>
    <cellStyle name="Porcentual 2 5 3 3 3 4" xfId="32009" xr:uid="{00000000-0005-0000-0000-0000EAAB0000}"/>
    <cellStyle name="Porcentual 2 5 3 3 3 5" xfId="26694" xr:uid="{00000000-0005-0000-0000-0000EBAB0000}"/>
    <cellStyle name="Porcentual 2 5 3 3 4" xfId="15916" xr:uid="{00000000-0005-0000-0000-0000ECAB0000}"/>
    <cellStyle name="Porcentual 2 5 3 3 4 2" xfId="39103" xr:uid="{00000000-0005-0000-0000-0000EDAB0000}"/>
    <cellStyle name="Porcentual 2 5 3 3 5" xfId="10607" xr:uid="{00000000-0005-0000-0000-0000EEAB0000}"/>
    <cellStyle name="Porcentual 2 5 3 3 5 2" xfId="33788" xr:uid="{00000000-0005-0000-0000-0000EFAB0000}"/>
    <cellStyle name="Porcentual 2 5 3 3 6" xfId="21234" xr:uid="{00000000-0005-0000-0000-0000F0AB0000}"/>
    <cellStyle name="Porcentual 2 5 3 3 6 2" xfId="28478" xr:uid="{00000000-0005-0000-0000-0000F1AB0000}"/>
    <cellStyle name="Porcentual 2 5 3 3 7" xfId="23163" xr:uid="{00000000-0005-0000-0000-0000F2AB0000}"/>
    <cellStyle name="Porcentual 2 5 3 3 8" xfId="44429" xr:uid="{00000000-0005-0000-0000-0000F3AB0000}"/>
    <cellStyle name="Porcentual 2 5 3 3 9" xfId="5872" xr:uid="{00000000-0005-0000-0000-0000F4AB0000}"/>
    <cellStyle name="Porcentual 2 5 3 4" xfId="6404" xr:uid="{00000000-0005-0000-0000-0000F5AB0000}"/>
    <cellStyle name="Porcentual 2 5 3 4 2" xfId="16814" xr:uid="{00000000-0005-0000-0000-0000F6AB0000}"/>
    <cellStyle name="Porcentual 2 5 3 4 2 2" xfId="40054" xr:uid="{00000000-0005-0000-0000-0000F7AB0000}"/>
    <cellStyle name="Porcentual 2 5 3 4 3" xfId="11556" xr:uid="{00000000-0005-0000-0000-0000F8AB0000}"/>
    <cellStyle name="Porcentual 2 5 3 4 3 2" xfId="34739" xr:uid="{00000000-0005-0000-0000-0000F9AB0000}"/>
    <cellStyle name="Porcentual 2 5 3 4 4" xfId="29429" xr:uid="{00000000-0005-0000-0000-0000FAAB0000}"/>
    <cellStyle name="Porcentual 2 5 3 4 5" xfId="24114" xr:uid="{00000000-0005-0000-0000-0000FBAB0000}"/>
    <cellStyle name="Porcentual 2 5 3 5" xfId="8103" xr:uid="{00000000-0005-0000-0000-0000FCAB0000}"/>
    <cellStyle name="Porcentual 2 5 3 5 2" xfId="18478" xr:uid="{00000000-0005-0000-0000-0000FDAB0000}"/>
    <cellStyle name="Porcentual 2 5 3 5 2 2" xfId="41822" xr:uid="{00000000-0005-0000-0000-0000FEAB0000}"/>
    <cellStyle name="Porcentual 2 5 3 5 3" xfId="13323" xr:uid="{00000000-0005-0000-0000-0000FFAB0000}"/>
    <cellStyle name="Porcentual 2 5 3 5 3 2" xfId="36507" xr:uid="{00000000-0005-0000-0000-000000AC0000}"/>
    <cellStyle name="Porcentual 2 5 3 5 4" xfId="31197" xr:uid="{00000000-0005-0000-0000-000001AC0000}"/>
    <cellStyle name="Porcentual 2 5 3 5 5" xfId="25882" xr:uid="{00000000-0005-0000-0000-000002AC0000}"/>
    <cellStyle name="Porcentual 2 5 3 6" xfId="15104" xr:uid="{00000000-0005-0000-0000-000003AC0000}"/>
    <cellStyle name="Porcentual 2 5 3 6 2" xfId="38291" xr:uid="{00000000-0005-0000-0000-000004AC0000}"/>
    <cellStyle name="Porcentual 2 5 3 7" xfId="9795" xr:uid="{00000000-0005-0000-0000-000005AC0000}"/>
    <cellStyle name="Porcentual 2 5 3 7 2" xfId="32976" xr:uid="{00000000-0005-0000-0000-000006AC0000}"/>
    <cellStyle name="Porcentual 2 5 3 8" xfId="20422" xr:uid="{00000000-0005-0000-0000-000007AC0000}"/>
    <cellStyle name="Porcentual 2 5 3 8 2" xfId="27666" xr:uid="{00000000-0005-0000-0000-000008AC0000}"/>
    <cellStyle name="Porcentual 2 5 3 9" xfId="22351" xr:uid="{00000000-0005-0000-0000-000009AC0000}"/>
    <cellStyle name="Porcentual 2 5 4" xfId="968" xr:uid="{00000000-0005-0000-0000-00000AAC0000}"/>
    <cellStyle name="Porcentual 2 5 4 10" xfId="5873" xr:uid="{00000000-0005-0000-0000-00000BAC0000}"/>
    <cellStyle name="Porcentual 2 5 4 11" xfId="2919" xr:uid="{00000000-0005-0000-0000-00000CAC0000}"/>
    <cellStyle name="Porcentual 2 5 4 2" xfId="1783" xr:uid="{00000000-0005-0000-0000-00000DAC0000}"/>
    <cellStyle name="Porcentual 2 5 4 2 10" xfId="3731" xr:uid="{00000000-0005-0000-0000-00000EAC0000}"/>
    <cellStyle name="Porcentual 2 5 4 2 2" xfId="7343" xr:uid="{00000000-0005-0000-0000-00000FAC0000}"/>
    <cellStyle name="Porcentual 2 5 4 2 2 2" xfId="17696" xr:uid="{00000000-0005-0000-0000-000010AC0000}"/>
    <cellStyle name="Porcentual 2 5 4 2 2 2 2" xfId="41008" xr:uid="{00000000-0005-0000-0000-000011AC0000}"/>
    <cellStyle name="Porcentual 2 5 4 2 2 3" xfId="12510" xr:uid="{00000000-0005-0000-0000-000012AC0000}"/>
    <cellStyle name="Porcentual 2 5 4 2 2 3 2" xfId="35693" xr:uid="{00000000-0005-0000-0000-000013AC0000}"/>
    <cellStyle name="Porcentual 2 5 4 2 2 4" xfId="30383" xr:uid="{00000000-0005-0000-0000-000014AC0000}"/>
    <cellStyle name="Porcentual 2 5 4 2 2 5" xfId="25068" xr:uid="{00000000-0005-0000-0000-000015AC0000}"/>
    <cellStyle name="Porcentual 2 5 4 2 3" xfId="8986" xr:uid="{00000000-0005-0000-0000-000016AC0000}"/>
    <cellStyle name="Porcentual 2 5 4 2 3 2" xfId="19431" xr:uid="{00000000-0005-0000-0000-000017AC0000}"/>
    <cellStyle name="Porcentual 2 5 4 2 3 2 2" xfId="42776" xr:uid="{00000000-0005-0000-0000-000018AC0000}"/>
    <cellStyle name="Porcentual 2 5 4 2 3 3" xfId="14277" xr:uid="{00000000-0005-0000-0000-000019AC0000}"/>
    <cellStyle name="Porcentual 2 5 4 2 3 3 2" xfId="37461" xr:uid="{00000000-0005-0000-0000-00001AAC0000}"/>
    <cellStyle name="Porcentual 2 5 4 2 3 4" xfId="32151" xr:uid="{00000000-0005-0000-0000-00001BAC0000}"/>
    <cellStyle name="Porcentual 2 5 4 2 3 5" xfId="26836" xr:uid="{00000000-0005-0000-0000-00001CAC0000}"/>
    <cellStyle name="Porcentual 2 5 4 2 4" xfId="16058" xr:uid="{00000000-0005-0000-0000-00001DAC0000}"/>
    <cellStyle name="Porcentual 2 5 4 2 4 2" xfId="39245" xr:uid="{00000000-0005-0000-0000-00001EAC0000}"/>
    <cellStyle name="Porcentual 2 5 4 2 5" xfId="10749" xr:uid="{00000000-0005-0000-0000-00001FAC0000}"/>
    <cellStyle name="Porcentual 2 5 4 2 5 2" xfId="33930" xr:uid="{00000000-0005-0000-0000-000020AC0000}"/>
    <cellStyle name="Porcentual 2 5 4 2 6" xfId="21376" xr:uid="{00000000-0005-0000-0000-000021AC0000}"/>
    <cellStyle name="Porcentual 2 5 4 2 6 2" xfId="28620" xr:uid="{00000000-0005-0000-0000-000022AC0000}"/>
    <cellStyle name="Porcentual 2 5 4 2 7" xfId="23305" xr:uid="{00000000-0005-0000-0000-000023AC0000}"/>
    <cellStyle name="Porcentual 2 5 4 2 8" xfId="44571" xr:uid="{00000000-0005-0000-0000-000024AC0000}"/>
    <cellStyle name="Porcentual 2 5 4 2 9" xfId="5874" xr:uid="{00000000-0005-0000-0000-000025AC0000}"/>
    <cellStyle name="Porcentual 2 5 4 3" xfId="6543" xr:uid="{00000000-0005-0000-0000-000026AC0000}"/>
    <cellStyle name="Porcentual 2 5 4 3 2" xfId="16944" xr:uid="{00000000-0005-0000-0000-000027AC0000}"/>
    <cellStyle name="Porcentual 2 5 4 3 2 2" xfId="40196" xr:uid="{00000000-0005-0000-0000-000028AC0000}"/>
    <cellStyle name="Porcentual 2 5 4 3 3" xfId="11698" xr:uid="{00000000-0005-0000-0000-000029AC0000}"/>
    <cellStyle name="Porcentual 2 5 4 3 3 2" xfId="34881" xr:uid="{00000000-0005-0000-0000-00002AAC0000}"/>
    <cellStyle name="Porcentual 2 5 4 3 4" xfId="29571" xr:uid="{00000000-0005-0000-0000-00002BAC0000}"/>
    <cellStyle name="Porcentual 2 5 4 3 5" xfId="24256" xr:uid="{00000000-0005-0000-0000-00002CAC0000}"/>
    <cellStyle name="Porcentual 2 5 4 4" xfId="8233" xr:uid="{00000000-0005-0000-0000-00002DAC0000}"/>
    <cellStyle name="Porcentual 2 5 4 4 2" xfId="18619" xr:uid="{00000000-0005-0000-0000-00002EAC0000}"/>
    <cellStyle name="Porcentual 2 5 4 4 2 2" xfId="41964" xr:uid="{00000000-0005-0000-0000-00002FAC0000}"/>
    <cellStyle name="Porcentual 2 5 4 4 3" xfId="13465" xr:uid="{00000000-0005-0000-0000-000030AC0000}"/>
    <cellStyle name="Porcentual 2 5 4 4 3 2" xfId="36649" xr:uid="{00000000-0005-0000-0000-000031AC0000}"/>
    <cellStyle name="Porcentual 2 5 4 4 4" xfId="31339" xr:uid="{00000000-0005-0000-0000-000032AC0000}"/>
    <cellStyle name="Porcentual 2 5 4 4 5" xfId="26024" xr:uid="{00000000-0005-0000-0000-000033AC0000}"/>
    <cellStyle name="Porcentual 2 5 4 5" xfId="15246" xr:uid="{00000000-0005-0000-0000-000034AC0000}"/>
    <cellStyle name="Porcentual 2 5 4 5 2" xfId="38433" xr:uid="{00000000-0005-0000-0000-000035AC0000}"/>
    <cellStyle name="Porcentual 2 5 4 6" xfId="9937" xr:uid="{00000000-0005-0000-0000-000036AC0000}"/>
    <cellStyle name="Porcentual 2 5 4 6 2" xfId="33118" xr:uid="{00000000-0005-0000-0000-000037AC0000}"/>
    <cellStyle name="Porcentual 2 5 4 7" xfId="20564" xr:uid="{00000000-0005-0000-0000-000038AC0000}"/>
    <cellStyle name="Porcentual 2 5 4 7 2" xfId="27808" xr:uid="{00000000-0005-0000-0000-000039AC0000}"/>
    <cellStyle name="Porcentual 2 5 4 8" xfId="22493" xr:uid="{00000000-0005-0000-0000-00003AAC0000}"/>
    <cellStyle name="Porcentual 2 5 4 9" xfId="43759" xr:uid="{00000000-0005-0000-0000-00003BAC0000}"/>
    <cellStyle name="Porcentual 2 5 5" xfId="549" xr:uid="{00000000-0005-0000-0000-00003CAC0000}"/>
    <cellStyle name="Porcentual 2 5 5 10" xfId="2513" xr:uid="{00000000-0005-0000-0000-00003DAC0000}"/>
    <cellStyle name="Porcentual 2 5 5 2" xfId="6144" xr:uid="{00000000-0005-0000-0000-00003EAC0000}"/>
    <cellStyle name="Porcentual 2 5 5 2 2" xfId="16586" xr:uid="{00000000-0005-0000-0000-00003FAC0000}"/>
    <cellStyle name="Porcentual 2 5 5 2 2 2" xfId="39790" xr:uid="{00000000-0005-0000-0000-000040AC0000}"/>
    <cellStyle name="Porcentual 2 5 5 2 3" xfId="11292" xr:uid="{00000000-0005-0000-0000-000041AC0000}"/>
    <cellStyle name="Porcentual 2 5 5 2 3 2" xfId="34475" xr:uid="{00000000-0005-0000-0000-000042AC0000}"/>
    <cellStyle name="Porcentual 2 5 5 2 4" xfId="29165" xr:uid="{00000000-0005-0000-0000-000043AC0000}"/>
    <cellStyle name="Porcentual 2 5 5 2 5" xfId="23850" xr:uid="{00000000-0005-0000-0000-000044AC0000}"/>
    <cellStyle name="Porcentual 2 5 5 3" xfId="7875" xr:uid="{00000000-0005-0000-0000-000045AC0000}"/>
    <cellStyle name="Porcentual 2 5 5 3 2" xfId="18214" xr:uid="{00000000-0005-0000-0000-000046AC0000}"/>
    <cellStyle name="Porcentual 2 5 5 3 2 2" xfId="41558" xr:uid="{00000000-0005-0000-0000-000047AC0000}"/>
    <cellStyle name="Porcentual 2 5 5 3 3" xfId="13059" xr:uid="{00000000-0005-0000-0000-000048AC0000}"/>
    <cellStyle name="Porcentual 2 5 5 3 3 2" xfId="36243" xr:uid="{00000000-0005-0000-0000-000049AC0000}"/>
    <cellStyle name="Porcentual 2 5 5 3 4" xfId="30933" xr:uid="{00000000-0005-0000-0000-00004AAC0000}"/>
    <cellStyle name="Porcentual 2 5 5 3 5" xfId="25618" xr:uid="{00000000-0005-0000-0000-00004BAC0000}"/>
    <cellStyle name="Porcentual 2 5 5 4" xfId="14840" xr:uid="{00000000-0005-0000-0000-00004CAC0000}"/>
    <cellStyle name="Porcentual 2 5 5 4 2" xfId="38027" xr:uid="{00000000-0005-0000-0000-00004DAC0000}"/>
    <cellStyle name="Porcentual 2 5 5 5" xfId="9531" xr:uid="{00000000-0005-0000-0000-00004EAC0000}"/>
    <cellStyle name="Porcentual 2 5 5 5 2" xfId="32712" xr:uid="{00000000-0005-0000-0000-00004FAC0000}"/>
    <cellStyle name="Porcentual 2 5 5 6" xfId="20158" xr:uid="{00000000-0005-0000-0000-000050AC0000}"/>
    <cellStyle name="Porcentual 2 5 5 6 2" xfId="27402" xr:uid="{00000000-0005-0000-0000-000051AC0000}"/>
    <cellStyle name="Porcentual 2 5 5 7" xfId="22087" xr:uid="{00000000-0005-0000-0000-000052AC0000}"/>
    <cellStyle name="Porcentual 2 5 5 8" xfId="43353" xr:uid="{00000000-0005-0000-0000-000053AC0000}"/>
    <cellStyle name="Porcentual 2 5 5 9" xfId="5875" xr:uid="{00000000-0005-0000-0000-000054AC0000}"/>
    <cellStyle name="Porcentual 2 5 6" xfId="1376" xr:uid="{00000000-0005-0000-0000-000055AC0000}"/>
    <cellStyle name="Porcentual 2 5 6 10" xfId="3325" xr:uid="{00000000-0005-0000-0000-000056AC0000}"/>
    <cellStyle name="Porcentual 2 5 6 2" xfId="6943" xr:uid="{00000000-0005-0000-0000-000057AC0000}"/>
    <cellStyle name="Porcentual 2 5 6 2 2" xfId="17314" xr:uid="{00000000-0005-0000-0000-000058AC0000}"/>
    <cellStyle name="Porcentual 2 5 6 2 2 2" xfId="40602" xr:uid="{00000000-0005-0000-0000-000059AC0000}"/>
    <cellStyle name="Porcentual 2 5 6 2 3" xfId="12104" xr:uid="{00000000-0005-0000-0000-00005AAC0000}"/>
    <cellStyle name="Porcentual 2 5 6 2 3 2" xfId="35287" xr:uid="{00000000-0005-0000-0000-00005BAC0000}"/>
    <cellStyle name="Porcentual 2 5 6 2 4" xfId="29977" xr:uid="{00000000-0005-0000-0000-00005CAC0000}"/>
    <cellStyle name="Porcentual 2 5 6 2 5" xfId="24662" xr:uid="{00000000-0005-0000-0000-00005DAC0000}"/>
    <cellStyle name="Porcentual 2 5 6 3" xfId="8603" xr:uid="{00000000-0005-0000-0000-00005EAC0000}"/>
    <cellStyle name="Porcentual 2 5 6 3 2" xfId="19025" xr:uid="{00000000-0005-0000-0000-00005FAC0000}"/>
    <cellStyle name="Porcentual 2 5 6 3 2 2" xfId="42370" xr:uid="{00000000-0005-0000-0000-000060AC0000}"/>
    <cellStyle name="Porcentual 2 5 6 3 3" xfId="13871" xr:uid="{00000000-0005-0000-0000-000061AC0000}"/>
    <cellStyle name="Porcentual 2 5 6 3 3 2" xfId="37055" xr:uid="{00000000-0005-0000-0000-000062AC0000}"/>
    <cellStyle name="Porcentual 2 5 6 3 4" xfId="31745" xr:uid="{00000000-0005-0000-0000-000063AC0000}"/>
    <cellStyle name="Porcentual 2 5 6 3 5" xfId="26430" xr:uid="{00000000-0005-0000-0000-000064AC0000}"/>
    <cellStyle name="Porcentual 2 5 6 4" xfId="15652" xr:uid="{00000000-0005-0000-0000-000065AC0000}"/>
    <cellStyle name="Porcentual 2 5 6 4 2" xfId="38839" xr:uid="{00000000-0005-0000-0000-000066AC0000}"/>
    <cellStyle name="Porcentual 2 5 6 5" xfId="10343" xr:uid="{00000000-0005-0000-0000-000067AC0000}"/>
    <cellStyle name="Porcentual 2 5 6 5 2" xfId="33524" xr:uid="{00000000-0005-0000-0000-000068AC0000}"/>
    <cellStyle name="Porcentual 2 5 6 6" xfId="20970" xr:uid="{00000000-0005-0000-0000-000069AC0000}"/>
    <cellStyle name="Porcentual 2 5 6 6 2" xfId="28214" xr:uid="{00000000-0005-0000-0000-00006AAC0000}"/>
    <cellStyle name="Porcentual 2 5 6 7" xfId="22899" xr:uid="{00000000-0005-0000-0000-00006BAC0000}"/>
    <cellStyle name="Porcentual 2 5 6 8" xfId="44165" xr:uid="{00000000-0005-0000-0000-00006CAC0000}"/>
    <cellStyle name="Porcentual 2 5 6 9" xfId="5876" xr:uid="{00000000-0005-0000-0000-00006DAC0000}"/>
    <cellStyle name="Porcentual 2 5 7" xfId="6016" xr:uid="{00000000-0005-0000-0000-00006EAC0000}"/>
    <cellStyle name="Porcentual 2 5 7 2" xfId="16468" xr:uid="{00000000-0005-0000-0000-00006FAC0000}"/>
    <cellStyle name="Porcentual 2 5 7 2 2" xfId="39656" xr:uid="{00000000-0005-0000-0000-000070AC0000}"/>
    <cellStyle name="Porcentual 2 5 7 3" xfId="11158" xr:uid="{00000000-0005-0000-0000-000071AC0000}"/>
    <cellStyle name="Porcentual 2 5 7 3 2" xfId="34341" xr:uid="{00000000-0005-0000-0000-000072AC0000}"/>
    <cellStyle name="Porcentual 2 5 7 4" xfId="29031" xr:uid="{00000000-0005-0000-0000-000073AC0000}"/>
    <cellStyle name="Porcentual 2 5 7 5" xfId="23716" xr:uid="{00000000-0005-0000-0000-000074AC0000}"/>
    <cellStyle name="Porcentual 2 5 8" xfId="7755" xr:uid="{00000000-0005-0000-0000-000075AC0000}"/>
    <cellStyle name="Porcentual 2 5 8 2" xfId="18086" xr:uid="{00000000-0005-0000-0000-000076AC0000}"/>
    <cellStyle name="Porcentual 2 5 8 2 2" xfId="41424" xr:uid="{00000000-0005-0000-0000-000077AC0000}"/>
    <cellStyle name="Porcentual 2 5 8 3" xfId="12925" xr:uid="{00000000-0005-0000-0000-000078AC0000}"/>
    <cellStyle name="Porcentual 2 5 8 3 2" xfId="36109" xr:uid="{00000000-0005-0000-0000-000079AC0000}"/>
    <cellStyle name="Porcentual 2 5 8 4" xfId="30799" xr:uid="{00000000-0005-0000-0000-00007AAC0000}"/>
    <cellStyle name="Porcentual 2 5 8 5" xfId="25484" xr:uid="{00000000-0005-0000-0000-00007BAC0000}"/>
    <cellStyle name="Porcentual 2 5 9" xfId="14707" xr:uid="{00000000-0005-0000-0000-00007CAC0000}"/>
    <cellStyle name="Porcentual 2 5 9 2" xfId="37893" xr:uid="{00000000-0005-0000-0000-00007DAC0000}"/>
    <cellStyle name="Porcentual 2 6" xfId="465" xr:uid="{00000000-0005-0000-0000-00007EAC0000}"/>
    <cellStyle name="Porcentual 2 6 10" xfId="9447" xr:uid="{00000000-0005-0000-0000-00007FAC0000}"/>
    <cellStyle name="Porcentual 2 6 10 2" xfId="32628" xr:uid="{00000000-0005-0000-0000-000080AC0000}"/>
    <cellStyle name="Porcentual 2 6 11" xfId="20074" xr:uid="{00000000-0005-0000-0000-000081AC0000}"/>
    <cellStyle name="Porcentual 2 6 11 2" xfId="27318" xr:uid="{00000000-0005-0000-0000-000082AC0000}"/>
    <cellStyle name="Porcentual 2 6 12" xfId="22003" xr:uid="{00000000-0005-0000-0000-000083AC0000}"/>
    <cellStyle name="Porcentual 2 6 13" xfId="43269" xr:uid="{00000000-0005-0000-0000-000084AC0000}"/>
    <cellStyle name="Porcentual 2 6 14" xfId="5877" xr:uid="{00000000-0005-0000-0000-000085AC0000}"/>
    <cellStyle name="Porcentual 2 6 15" xfId="2429" xr:uid="{00000000-0005-0000-0000-000086AC0000}"/>
    <cellStyle name="Porcentual 2 6 2" xfId="737" xr:uid="{00000000-0005-0000-0000-000087AC0000}"/>
    <cellStyle name="Porcentual 2 6 2 10" xfId="43538" xr:uid="{00000000-0005-0000-0000-000088AC0000}"/>
    <cellStyle name="Porcentual 2 6 2 11" xfId="5878" xr:uid="{00000000-0005-0000-0000-000089AC0000}"/>
    <cellStyle name="Porcentual 2 6 2 12" xfId="2698" xr:uid="{00000000-0005-0000-0000-00008AAC0000}"/>
    <cellStyle name="Porcentual 2 6 2 2" xfId="1153" xr:uid="{00000000-0005-0000-0000-00008BAC0000}"/>
    <cellStyle name="Porcentual 2 6 2 2 10" xfId="5879" xr:uid="{00000000-0005-0000-0000-00008CAC0000}"/>
    <cellStyle name="Porcentual 2 6 2 2 11" xfId="3104" xr:uid="{00000000-0005-0000-0000-00008DAC0000}"/>
    <cellStyle name="Porcentual 2 6 2 2 2" xfId="1968" xr:uid="{00000000-0005-0000-0000-00008EAC0000}"/>
    <cellStyle name="Porcentual 2 6 2 2 2 10" xfId="3916" xr:uid="{00000000-0005-0000-0000-00008FAC0000}"/>
    <cellStyle name="Porcentual 2 6 2 2 2 2" xfId="7525" xr:uid="{00000000-0005-0000-0000-000090AC0000}"/>
    <cellStyle name="Porcentual 2 6 2 2 2 2 2" xfId="17869" xr:uid="{00000000-0005-0000-0000-000091AC0000}"/>
    <cellStyle name="Porcentual 2 6 2 2 2 2 2 2" xfId="41193" xr:uid="{00000000-0005-0000-0000-000092AC0000}"/>
    <cellStyle name="Porcentual 2 6 2 2 2 2 3" xfId="12695" xr:uid="{00000000-0005-0000-0000-000093AC0000}"/>
    <cellStyle name="Porcentual 2 6 2 2 2 2 3 2" xfId="35878" xr:uid="{00000000-0005-0000-0000-000094AC0000}"/>
    <cellStyle name="Porcentual 2 6 2 2 2 2 4" xfId="30568" xr:uid="{00000000-0005-0000-0000-000095AC0000}"/>
    <cellStyle name="Porcentual 2 6 2 2 2 2 5" xfId="25253" xr:uid="{00000000-0005-0000-0000-000096AC0000}"/>
    <cellStyle name="Porcentual 2 6 2 2 2 3" xfId="9159" xr:uid="{00000000-0005-0000-0000-000097AC0000}"/>
    <cellStyle name="Porcentual 2 6 2 2 2 3 2" xfId="19616" xr:uid="{00000000-0005-0000-0000-000098AC0000}"/>
    <cellStyle name="Porcentual 2 6 2 2 2 3 2 2" xfId="42961" xr:uid="{00000000-0005-0000-0000-000099AC0000}"/>
    <cellStyle name="Porcentual 2 6 2 2 2 3 3" xfId="14462" xr:uid="{00000000-0005-0000-0000-00009AAC0000}"/>
    <cellStyle name="Porcentual 2 6 2 2 2 3 3 2" xfId="37646" xr:uid="{00000000-0005-0000-0000-00009BAC0000}"/>
    <cellStyle name="Porcentual 2 6 2 2 2 3 4" xfId="32336" xr:uid="{00000000-0005-0000-0000-00009CAC0000}"/>
    <cellStyle name="Porcentual 2 6 2 2 2 3 5" xfId="27021" xr:uid="{00000000-0005-0000-0000-00009DAC0000}"/>
    <cellStyle name="Porcentual 2 6 2 2 2 4" xfId="16243" xr:uid="{00000000-0005-0000-0000-00009EAC0000}"/>
    <cellStyle name="Porcentual 2 6 2 2 2 4 2" xfId="39430" xr:uid="{00000000-0005-0000-0000-00009FAC0000}"/>
    <cellStyle name="Porcentual 2 6 2 2 2 5" xfId="10934" xr:uid="{00000000-0005-0000-0000-0000A0AC0000}"/>
    <cellStyle name="Porcentual 2 6 2 2 2 5 2" xfId="34115" xr:uid="{00000000-0005-0000-0000-0000A1AC0000}"/>
    <cellStyle name="Porcentual 2 6 2 2 2 6" xfId="21561" xr:uid="{00000000-0005-0000-0000-0000A2AC0000}"/>
    <cellStyle name="Porcentual 2 6 2 2 2 6 2" xfId="28805" xr:uid="{00000000-0005-0000-0000-0000A3AC0000}"/>
    <cellStyle name="Porcentual 2 6 2 2 2 7" xfId="23490" xr:uid="{00000000-0005-0000-0000-0000A4AC0000}"/>
    <cellStyle name="Porcentual 2 6 2 2 2 8" xfId="44756" xr:uid="{00000000-0005-0000-0000-0000A5AC0000}"/>
    <cellStyle name="Porcentual 2 6 2 2 2 9" xfId="5880" xr:uid="{00000000-0005-0000-0000-0000A6AC0000}"/>
    <cellStyle name="Porcentual 2 6 2 2 3" xfId="6725" xr:uid="{00000000-0005-0000-0000-0000A7AC0000}"/>
    <cellStyle name="Porcentual 2 6 2 2 3 2" xfId="17117" xr:uid="{00000000-0005-0000-0000-0000A8AC0000}"/>
    <cellStyle name="Porcentual 2 6 2 2 3 2 2" xfId="40381" xr:uid="{00000000-0005-0000-0000-0000A9AC0000}"/>
    <cellStyle name="Porcentual 2 6 2 2 3 3" xfId="11883" xr:uid="{00000000-0005-0000-0000-0000AAAC0000}"/>
    <cellStyle name="Porcentual 2 6 2 2 3 3 2" xfId="35066" xr:uid="{00000000-0005-0000-0000-0000ABAC0000}"/>
    <cellStyle name="Porcentual 2 6 2 2 3 4" xfId="29756" xr:uid="{00000000-0005-0000-0000-0000ACAC0000}"/>
    <cellStyle name="Porcentual 2 6 2 2 3 5" xfId="24441" xr:uid="{00000000-0005-0000-0000-0000ADAC0000}"/>
    <cellStyle name="Porcentual 2 6 2 2 4" xfId="8406" xr:uid="{00000000-0005-0000-0000-0000AEAC0000}"/>
    <cellStyle name="Porcentual 2 6 2 2 4 2" xfId="18804" xr:uid="{00000000-0005-0000-0000-0000AFAC0000}"/>
    <cellStyle name="Porcentual 2 6 2 2 4 2 2" xfId="42149" xr:uid="{00000000-0005-0000-0000-0000B0AC0000}"/>
    <cellStyle name="Porcentual 2 6 2 2 4 3" xfId="13650" xr:uid="{00000000-0005-0000-0000-0000B1AC0000}"/>
    <cellStyle name="Porcentual 2 6 2 2 4 3 2" xfId="36834" xr:uid="{00000000-0005-0000-0000-0000B2AC0000}"/>
    <cellStyle name="Porcentual 2 6 2 2 4 4" xfId="31524" xr:uid="{00000000-0005-0000-0000-0000B3AC0000}"/>
    <cellStyle name="Porcentual 2 6 2 2 4 5" xfId="26209" xr:uid="{00000000-0005-0000-0000-0000B4AC0000}"/>
    <cellStyle name="Porcentual 2 6 2 2 5" xfId="15431" xr:uid="{00000000-0005-0000-0000-0000B5AC0000}"/>
    <cellStyle name="Porcentual 2 6 2 2 5 2" xfId="38618" xr:uid="{00000000-0005-0000-0000-0000B6AC0000}"/>
    <cellStyle name="Porcentual 2 6 2 2 6" xfId="10122" xr:uid="{00000000-0005-0000-0000-0000B7AC0000}"/>
    <cellStyle name="Porcentual 2 6 2 2 6 2" xfId="33303" xr:uid="{00000000-0005-0000-0000-0000B8AC0000}"/>
    <cellStyle name="Porcentual 2 6 2 2 7" xfId="20749" xr:uid="{00000000-0005-0000-0000-0000B9AC0000}"/>
    <cellStyle name="Porcentual 2 6 2 2 7 2" xfId="27993" xr:uid="{00000000-0005-0000-0000-0000BAAC0000}"/>
    <cellStyle name="Porcentual 2 6 2 2 8" xfId="22678" xr:uid="{00000000-0005-0000-0000-0000BBAC0000}"/>
    <cellStyle name="Porcentual 2 6 2 2 9" xfId="43944" xr:uid="{00000000-0005-0000-0000-0000BCAC0000}"/>
    <cellStyle name="Porcentual 2 6 2 3" xfId="1561" xr:uid="{00000000-0005-0000-0000-0000BDAC0000}"/>
    <cellStyle name="Porcentual 2 6 2 3 10" xfId="3510" xr:uid="{00000000-0005-0000-0000-0000BEAC0000}"/>
    <cellStyle name="Porcentual 2 6 2 3 2" xfId="7125" xr:uid="{00000000-0005-0000-0000-0000BFAC0000}"/>
    <cellStyle name="Porcentual 2 6 2 3 2 2" xfId="17487" xr:uid="{00000000-0005-0000-0000-0000C0AC0000}"/>
    <cellStyle name="Porcentual 2 6 2 3 2 2 2" xfId="40787" xr:uid="{00000000-0005-0000-0000-0000C1AC0000}"/>
    <cellStyle name="Porcentual 2 6 2 3 2 3" xfId="12289" xr:uid="{00000000-0005-0000-0000-0000C2AC0000}"/>
    <cellStyle name="Porcentual 2 6 2 3 2 3 2" xfId="35472" xr:uid="{00000000-0005-0000-0000-0000C3AC0000}"/>
    <cellStyle name="Porcentual 2 6 2 3 2 4" xfId="30162" xr:uid="{00000000-0005-0000-0000-0000C4AC0000}"/>
    <cellStyle name="Porcentual 2 6 2 3 2 5" xfId="24847" xr:uid="{00000000-0005-0000-0000-0000C5AC0000}"/>
    <cellStyle name="Porcentual 2 6 2 3 3" xfId="8776" xr:uid="{00000000-0005-0000-0000-0000C6AC0000}"/>
    <cellStyle name="Porcentual 2 6 2 3 3 2" xfId="19210" xr:uid="{00000000-0005-0000-0000-0000C7AC0000}"/>
    <cellStyle name="Porcentual 2 6 2 3 3 2 2" xfId="42555" xr:uid="{00000000-0005-0000-0000-0000C8AC0000}"/>
    <cellStyle name="Porcentual 2 6 2 3 3 3" xfId="14056" xr:uid="{00000000-0005-0000-0000-0000C9AC0000}"/>
    <cellStyle name="Porcentual 2 6 2 3 3 3 2" xfId="37240" xr:uid="{00000000-0005-0000-0000-0000CAAC0000}"/>
    <cellStyle name="Porcentual 2 6 2 3 3 4" xfId="31930" xr:uid="{00000000-0005-0000-0000-0000CBAC0000}"/>
    <cellStyle name="Porcentual 2 6 2 3 3 5" xfId="26615" xr:uid="{00000000-0005-0000-0000-0000CCAC0000}"/>
    <cellStyle name="Porcentual 2 6 2 3 4" xfId="15837" xr:uid="{00000000-0005-0000-0000-0000CDAC0000}"/>
    <cellStyle name="Porcentual 2 6 2 3 4 2" xfId="39024" xr:uid="{00000000-0005-0000-0000-0000CEAC0000}"/>
    <cellStyle name="Porcentual 2 6 2 3 5" xfId="10528" xr:uid="{00000000-0005-0000-0000-0000CFAC0000}"/>
    <cellStyle name="Porcentual 2 6 2 3 5 2" xfId="33709" xr:uid="{00000000-0005-0000-0000-0000D0AC0000}"/>
    <cellStyle name="Porcentual 2 6 2 3 6" xfId="21155" xr:uid="{00000000-0005-0000-0000-0000D1AC0000}"/>
    <cellStyle name="Porcentual 2 6 2 3 6 2" xfId="28399" xr:uid="{00000000-0005-0000-0000-0000D2AC0000}"/>
    <cellStyle name="Porcentual 2 6 2 3 7" xfId="23084" xr:uid="{00000000-0005-0000-0000-0000D3AC0000}"/>
    <cellStyle name="Porcentual 2 6 2 3 8" xfId="44350" xr:uid="{00000000-0005-0000-0000-0000D4AC0000}"/>
    <cellStyle name="Porcentual 2 6 2 3 9" xfId="5881" xr:uid="{00000000-0005-0000-0000-0000D5AC0000}"/>
    <cellStyle name="Porcentual 2 6 2 4" xfId="6326" xr:uid="{00000000-0005-0000-0000-0000D6AC0000}"/>
    <cellStyle name="Porcentual 2 6 2 4 2" xfId="16759" xr:uid="{00000000-0005-0000-0000-0000D7AC0000}"/>
    <cellStyle name="Porcentual 2 6 2 4 2 2" xfId="39975" xr:uid="{00000000-0005-0000-0000-0000D8AC0000}"/>
    <cellStyle name="Porcentual 2 6 2 4 3" xfId="11477" xr:uid="{00000000-0005-0000-0000-0000D9AC0000}"/>
    <cellStyle name="Porcentual 2 6 2 4 3 2" xfId="34660" xr:uid="{00000000-0005-0000-0000-0000DAAC0000}"/>
    <cellStyle name="Porcentual 2 6 2 4 4" xfId="29350" xr:uid="{00000000-0005-0000-0000-0000DBAC0000}"/>
    <cellStyle name="Porcentual 2 6 2 4 5" xfId="24035" xr:uid="{00000000-0005-0000-0000-0000DCAC0000}"/>
    <cellStyle name="Porcentual 2 6 2 5" xfId="8048" xr:uid="{00000000-0005-0000-0000-0000DDAC0000}"/>
    <cellStyle name="Porcentual 2 6 2 5 2" xfId="18399" xr:uid="{00000000-0005-0000-0000-0000DEAC0000}"/>
    <cellStyle name="Porcentual 2 6 2 5 2 2" xfId="41743" xr:uid="{00000000-0005-0000-0000-0000DFAC0000}"/>
    <cellStyle name="Porcentual 2 6 2 5 3" xfId="13244" xr:uid="{00000000-0005-0000-0000-0000E0AC0000}"/>
    <cellStyle name="Porcentual 2 6 2 5 3 2" xfId="36428" xr:uid="{00000000-0005-0000-0000-0000E1AC0000}"/>
    <cellStyle name="Porcentual 2 6 2 5 4" xfId="31118" xr:uid="{00000000-0005-0000-0000-0000E2AC0000}"/>
    <cellStyle name="Porcentual 2 6 2 5 5" xfId="25803" xr:uid="{00000000-0005-0000-0000-0000E3AC0000}"/>
    <cellStyle name="Porcentual 2 6 2 6" xfId="15025" xr:uid="{00000000-0005-0000-0000-0000E4AC0000}"/>
    <cellStyle name="Porcentual 2 6 2 6 2" xfId="38212" xr:uid="{00000000-0005-0000-0000-0000E5AC0000}"/>
    <cellStyle name="Porcentual 2 6 2 7" xfId="9716" xr:uid="{00000000-0005-0000-0000-0000E6AC0000}"/>
    <cellStyle name="Porcentual 2 6 2 7 2" xfId="32897" xr:uid="{00000000-0005-0000-0000-0000E7AC0000}"/>
    <cellStyle name="Porcentual 2 6 2 8" xfId="20343" xr:uid="{00000000-0005-0000-0000-0000E8AC0000}"/>
    <cellStyle name="Porcentual 2 6 2 8 2" xfId="27587" xr:uid="{00000000-0005-0000-0000-0000E9AC0000}"/>
    <cellStyle name="Porcentual 2 6 2 9" xfId="22272" xr:uid="{00000000-0005-0000-0000-0000EAAC0000}"/>
    <cellStyle name="Porcentual 2 6 3" xfId="874" xr:uid="{00000000-0005-0000-0000-0000EBAC0000}"/>
    <cellStyle name="Porcentual 2 6 3 10" xfId="43667" xr:uid="{00000000-0005-0000-0000-0000ECAC0000}"/>
    <cellStyle name="Porcentual 2 6 3 11" xfId="5882" xr:uid="{00000000-0005-0000-0000-0000EDAC0000}"/>
    <cellStyle name="Porcentual 2 6 3 12" xfId="2827" xr:uid="{00000000-0005-0000-0000-0000EEAC0000}"/>
    <cellStyle name="Porcentual 2 6 3 2" xfId="1282" xr:uid="{00000000-0005-0000-0000-0000EFAC0000}"/>
    <cellStyle name="Porcentual 2 6 3 2 10" xfId="5883" xr:uid="{00000000-0005-0000-0000-0000F0AC0000}"/>
    <cellStyle name="Porcentual 2 6 3 2 11" xfId="3233" xr:uid="{00000000-0005-0000-0000-0000F1AC0000}"/>
    <cellStyle name="Porcentual 2 6 3 2 2" xfId="2097" xr:uid="{00000000-0005-0000-0000-0000F2AC0000}"/>
    <cellStyle name="Porcentual 2 6 3 2 2 10" xfId="4045" xr:uid="{00000000-0005-0000-0000-0000F3AC0000}"/>
    <cellStyle name="Porcentual 2 6 3 2 2 2" xfId="7652" xr:uid="{00000000-0005-0000-0000-0000F4AC0000}"/>
    <cellStyle name="Porcentual 2 6 3 2 2 2 2" xfId="17986" xr:uid="{00000000-0005-0000-0000-0000F5AC0000}"/>
    <cellStyle name="Porcentual 2 6 3 2 2 2 2 2" xfId="41322" xr:uid="{00000000-0005-0000-0000-0000F6AC0000}"/>
    <cellStyle name="Porcentual 2 6 3 2 2 2 3" xfId="12824" xr:uid="{00000000-0005-0000-0000-0000F7AC0000}"/>
    <cellStyle name="Porcentual 2 6 3 2 2 2 3 2" xfId="36007" xr:uid="{00000000-0005-0000-0000-0000F8AC0000}"/>
    <cellStyle name="Porcentual 2 6 3 2 2 2 4" xfId="30697" xr:uid="{00000000-0005-0000-0000-0000F9AC0000}"/>
    <cellStyle name="Porcentual 2 6 3 2 2 2 5" xfId="25382" xr:uid="{00000000-0005-0000-0000-0000FAAC0000}"/>
    <cellStyle name="Porcentual 2 6 3 2 2 3" xfId="9276" xr:uid="{00000000-0005-0000-0000-0000FBAC0000}"/>
    <cellStyle name="Porcentual 2 6 3 2 2 3 2" xfId="19745" xr:uid="{00000000-0005-0000-0000-0000FCAC0000}"/>
    <cellStyle name="Porcentual 2 6 3 2 2 3 2 2" xfId="43090" xr:uid="{00000000-0005-0000-0000-0000FDAC0000}"/>
    <cellStyle name="Porcentual 2 6 3 2 2 3 3" xfId="14591" xr:uid="{00000000-0005-0000-0000-0000FEAC0000}"/>
    <cellStyle name="Porcentual 2 6 3 2 2 3 3 2" xfId="37775" xr:uid="{00000000-0005-0000-0000-0000FFAC0000}"/>
    <cellStyle name="Porcentual 2 6 3 2 2 3 4" xfId="32465" xr:uid="{00000000-0005-0000-0000-000000AD0000}"/>
    <cellStyle name="Porcentual 2 6 3 2 2 3 5" xfId="27150" xr:uid="{00000000-0005-0000-0000-000001AD0000}"/>
    <cellStyle name="Porcentual 2 6 3 2 2 4" xfId="16372" xr:uid="{00000000-0005-0000-0000-000002AD0000}"/>
    <cellStyle name="Porcentual 2 6 3 2 2 4 2" xfId="39559" xr:uid="{00000000-0005-0000-0000-000003AD0000}"/>
    <cellStyle name="Porcentual 2 6 3 2 2 5" xfId="11063" xr:uid="{00000000-0005-0000-0000-000004AD0000}"/>
    <cellStyle name="Porcentual 2 6 3 2 2 5 2" xfId="34244" xr:uid="{00000000-0005-0000-0000-000005AD0000}"/>
    <cellStyle name="Porcentual 2 6 3 2 2 6" xfId="21690" xr:uid="{00000000-0005-0000-0000-000006AD0000}"/>
    <cellStyle name="Porcentual 2 6 3 2 2 6 2" xfId="28934" xr:uid="{00000000-0005-0000-0000-000007AD0000}"/>
    <cellStyle name="Porcentual 2 6 3 2 2 7" xfId="23619" xr:uid="{00000000-0005-0000-0000-000008AD0000}"/>
    <cellStyle name="Porcentual 2 6 3 2 2 8" xfId="44885" xr:uid="{00000000-0005-0000-0000-000009AD0000}"/>
    <cellStyle name="Porcentual 2 6 3 2 2 9" xfId="5884" xr:uid="{00000000-0005-0000-0000-00000AAD0000}"/>
    <cellStyle name="Porcentual 2 6 3 2 3" xfId="6852" xr:uid="{00000000-0005-0000-0000-00000BAD0000}"/>
    <cellStyle name="Porcentual 2 6 3 2 3 2" xfId="17222" xr:uid="{00000000-0005-0000-0000-00000CAD0000}"/>
    <cellStyle name="Porcentual 2 6 3 2 3 2 2" xfId="40510" xr:uid="{00000000-0005-0000-0000-00000DAD0000}"/>
    <cellStyle name="Porcentual 2 6 3 2 3 3" xfId="12012" xr:uid="{00000000-0005-0000-0000-00000EAD0000}"/>
    <cellStyle name="Porcentual 2 6 3 2 3 3 2" xfId="35195" xr:uid="{00000000-0005-0000-0000-00000FAD0000}"/>
    <cellStyle name="Porcentual 2 6 3 2 3 4" xfId="29885" xr:uid="{00000000-0005-0000-0000-000010AD0000}"/>
    <cellStyle name="Porcentual 2 6 3 2 3 5" xfId="24570" xr:uid="{00000000-0005-0000-0000-000011AD0000}"/>
    <cellStyle name="Porcentual 2 6 3 2 4" xfId="8511" xr:uid="{00000000-0005-0000-0000-000012AD0000}"/>
    <cellStyle name="Porcentual 2 6 3 2 4 2" xfId="18933" xr:uid="{00000000-0005-0000-0000-000013AD0000}"/>
    <cellStyle name="Porcentual 2 6 3 2 4 2 2" xfId="42278" xr:uid="{00000000-0005-0000-0000-000014AD0000}"/>
    <cellStyle name="Porcentual 2 6 3 2 4 3" xfId="13779" xr:uid="{00000000-0005-0000-0000-000015AD0000}"/>
    <cellStyle name="Porcentual 2 6 3 2 4 3 2" xfId="36963" xr:uid="{00000000-0005-0000-0000-000016AD0000}"/>
    <cellStyle name="Porcentual 2 6 3 2 4 4" xfId="31653" xr:uid="{00000000-0005-0000-0000-000017AD0000}"/>
    <cellStyle name="Porcentual 2 6 3 2 4 5" xfId="26338" xr:uid="{00000000-0005-0000-0000-000018AD0000}"/>
    <cellStyle name="Porcentual 2 6 3 2 5" xfId="15560" xr:uid="{00000000-0005-0000-0000-000019AD0000}"/>
    <cellStyle name="Porcentual 2 6 3 2 5 2" xfId="38747" xr:uid="{00000000-0005-0000-0000-00001AAD0000}"/>
    <cellStyle name="Porcentual 2 6 3 2 6" xfId="10251" xr:uid="{00000000-0005-0000-0000-00001BAD0000}"/>
    <cellStyle name="Porcentual 2 6 3 2 6 2" xfId="33432" xr:uid="{00000000-0005-0000-0000-00001CAD0000}"/>
    <cellStyle name="Porcentual 2 6 3 2 7" xfId="20878" xr:uid="{00000000-0005-0000-0000-00001DAD0000}"/>
    <cellStyle name="Porcentual 2 6 3 2 7 2" xfId="28122" xr:uid="{00000000-0005-0000-0000-00001EAD0000}"/>
    <cellStyle name="Porcentual 2 6 3 2 8" xfId="22807" xr:uid="{00000000-0005-0000-0000-00001FAD0000}"/>
    <cellStyle name="Porcentual 2 6 3 2 9" xfId="44073" xr:uid="{00000000-0005-0000-0000-000020AD0000}"/>
    <cellStyle name="Porcentual 2 6 3 3" xfId="1690" xr:uid="{00000000-0005-0000-0000-000021AD0000}"/>
    <cellStyle name="Porcentual 2 6 3 3 10" xfId="3639" xr:uid="{00000000-0005-0000-0000-000022AD0000}"/>
    <cellStyle name="Porcentual 2 6 3 3 2" xfId="7252" xr:uid="{00000000-0005-0000-0000-000023AD0000}"/>
    <cellStyle name="Porcentual 2 6 3 3 2 2" xfId="17604" xr:uid="{00000000-0005-0000-0000-000024AD0000}"/>
    <cellStyle name="Porcentual 2 6 3 3 2 2 2" xfId="40916" xr:uid="{00000000-0005-0000-0000-000025AD0000}"/>
    <cellStyle name="Porcentual 2 6 3 3 2 3" xfId="12418" xr:uid="{00000000-0005-0000-0000-000026AD0000}"/>
    <cellStyle name="Porcentual 2 6 3 3 2 3 2" xfId="35601" xr:uid="{00000000-0005-0000-0000-000027AD0000}"/>
    <cellStyle name="Porcentual 2 6 3 3 2 4" xfId="30291" xr:uid="{00000000-0005-0000-0000-000028AD0000}"/>
    <cellStyle name="Porcentual 2 6 3 3 2 5" xfId="24976" xr:uid="{00000000-0005-0000-0000-000029AD0000}"/>
    <cellStyle name="Porcentual 2 6 3 3 3" xfId="8893" xr:uid="{00000000-0005-0000-0000-00002AAD0000}"/>
    <cellStyle name="Porcentual 2 6 3 3 3 2" xfId="19339" xr:uid="{00000000-0005-0000-0000-00002BAD0000}"/>
    <cellStyle name="Porcentual 2 6 3 3 3 2 2" xfId="42684" xr:uid="{00000000-0005-0000-0000-00002CAD0000}"/>
    <cellStyle name="Porcentual 2 6 3 3 3 3" xfId="14185" xr:uid="{00000000-0005-0000-0000-00002DAD0000}"/>
    <cellStyle name="Porcentual 2 6 3 3 3 3 2" xfId="37369" xr:uid="{00000000-0005-0000-0000-00002EAD0000}"/>
    <cellStyle name="Porcentual 2 6 3 3 3 4" xfId="32059" xr:uid="{00000000-0005-0000-0000-00002FAD0000}"/>
    <cellStyle name="Porcentual 2 6 3 3 3 5" xfId="26744" xr:uid="{00000000-0005-0000-0000-000030AD0000}"/>
    <cellStyle name="Porcentual 2 6 3 3 4" xfId="15966" xr:uid="{00000000-0005-0000-0000-000031AD0000}"/>
    <cellStyle name="Porcentual 2 6 3 3 4 2" xfId="39153" xr:uid="{00000000-0005-0000-0000-000032AD0000}"/>
    <cellStyle name="Porcentual 2 6 3 3 5" xfId="10657" xr:uid="{00000000-0005-0000-0000-000033AD0000}"/>
    <cellStyle name="Porcentual 2 6 3 3 5 2" xfId="33838" xr:uid="{00000000-0005-0000-0000-000034AD0000}"/>
    <cellStyle name="Porcentual 2 6 3 3 6" xfId="21284" xr:uid="{00000000-0005-0000-0000-000035AD0000}"/>
    <cellStyle name="Porcentual 2 6 3 3 6 2" xfId="28528" xr:uid="{00000000-0005-0000-0000-000036AD0000}"/>
    <cellStyle name="Porcentual 2 6 3 3 7" xfId="23213" xr:uid="{00000000-0005-0000-0000-000037AD0000}"/>
    <cellStyle name="Porcentual 2 6 3 3 8" xfId="44479" xr:uid="{00000000-0005-0000-0000-000038AD0000}"/>
    <cellStyle name="Porcentual 2 6 3 3 9" xfId="5885" xr:uid="{00000000-0005-0000-0000-000039AD0000}"/>
    <cellStyle name="Porcentual 2 6 3 4" xfId="6453" xr:uid="{00000000-0005-0000-0000-00003AAD0000}"/>
    <cellStyle name="Porcentual 2 6 3 4 2" xfId="16864" xr:uid="{00000000-0005-0000-0000-00003BAD0000}"/>
    <cellStyle name="Porcentual 2 6 3 4 2 2" xfId="40104" xr:uid="{00000000-0005-0000-0000-00003CAD0000}"/>
    <cellStyle name="Porcentual 2 6 3 4 3" xfId="11606" xr:uid="{00000000-0005-0000-0000-00003DAD0000}"/>
    <cellStyle name="Porcentual 2 6 3 4 3 2" xfId="34789" xr:uid="{00000000-0005-0000-0000-00003EAD0000}"/>
    <cellStyle name="Porcentual 2 6 3 4 4" xfId="29479" xr:uid="{00000000-0005-0000-0000-00003FAD0000}"/>
    <cellStyle name="Porcentual 2 6 3 4 5" xfId="24164" xr:uid="{00000000-0005-0000-0000-000040AD0000}"/>
    <cellStyle name="Porcentual 2 6 3 5" xfId="8153" xr:uid="{00000000-0005-0000-0000-000041AD0000}"/>
    <cellStyle name="Porcentual 2 6 3 5 2" xfId="18528" xr:uid="{00000000-0005-0000-0000-000042AD0000}"/>
    <cellStyle name="Porcentual 2 6 3 5 2 2" xfId="41872" xr:uid="{00000000-0005-0000-0000-000043AD0000}"/>
    <cellStyle name="Porcentual 2 6 3 5 3" xfId="13373" xr:uid="{00000000-0005-0000-0000-000044AD0000}"/>
    <cellStyle name="Porcentual 2 6 3 5 3 2" xfId="36557" xr:uid="{00000000-0005-0000-0000-000045AD0000}"/>
    <cellStyle name="Porcentual 2 6 3 5 4" xfId="31247" xr:uid="{00000000-0005-0000-0000-000046AD0000}"/>
    <cellStyle name="Porcentual 2 6 3 5 5" xfId="25932" xr:uid="{00000000-0005-0000-0000-000047AD0000}"/>
    <cellStyle name="Porcentual 2 6 3 6" xfId="15154" xr:uid="{00000000-0005-0000-0000-000048AD0000}"/>
    <cellStyle name="Porcentual 2 6 3 6 2" xfId="38341" xr:uid="{00000000-0005-0000-0000-000049AD0000}"/>
    <cellStyle name="Porcentual 2 6 3 7" xfId="9845" xr:uid="{00000000-0005-0000-0000-00004AAD0000}"/>
    <cellStyle name="Porcentual 2 6 3 7 2" xfId="33026" xr:uid="{00000000-0005-0000-0000-00004BAD0000}"/>
    <cellStyle name="Porcentual 2 6 3 8" xfId="20472" xr:uid="{00000000-0005-0000-0000-00004CAD0000}"/>
    <cellStyle name="Porcentual 2 6 3 8 2" xfId="27716" xr:uid="{00000000-0005-0000-0000-00004DAD0000}"/>
    <cellStyle name="Porcentual 2 6 3 9" xfId="22401" xr:uid="{00000000-0005-0000-0000-00004EAD0000}"/>
    <cellStyle name="Porcentual 2 6 4" xfId="1018" xr:uid="{00000000-0005-0000-0000-00004FAD0000}"/>
    <cellStyle name="Porcentual 2 6 4 10" xfId="5886" xr:uid="{00000000-0005-0000-0000-000050AD0000}"/>
    <cellStyle name="Porcentual 2 6 4 11" xfId="2969" xr:uid="{00000000-0005-0000-0000-000051AD0000}"/>
    <cellStyle name="Porcentual 2 6 4 2" xfId="1833" xr:uid="{00000000-0005-0000-0000-000052AD0000}"/>
    <cellStyle name="Porcentual 2 6 4 2 10" xfId="3781" xr:uid="{00000000-0005-0000-0000-000053AD0000}"/>
    <cellStyle name="Porcentual 2 6 4 2 2" xfId="7392" xr:uid="{00000000-0005-0000-0000-000054AD0000}"/>
    <cellStyle name="Porcentual 2 6 4 2 2 2" xfId="17746" xr:uid="{00000000-0005-0000-0000-000055AD0000}"/>
    <cellStyle name="Porcentual 2 6 4 2 2 2 2" xfId="41058" xr:uid="{00000000-0005-0000-0000-000056AD0000}"/>
    <cellStyle name="Porcentual 2 6 4 2 2 3" xfId="12560" xr:uid="{00000000-0005-0000-0000-000057AD0000}"/>
    <cellStyle name="Porcentual 2 6 4 2 2 3 2" xfId="35743" xr:uid="{00000000-0005-0000-0000-000058AD0000}"/>
    <cellStyle name="Porcentual 2 6 4 2 2 4" xfId="30433" xr:uid="{00000000-0005-0000-0000-000059AD0000}"/>
    <cellStyle name="Porcentual 2 6 4 2 2 5" xfId="25118" xr:uid="{00000000-0005-0000-0000-00005AAD0000}"/>
    <cellStyle name="Porcentual 2 6 4 2 3" xfId="9036" xr:uid="{00000000-0005-0000-0000-00005BAD0000}"/>
    <cellStyle name="Porcentual 2 6 4 2 3 2" xfId="19481" xr:uid="{00000000-0005-0000-0000-00005CAD0000}"/>
    <cellStyle name="Porcentual 2 6 4 2 3 2 2" xfId="42826" xr:uid="{00000000-0005-0000-0000-00005DAD0000}"/>
    <cellStyle name="Porcentual 2 6 4 2 3 3" xfId="14327" xr:uid="{00000000-0005-0000-0000-00005EAD0000}"/>
    <cellStyle name="Porcentual 2 6 4 2 3 3 2" xfId="37511" xr:uid="{00000000-0005-0000-0000-00005FAD0000}"/>
    <cellStyle name="Porcentual 2 6 4 2 3 4" xfId="32201" xr:uid="{00000000-0005-0000-0000-000060AD0000}"/>
    <cellStyle name="Porcentual 2 6 4 2 3 5" xfId="26886" xr:uid="{00000000-0005-0000-0000-000061AD0000}"/>
    <cellStyle name="Porcentual 2 6 4 2 4" xfId="16108" xr:uid="{00000000-0005-0000-0000-000062AD0000}"/>
    <cellStyle name="Porcentual 2 6 4 2 4 2" xfId="39295" xr:uid="{00000000-0005-0000-0000-000063AD0000}"/>
    <cellStyle name="Porcentual 2 6 4 2 5" xfId="10799" xr:uid="{00000000-0005-0000-0000-000064AD0000}"/>
    <cellStyle name="Porcentual 2 6 4 2 5 2" xfId="33980" xr:uid="{00000000-0005-0000-0000-000065AD0000}"/>
    <cellStyle name="Porcentual 2 6 4 2 6" xfId="21426" xr:uid="{00000000-0005-0000-0000-000066AD0000}"/>
    <cellStyle name="Porcentual 2 6 4 2 6 2" xfId="28670" xr:uid="{00000000-0005-0000-0000-000067AD0000}"/>
    <cellStyle name="Porcentual 2 6 4 2 7" xfId="23355" xr:uid="{00000000-0005-0000-0000-000068AD0000}"/>
    <cellStyle name="Porcentual 2 6 4 2 8" xfId="44621" xr:uid="{00000000-0005-0000-0000-000069AD0000}"/>
    <cellStyle name="Porcentual 2 6 4 2 9" xfId="5887" xr:uid="{00000000-0005-0000-0000-00006AAD0000}"/>
    <cellStyle name="Porcentual 2 6 4 3" xfId="6592" xr:uid="{00000000-0005-0000-0000-00006BAD0000}"/>
    <cellStyle name="Porcentual 2 6 4 3 2" xfId="16994" xr:uid="{00000000-0005-0000-0000-00006CAD0000}"/>
    <cellStyle name="Porcentual 2 6 4 3 2 2" xfId="40246" xr:uid="{00000000-0005-0000-0000-00006DAD0000}"/>
    <cellStyle name="Porcentual 2 6 4 3 3" xfId="11748" xr:uid="{00000000-0005-0000-0000-00006EAD0000}"/>
    <cellStyle name="Porcentual 2 6 4 3 3 2" xfId="34931" xr:uid="{00000000-0005-0000-0000-00006FAD0000}"/>
    <cellStyle name="Porcentual 2 6 4 3 4" xfId="29621" xr:uid="{00000000-0005-0000-0000-000070AD0000}"/>
    <cellStyle name="Porcentual 2 6 4 3 5" xfId="24306" xr:uid="{00000000-0005-0000-0000-000071AD0000}"/>
    <cellStyle name="Porcentual 2 6 4 4" xfId="8283" xr:uid="{00000000-0005-0000-0000-000072AD0000}"/>
    <cellStyle name="Porcentual 2 6 4 4 2" xfId="18669" xr:uid="{00000000-0005-0000-0000-000073AD0000}"/>
    <cellStyle name="Porcentual 2 6 4 4 2 2" xfId="42014" xr:uid="{00000000-0005-0000-0000-000074AD0000}"/>
    <cellStyle name="Porcentual 2 6 4 4 3" xfId="13515" xr:uid="{00000000-0005-0000-0000-000075AD0000}"/>
    <cellStyle name="Porcentual 2 6 4 4 3 2" xfId="36699" xr:uid="{00000000-0005-0000-0000-000076AD0000}"/>
    <cellStyle name="Porcentual 2 6 4 4 4" xfId="31389" xr:uid="{00000000-0005-0000-0000-000077AD0000}"/>
    <cellStyle name="Porcentual 2 6 4 4 5" xfId="26074" xr:uid="{00000000-0005-0000-0000-000078AD0000}"/>
    <cellStyle name="Porcentual 2 6 4 5" xfId="15296" xr:uid="{00000000-0005-0000-0000-000079AD0000}"/>
    <cellStyle name="Porcentual 2 6 4 5 2" xfId="38483" xr:uid="{00000000-0005-0000-0000-00007AAD0000}"/>
    <cellStyle name="Porcentual 2 6 4 6" xfId="9987" xr:uid="{00000000-0005-0000-0000-00007BAD0000}"/>
    <cellStyle name="Porcentual 2 6 4 6 2" xfId="33168" xr:uid="{00000000-0005-0000-0000-00007CAD0000}"/>
    <cellStyle name="Porcentual 2 6 4 7" xfId="20614" xr:uid="{00000000-0005-0000-0000-00007DAD0000}"/>
    <cellStyle name="Porcentual 2 6 4 7 2" xfId="27858" xr:uid="{00000000-0005-0000-0000-00007EAD0000}"/>
    <cellStyle name="Porcentual 2 6 4 8" xfId="22543" xr:uid="{00000000-0005-0000-0000-00007FAD0000}"/>
    <cellStyle name="Porcentual 2 6 4 9" xfId="43809" xr:uid="{00000000-0005-0000-0000-000080AD0000}"/>
    <cellStyle name="Porcentual 2 6 5" xfId="599" xr:uid="{00000000-0005-0000-0000-000081AD0000}"/>
    <cellStyle name="Porcentual 2 6 5 10" xfId="2563" xr:uid="{00000000-0005-0000-0000-000082AD0000}"/>
    <cellStyle name="Porcentual 2 6 5 2" xfId="6193" xr:uid="{00000000-0005-0000-0000-000083AD0000}"/>
    <cellStyle name="Porcentual 2 6 5 2 2" xfId="16636" xr:uid="{00000000-0005-0000-0000-000084AD0000}"/>
    <cellStyle name="Porcentual 2 6 5 2 2 2" xfId="39840" xr:uid="{00000000-0005-0000-0000-000085AD0000}"/>
    <cellStyle name="Porcentual 2 6 5 2 3" xfId="11342" xr:uid="{00000000-0005-0000-0000-000086AD0000}"/>
    <cellStyle name="Porcentual 2 6 5 2 3 2" xfId="34525" xr:uid="{00000000-0005-0000-0000-000087AD0000}"/>
    <cellStyle name="Porcentual 2 6 5 2 4" xfId="29215" xr:uid="{00000000-0005-0000-0000-000088AD0000}"/>
    <cellStyle name="Porcentual 2 6 5 2 5" xfId="23900" xr:uid="{00000000-0005-0000-0000-000089AD0000}"/>
    <cellStyle name="Porcentual 2 6 5 3" xfId="7925" xr:uid="{00000000-0005-0000-0000-00008AAD0000}"/>
    <cellStyle name="Porcentual 2 6 5 3 2" xfId="18264" xr:uid="{00000000-0005-0000-0000-00008BAD0000}"/>
    <cellStyle name="Porcentual 2 6 5 3 2 2" xfId="41608" xr:uid="{00000000-0005-0000-0000-00008CAD0000}"/>
    <cellStyle name="Porcentual 2 6 5 3 3" xfId="13109" xr:uid="{00000000-0005-0000-0000-00008DAD0000}"/>
    <cellStyle name="Porcentual 2 6 5 3 3 2" xfId="36293" xr:uid="{00000000-0005-0000-0000-00008EAD0000}"/>
    <cellStyle name="Porcentual 2 6 5 3 4" xfId="30983" xr:uid="{00000000-0005-0000-0000-00008FAD0000}"/>
    <cellStyle name="Porcentual 2 6 5 3 5" xfId="25668" xr:uid="{00000000-0005-0000-0000-000090AD0000}"/>
    <cellStyle name="Porcentual 2 6 5 4" xfId="14890" xr:uid="{00000000-0005-0000-0000-000091AD0000}"/>
    <cellStyle name="Porcentual 2 6 5 4 2" xfId="38077" xr:uid="{00000000-0005-0000-0000-000092AD0000}"/>
    <cellStyle name="Porcentual 2 6 5 5" xfId="9581" xr:uid="{00000000-0005-0000-0000-000093AD0000}"/>
    <cellStyle name="Porcentual 2 6 5 5 2" xfId="32762" xr:uid="{00000000-0005-0000-0000-000094AD0000}"/>
    <cellStyle name="Porcentual 2 6 5 6" xfId="20208" xr:uid="{00000000-0005-0000-0000-000095AD0000}"/>
    <cellStyle name="Porcentual 2 6 5 6 2" xfId="27452" xr:uid="{00000000-0005-0000-0000-000096AD0000}"/>
    <cellStyle name="Porcentual 2 6 5 7" xfId="22137" xr:uid="{00000000-0005-0000-0000-000097AD0000}"/>
    <cellStyle name="Porcentual 2 6 5 8" xfId="43403" xr:uid="{00000000-0005-0000-0000-000098AD0000}"/>
    <cellStyle name="Porcentual 2 6 5 9" xfId="5888" xr:uid="{00000000-0005-0000-0000-000099AD0000}"/>
    <cellStyle name="Porcentual 2 6 6" xfId="1426" xr:uid="{00000000-0005-0000-0000-00009AAD0000}"/>
    <cellStyle name="Porcentual 2 6 6 10" xfId="3375" xr:uid="{00000000-0005-0000-0000-00009BAD0000}"/>
    <cellStyle name="Porcentual 2 6 6 2" xfId="6992" xr:uid="{00000000-0005-0000-0000-00009CAD0000}"/>
    <cellStyle name="Porcentual 2 6 6 2 2" xfId="17364" xr:uid="{00000000-0005-0000-0000-00009DAD0000}"/>
    <cellStyle name="Porcentual 2 6 6 2 2 2" xfId="40652" xr:uid="{00000000-0005-0000-0000-00009EAD0000}"/>
    <cellStyle name="Porcentual 2 6 6 2 3" xfId="12154" xr:uid="{00000000-0005-0000-0000-00009FAD0000}"/>
    <cellStyle name="Porcentual 2 6 6 2 3 2" xfId="35337" xr:uid="{00000000-0005-0000-0000-0000A0AD0000}"/>
    <cellStyle name="Porcentual 2 6 6 2 4" xfId="30027" xr:uid="{00000000-0005-0000-0000-0000A1AD0000}"/>
    <cellStyle name="Porcentual 2 6 6 2 5" xfId="24712" xr:uid="{00000000-0005-0000-0000-0000A2AD0000}"/>
    <cellStyle name="Porcentual 2 6 6 3" xfId="8653" xr:uid="{00000000-0005-0000-0000-0000A3AD0000}"/>
    <cellStyle name="Porcentual 2 6 6 3 2" xfId="19075" xr:uid="{00000000-0005-0000-0000-0000A4AD0000}"/>
    <cellStyle name="Porcentual 2 6 6 3 2 2" xfId="42420" xr:uid="{00000000-0005-0000-0000-0000A5AD0000}"/>
    <cellStyle name="Porcentual 2 6 6 3 3" xfId="13921" xr:uid="{00000000-0005-0000-0000-0000A6AD0000}"/>
    <cellStyle name="Porcentual 2 6 6 3 3 2" xfId="37105" xr:uid="{00000000-0005-0000-0000-0000A7AD0000}"/>
    <cellStyle name="Porcentual 2 6 6 3 4" xfId="31795" xr:uid="{00000000-0005-0000-0000-0000A8AD0000}"/>
    <cellStyle name="Porcentual 2 6 6 3 5" xfId="26480" xr:uid="{00000000-0005-0000-0000-0000A9AD0000}"/>
    <cellStyle name="Porcentual 2 6 6 4" xfId="15702" xr:uid="{00000000-0005-0000-0000-0000AAAD0000}"/>
    <cellStyle name="Porcentual 2 6 6 4 2" xfId="38889" xr:uid="{00000000-0005-0000-0000-0000ABAD0000}"/>
    <cellStyle name="Porcentual 2 6 6 5" xfId="10393" xr:uid="{00000000-0005-0000-0000-0000ACAD0000}"/>
    <cellStyle name="Porcentual 2 6 6 5 2" xfId="33574" xr:uid="{00000000-0005-0000-0000-0000ADAD0000}"/>
    <cellStyle name="Porcentual 2 6 6 6" xfId="21020" xr:uid="{00000000-0005-0000-0000-0000AEAD0000}"/>
    <cellStyle name="Porcentual 2 6 6 6 2" xfId="28264" xr:uid="{00000000-0005-0000-0000-0000AFAD0000}"/>
    <cellStyle name="Porcentual 2 6 6 7" xfId="22949" xr:uid="{00000000-0005-0000-0000-0000B0AD0000}"/>
    <cellStyle name="Porcentual 2 6 6 8" xfId="44215" xr:uid="{00000000-0005-0000-0000-0000B1AD0000}"/>
    <cellStyle name="Porcentual 2 6 6 9" xfId="5889" xr:uid="{00000000-0005-0000-0000-0000B2AD0000}"/>
    <cellStyle name="Porcentual 2 6 7" xfId="6060" xr:uid="{00000000-0005-0000-0000-0000B3AD0000}"/>
    <cellStyle name="Porcentual 2 6 7 2" xfId="16515" xr:uid="{00000000-0005-0000-0000-0000B4AD0000}"/>
    <cellStyle name="Porcentual 2 6 7 2 2" xfId="39706" xr:uid="{00000000-0005-0000-0000-0000B5AD0000}"/>
    <cellStyle name="Porcentual 2 6 7 3" xfId="11208" xr:uid="{00000000-0005-0000-0000-0000B6AD0000}"/>
    <cellStyle name="Porcentual 2 6 7 3 2" xfId="34391" xr:uid="{00000000-0005-0000-0000-0000B7AD0000}"/>
    <cellStyle name="Porcentual 2 6 7 4" xfId="29081" xr:uid="{00000000-0005-0000-0000-0000B8AD0000}"/>
    <cellStyle name="Porcentual 2 6 7 5" xfId="23766" xr:uid="{00000000-0005-0000-0000-0000B9AD0000}"/>
    <cellStyle name="Porcentual 2 6 8" xfId="7804" xr:uid="{00000000-0005-0000-0000-0000BAAD0000}"/>
    <cellStyle name="Porcentual 2 6 8 2" xfId="18131" xr:uid="{00000000-0005-0000-0000-0000BBAD0000}"/>
    <cellStyle name="Porcentual 2 6 8 2 2" xfId="41474" xr:uid="{00000000-0005-0000-0000-0000BCAD0000}"/>
    <cellStyle name="Porcentual 2 6 8 3" xfId="12975" xr:uid="{00000000-0005-0000-0000-0000BDAD0000}"/>
    <cellStyle name="Porcentual 2 6 8 3 2" xfId="36159" xr:uid="{00000000-0005-0000-0000-0000BEAD0000}"/>
    <cellStyle name="Porcentual 2 6 8 4" xfId="30849" xr:uid="{00000000-0005-0000-0000-0000BFAD0000}"/>
    <cellStyle name="Porcentual 2 6 8 5" xfId="25534" xr:uid="{00000000-0005-0000-0000-0000C0AD0000}"/>
    <cellStyle name="Porcentual 2 6 9" xfId="14756" xr:uid="{00000000-0005-0000-0000-0000C1AD0000}"/>
    <cellStyle name="Porcentual 2 6 9 2" xfId="37943" xr:uid="{00000000-0005-0000-0000-0000C2AD0000}"/>
    <cellStyle name="Porcentual 2 7" xfId="431" xr:uid="{00000000-0005-0000-0000-0000C3AD0000}"/>
    <cellStyle name="Porcentual 2 7 10" xfId="20042" xr:uid="{00000000-0005-0000-0000-0000C4AD0000}"/>
    <cellStyle name="Porcentual 2 7 10 2" xfId="27263" xr:uid="{00000000-0005-0000-0000-0000C5AD0000}"/>
    <cellStyle name="Porcentual 2 7 11" xfId="21948" xr:uid="{00000000-0005-0000-0000-0000C6AD0000}"/>
    <cellStyle name="Porcentual 2 7 12" xfId="43237" xr:uid="{00000000-0005-0000-0000-0000C7AD0000}"/>
    <cellStyle name="Porcentual 2 7 13" xfId="5890" xr:uid="{00000000-0005-0000-0000-0000C8AD0000}"/>
    <cellStyle name="Porcentual 2 7 14" xfId="2397" xr:uid="{00000000-0005-0000-0000-0000C9AD0000}"/>
    <cellStyle name="Porcentual 2 7 2" xfId="682" xr:uid="{00000000-0005-0000-0000-0000CAAD0000}"/>
    <cellStyle name="Porcentual 2 7 2 10" xfId="43483" xr:uid="{00000000-0005-0000-0000-0000CBAD0000}"/>
    <cellStyle name="Porcentual 2 7 2 11" xfId="5891" xr:uid="{00000000-0005-0000-0000-0000CCAD0000}"/>
    <cellStyle name="Porcentual 2 7 2 12" xfId="2643" xr:uid="{00000000-0005-0000-0000-0000CDAD0000}"/>
    <cellStyle name="Porcentual 2 7 2 2" xfId="1098" xr:uid="{00000000-0005-0000-0000-0000CEAD0000}"/>
    <cellStyle name="Porcentual 2 7 2 2 10" xfId="5892" xr:uid="{00000000-0005-0000-0000-0000CFAD0000}"/>
    <cellStyle name="Porcentual 2 7 2 2 11" xfId="3049" xr:uid="{00000000-0005-0000-0000-0000D0AD0000}"/>
    <cellStyle name="Porcentual 2 7 2 2 2" xfId="1913" xr:uid="{00000000-0005-0000-0000-0000D1AD0000}"/>
    <cellStyle name="Porcentual 2 7 2 2 2 10" xfId="3861" xr:uid="{00000000-0005-0000-0000-0000D2AD0000}"/>
    <cellStyle name="Porcentual 2 7 2 2 2 2" xfId="7471" xr:uid="{00000000-0005-0000-0000-0000D3AD0000}"/>
    <cellStyle name="Porcentual 2 7 2 2 2 2 2" xfId="17814" xr:uid="{00000000-0005-0000-0000-0000D4AD0000}"/>
    <cellStyle name="Porcentual 2 7 2 2 2 2 2 2" xfId="41138" xr:uid="{00000000-0005-0000-0000-0000D5AD0000}"/>
    <cellStyle name="Porcentual 2 7 2 2 2 2 3" xfId="12640" xr:uid="{00000000-0005-0000-0000-0000D6AD0000}"/>
    <cellStyle name="Porcentual 2 7 2 2 2 2 3 2" xfId="35823" xr:uid="{00000000-0005-0000-0000-0000D7AD0000}"/>
    <cellStyle name="Porcentual 2 7 2 2 2 2 4" xfId="30513" xr:uid="{00000000-0005-0000-0000-0000D8AD0000}"/>
    <cellStyle name="Porcentual 2 7 2 2 2 2 5" xfId="25198" xr:uid="{00000000-0005-0000-0000-0000D9AD0000}"/>
    <cellStyle name="Porcentual 2 7 2 2 2 3" xfId="9104" xr:uid="{00000000-0005-0000-0000-0000DAAD0000}"/>
    <cellStyle name="Porcentual 2 7 2 2 2 3 2" xfId="19561" xr:uid="{00000000-0005-0000-0000-0000DBAD0000}"/>
    <cellStyle name="Porcentual 2 7 2 2 2 3 2 2" xfId="42906" xr:uid="{00000000-0005-0000-0000-0000DCAD0000}"/>
    <cellStyle name="Porcentual 2 7 2 2 2 3 3" xfId="14407" xr:uid="{00000000-0005-0000-0000-0000DDAD0000}"/>
    <cellStyle name="Porcentual 2 7 2 2 2 3 3 2" xfId="37591" xr:uid="{00000000-0005-0000-0000-0000DEAD0000}"/>
    <cellStyle name="Porcentual 2 7 2 2 2 3 4" xfId="32281" xr:uid="{00000000-0005-0000-0000-0000DFAD0000}"/>
    <cellStyle name="Porcentual 2 7 2 2 2 3 5" xfId="26966" xr:uid="{00000000-0005-0000-0000-0000E0AD0000}"/>
    <cellStyle name="Porcentual 2 7 2 2 2 4" xfId="16188" xr:uid="{00000000-0005-0000-0000-0000E1AD0000}"/>
    <cellStyle name="Porcentual 2 7 2 2 2 4 2" xfId="39375" xr:uid="{00000000-0005-0000-0000-0000E2AD0000}"/>
    <cellStyle name="Porcentual 2 7 2 2 2 5" xfId="10879" xr:uid="{00000000-0005-0000-0000-0000E3AD0000}"/>
    <cellStyle name="Porcentual 2 7 2 2 2 5 2" xfId="34060" xr:uid="{00000000-0005-0000-0000-0000E4AD0000}"/>
    <cellStyle name="Porcentual 2 7 2 2 2 6" xfId="21506" xr:uid="{00000000-0005-0000-0000-0000E5AD0000}"/>
    <cellStyle name="Porcentual 2 7 2 2 2 6 2" xfId="28750" xr:uid="{00000000-0005-0000-0000-0000E6AD0000}"/>
    <cellStyle name="Porcentual 2 7 2 2 2 7" xfId="23435" xr:uid="{00000000-0005-0000-0000-0000E7AD0000}"/>
    <cellStyle name="Porcentual 2 7 2 2 2 8" xfId="44701" xr:uid="{00000000-0005-0000-0000-0000E8AD0000}"/>
    <cellStyle name="Porcentual 2 7 2 2 2 9" xfId="5893" xr:uid="{00000000-0005-0000-0000-0000E9AD0000}"/>
    <cellStyle name="Porcentual 2 7 2 2 3" xfId="6671" xr:uid="{00000000-0005-0000-0000-0000EAAD0000}"/>
    <cellStyle name="Porcentual 2 7 2 2 3 2" xfId="17062" xr:uid="{00000000-0005-0000-0000-0000EBAD0000}"/>
    <cellStyle name="Porcentual 2 7 2 2 3 2 2" xfId="40326" xr:uid="{00000000-0005-0000-0000-0000ECAD0000}"/>
    <cellStyle name="Porcentual 2 7 2 2 3 3" xfId="11828" xr:uid="{00000000-0005-0000-0000-0000EDAD0000}"/>
    <cellStyle name="Porcentual 2 7 2 2 3 3 2" xfId="35011" xr:uid="{00000000-0005-0000-0000-0000EEAD0000}"/>
    <cellStyle name="Porcentual 2 7 2 2 3 4" xfId="29701" xr:uid="{00000000-0005-0000-0000-0000EFAD0000}"/>
    <cellStyle name="Porcentual 2 7 2 2 3 5" xfId="24386" xr:uid="{00000000-0005-0000-0000-0000F0AD0000}"/>
    <cellStyle name="Porcentual 2 7 2 2 4" xfId="8351" xr:uid="{00000000-0005-0000-0000-0000F1AD0000}"/>
    <cellStyle name="Porcentual 2 7 2 2 4 2" xfId="18749" xr:uid="{00000000-0005-0000-0000-0000F2AD0000}"/>
    <cellStyle name="Porcentual 2 7 2 2 4 2 2" xfId="42094" xr:uid="{00000000-0005-0000-0000-0000F3AD0000}"/>
    <cellStyle name="Porcentual 2 7 2 2 4 3" xfId="13595" xr:uid="{00000000-0005-0000-0000-0000F4AD0000}"/>
    <cellStyle name="Porcentual 2 7 2 2 4 3 2" xfId="36779" xr:uid="{00000000-0005-0000-0000-0000F5AD0000}"/>
    <cellStyle name="Porcentual 2 7 2 2 4 4" xfId="31469" xr:uid="{00000000-0005-0000-0000-0000F6AD0000}"/>
    <cellStyle name="Porcentual 2 7 2 2 4 5" xfId="26154" xr:uid="{00000000-0005-0000-0000-0000F7AD0000}"/>
    <cellStyle name="Porcentual 2 7 2 2 5" xfId="15376" xr:uid="{00000000-0005-0000-0000-0000F8AD0000}"/>
    <cellStyle name="Porcentual 2 7 2 2 5 2" xfId="38563" xr:uid="{00000000-0005-0000-0000-0000F9AD0000}"/>
    <cellStyle name="Porcentual 2 7 2 2 6" xfId="10067" xr:uid="{00000000-0005-0000-0000-0000FAAD0000}"/>
    <cellStyle name="Porcentual 2 7 2 2 6 2" xfId="33248" xr:uid="{00000000-0005-0000-0000-0000FBAD0000}"/>
    <cellStyle name="Porcentual 2 7 2 2 7" xfId="20694" xr:uid="{00000000-0005-0000-0000-0000FCAD0000}"/>
    <cellStyle name="Porcentual 2 7 2 2 7 2" xfId="27938" xr:uid="{00000000-0005-0000-0000-0000FDAD0000}"/>
    <cellStyle name="Porcentual 2 7 2 2 8" xfId="22623" xr:uid="{00000000-0005-0000-0000-0000FEAD0000}"/>
    <cellStyle name="Porcentual 2 7 2 2 9" xfId="43889" xr:uid="{00000000-0005-0000-0000-0000FFAD0000}"/>
    <cellStyle name="Porcentual 2 7 2 3" xfId="1506" xr:uid="{00000000-0005-0000-0000-000000AE0000}"/>
    <cellStyle name="Porcentual 2 7 2 3 10" xfId="3455" xr:uid="{00000000-0005-0000-0000-000001AE0000}"/>
    <cellStyle name="Porcentual 2 7 2 3 2" xfId="7071" xr:uid="{00000000-0005-0000-0000-000002AE0000}"/>
    <cellStyle name="Porcentual 2 7 2 3 2 2" xfId="17432" xr:uid="{00000000-0005-0000-0000-000003AE0000}"/>
    <cellStyle name="Porcentual 2 7 2 3 2 2 2" xfId="40732" xr:uid="{00000000-0005-0000-0000-000004AE0000}"/>
    <cellStyle name="Porcentual 2 7 2 3 2 3" xfId="12234" xr:uid="{00000000-0005-0000-0000-000005AE0000}"/>
    <cellStyle name="Porcentual 2 7 2 3 2 3 2" xfId="35417" xr:uid="{00000000-0005-0000-0000-000006AE0000}"/>
    <cellStyle name="Porcentual 2 7 2 3 2 4" xfId="30107" xr:uid="{00000000-0005-0000-0000-000007AE0000}"/>
    <cellStyle name="Porcentual 2 7 2 3 2 5" xfId="24792" xr:uid="{00000000-0005-0000-0000-000008AE0000}"/>
    <cellStyle name="Porcentual 2 7 2 3 3" xfId="8721" xr:uid="{00000000-0005-0000-0000-000009AE0000}"/>
    <cellStyle name="Porcentual 2 7 2 3 3 2" xfId="19155" xr:uid="{00000000-0005-0000-0000-00000AAE0000}"/>
    <cellStyle name="Porcentual 2 7 2 3 3 2 2" xfId="42500" xr:uid="{00000000-0005-0000-0000-00000BAE0000}"/>
    <cellStyle name="Porcentual 2 7 2 3 3 3" xfId="14001" xr:uid="{00000000-0005-0000-0000-00000CAE0000}"/>
    <cellStyle name="Porcentual 2 7 2 3 3 3 2" xfId="37185" xr:uid="{00000000-0005-0000-0000-00000DAE0000}"/>
    <cellStyle name="Porcentual 2 7 2 3 3 4" xfId="31875" xr:uid="{00000000-0005-0000-0000-00000EAE0000}"/>
    <cellStyle name="Porcentual 2 7 2 3 3 5" xfId="26560" xr:uid="{00000000-0005-0000-0000-00000FAE0000}"/>
    <cellStyle name="Porcentual 2 7 2 3 4" xfId="15782" xr:uid="{00000000-0005-0000-0000-000010AE0000}"/>
    <cellStyle name="Porcentual 2 7 2 3 4 2" xfId="38969" xr:uid="{00000000-0005-0000-0000-000011AE0000}"/>
    <cellStyle name="Porcentual 2 7 2 3 5" xfId="10473" xr:uid="{00000000-0005-0000-0000-000012AE0000}"/>
    <cellStyle name="Porcentual 2 7 2 3 5 2" xfId="33654" xr:uid="{00000000-0005-0000-0000-000013AE0000}"/>
    <cellStyle name="Porcentual 2 7 2 3 6" xfId="21100" xr:uid="{00000000-0005-0000-0000-000014AE0000}"/>
    <cellStyle name="Porcentual 2 7 2 3 6 2" xfId="28344" xr:uid="{00000000-0005-0000-0000-000015AE0000}"/>
    <cellStyle name="Porcentual 2 7 2 3 7" xfId="23029" xr:uid="{00000000-0005-0000-0000-000016AE0000}"/>
    <cellStyle name="Porcentual 2 7 2 3 8" xfId="44295" xr:uid="{00000000-0005-0000-0000-000017AE0000}"/>
    <cellStyle name="Porcentual 2 7 2 3 9" xfId="5894" xr:uid="{00000000-0005-0000-0000-000018AE0000}"/>
    <cellStyle name="Porcentual 2 7 2 4" xfId="6272" xr:uid="{00000000-0005-0000-0000-000019AE0000}"/>
    <cellStyle name="Porcentual 2 7 2 4 2" xfId="16704" xr:uid="{00000000-0005-0000-0000-00001AAE0000}"/>
    <cellStyle name="Porcentual 2 7 2 4 2 2" xfId="39920" xr:uid="{00000000-0005-0000-0000-00001BAE0000}"/>
    <cellStyle name="Porcentual 2 7 2 4 3" xfId="11422" xr:uid="{00000000-0005-0000-0000-00001CAE0000}"/>
    <cellStyle name="Porcentual 2 7 2 4 3 2" xfId="34605" xr:uid="{00000000-0005-0000-0000-00001DAE0000}"/>
    <cellStyle name="Porcentual 2 7 2 4 4" xfId="29295" xr:uid="{00000000-0005-0000-0000-00001EAE0000}"/>
    <cellStyle name="Porcentual 2 7 2 4 5" xfId="23980" xr:uid="{00000000-0005-0000-0000-00001FAE0000}"/>
    <cellStyle name="Porcentual 2 7 2 5" xfId="7993" xr:uid="{00000000-0005-0000-0000-000020AE0000}"/>
    <cellStyle name="Porcentual 2 7 2 5 2" xfId="18344" xr:uid="{00000000-0005-0000-0000-000021AE0000}"/>
    <cellStyle name="Porcentual 2 7 2 5 2 2" xfId="41688" xr:uid="{00000000-0005-0000-0000-000022AE0000}"/>
    <cellStyle name="Porcentual 2 7 2 5 3" xfId="13189" xr:uid="{00000000-0005-0000-0000-000023AE0000}"/>
    <cellStyle name="Porcentual 2 7 2 5 3 2" xfId="36373" xr:uid="{00000000-0005-0000-0000-000024AE0000}"/>
    <cellStyle name="Porcentual 2 7 2 5 4" xfId="31063" xr:uid="{00000000-0005-0000-0000-000025AE0000}"/>
    <cellStyle name="Porcentual 2 7 2 5 5" xfId="25748" xr:uid="{00000000-0005-0000-0000-000026AE0000}"/>
    <cellStyle name="Porcentual 2 7 2 6" xfId="14970" xr:uid="{00000000-0005-0000-0000-000027AE0000}"/>
    <cellStyle name="Porcentual 2 7 2 6 2" xfId="38157" xr:uid="{00000000-0005-0000-0000-000028AE0000}"/>
    <cellStyle name="Porcentual 2 7 2 7" xfId="9661" xr:uid="{00000000-0005-0000-0000-000029AE0000}"/>
    <cellStyle name="Porcentual 2 7 2 7 2" xfId="32842" xr:uid="{00000000-0005-0000-0000-00002AAE0000}"/>
    <cellStyle name="Porcentual 2 7 2 8" xfId="20288" xr:uid="{00000000-0005-0000-0000-00002BAE0000}"/>
    <cellStyle name="Porcentual 2 7 2 8 2" xfId="27532" xr:uid="{00000000-0005-0000-0000-00002CAE0000}"/>
    <cellStyle name="Porcentual 2 7 2 9" xfId="22217" xr:uid="{00000000-0005-0000-0000-00002DAE0000}"/>
    <cellStyle name="Porcentual 2 7 3" xfId="963" xr:uid="{00000000-0005-0000-0000-00002EAE0000}"/>
    <cellStyle name="Porcentual 2 7 3 10" xfId="5895" xr:uid="{00000000-0005-0000-0000-00002FAE0000}"/>
    <cellStyle name="Porcentual 2 7 3 11" xfId="2914" xr:uid="{00000000-0005-0000-0000-000030AE0000}"/>
    <cellStyle name="Porcentual 2 7 3 2" xfId="1778" xr:uid="{00000000-0005-0000-0000-000031AE0000}"/>
    <cellStyle name="Porcentual 2 7 3 2 10" xfId="3726" xr:uid="{00000000-0005-0000-0000-000032AE0000}"/>
    <cellStyle name="Porcentual 2 7 3 2 2" xfId="7338" xr:uid="{00000000-0005-0000-0000-000033AE0000}"/>
    <cellStyle name="Porcentual 2 7 3 2 2 2" xfId="17691" xr:uid="{00000000-0005-0000-0000-000034AE0000}"/>
    <cellStyle name="Porcentual 2 7 3 2 2 2 2" xfId="41003" xr:uid="{00000000-0005-0000-0000-000035AE0000}"/>
    <cellStyle name="Porcentual 2 7 3 2 2 3" xfId="12505" xr:uid="{00000000-0005-0000-0000-000036AE0000}"/>
    <cellStyle name="Porcentual 2 7 3 2 2 3 2" xfId="35688" xr:uid="{00000000-0005-0000-0000-000037AE0000}"/>
    <cellStyle name="Porcentual 2 7 3 2 2 4" xfId="30378" xr:uid="{00000000-0005-0000-0000-000038AE0000}"/>
    <cellStyle name="Porcentual 2 7 3 2 2 5" xfId="25063" xr:uid="{00000000-0005-0000-0000-000039AE0000}"/>
    <cellStyle name="Porcentual 2 7 3 2 3" xfId="8981" xr:uid="{00000000-0005-0000-0000-00003AAE0000}"/>
    <cellStyle name="Porcentual 2 7 3 2 3 2" xfId="19426" xr:uid="{00000000-0005-0000-0000-00003BAE0000}"/>
    <cellStyle name="Porcentual 2 7 3 2 3 2 2" xfId="42771" xr:uid="{00000000-0005-0000-0000-00003CAE0000}"/>
    <cellStyle name="Porcentual 2 7 3 2 3 3" xfId="14272" xr:uid="{00000000-0005-0000-0000-00003DAE0000}"/>
    <cellStyle name="Porcentual 2 7 3 2 3 3 2" xfId="37456" xr:uid="{00000000-0005-0000-0000-00003EAE0000}"/>
    <cellStyle name="Porcentual 2 7 3 2 3 4" xfId="32146" xr:uid="{00000000-0005-0000-0000-00003FAE0000}"/>
    <cellStyle name="Porcentual 2 7 3 2 3 5" xfId="26831" xr:uid="{00000000-0005-0000-0000-000040AE0000}"/>
    <cellStyle name="Porcentual 2 7 3 2 4" xfId="16053" xr:uid="{00000000-0005-0000-0000-000041AE0000}"/>
    <cellStyle name="Porcentual 2 7 3 2 4 2" xfId="39240" xr:uid="{00000000-0005-0000-0000-000042AE0000}"/>
    <cellStyle name="Porcentual 2 7 3 2 5" xfId="10744" xr:uid="{00000000-0005-0000-0000-000043AE0000}"/>
    <cellStyle name="Porcentual 2 7 3 2 5 2" xfId="33925" xr:uid="{00000000-0005-0000-0000-000044AE0000}"/>
    <cellStyle name="Porcentual 2 7 3 2 6" xfId="21371" xr:uid="{00000000-0005-0000-0000-000045AE0000}"/>
    <cellStyle name="Porcentual 2 7 3 2 6 2" xfId="28615" xr:uid="{00000000-0005-0000-0000-000046AE0000}"/>
    <cellStyle name="Porcentual 2 7 3 2 7" xfId="23300" xr:uid="{00000000-0005-0000-0000-000047AE0000}"/>
    <cellStyle name="Porcentual 2 7 3 2 8" xfId="44566" xr:uid="{00000000-0005-0000-0000-000048AE0000}"/>
    <cellStyle name="Porcentual 2 7 3 2 9" xfId="5896" xr:uid="{00000000-0005-0000-0000-000049AE0000}"/>
    <cellStyle name="Porcentual 2 7 3 3" xfId="6538" xr:uid="{00000000-0005-0000-0000-00004AAE0000}"/>
    <cellStyle name="Porcentual 2 7 3 3 2" xfId="16939" xr:uid="{00000000-0005-0000-0000-00004BAE0000}"/>
    <cellStyle name="Porcentual 2 7 3 3 2 2" xfId="40191" xr:uid="{00000000-0005-0000-0000-00004CAE0000}"/>
    <cellStyle name="Porcentual 2 7 3 3 3" xfId="11693" xr:uid="{00000000-0005-0000-0000-00004DAE0000}"/>
    <cellStyle name="Porcentual 2 7 3 3 3 2" xfId="34876" xr:uid="{00000000-0005-0000-0000-00004EAE0000}"/>
    <cellStyle name="Porcentual 2 7 3 3 4" xfId="29566" xr:uid="{00000000-0005-0000-0000-00004FAE0000}"/>
    <cellStyle name="Porcentual 2 7 3 3 5" xfId="24251" xr:uid="{00000000-0005-0000-0000-000050AE0000}"/>
    <cellStyle name="Porcentual 2 7 3 4" xfId="8228" xr:uid="{00000000-0005-0000-0000-000051AE0000}"/>
    <cellStyle name="Porcentual 2 7 3 4 2" xfId="18614" xr:uid="{00000000-0005-0000-0000-000052AE0000}"/>
    <cellStyle name="Porcentual 2 7 3 4 2 2" xfId="41959" xr:uid="{00000000-0005-0000-0000-000053AE0000}"/>
    <cellStyle name="Porcentual 2 7 3 4 3" xfId="13460" xr:uid="{00000000-0005-0000-0000-000054AE0000}"/>
    <cellStyle name="Porcentual 2 7 3 4 3 2" xfId="36644" xr:uid="{00000000-0005-0000-0000-000055AE0000}"/>
    <cellStyle name="Porcentual 2 7 3 4 4" xfId="31334" xr:uid="{00000000-0005-0000-0000-000056AE0000}"/>
    <cellStyle name="Porcentual 2 7 3 4 5" xfId="26019" xr:uid="{00000000-0005-0000-0000-000057AE0000}"/>
    <cellStyle name="Porcentual 2 7 3 5" xfId="15241" xr:uid="{00000000-0005-0000-0000-000058AE0000}"/>
    <cellStyle name="Porcentual 2 7 3 5 2" xfId="38428" xr:uid="{00000000-0005-0000-0000-000059AE0000}"/>
    <cellStyle name="Porcentual 2 7 3 6" xfId="9932" xr:uid="{00000000-0005-0000-0000-00005AAE0000}"/>
    <cellStyle name="Porcentual 2 7 3 6 2" xfId="33113" xr:uid="{00000000-0005-0000-0000-00005BAE0000}"/>
    <cellStyle name="Porcentual 2 7 3 7" xfId="20559" xr:uid="{00000000-0005-0000-0000-00005CAE0000}"/>
    <cellStyle name="Porcentual 2 7 3 7 2" xfId="27803" xr:uid="{00000000-0005-0000-0000-00005DAE0000}"/>
    <cellStyle name="Porcentual 2 7 3 8" xfId="22488" xr:uid="{00000000-0005-0000-0000-00005EAE0000}"/>
    <cellStyle name="Porcentual 2 7 3 9" xfId="43754" xr:uid="{00000000-0005-0000-0000-00005FAE0000}"/>
    <cellStyle name="Porcentual 2 7 4" xfId="544" xr:uid="{00000000-0005-0000-0000-000060AE0000}"/>
    <cellStyle name="Porcentual 2 7 4 10" xfId="2508" xr:uid="{00000000-0005-0000-0000-000061AE0000}"/>
    <cellStyle name="Porcentual 2 7 4 2" xfId="6139" xr:uid="{00000000-0005-0000-0000-000062AE0000}"/>
    <cellStyle name="Porcentual 2 7 4 2 2" xfId="16581" xr:uid="{00000000-0005-0000-0000-000063AE0000}"/>
    <cellStyle name="Porcentual 2 7 4 2 2 2" xfId="39785" xr:uid="{00000000-0005-0000-0000-000064AE0000}"/>
    <cellStyle name="Porcentual 2 7 4 2 3" xfId="11287" xr:uid="{00000000-0005-0000-0000-000065AE0000}"/>
    <cellStyle name="Porcentual 2 7 4 2 3 2" xfId="34470" xr:uid="{00000000-0005-0000-0000-000066AE0000}"/>
    <cellStyle name="Porcentual 2 7 4 2 4" xfId="29160" xr:uid="{00000000-0005-0000-0000-000067AE0000}"/>
    <cellStyle name="Porcentual 2 7 4 2 5" xfId="23845" xr:uid="{00000000-0005-0000-0000-000068AE0000}"/>
    <cellStyle name="Porcentual 2 7 4 3" xfId="7870" xr:uid="{00000000-0005-0000-0000-000069AE0000}"/>
    <cellStyle name="Porcentual 2 7 4 3 2" xfId="18209" xr:uid="{00000000-0005-0000-0000-00006AAE0000}"/>
    <cellStyle name="Porcentual 2 7 4 3 2 2" xfId="41553" xr:uid="{00000000-0005-0000-0000-00006BAE0000}"/>
    <cellStyle name="Porcentual 2 7 4 3 3" xfId="13054" xr:uid="{00000000-0005-0000-0000-00006CAE0000}"/>
    <cellStyle name="Porcentual 2 7 4 3 3 2" xfId="36238" xr:uid="{00000000-0005-0000-0000-00006DAE0000}"/>
    <cellStyle name="Porcentual 2 7 4 3 4" xfId="30928" xr:uid="{00000000-0005-0000-0000-00006EAE0000}"/>
    <cellStyle name="Porcentual 2 7 4 3 5" xfId="25613" xr:uid="{00000000-0005-0000-0000-00006FAE0000}"/>
    <cellStyle name="Porcentual 2 7 4 4" xfId="14835" xr:uid="{00000000-0005-0000-0000-000070AE0000}"/>
    <cellStyle name="Porcentual 2 7 4 4 2" xfId="38022" xr:uid="{00000000-0005-0000-0000-000071AE0000}"/>
    <cellStyle name="Porcentual 2 7 4 5" xfId="9526" xr:uid="{00000000-0005-0000-0000-000072AE0000}"/>
    <cellStyle name="Porcentual 2 7 4 5 2" xfId="32707" xr:uid="{00000000-0005-0000-0000-000073AE0000}"/>
    <cellStyle name="Porcentual 2 7 4 6" xfId="20153" xr:uid="{00000000-0005-0000-0000-000074AE0000}"/>
    <cellStyle name="Porcentual 2 7 4 6 2" xfId="27397" xr:uid="{00000000-0005-0000-0000-000075AE0000}"/>
    <cellStyle name="Porcentual 2 7 4 7" xfId="22082" xr:uid="{00000000-0005-0000-0000-000076AE0000}"/>
    <cellStyle name="Porcentual 2 7 4 8" xfId="43348" xr:uid="{00000000-0005-0000-0000-000077AE0000}"/>
    <cellStyle name="Porcentual 2 7 4 9" xfId="5897" xr:uid="{00000000-0005-0000-0000-000078AE0000}"/>
    <cellStyle name="Porcentual 2 7 5" xfId="1371" xr:uid="{00000000-0005-0000-0000-000079AE0000}"/>
    <cellStyle name="Porcentual 2 7 5 10" xfId="3320" xr:uid="{00000000-0005-0000-0000-00007AAE0000}"/>
    <cellStyle name="Porcentual 2 7 5 2" xfId="6938" xr:uid="{00000000-0005-0000-0000-00007BAE0000}"/>
    <cellStyle name="Porcentual 2 7 5 2 2" xfId="17309" xr:uid="{00000000-0005-0000-0000-00007CAE0000}"/>
    <cellStyle name="Porcentual 2 7 5 2 2 2" xfId="40597" xr:uid="{00000000-0005-0000-0000-00007DAE0000}"/>
    <cellStyle name="Porcentual 2 7 5 2 3" xfId="12099" xr:uid="{00000000-0005-0000-0000-00007EAE0000}"/>
    <cellStyle name="Porcentual 2 7 5 2 3 2" xfId="35282" xr:uid="{00000000-0005-0000-0000-00007FAE0000}"/>
    <cellStyle name="Porcentual 2 7 5 2 4" xfId="29972" xr:uid="{00000000-0005-0000-0000-000080AE0000}"/>
    <cellStyle name="Porcentual 2 7 5 2 5" xfId="24657" xr:uid="{00000000-0005-0000-0000-000081AE0000}"/>
    <cellStyle name="Porcentual 2 7 5 3" xfId="8598" xr:uid="{00000000-0005-0000-0000-000082AE0000}"/>
    <cellStyle name="Porcentual 2 7 5 3 2" xfId="19020" xr:uid="{00000000-0005-0000-0000-000083AE0000}"/>
    <cellStyle name="Porcentual 2 7 5 3 2 2" xfId="42365" xr:uid="{00000000-0005-0000-0000-000084AE0000}"/>
    <cellStyle name="Porcentual 2 7 5 3 3" xfId="13866" xr:uid="{00000000-0005-0000-0000-000085AE0000}"/>
    <cellStyle name="Porcentual 2 7 5 3 3 2" xfId="37050" xr:uid="{00000000-0005-0000-0000-000086AE0000}"/>
    <cellStyle name="Porcentual 2 7 5 3 4" xfId="31740" xr:uid="{00000000-0005-0000-0000-000087AE0000}"/>
    <cellStyle name="Porcentual 2 7 5 3 5" xfId="26425" xr:uid="{00000000-0005-0000-0000-000088AE0000}"/>
    <cellStyle name="Porcentual 2 7 5 4" xfId="15647" xr:uid="{00000000-0005-0000-0000-000089AE0000}"/>
    <cellStyle name="Porcentual 2 7 5 4 2" xfId="38834" xr:uid="{00000000-0005-0000-0000-00008AAE0000}"/>
    <cellStyle name="Porcentual 2 7 5 5" xfId="10338" xr:uid="{00000000-0005-0000-0000-00008BAE0000}"/>
    <cellStyle name="Porcentual 2 7 5 5 2" xfId="33519" xr:uid="{00000000-0005-0000-0000-00008CAE0000}"/>
    <cellStyle name="Porcentual 2 7 5 6" xfId="20965" xr:uid="{00000000-0005-0000-0000-00008DAE0000}"/>
    <cellStyle name="Porcentual 2 7 5 6 2" xfId="28209" xr:uid="{00000000-0005-0000-0000-00008EAE0000}"/>
    <cellStyle name="Porcentual 2 7 5 7" xfId="22894" xr:uid="{00000000-0005-0000-0000-00008FAE0000}"/>
    <cellStyle name="Porcentual 2 7 5 8" xfId="44160" xr:uid="{00000000-0005-0000-0000-000090AE0000}"/>
    <cellStyle name="Porcentual 2 7 5 9" xfId="5898" xr:uid="{00000000-0005-0000-0000-000091AE0000}"/>
    <cellStyle name="Porcentual 2 7 6" xfId="6012" xr:uid="{00000000-0005-0000-0000-000092AE0000}"/>
    <cellStyle name="Porcentual 2 7 6 2" xfId="16463" xr:uid="{00000000-0005-0000-0000-000093AE0000}"/>
    <cellStyle name="Porcentual 2 7 6 2 2" xfId="39651" xr:uid="{00000000-0005-0000-0000-000094AE0000}"/>
    <cellStyle name="Porcentual 2 7 6 3" xfId="11153" xr:uid="{00000000-0005-0000-0000-000095AE0000}"/>
    <cellStyle name="Porcentual 2 7 6 3 2" xfId="34336" xr:uid="{00000000-0005-0000-0000-000096AE0000}"/>
    <cellStyle name="Porcentual 2 7 6 4" xfId="29026" xr:uid="{00000000-0005-0000-0000-000097AE0000}"/>
    <cellStyle name="Porcentual 2 7 6 5" xfId="23711" xr:uid="{00000000-0005-0000-0000-000098AE0000}"/>
    <cellStyle name="Porcentual 2 7 7" xfId="7750" xr:uid="{00000000-0005-0000-0000-000099AE0000}"/>
    <cellStyle name="Porcentual 2 7 7 2" xfId="18082" xr:uid="{00000000-0005-0000-0000-00009AAE0000}"/>
    <cellStyle name="Porcentual 2 7 7 2 2" xfId="41419" xr:uid="{00000000-0005-0000-0000-00009BAE0000}"/>
    <cellStyle name="Porcentual 2 7 7 3" xfId="12920" xr:uid="{00000000-0005-0000-0000-00009CAE0000}"/>
    <cellStyle name="Porcentual 2 7 7 3 2" xfId="36104" xr:uid="{00000000-0005-0000-0000-00009DAE0000}"/>
    <cellStyle name="Porcentual 2 7 7 4" xfId="30794" xr:uid="{00000000-0005-0000-0000-00009EAE0000}"/>
    <cellStyle name="Porcentual 2 7 7 5" xfId="25479" xr:uid="{00000000-0005-0000-0000-00009FAE0000}"/>
    <cellStyle name="Porcentual 2 7 8" xfId="14702" xr:uid="{00000000-0005-0000-0000-0000A0AE0000}"/>
    <cellStyle name="Porcentual 2 7 8 2" xfId="37888" xr:uid="{00000000-0005-0000-0000-0000A1AE0000}"/>
    <cellStyle name="Porcentual 2 7 9" xfId="9392" xr:uid="{00000000-0005-0000-0000-0000A2AE0000}"/>
    <cellStyle name="Porcentual 2 7 9 2" xfId="32573" xr:uid="{00000000-0005-0000-0000-0000A3AE0000}"/>
    <cellStyle name="Porcentual 2 8" xfId="426" xr:uid="{00000000-0005-0000-0000-0000A4AE0000}"/>
    <cellStyle name="Porcentual 2 8 10" xfId="21943" xr:uid="{00000000-0005-0000-0000-0000A5AE0000}"/>
    <cellStyle name="Porcentual 2 8 11" xfId="43232" xr:uid="{00000000-0005-0000-0000-0000A6AE0000}"/>
    <cellStyle name="Porcentual 2 8 12" xfId="5899" xr:uid="{00000000-0005-0000-0000-0000A7AE0000}"/>
    <cellStyle name="Porcentual 2 8 13" xfId="2392" xr:uid="{00000000-0005-0000-0000-0000A8AE0000}"/>
    <cellStyle name="Porcentual 2 8 2" xfId="1094" xr:uid="{00000000-0005-0000-0000-0000A9AE0000}"/>
    <cellStyle name="Porcentual 2 8 2 10" xfId="5900" xr:uid="{00000000-0005-0000-0000-0000AAAE0000}"/>
    <cellStyle name="Porcentual 2 8 2 11" xfId="3045" xr:uid="{00000000-0005-0000-0000-0000ABAE0000}"/>
    <cellStyle name="Porcentual 2 8 2 2" xfId="1909" xr:uid="{00000000-0005-0000-0000-0000ACAE0000}"/>
    <cellStyle name="Porcentual 2 8 2 2 10" xfId="3857" xr:uid="{00000000-0005-0000-0000-0000ADAE0000}"/>
    <cellStyle name="Porcentual 2 8 2 2 2" xfId="7467" xr:uid="{00000000-0005-0000-0000-0000AEAE0000}"/>
    <cellStyle name="Porcentual 2 8 2 2 2 2" xfId="17810" xr:uid="{00000000-0005-0000-0000-0000AFAE0000}"/>
    <cellStyle name="Porcentual 2 8 2 2 2 2 2" xfId="41134" xr:uid="{00000000-0005-0000-0000-0000B0AE0000}"/>
    <cellStyle name="Porcentual 2 8 2 2 2 3" xfId="12636" xr:uid="{00000000-0005-0000-0000-0000B1AE0000}"/>
    <cellStyle name="Porcentual 2 8 2 2 2 3 2" xfId="35819" xr:uid="{00000000-0005-0000-0000-0000B2AE0000}"/>
    <cellStyle name="Porcentual 2 8 2 2 2 4" xfId="30509" xr:uid="{00000000-0005-0000-0000-0000B3AE0000}"/>
    <cellStyle name="Porcentual 2 8 2 2 2 5" xfId="25194" xr:uid="{00000000-0005-0000-0000-0000B4AE0000}"/>
    <cellStyle name="Porcentual 2 8 2 2 3" xfId="9100" xr:uid="{00000000-0005-0000-0000-0000B5AE0000}"/>
    <cellStyle name="Porcentual 2 8 2 2 3 2" xfId="19557" xr:uid="{00000000-0005-0000-0000-0000B6AE0000}"/>
    <cellStyle name="Porcentual 2 8 2 2 3 2 2" xfId="42902" xr:uid="{00000000-0005-0000-0000-0000B7AE0000}"/>
    <cellStyle name="Porcentual 2 8 2 2 3 3" xfId="14403" xr:uid="{00000000-0005-0000-0000-0000B8AE0000}"/>
    <cellStyle name="Porcentual 2 8 2 2 3 3 2" xfId="37587" xr:uid="{00000000-0005-0000-0000-0000B9AE0000}"/>
    <cellStyle name="Porcentual 2 8 2 2 3 4" xfId="32277" xr:uid="{00000000-0005-0000-0000-0000BAAE0000}"/>
    <cellStyle name="Porcentual 2 8 2 2 3 5" xfId="26962" xr:uid="{00000000-0005-0000-0000-0000BBAE0000}"/>
    <cellStyle name="Porcentual 2 8 2 2 4" xfId="16184" xr:uid="{00000000-0005-0000-0000-0000BCAE0000}"/>
    <cellStyle name="Porcentual 2 8 2 2 4 2" xfId="39371" xr:uid="{00000000-0005-0000-0000-0000BDAE0000}"/>
    <cellStyle name="Porcentual 2 8 2 2 5" xfId="10875" xr:uid="{00000000-0005-0000-0000-0000BEAE0000}"/>
    <cellStyle name="Porcentual 2 8 2 2 5 2" xfId="34056" xr:uid="{00000000-0005-0000-0000-0000BFAE0000}"/>
    <cellStyle name="Porcentual 2 8 2 2 6" xfId="21502" xr:uid="{00000000-0005-0000-0000-0000C0AE0000}"/>
    <cellStyle name="Porcentual 2 8 2 2 6 2" xfId="28746" xr:uid="{00000000-0005-0000-0000-0000C1AE0000}"/>
    <cellStyle name="Porcentual 2 8 2 2 7" xfId="23431" xr:uid="{00000000-0005-0000-0000-0000C2AE0000}"/>
    <cellStyle name="Porcentual 2 8 2 2 8" xfId="44697" xr:uid="{00000000-0005-0000-0000-0000C3AE0000}"/>
    <cellStyle name="Porcentual 2 8 2 2 9" xfId="5901" xr:uid="{00000000-0005-0000-0000-0000C4AE0000}"/>
    <cellStyle name="Porcentual 2 8 2 3" xfId="6667" xr:uid="{00000000-0005-0000-0000-0000C5AE0000}"/>
    <cellStyle name="Porcentual 2 8 2 3 2" xfId="17058" xr:uid="{00000000-0005-0000-0000-0000C6AE0000}"/>
    <cellStyle name="Porcentual 2 8 2 3 2 2" xfId="40322" xr:uid="{00000000-0005-0000-0000-0000C7AE0000}"/>
    <cellStyle name="Porcentual 2 8 2 3 3" xfId="11824" xr:uid="{00000000-0005-0000-0000-0000C8AE0000}"/>
    <cellStyle name="Porcentual 2 8 2 3 3 2" xfId="35007" xr:uid="{00000000-0005-0000-0000-0000C9AE0000}"/>
    <cellStyle name="Porcentual 2 8 2 3 4" xfId="29697" xr:uid="{00000000-0005-0000-0000-0000CAAE0000}"/>
    <cellStyle name="Porcentual 2 8 2 3 5" xfId="24382" xr:uid="{00000000-0005-0000-0000-0000CBAE0000}"/>
    <cellStyle name="Porcentual 2 8 2 4" xfId="8347" xr:uid="{00000000-0005-0000-0000-0000CCAE0000}"/>
    <cellStyle name="Porcentual 2 8 2 4 2" xfId="18745" xr:uid="{00000000-0005-0000-0000-0000CDAE0000}"/>
    <cellStyle name="Porcentual 2 8 2 4 2 2" xfId="42090" xr:uid="{00000000-0005-0000-0000-0000CEAE0000}"/>
    <cellStyle name="Porcentual 2 8 2 4 3" xfId="13591" xr:uid="{00000000-0005-0000-0000-0000CFAE0000}"/>
    <cellStyle name="Porcentual 2 8 2 4 3 2" xfId="36775" xr:uid="{00000000-0005-0000-0000-0000D0AE0000}"/>
    <cellStyle name="Porcentual 2 8 2 4 4" xfId="31465" xr:uid="{00000000-0005-0000-0000-0000D1AE0000}"/>
    <cellStyle name="Porcentual 2 8 2 4 5" xfId="26150" xr:uid="{00000000-0005-0000-0000-0000D2AE0000}"/>
    <cellStyle name="Porcentual 2 8 2 5" xfId="15372" xr:uid="{00000000-0005-0000-0000-0000D3AE0000}"/>
    <cellStyle name="Porcentual 2 8 2 5 2" xfId="38559" xr:uid="{00000000-0005-0000-0000-0000D4AE0000}"/>
    <cellStyle name="Porcentual 2 8 2 6" xfId="10063" xr:uid="{00000000-0005-0000-0000-0000D5AE0000}"/>
    <cellStyle name="Porcentual 2 8 2 6 2" xfId="33244" xr:uid="{00000000-0005-0000-0000-0000D6AE0000}"/>
    <cellStyle name="Porcentual 2 8 2 7" xfId="20690" xr:uid="{00000000-0005-0000-0000-0000D7AE0000}"/>
    <cellStyle name="Porcentual 2 8 2 7 2" xfId="27934" xr:uid="{00000000-0005-0000-0000-0000D8AE0000}"/>
    <cellStyle name="Porcentual 2 8 2 8" xfId="22619" xr:uid="{00000000-0005-0000-0000-0000D9AE0000}"/>
    <cellStyle name="Porcentual 2 8 2 9" xfId="43885" xr:uid="{00000000-0005-0000-0000-0000DAAE0000}"/>
    <cellStyle name="Porcentual 2 8 3" xfId="678" xr:uid="{00000000-0005-0000-0000-0000DBAE0000}"/>
    <cellStyle name="Porcentual 2 8 3 10" xfId="2639" xr:uid="{00000000-0005-0000-0000-0000DCAE0000}"/>
    <cellStyle name="Porcentual 2 8 3 2" xfId="6268" xr:uid="{00000000-0005-0000-0000-0000DDAE0000}"/>
    <cellStyle name="Porcentual 2 8 3 2 2" xfId="16700" xr:uid="{00000000-0005-0000-0000-0000DEAE0000}"/>
    <cellStyle name="Porcentual 2 8 3 2 2 2" xfId="39916" xr:uid="{00000000-0005-0000-0000-0000DFAE0000}"/>
    <cellStyle name="Porcentual 2 8 3 2 3" xfId="11418" xr:uid="{00000000-0005-0000-0000-0000E0AE0000}"/>
    <cellStyle name="Porcentual 2 8 3 2 3 2" xfId="34601" xr:uid="{00000000-0005-0000-0000-0000E1AE0000}"/>
    <cellStyle name="Porcentual 2 8 3 2 4" xfId="29291" xr:uid="{00000000-0005-0000-0000-0000E2AE0000}"/>
    <cellStyle name="Porcentual 2 8 3 2 5" xfId="23976" xr:uid="{00000000-0005-0000-0000-0000E3AE0000}"/>
    <cellStyle name="Porcentual 2 8 3 3" xfId="7989" xr:uid="{00000000-0005-0000-0000-0000E4AE0000}"/>
    <cellStyle name="Porcentual 2 8 3 3 2" xfId="18340" xr:uid="{00000000-0005-0000-0000-0000E5AE0000}"/>
    <cellStyle name="Porcentual 2 8 3 3 2 2" xfId="41684" xr:uid="{00000000-0005-0000-0000-0000E6AE0000}"/>
    <cellStyle name="Porcentual 2 8 3 3 3" xfId="13185" xr:uid="{00000000-0005-0000-0000-0000E7AE0000}"/>
    <cellStyle name="Porcentual 2 8 3 3 3 2" xfId="36369" xr:uid="{00000000-0005-0000-0000-0000E8AE0000}"/>
    <cellStyle name="Porcentual 2 8 3 3 4" xfId="31059" xr:uid="{00000000-0005-0000-0000-0000E9AE0000}"/>
    <cellStyle name="Porcentual 2 8 3 3 5" xfId="25744" xr:uid="{00000000-0005-0000-0000-0000EAAE0000}"/>
    <cellStyle name="Porcentual 2 8 3 4" xfId="14966" xr:uid="{00000000-0005-0000-0000-0000EBAE0000}"/>
    <cellStyle name="Porcentual 2 8 3 4 2" xfId="38153" xr:uid="{00000000-0005-0000-0000-0000ECAE0000}"/>
    <cellStyle name="Porcentual 2 8 3 5" xfId="9657" xr:uid="{00000000-0005-0000-0000-0000EDAE0000}"/>
    <cellStyle name="Porcentual 2 8 3 5 2" xfId="32838" xr:uid="{00000000-0005-0000-0000-0000EEAE0000}"/>
    <cellStyle name="Porcentual 2 8 3 6" xfId="20284" xr:uid="{00000000-0005-0000-0000-0000EFAE0000}"/>
    <cellStyle name="Porcentual 2 8 3 6 2" xfId="27528" xr:uid="{00000000-0005-0000-0000-0000F0AE0000}"/>
    <cellStyle name="Porcentual 2 8 3 7" xfId="22213" xr:uid="{00000000-0005-0000-0000-0000F1AE0000}"/>
    <cellStyle name="Porcentual 2 8 3 8" xfId="43479" xr:uid="{00000000-0005-0000-0000-0000F2AE0000}"/>
    <cellStyle name="Porcentual 2 8 3 9" xfId="5902" xr:uid="{00000000-0005-0000-0000-0000F3AE0000}"/>
    <cellStyle name="Porcentual 2 8 4" xfId="1502" xr:uid="{00000000-0005-0000-0000-0000F4AE0000}"/>
    <cellStyle name="Porcentual 2 8 4 10" xfId="3451" xr:uid="{00000000-0005-0000-0000-0000F5AE0000}"/>
    <cellStyle name="Porcentual 2 8 4 2" xfId="7067" xr:uid="{00000000-0005-0000-0000-0000F6AE0000}"/>
    <cellStyle name="Porcentual 2 8 4 2 2" xfId="17428" xr:uid="{00000000-0005-0000-0000-0000F7AE0000}"/>
    <cellStyle name="Porcentual 2 8 4 2 2 2" xfId="40728" xr:uid="{00000000-0005-0000-0000-0000F8AE0000}"/>
    <cellStyle name="Porcentual 2 8 4 2 3" xfId="12230" xr:uid="{00000000-0005-0000-0000-0000F9AE0000}"/>
    <cellStyle name="Porcentual 2 8 4 2 3 2" xfId="35413" xr:uid="{00000000-0005-0000-0000-0000FAAE0000}"/>
    <cellStyle name="Porcentual 2 8 4 2 4" xfId="30103" xr:uid="{00000000-0005-0000-0000-0000FBAE0000}"/>
    <cellStyle name="Porcentual 2 8 4 2 5" xfId="24788" xr:uid="{00000000-0005-0000-0000-0000FCAE0000}"/>
    <cellStyle name="Porcentual 2 8 4 3" xfId="8717" xr:uid="{00000000-0005-0000-0000-0000FDAE0000}"/>
    <cellStyle name="Porcentual 2 8 4 3 2" xfId="19151" xr:uid="{00000000-0005-0000-0000-0000FEAE0000}"/>
    <cellStyle name="Porcentual 2 8 4 3 2 2" xfId="42496" xr:uid="{00000000-0005-0000-0000-0000FFAE0000}"/>
    <cellStyle name="Porcentual 2 8 4 3 3" xfId="13997" xr:uid="{00000000-0005-0000-0000-000000AF0000}"/>
    <cellStyle name="Porcentual 2 8 4 3 3 2" xfId="37181" xr:uid="{00000000-0005-0000-0000-000001AF0000}"/>
    <cellStyle name="Porcentual 2 8 4 3 4" xfId="31871" xr:uid="{00000000-0005-0000-0000-000002AF0000}"/>
    <cellStyle name="Porcentual 2 8 4 3 5" xfId="26556" xr:uid="{00000000-0005-0000-0000-000003AF0000}"/>
    <cellStyle name="Porcentual 2 8 4 4" xfId="15778" xr:uid="{00000000-0005-0000-0000-000004AF0000}"/>
    <cellStyle name="Porcentual 2 8 4 4 2" xfId="38965" xr:uid="{00000000-0005-0000-0000-000005AF0000}"/>
    <cellStyle name="Porcentual 2 8 4 5" xfId="10469" xr:uid="{00000000-0005-0000-0000-000006AF0000}"/>
    <cellStyle name="Porcentual 2 8 4 5 2" xfId="33650" xr:uid="{00000000-0005-0000-0000-000007AF0000}"/>
    <cellStyle name="Porcentual 2 8 4 6" xfId="21096" xr:uid="{00000000-0005-0000-0000-000008AF0000}"/>
    <cellStyle name="Porcentual 2 8 4 6 2" xfId="28340" xr:uid="{00000000-0005-0000-0000-000009AF0000}"/>
    <cellStyle name="Porcentual 2 8 4 7" xfId="23025" xr:uid="{00000000-0005-0000-0000-00000AAF0000}"/>
    <cellStyle name="Porcentual 2 8 4 8" xfId="44291" xr:uid="{00000000-0005-0000-0000-00000BAF0000}"/>
    <cellStyle name="Porcentual 2 8 4 9" xfId="5903" xr:uid="{00000000-0005-0000-0000-00000CAF0000}"/>
    <cellStyle name="Porcentual 2 8 5" xfId="6007" xr:uid="{00000000-0005-0000-0000-00000DAF0000}"/>
    <cellStyle name="Porcentual 2 8 5 2" xfId="16458" xr:uid="{00000000-0005-0000-0000-00000EAF0000}"/>
    <cellStyle name="Porcentual 2 8 5 2 2" xfId="39646" xr:uid="{00000000-0005-0000-0000-00000FAF0000}"/>
    <cellStyle name="Porcentual 2 8 5 3" xfId="11148" xr:uid="{00000000-0005-0000-0000-000010AF0000}"/>
    <cellStyle name="Porcentual 2 8 5 3 2" xfId="34331" xr:uid="{00000000-0005-0000-0000-000011AF0000}"/>
    <cellStyle name="Porcentual 2 8 5 4" xfId="29021" xr:uid="{00000000-0005-0000-0000-000012AF0000}"/>
    <cellStyle name="Porcentual 2 8 5 5" xfId="23706" xr:uid="{00000000-0005-0000-0000-000013AF0000}"/>
    <cellStyle name="Porcentual 2 8 6" xfId="7745" xr:uid="{00000000-0005-0000-0000-000014AF0000}"/>
    <cellStyle name="Porcentual 2 8 6 2" xfId="18077" xr:uid="{00000000-0005-0000-0000-000015AF0000}"/>
    <cellStyle name="Porcentual 2 8 6 2 2" xfId="41414" xr:uid="{00000000-0005-0000-0000-000016AF0000}"/>
    <cellStyle name="Porcentual 2 8 6 3" xfId="12915" xr:uid="{00000000-0005-0000-0000-000017AF0000}"/>
    <cellStyle name="Porcentual 2 8 6 3 2" xfId="36099" xr:uid="{00000000-0005-0000-0000-000018AF0000}"/>
    <cellStyle name="Porcentual 2 8 6 4" xfId="30789" xr:uid="{00000000-0005-0000-0000-000019AF0000}"/>
    <cellStyle name="Porcentual 2 8 6 5" xfId="25474" xr:uid="{00000000-0005-0000-0000-00001AAF0000}"/>
    <cellStyle name="Porcentual 2 8 7" xfId="14697" xr:uid="{00000000-0005-0000-0000-00001BAF0000}"/>
    <cellStyle name="Porcentual 2 8 7 2" xfId="37883" xr:uid="{00000000-0005-0000-0000-00001CAF0000}"/>
    <cellStyle name="Porcentual 2 8 8" xfId="9387" xr:uid="{00000000-0005-0000-0000-00001DAF0000}"/>
    <cellStyle name="Porcentual 2 8 8 2" xfId="32568" xr:uid="{00000000-0005-0000-0000-00001EAF0000}"/>
    <cellStyle name="Porcentual 2 8 9" xfId="20037" xr:uid="{00000000-0005-0000-0000-00001FAF0000}"/>
    <cellStyle name="Porcentual 2 8 9 2" xfId="27258" xr:uid="{00000000-0005-0000-0000-000020AF0000}"/>
    <cellStyle name="Porcentual 2 9" xfId="807" xr:uid="{00000000-0005-0000-0000-000021AF0000}"/>
    <cellStyle name="Porcentual 2 9 10" xfId="43600" xr:uid="{00000000-0005-0000-0000-000022AF0000}"/>
    <cellStyle name="Porcentual 2 9 11" xfId="5904" xr:uid="{00000000-0005-0000-0000-000023AF0000}"/>
    <cellStyle name="Porcentual 2 9 12" xfId="2760" xr:uid="{00000000-0005-0000-0000-000024AF0000}"/>
    <cellStyle name="Porcentual 2 9 2" xfId="1215" xr:uid="{00000000-0005-0000-0000-000025AF0000}"/>
    <cellStyle name="Porcentual 2 9 2 10" xfId="5905" xr:uid="{00000000-0005-0000-0000-000026AF0000}"/>
    <cellStyle name="Porcentual 2 9 2 11" xfId="3166" xr:uid="{00000000-0005-0000-0000-000027AF0000}"/>
    <cellStyle name="Porcentual 2 9 2 2" xfId="2030" xr:uid="{00000000-0005-0000-0000-000028AF0000}"/>
    <cellStyle name="Porcentual 2 9 2 2 10" xfId="3978" xr:uid="{00000000-0005-0000-0000-000029AF0000}"/>
    <cellStyle name="Porcentual 2 9 2 2 2" xfId="7586" xr:uid="{00000000-0005-0000-0000-00002AAF0000}"/>
    <cellStyle name="Porcentual 2 9 2 2 2 2" xfId="17931" xr:uid="{00000000-0005-0000-0000-00002BAF0000}"/>
    <cellStyle name="Porcentual 2 9 2 2 2 2 2" xfId="41255" xr:uid="{00000000-0005-0000-0000-00002CAF0000}"/>
    <cellStyle name="Porcentual 2 9 2 2 2 3" xfId="12757" xr:uid="{00000000-0005-0000-0000-00002DAF0000}"/>
    <cellStyle name="Porcentual 2 9 2 2 2 3 2" xfId="35940" xr:uid="{00000000-0005-0000-0000-00002EAF0000}"/>
    <cellStyle name="Porcentual 2 9 2 2 2 4" xfId="30630" xr:uid="{00000000-0005-0000-0000-00002FAF0000}"/>
    <cellStyle name="Porcentual 2 9 2 2 2 5" xfId="25315" xr:uid="{00000000-0005-0000-0000-000030AF0000}"/>
    <cellStyle name="Porcentual 2 9 2 2 3" xfId="9221" xr:uid="{00000000-0005-0000-0000-000031AF0000}"/>
    <cellStyle name="Porcentual 2 9 2 2 3 2" xfId="19678" xr:uid="{00000000-0005-0000-0000-000032AF0000}"/>
    <cellStyle name="Porcentual 2 9 2 2 3 2 2" xfId="43023" xr:uid="{00000000-0005-0000-0000-000033AF0000}"/>
    <cellStyle name="Porcentual 2 9 2 2 3 3" xfId="14524" xr:uid="{00000000-0005-0000-0000-000034AF0000}"/>
    <cellStyle name="Porcentual 2 9 2 2 3 3 2" xfId="37708" xr:uid="{00000000-0005-0000-0000-000035AF0000}"/>
    <cellStyle name="Porcentual 2 9 2 2 3 4" xfId="32398" xr:uid="{00000000-0005-0000-0000-000036AF0000}"/>
    <cellStyle name="Porcentual 2 9 2 2 3 5" xfId="27083" xr:uid="{00000000-0005-0000-0000-000037AF0000}"/>
    <cellStyle name="Porcentual 2 9 2 2 4" xfId="16305" xr:uid="{00000000-0005-0000-0000-000038AF0000}"/>
    <cellStyle name="Porcentual 2 9 2 2 4 2" xfId="39492" xr:uid="{00000000-0005-0000-0000-000039AF0000}"/>
    <cellStyle name="Porcentual 2 9 2 2 5" xfId="10996" xr:uid="{00000000-0005-0000-0000-00003AAF0000}"/>
    <cellStyle name="Porcentual 2 9 2 2 5 2" xfId="34177" xr:uid="{00000000-0005-0000-0000-00003BAF0000}"/>
    <cellStyle name="Porcentual 2 9 2 2 6" xfId="21623" xr:uid="{00000000-0005-0000-0000-00003CAF0000}"/>
    <cellStyle name="Porcentual 2 9 2 2 6 2" xfId="28867" xr:uid="{00000000-0005-0000-0000-00003DAF0000}"/>
    <cellStyle name="Porcentual 2 9 2 2 7" xfId="23552" xr:uid="{00000000-0005-0000-0000-00003EAF0000}"/>
    <cellStyle name="Porcentual 2 9 2 2 8" xfId="44818" xr:uid="{00000000-0005-0000-0000-00003FAF0000}"/>
    <cellStyle name="Porcentual 2 9 2 2 9" xfId="5906" xr:uid="{00000000-0005-0000-0000-000040AF0000}"/>
    <cellStyle name="Porcentual 2 9 2 3" xfId="6786" xr:uid="{00000000-0005-0000-0000-000041AF0000}"/>
    <cellStyle name="Porcentual 2 9 2 3 2" xfId="17167" xr:uid="{00000000-0005-0000-0000-000042AF0000}"/>
    <cellStyle name="Porcentual 2 9 2 3 2 2" xfId="40443" xr:uid="{00000000-0005-0000-0000-000043AF0000}"/>
    <cellStyle name="Porcentual 2 9 2 3 3" xfId="11945" xr:uid="{00000000-0005-0000-0000-000044AF0000}"/>
    <cellStyle name="Porcentual 2 9 2 3 3 2" xfId="35128" xr:uid="{00000000-0005-0000-0000-000045AF0000}"/>
    <cellStyle name="Porcentual 2 9 2 3 4" xfId="29818" xr:uid="{00000000-0005-0000-0000-000046AF0000}"/>
    <cellStyle name="Porcentual 2 9 2 3 5" xfId="24503" xr:uid="{00000000-0005-0000-0000-000047AF0000}"/>
    <cellStyle name="Porcentual 2 9 2 4" xfId="8456" xr:uid="{00000000-0005-0000-0000-000048AF0000}"/>
    <cellStyle name="Porcentual 2 9 2 4 2" xfId="18866" xr:uid="{00000000-0005-0000-0000-000049AF0000}"/>
    <cellStyle name="Porcentual 2 9 2 4 2 2" xfId="42211" xr:uid="{00000000-0005-0000-0000-00004AAF0000}"/>
    <cellStyle name="Porcentual 2 9 2 4 3" xfId="13712" xr:uid="{00000000-0005-0000-0000-00004BAF0000}"/>
    <cellStyle name="Porcentual 2 9 2 4 3 2" xfId="36896" xr:uid="{00000000-0005-0000-0000-00004CAF0000}"/>
    <cellStyle name="Porcentual 2 9 2 4 4" xfId="31586" xr:uid="{00000000-0005-0000-0000-00004DAF0000}"/>
    <cellStyle name="Porcentual 2 9 2 4 5" xfId="26271" xr:uid="{00000000-0005-0000-0000-00004EAF0000}"/>
    <cellStyle name="Porcentual 2 9 2 5" xfId="15493" xr:uid="{00000000-0005-0000-0000-00004FAF0000}"/>
    <cellStyle name="Porcentual 2 9 2 5 2" xfId="38680" xr:uid="{00000000-0005-0000-0000-000050AF0000}"/>
    <cellStyle name="Porcentual 2 9 2 6" xfId="10184" xr:uid="{00000000-0005-0000-0000-000051AF0000}"/>
    <cellStyle name="Porcentual 2 9 2 6 2" xfId="33365" xr:uid="{00000000-0005-0000-0000-000052AF0000}"/>
    <cellStyle name="Porcentual 2 9 2 7" xfId="20811" xr:uid="{00000000-0005-0000-0000-000053AF0000}"/>
    <cellStyle name="Porcentual 2 9 2 7 2" xfId="28055" xr:uid="{00000000-0005-0000-0000-000054AF0000}"/>
    <cellStyle name="Porcentual 2 9 2 8" xfId="22740" xr:uid="{00000000-0005-0000-0000-000055AF0000}"/>
    <cellStyle name="Porcentual 2 9 2 9" xfId="44006" xr:uid="{00000000-0005-0000-0000-000056AF0000}"/>
    <cellStyle name="Porcentual 2 9 3" xfId="1623" xr:uid="{00000000-0005-0000-0000-000057AF0000}"/>
    <cellStyle name="Porcentual 2 9 3 10" xfId="3572" xr:uid="{00000000-0005-0000-0000-000058AF0000}"/>
    <cellStyle name="Porcentual 2 9 3 2" xfId="7186" xr:uid="{00000000-0005-0000-0000-000059AF0000}"/>
    <cellStyle name="Porcentual 2 9 3 2 2" xfId="17549" xr:uid="{00000000-0005-0000-0000-00005AAF0000}"/>
    <cellStyle name="Porcentual 2 9 3 2 2 2" xfId="40849" xr:uid="{00000000-0005-0000-0000-00005BAF0000}"/>
    <cellStyle name="Porcentual 2 9 3 2 3" xfId="12351" xr:uid="{00000000-0005-0000-0000-00005CAF0000}"/>
    <cellStyle name="Porcentual 2 9 3 2 3 2" xfId="35534" xr:uid="{00000000-0005-0000-0000-00005DAF0000}"/>
    <cellStyle name="Porcentual 2 9 3 2 4" xfId="30224" xr:uid="{00000000-0005-0000-0000-00005EAF0000}"/>
    <cellStyle name="Porcentual 2 9 3 2 5" xfId="24909" xr:uid="{00000000-0005-0000-0000-00005FAF0000}"/>
    <cellStyle name="Porcentual 2 9 3 3" xfId="8838" xr:uid="{00000000-0005-0000-0000-000060AF0000}"/>
    <cellStyle name="Porcentual 2 9 3 3 2" xfId="19272" xr:uid="{00000000-0005-0000-0000-000061AF0000}"/>
    <cellStyle name="Porcentual 2 9 3 3 2 2" xfId="42617" xr:uid="{00000000-0005-0000-0000-000062AF0000}"/>
    <cellStyle name="Porcentual 2 9 3 3 3" xfId="14118" xr:uid="{00000000-0005-0000-0000-000063AF0000}"/>
    <cellStyle name="Porcentual 2 9 3 3 3 2" xfId="37302" xr:uid="{00000000-0005-0000-0000-000064AF0000}"/>
    <cellStyle name="Porcentual 2 9 3 3 4" xfId="31992" xr:uid="{00000000-0005-0000-0000-000065AF0000}"/>
    <cellStyle name="Porcentual 2 9 3 3 5" xfId="26677" xr:uid="{00000000-0005-0000-0000-000066AF0000}"/>
    <cellStyle name="Porcentual 2 9 3 4" xfId="15899" xr:uid="{00000000-0005-0000-0000-000067AF0000}"/>
    <cellStyle name="Porcentual 2 9 3 4 2" xfId="39086" xr:uid="{00000000-0005-0000-0000-000068AF0000}"/>
    <cellStyle name="Porcentual 2 9 3 5" xfId="10590" xr:uid="{00000000-0005-0000-0000-000069AF0000}"/>
    <cellStyle name="Porcentual 2 9 3 5 2" xfId="33771" xr:uid="{00000000-0005-0000-0000-00006AAF0000}"/>
    <cellStyle name="Porcentual 2 9 3 6" xfId="21217" xr:uid="{00000000-0005-0000-0000-00006BAF0000}"/>
    <cellStyle name="Porcentual 2 9 3 6 2" xfId="28461" xr:uid="{00000000-0005-0000-0000-00006CAF0000}"/>
    <cellStyle name="Porcentual 2 9 3 7" xfId="23146" xr:uid="{00000000-0005-0000-0000-00006DAF0000}"/>
    <cellStyle name="Porcentual 2 9 3 8" xfId="44412" xr:uid="{00000000-0005-0000-0000-00006EAF0000}"/>
    <cellStyle name="Porcentual 2 9 3 9" xfId="5907" xr:uid="{00000000-0005-0000-0000-00006FAF0000}"/>
    <cellStyle name="Porcentual 2 9 4" xfId="6387" xr:uid="{00000000-0005-0000-0000-000070AF0000}"/>
    <cellStyle name="Porcentual 2 9 4 2" xfId="16809" xr:uid="{00000000-0005-0000-0000-000071AF0000}"/>
    <cellStyle name="Porcentual 2 9 4 2 2" xfId="40037" xr:uid="{00000000-0005-0000-0000-000072AF0000}"/>
    <cellStyle name="Porcentual 2 9 4 3" xfId="11539" xr:uid="{00000000-0005-0000-0000-000073AF0000}"/>
    <cellStyle name="Porcentual 2 9 4 3 2" xfId="34722" xr:uid="{00000000-0005-0000-0000-000074AF0000}"/>
    <cellStyle name="Porcentual 2 9 4 4" xfId="29412" xr:uid="{00000000-0005-0000-0000-000075AF0000}"/>
    <cellStyle name="Porcentual 2 9 4 5" xfId="24097" xr:uid="{00000000-0005-0000-0000-000076AF0000}"/>
    <cellStyle name="Porcentual 2 9 5" xfId="8098" xr:uid="{00000000-0005-0000-0000-000077AF0000}"/>
    <cellStyle name="Porcentual 2 9 5 2" xfId="18461" xr:uid="{00000000-0005-0000-0000-000078AF0000}"/>
    <cellStyle name="Porcentual 2 9 5 2 2" xfId="41805" xr:uid="{00000000-0005-0000-0000-000079AF0000}"/>
    <cellStyle name="Porcentual 2 9 5 3" xfId="13306" xr:uid="{00000000-0005-0000-0000-00007AAF0000}"/>
    <cellStyle name="Porcentual 2 9 5 3 2" xfId="36490" xr:uid="{00000000-0005-0000-0000-00007BAF0000}"/>
    <cellStyle name="Porcentual 2 9 5 4" xfId="31180" xr:uid="{00000000-0005-0000-0000-00007CAF0000}"/>
    <cellStyle name="Porcentual 2 9 5 5" xfId="25865" xr:uid="{00000000-0005-0000-0000-00007DAF0000}"/>
    <cellStyle name="Porcentual 2 9 6" xfId="15087" xr:uid="{00000000-0005-0000-0000-00007EAF0000}"/>
    <cellStyle name="Porcentual 2 9 6 2" xfId="38274" xr:uid="{00000000-0005-0000-0000-00007FAF0000}"/>
    <cellStyle name="Porcentual 2 9 7" xfId="9778" xr:uid="{00000000-0005-0000-0000-000080AF0000}"/>
    <cellStyle name="Porcentual 2 9 7 2" xfId="32959" xr:uid="{00000000-0005-0000-0000-000081AF0000}"/>
    <cellStyle name="Porcentual 2 9 8" xfId="20405" xr:uid="{00000000-0005-0000-0000-000082AF0000}"/>
    <cellStyle name="Porcentual 2 9 8 2" xfId="27649" xr:uid="{00000000-0005-0000-0000-000083AF0000}"/>
    <cellStyle name="Porcentual 2 9 9" xfId="22334" xr:uid="{00000000-0005-0000-0000-000084AF0000}"/>
    <cellStyle name="Punto0" xfId="330" xr:uid="{00000000-0005-0000-0000-000085AF0000}"/>
    <cellStyle name="Salida" xfId="19" builtinId="21" customBuiltin="1"/>
    <cellStyle name="Salida 2" xfId="289" xr:uid="{00000000-0005-0000-0000-000087AF0000}"/>
    <cellStyle name="Salida 3" xfId="290" xr:uid="{00000000-0005-0000-0000-000088AF0000}"/>
    <cellStyle name="Salida 4" xfId="291" xr:uid="{00000000-0005-0000-0000-000089AF0000}"/>
    <cellStyle name="Texto de advertencia" xfId="23" builtinId="11" customBuiltin="1"/>
    <cellStyle name="Texto de advertencia 2" xfId="292" xr:uid="{00000000-0005-0000-0000-00008BAF0000}"/>
    <cellStyle name="Texto de advertencia 3" xfId="293" xr:uid="{00000000-0005-0000-0000-00008CAF0000}"/>
    <cellStyle name="Texto de advertencia 4" xfId="294" xr:uid="{00000000-0005-0000-0000-00008DAF0000}"/>
    <cellStyle name="Texto explicativo" xfId="24" builtinId="53" customBuiltin="1"/>
    <cellStyle name="Texto explicativo 2" xfId="295" xr:uid="{00000000-0005-0000-0000-00008FAF0000}"/>
    <cellStyle name="Texto explicativo 3" xfId="296" xr:uid="{00000000-0005-0000-0000-000090AF0000}"/>
    <cellStyle name="Texto explicativo 4" xfId="297" xr:uid="{00000000-0005-0000-0000-000091AF0000}"/>
    <cellStyle name="Título" xfId="10" builtinId="15" customBuiltin="1"/>
    <cellStyle name="Título 1 2" xfId="298" xr:uid="{00000000-0005-0000-0000-000093AF0000}"/>
    <cellStyle name="Título 1 3" xfId="299" xr:uid="{00000000-0005-0000-0000-000094AF0000}"/>
    <cellStyle name="Título 1 4" xfId="300" xr:uid="{00000000-0005-0000-0000-000095AF0000}"/>
    <cellStyle name="Título 2" xfId="12" builtinId="17" customBuiltin="1"/>
    <cellStyle name="Título 2 2" xfId="301" xr:uid="{00000000-0005-0000-0000-000097AF0000}"/>
    <cellStyle name="Título 2 3" xfId="302" xr:uid="{00000000-0005-0000-0000-000098AF0000}"/>
    <cellStyle name="Título 2 4" xfId="303" xr:uid="{00000000-0005-0000-0000-000099AF0000}"/>
    <cellStyle name="Título 3" xfId="13" builtinId="18" customBuiltin="1"/>
    <cellStyle name="Título 3 2" xfId="304" xr:uid="{00000000-0005-0000-0000-00009BAF0000}"/>
    <cellStyle name="Título 3 3" xfId="305" xr:uid="{00000000-0005-0000-0000-00009CAF0000}"/>
    <cellStyle name="Título 3 4" xfId="306" xr:uid="{00000000-0005-0000-0000-00009DAF0000}"/>
    <cellStyle name="Título 4" xfId="307" xr:uid="{00000000-0005-0000-0000-00009EAF0000}"/>
    <cellStyle name="Título 5" xfId="308" xr:uid="{00000000-0005-0000-0000-00009FAF0000}"/>
    <cellStyle name="Título 6" xfId="309" xr:uid="{00000000-0005-0000-0000-0000A0AF0000}"/>
    <cellStyle name="Total" xfId="25" builtinId="25" customBuiltin="1"/>
    <cellStyle name="Total 2" xfId="310" xr:uid="{00000000-0005-0000-0000-0000A2AF0000}"/>
    <cellStyle name="Total 3" xfId="311" xr:uid="{00000000-0005-0000-0000-0000A3AF0000}"/>
    <cellStyle name="Total 4" xfId="312" xr:uid="{00000000-0005-0000-0000-0000A4AF0000}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36735"/>
  <sheetViews>
    <sheetView tabSelected="1" zoomScaleNormal="100" workbookViewId="0"/>
  </sheetViews>
  <sheetFormatPr baseColWidth="10" defaultColWidth="11.42578125" defaultRowHeight="12.75"/>
  <cols>
    <col min="1" max="1" width="11.42578125" style="94" customWidth="1"/>
    <col min="2" max="2" width="11.42578125" style="95" customWidth="1"/>
    <col min="3" max="7" width="11.42578125" style="94" customWidth="1"/>
    <col min="8" max="8" width="11.42578125" style="96" customWidth="1"/>
    <col min="9" max="10" width="11.42578125" style="94" customWidth="1"/>
    <col min="11" max="11" width="11.42578125" style="96" customWidth="1"/>
    <col min="12" max="13" width="11.42578125" style="97" customWidth="1"/>
    <col min="14" max="16" width="11.42578125" style="94" customWidth="1"/>
    <col min="17" max="17" width="11.42578125" style="95" customWidth="1"/>
    <col min="18" max="24" width="11.42578125" style="94" customWidth="1"/>
    <col min="25" max="26" width="11.42578125" style="96" customWidth="1"/>
    <col min="27" max="32" width="11.42578125" style="94" customWidth="1"/>
    <col min="33" max="33" width="11.42578125" style="96" customWidth="1"/>
    <col min="34" max="40" width="11.42578125" style="94" customWidth="1"/>
    <col min="41" max="41" width="11.42578125" style="95" customWidth="1"/>
    <col min="42" max="46" width="11.42578125" style="94" customWidth="1"/>
    <col min="47" max="47" width="14.42578125" style="94" customWidth="1"/>
    <col min="48" max="48" width="17.5703125" style="94" customWidth="1"/>
    <col min="49" max="49" width="24.7109375" style="94" customWidth="1"/>
    <col min="50" max="50" width="39.28515625" style="94" customWidth="1"/>
    <col min="51" max="51" width="11.85546875" style="94" customWidth="1"/>
    <col min="52" max="53" width="11.7109375" style="94" customWidth="1"/>
    <col min="54" max="54" width="23" style="94" customWidth="1"/>
    <col min="55" max="55" width="17.5703125" style="94" customWidth="1"/>
    <col min="56" max="56" width="60.140625" style="94" customWidth="1"/>
    <col min="57" max="57" width="11.7109375" style="94" customWidth="1"/>
    <col min="58" max="58" width="33.140625" style="94" customWidth="1"/>
    <col min="59" max="59" width="11.28515625" style="94" customWidth="1"/>
    <col min="60" max="60" width="26.5703125" style="94" customWidth="1"/>
    <col min="61" max="61" width="20.7109375" style="94" customWidth="1"/>
    <col min="62" max="62" width="17.28515625" style="94" customWidth="1"/>
    <col min="63" max="63" width="13.42578125" style="94" customWidth="1"/>
    <col min="64" max="64" width="35.7109375" style="94" customWidth="1"/>
    <col min="65" max="65" width="17.5703125" style="94" customWidth="1"/>
    <col min="66" max="66" width="19.7109375" style="94" customWidth="1"/>
    <col min="67" max="67" width="13.85546875" style="94" customWidth="1"/>
    <col min="68" max="68" width="50" style="94" customWidth="1"/>
    <col min="69" max="69" width="14.7109375" style="94" customWidth="1"/>
    <col min="70" max="70" width="15.42578125" style="94" customWidth="1"/>
    <col min="71" max="71" width="15.140625" style="94" customWidth="1"/>
    <col min="72" max="73" width="15.7109375" style="94" customWidth="1"/>
    <col min="74" max="74" width="26.140625" style="94" customWidth="1"/>
    <col min="75" max="75" width="22.28515625" style="94" customWidth="1"/>
    <col min="76" max="76" width="93" style="94" customWidth="1"/>
    <col min="77" max="77" width="12.5703125" style="94" customWidth="1"/>
    <col min="78" max="78" width="20.85546875" style="94" customWidth="1"/>
    <col min="79" max="79" width="46.85546875" style="94" customWidth="1"/>
    <col min="80" max="82" width="10.7109375" style="94" customWidth="1"/>
    <col min="83" max="83" width="13" style="94" customWidth="1"/>
    <col min="84" max="84" width="24.28515625" style="94" customWidth="1"/>
    <col min="85" max="85" width="32.42578125" style="94" customWidth="1"/>
    <col min="86" max="87" width="10.7109375" style="94" customWidth="1"/>
    <col min="88" max="88" width="37.28515625" style="94" customWidth="1"/>
    <col min="89" max="97" width="11.7109375" style="94" customWidth="1"/>
    <col min="98" max="100" width="11.7109375" style="94" hidden="1" customWidth="1"/>
    <col min="101" max="16384" width="11.42578125" style="94"/>
  </cols>
  <sheetData>
    <row r="1" spans="1:100" ht="37.5" customHeight="1">
      <c r="A1" s="80" t="s">
        <v>0</v>
      </c>
      <c r="B1" s="79" t="s">
        <v>1</v>
      </c>
      <c r="C1" s="180" t="s">
        <v>37</v>
      </c>
      <c r="D1" s="80" t="s">
        <v>2</v>
      </c>
      <c r="E1" s="77" t="s">
        <v>2665</v>
      </c>
      <c r="F1" s="77" t="s">
        <v>2666</v>
      </c>
      <c r="G1" s="80" t="s">
        <v>3</v>
      </c>
      <c r="H1" s="181" t="s">
        <v>38</v>
      </c>
      <c r="I1" s="182" t="s">
        <v>36</v>
      </c>
      <c r="J1" s="80" t="s">
        <v>6</v>
      </c>
      <c r="K1" s="181" t="s">
        <v>7</v>
      </c>
      <c r="L1" s="183" t="s">
        <v>1350</v>
      </c>
      <c r="M1" s="183" t="s">
        <v>1351</v>
      </c>
      <c r="N1" s="80" t="s">
        <v>8</v>
      </c>
      <c r="O1" s="80" t="s">
        <v>9</v>
      </c>
      <c r="P1" s="80" t="s">
        <v>10</v>
      </c>
      <c r="Q1" s="79" t="s">
        <v>11</v>
      </c>
      <c r="R1" s="80" t="s">
        <v>12</v>
      </c>
      <c r="S1" s="80" t="s">
        <v>14</v>
      </c>
      <c r="T1" s="80" t="s">
        <v>15</v>
      </c>
      <c r="U1" s="80" t="s">
        <v>48</v>
      </c>
      <c r="V1" s="80" t="s">
        <v>43</v>
      </c>
      <c r="W1" s="80" t="s">
        <v>26</v>
      </c>
      <c r="X1" s="80" t="s">
        <v>27</v>
      </c>
      <c r="Y1" s="181" t="s">
        <v>44</v>
      </c>
      <c r="Z1" s="181" t="s">
        <v>30</v>
      </c>
      <c r="AA1" s="80" t="s">
        <v>31</v>
      </c>
      <c r="AB1" s="80" t="s">
        <v>33</v>
      </c>
      <c r="AC1" s="80" t="s">
        <v>34</v>
      </c>
      <c r="AD1" s="80" t="s">
        <v>35</v>
      </c>
      <c r="AE1" s="80" t="s">
        <v>41</v>
      </c>
      <c r="AF1" s="80" t="s">
        <v>42</v>
      </c>
      <c r="AG1" s="181" t="s">
        <v>1461</v>
      </c>
      <c r="AH1" s="80" t="s">
        <v>1462</v>
      </c>
      <c r="AI1" s="80" t="s">
        <v>1472</v>
      </c>
      <c r="AJ1" s="80" t="s">
        <v>1473</v>
      </c>
      <c r="AK1" s="80" t="s">
        <v>1474</v>
      </c>
      <c r="AL1" s="80" t="s">
        <v>1475</v>
      </c>
      <c r="AM1" s="80" t="s">
        <v>1476</v>
      </c>
      <c r="AN1" s="80" t="s">
        <v>1477</v>
      </c>
      <c r="AO1" s="79" t="s">
        <v>1478</v>
      </c>
      <c r="AP1" s="80" t="s">
        <v>2342</v>
      </c>
      <c r="AQ1" s="80" t="s">
        <v>2480</v>
      </c>
      <c r="AR1" s="80" t="s">
        <v>2481</v>
      </c>
      <c r="AS1" s="80" t="s">
        <v>2482</v>
      </c>
      <c r="AT1" s="80" t="s">
        <v>2483</v>
      </c>
      <c r="AU1" s="87" t="s">
        <v>0</v>
      </c>
      <c r="AV1" s="87" t="str">
        <f>IF(SUM(B2:B2)&gt;COUNTA(B2:B2),"Cambiar ID_SERV a Texto","OK ID_SERV")</f>
        <v>OK ID_SERV</v>
      </c>
      <c r="AW1" s="88" t="s">
        <v>2339</v>
      </c>
      <c r="AX1" s="85" t="s">
        <v>1465</v>
      </c>
      <c r="AY1" s="87" t="s">
        <v>1252</v>
      </c>
      <c r="AZ1" s="89" t="s">
        <v>1253</v>
      </c>
      <c r="BA1" s="87" t="s">
        <v>1254</v>
      </c>
      <c r="BB1" s="85" t="s">
        <v>45</v>
      </c>
      <c r="BC1" s="86" t="s">
        <v>1322</v>
      </c>
      <c r="BD1" s="84" t="s">
        <v>6</v>
      </c>
      <c r="BE1" s="85" t="s">
        <v>1323</v>
      </c>
      <c r="BF1" s="85" t="s">
        <v>1324</v>
      </c>
      <c r="BG1" s="86" t="s">
        <v>1325</v>
      </c>
      <c r="BH1" s="90" t="s">
        <v>46</v>
      </c>
      <c r="BI1" s="91" t="s">
        <v>47</v>
      </c>
      <c r="BJ1" s="84" t="s">
        <v>8</v>
      </c>
      <c r="BK1" s="84" t="s">
        <v>9</v>
      </c>
      <c r="BL1" s="84" t="s">
        <v>10</v>
      </c>
      <c r="BM1" s="92" t="str">
        <f>IF(SUM(Q2:Q2)&gt;COUNTA(Q2:Q2),"Cambiar REGION a Texto","OK REGION")</f>
        <v>OK REGION</v>
      </c>
      <c r="BN1" s="88" t="s">
        <v>2340</v>
      </c>
      <c r="BO1" s="84" t="s">
        <v>11</v>
      </c>
      <c r="BP1" s="85" t="s">
        <v>12</v>
      </c>
      <c r="BQ1" s="85" t="s">
        <v>14</v>
      </c>
      <c r="BR1" s="84" t="s">
        <v>15</v>
      </c>
      <c r="BS1" s="84" t="s">
        <v>48</v>
      </c>
      <c r="BT1" s="84" t="s">
        <v>49</v>
      </c>
      <c r="BU1" s="84" t="s">
        <v>26</v>
      </c>
      <c r="BV1" s="84" t="s">
        <v>27</v>
      </c>
      <c r="BW1" s="85" t="s">
        <v>44</v>
      </c>
      <c r="BX1" s="85" t="s">
        <v>50</v>
      </c>
      <c r="BY1" s="85" t="s">
        <v>31</v>
      </c>
      <c r="BZ1" s="85" t="s">
        <v>33</v>
      </c>
      <c r="CA1" s="85" t="s">
        <v>34</v>
      </c>
      <c r="CB1" s="85" t="s">
        <v>51</v>
      </c>
      <c r="CC1" s="85" t="s">
        <v>41</v>
      </c>
      <c r="CD1" s="85" t="s">
        <v>42</v>
      </c>
      <c r="CE1" s="85" t="s">
        <v>1461</v>
      </c>
      <c r="CF1" s="86" t="s">
        <v>1463</v>
      </c>
      <c r="CG1" s="85" t="s">
        <v>1464</v>
      </c>
      <c r="CH1" s="85" t="s">
        <v>1472</v>
      </c>
      <c r="CI1" s="85" t="s">
        <v>1473</v>
      </c>
      <c r="CJ1" s="85" t="s">
        <v>1474</v>
      </c>
      <c r="CK1" s="85" t="s">
        <v>1475</v>
      </c>
      <c r="CL1" s="85" t="s">
        <v>1476</v>
      </c>
      <c r="CM1" s="85" t="s">
        <v>1477</v>
      </c>
      <c r="CN1" s="85" t="s">
        <v>1478</v>
      </c>
      <c r="CO1" s="85" t="s">
        <v>2342</v>
      </c>
      <c r="CP1" s="85" t="s">
        <v>2480</v>
      </c>
      <c r="CQ1" s="85" t="s">
        <v>2481</v>
      </c>
      <c r="CR1" s="85" t="s">
        <v>2482</v>
      </c>
      <c r="CS1" s="85" t="s">
        <v>2483</v>
      </c>
      <c r="CT1" s="93">
        <v>45747</v>
      </c>
      <c r="CU1" s="93">
        <f>+CT1+1</f>
        <v>45748</v>
      </c>
      <c r="CV1" s="150">
        <v>500000</v>
      </c>
    </row>
    <row r="2" spans="1:100" ht="14.25" customHeight="1">
      <c r="B2" s="178"/>
      <c r="AI2" s="95"/>
      <c r="AJ2" s="95"/>
      <c r="AK2" s="95"/>
      <c r="AM2" s="95"/>
      <c r="AU2" s="175" t="str">
        <f>IF(A2="","Celda vacía",IF(OR(       AND(A2="D",R2&lt;&gt;"PERSONAL MÉDICO" ), AND(A2="M",R2="PERSONAL MÉDICO")),"-","Revisar TIPO_INFO, si posee estamento PERSONAL MÉDICO toma el valor M"))</f>
        <v>Celda vacía</v>
      </c>
      <c r="AV2" s="175" t="str">
        <f>IF(B2="","Celda vacía",IF(LEN(B2)=4,REPLACE(B2,1,6,CONCATENATE("00",B2)),IF(LEN(B2)=5,REPLACE(B2,1,6,CONCATENATE("0",B2)),IF(LEN(B2)=6,REPLACE(B2,1,6,B2),IF(AND(LEN(B2)&gt;6,OR(LEFT(B2,4)="1202", LEFT(B2,4)="1703", LEFT(B2,4)="3101",LEFT(B2,4)="0201",LEFT(B2,4)="0706")),REPLACE(B2,1,LEN(B2),B2),"Revisar")))))</f>
        <v>Celda vacía</v>
      </c>
      <c r="AW2" s="79"/>
      <c r="AX2" s="80" t="str">
        <f t="shared" ref="AX2" si="0">IF(B2="","Celda vacía",IF(ISERROR(IF(B2="","",VLOOKUP(B2,Codigo,3,0))),"Corregir código servicio",IF(B2="","",VLOOKUP(B2,Codigo,3,0))))</f>
        <v>Celda vacía</v>
      </c>
      <c r="AY2" s="69" t="str">
        <f t="shared" ref="AY2" si="1">IF(C2="","Celda vacía",IF(C2&gt;600000,"-","Revisar con Edad"))</f>
        <v>Celda vacía</v>
      </c>
      <c r="AZ2" s="69" t="str">
        <f t="shared" ref="AZ2" si="2">IF(D2="","Celda vacía",IF(D2="E","-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</f>
        <v>Celda vacía</v>
      </c>
      <c r="BA2" s="69" t="str">
        <f t="shared" ref="BA2" si="3">IF(C2="","Celda vacía",IF(D2="E","-",IF(IF(AZ2=11,0,IF(AZ2=10,"K",AZ2))=D2,"-","Corregir RUN")))</f>
        <v>Celda vacía</v>
      </c>
      <c r="BB2" s="81" t="str">
        <f>IF(ISERROR(IF(H2="","Celda vacía",IF(DATEDIF(H2,$CT$1,"y")=I2,"-",DATEDIF(H2,$CT$1,"y")))),"Revisar FECHA_NAC y EDAD",IF(H2="","Celda vacía",IF(DATEDIF(H2,$CT$1,"y")=I2,"-",DATEDIF(H2,$CT$1,"y"))))</f>
        <v>Celda vacía</v>
      </c>
      <c r="BC2" s="82" t="str">
        <f t="shared" ref="BC2" si="4">IF(IF(ISERROR(IF(BB2="-",I2,BB2)),"Revisar EDAD",IF(BB2="-",I2,BB2))&lt;18,"Revisar FECHA_NAC y EDAD",IF(ISERROR(IF(BB2="-",I2,BB2)),"Revisar EDAD",IF(BB2="-",I2,BB2)))</f>
        <v>Celda vacía</v>
      </c>
      <c r="BD2" s="69" t="str">
        <f>IF(J2="","Celda vacía",IF(OR(J2="M",J2="H",J2="X"),  IF(J2="M", "Identifica este registro como MUJER",  IF(J2="H","Identifica este registro como HOMBRE", IF(J2="X","Identifica este registro como NO BINARIO"))),  "Validar con Tabla N°01")   )</f>
        <v>Celda vacía</v>
      </c>
      <c r="BE2" s="69" t="str">
        <f t="shared" ref="BE2" si="5">IF(L2="","Celda vacía",IF((I2-L2)&lt;14,"Revisar","-"))</f>
        <v>Celda vacía</v>
      </c>
      <c r="BF2" s="83" t="str">
        <f>IF(L2="","ANTIG_SERV Vacia",
IF(K2="","INGRESO_SERV Vacia, debe completar",
IF(K2&gt;$CT$1,"INGRESO_SERV fuera de rango",
IF(L2=ROUND(DATEDIF(K2,$CT$1,"d")/365,1),"-",IF(L2-ROUND(DATEDIF(K2,$CT$1,"d")/365,1)&gt;0.4,"Error en ANTIG_SERV",IF(L2-ROUND(DATEDIF(K2,$CT$1,"d")/365,1)&lt;(-0.4),"Revisar ANTIG_SERV","-"))))))</f>
        <v>ANTIG_SERV Vacia</v>
      </c>
      <c r="BG2" s="83" t="str">
        <f>IF(K2="","Celda vacía",TRUNC(DATEDIF(K2,$CT$1,"y")+(DATEDIF(K2,$CT$1,"ym")/12),1))</f>
        <v>Celda vacía</v>
      </c>
      <c r="BH2" s="83" t="str">
        <f t="shared" ref="BH2" si="6">IF(OR(L2&gt;70,M2&gt;70),"Revisar ANTIG_SERV y ANTIG_AP",IF(L2="","Celda ANTIG_SERV vacía",IF(M2="","ANTIG_AP Vacía",IF(M2&gt;=L2,"-","Revisar"))))</f>
        <v>Celda ANTIG_SERV vacía</v>
      </c>
      <c r="BI2" s="69" t="str">
        <f t="shared" ref="BI2" si="7">IF(M2="","Celda ANTIG_AP vacía",IF((I2-M2)&lt;14,"Revisar","-"))</f>
        <v>Celda ANTIG_AP vacía</v>
      </c>
      <c r="BJ2" s="69" t="str">
        <f t="shared" ref="BJ2" si="8">IF(N2="","Celda vacía",IF(ISERROR(VLOOKUP(N2,Tabla_02_Inst.Previsional,1,0)),"Revisar","-"))</f>
        <v>Celda vacía</v>
      </c>
      <c r="BK2" s="69" t="str">
        <f t="shared" ref="BK2" si="9">IF(O2="","Celda vacía",IF(ISERROR(VLOOKUP(O2,Tabla_03_Inst.Salud,1,0)),"Revisar","-"))</f>
        <v>Celda vacía</v>
      </c>
      <c r="BL2" s="69" t="str">
        <f t="shared" ref="BL2" si="10">IF(P2="","Celda vacía",IF(OR(AND(P2&lt;&gt;80,U2="CT"),AND(P2&lt;&gt;80,U2="JP")),"Revisar SIST_REM respecto de C_JURIDICA",IF(ISERROR(VLOOKUP(P2,Tabla_04_SIST.REM_SLE,1,0)),IF(ISERROR(VLOOKUP(P2,Tabla_04_SIST.REM,1,0)),"Revisar","-"),IF(ISERROR(VLOOKUP(B2,Servicios_Locales,1,FALSE)),"SIST_REM es solo para un Servicio Local","-"))))</f>
        <v>Celda vacía</v>
      </c>
      <c r="BM2" s="69" t="str">
        <f>IF(Q2="","Celda vacía",IF(LEN(Q2)&lt;5,IF(LEN(Q2)=1,REPLACE(Q2,1,5,CONCATENATE("0000",Q2)),IF(LEN(Q2)=2,REPLACE(Q2,1,5,CONCATENATE("000",Q2)),IF(LEN(Q2)=3,REPLACE(Q2,1,5,CONCATENATE("00",Q2)),IF(LEN(Q2)=4,REPLACE(Q2,1,5,CONCATENATE("0",Q2)),IF(LEN(Q2)=5,REPLACE(Q2,1,5,Q2),""))))),IF(LEN(Q2)=1,REPLACE(Q2,1,5,CONCATENATE("0000",Q2)),IF(LEN(Q2)=2,REPLACE(Q2,1,5,CONCATENATE("000",Q2)),IF(LEN(Q2)=3,REPLACE(Q2,1,5,CONCATENATE("00",Q2)),IF(LEN(Q2)=4,REPLACE(Q2,1,5,CONCATENATE("0",Q2)),IF(LEN(Q2)=5,REPLACE(Q2,1,5,Q2),"")))))))</f>
        <v>Celda vacía</v>
      </c>
      <c r="BN2" s="79"/>
      <c r="BO2" s="69" t="str">
        <f>IF(Q2="","Celda vacía",IF(ISERROR(VLOOKUP(Q2,Tabla_05_Region,1,0)),"Revisar","-"))</f>
        <v>Celda vacía</v>
      </c>
      <c r="BP2" s="174" t="str">
        <f>IF(R2="","Celda vacía", IF(P2="","SIST_REM vacío, no permite validar estamento",IF(R2="TEC_PED",IF(P2=15,"-","Revisar. Estamento no corresponde a sist. remuneraciones"),IF(OR(P2=10,P2=40,P2=60,P2=70),IF(ISERROR(VLOOKUP(R2,Tabla_06_10_40_60_70_EUS,1,0)),"Revisar. Estamento no corresponde a sist. remuneraciones","-"),
IF(AND(A3="D",P2=11,R2="DIRECTIVO"),"Dual",
IF(OR(P2=11,P2=12),IF(ISERROR(VLOOKUP(R2,Tabla_06_11_12_15076_19664,1,0)),"Revisar. Estamento no corresponde a sist. remuneraciones","-"),
IF(P2=13,IF(ISERROR(VLOOKUP(R2,Tabla_06_13,1,0)),"Revisar. Estamento no corresponde a sist. remuneraciones","-"),
IF(P2=14,IF(ISERROR(VLOOKUP(R2,Tabla_06_14,1,0)),"Revisar. Estamento no corresponde a sist. remuneraciones","-"),
IF(P2=15,IF(ISERROR(VLOOKUP(R2,Tabla_06_15,1,0)),"Revisar. Estamento no corresponde a sist. remuneraciones","-"),
IF(P2=61,IF(ISERROR(VLOOKUP(R2,Tabla_06_DFL29_61_Experimentales,1,0)),"Revisar. Estamento no corresponde a sist. remuneraciones.","-"),IF(P2=20,IF(ISERROR(VLOOKUP(R2,Tabla_06_20_Fiscalizadores,1,0)),"Revisar. Estamento no corresponde a sist. remuneraciones","-"),IF(P2=80,IF(ISERROR(VLOOKUP(R2,Tabla_06_80_Codigo_del_Trabajo,1,0)),"Revisar. Estamento no corresponde a sist. remuneraciones","-"),IF(P2=30,IF(ISERROR(VLOOKUP(R2,Tabla_06_30_Poder_Judicial,1,0)),"Revisar. Estamento no corresponde a sist. remuneraciones","-"),IF(ISERROR(VLOOKUP(R2,Tabla_06_50_Ministerio_Publico,1,0)),"Revisar. Estamento no corresponde a sist. remuneraciones","-"))))))))
)))) ))</f>
        <v>Celda vacía</v>
      </c>
      <c r="BQ2" s="69" t="str">
        <f>IF(ISERROR(IF(S2="","Celda vacía",IF(AND(OR(B2="170301",B2="070601",B2="080110"),R2="JEFE SUP. DE SERVICIO",S2=1),"-",IF(IF(OR(B2="230101",B2="210701",B2="170201",B2="240201",B2="072101"),IF(ISERROR(VLOOKUP(CONCATENATE(B2,S2),REM_Codigo_Especiales,1,0)),"Revisar","-"))="-","-",IF(IF(OR(P2=10,P2=60,P2=70),VLOOKUP(S2,REM_10_60_70_EUS,1,0),IF(P2=20,VLOOKUP(S2,REM_20_Fiscalizadores,1,0),IF(P2=30,VLOOKUP(S2,REM_30_JUDICIAL,1,0),IF(P2=80,VLOOKUP(S2,REM_80_Codigo_del_Trabajo,1,0),IF(P2=40,VLOOKUP(S2,REM_40_CONGRESO,1,0),IF(OR(P2=13, P2=14, P2=15,  AND(A3="M",P2=11,R2="PERSONAL MÉDICO")),IF(ISERROR(VLOOKUP(S2,REM_11_12_PERSONAL_MEDICO_18834,1,0)),"Revisar",VLOOKUP(S2,REM_11_12_PERSONAL_MEDICO_18834,1,0)),IF(AND(A3="M",P2=11,R2="DIRECTIVO"),IF(ISERROR(VLOOKUP(S2,REM_11_PERSONAL_MEDICO_DIRECTIVO,1,0)),"Revisar",VLOOKUP(S2,REM_11_PERSONAL_MEDICO_DIRECTIVO,1,0)),IF(AND(A3="M",P2=12,R2="PERSONAL MÉDICO"),IF(ISERROR(VLOOKUP(S2,REM_11_12_PERSONAL_MEDICO_18834,1,0)),"Revisar",VLOOKUP(S2,REM_11_12_PERSONAL_MEDICO_18834,1,0)),IF(AND(A3="M",P2=61,R2="PERSONAL MÉDICO"),IF(ISERROR(VLOOKUP(S2,REM_61_ESCALA_A_Personal_Medico_TIPOB,1,0)),"Revisar",VLOOKUP(S2,REM_61_ESCALA_A_Personal_Medico_TIPOB,1,0)),IF(AND(A3="D",P2=61),IF(OR(R2="JEFE SUP. DE SERVICIO",R2="DIRECTIVO",R2="PROFESIONAL",R2="TÉCNICO",R2="ADMINISTRATIVO",R2="AUXILIAR"),IF(ISERROR(VLOOKUP(S2,REM_61_BC,1,0)),"Revisar",VLOOKUP(S2,REM_61_BC,1,0)),"Revisar")))))))))))=S2,"-","Revisar"))))),"Revisar",IF(S2="","Celda vacía",IF(AND(OR(B2="170301",B2="070601"),R2="JEFE SUP. DE SERVICIO",S2=1),"-",IF(IF(OR(B2="230101",B2="210701",B2="170201",B2="240201",B2="072101"),IF(ISERROR(VLOOKUP(CONCATENATE(B2,S2),REM_Codigo_Especiales,1,0)),"Revisar","-"))="-","-",IF(IF(OR(P2=10,P2=60,P2=70),VLOOKUP(S2,REM_10_60_70_EUS,1,0),IF(P2=20,VLOOKUP(S2,REM_20_Fiscalizadores,1,0),IF(P2=30,VLOOKUP(S2,REM_30_JUDICIAL,1,0),IF(P2=80,VLOOKUP(S2,REM_80_Codigo_del_Trabajo,1,0),IF(P2=40,VLOOKUP(S2,REM_40_CONGRESO,1,0),IF(AND(A3="M",P2=11,R2="PERSONAL MÉDICO"),IF(ISERROR(VLOOKUP(S2,REM_11_12_PERSONAL_MEDICO_18834,1,0)),"Revisar",VLOOKUP(S2,REM_11_12_PERSONAL_MEDICO_18834,1,0)),IF(AND(A3="M",P2=11,R2="DIRECTIVO"),IF(ISERROR(VLOOKUP(S2,REM_11_PERSONAL_MEDICO_DIRECTIVO,1,0)),"Revisar",VLOOKUP(S2,REM_11_PERSONAL_MEDICO_DIRECTIVO,1,0)),IF( OR(P2=13, P2=14, P2=15,AND(A3="M",P2=12,R2="PERSONAL MÉDICO")),IF(ISERROR(VLOOKUP(S2,REM_11_12_PERSONAL_MEDICO_18834,1,0)),"Revisar",VLOOKUP(S2,REM_11_12_PERSONAL_MEDICO_18834,1,0)),IF(AND(A3="M",P2=61,R2="PERSONAL MÉDICO"),IF(ISERROR(VLOOKUP(S2,REM_61_ESCALA_A_Personal_Medico_TIPOB,1,0)),"Revisar",VLOOKUP(S2,REM_61_ESCALA_A_Personal_Medico_TIPOB,1,0)),IF(AND(A3="D",P2=61),IF(OR(R2="JEFE SUP. DE SERVICIO",R2="DIRECTIVO",R2="PROFESIONAL",R2="TÉCNICO",R2="ADMINISTRATIVO",R2="AUXILIAR"),IF(ISERROR(VLOOKUP(S2,REM_61_BC,1,0)),"Revisar",VLOOKUP(S2,REM_61_BC,1,0)),"Revisar")))))))))))=S2,"-",IF(AND(A3="D",P2=11,R2="DIRECTIVO"),"Dual","Revisar"))))))</f>
        <v>Celda vacía</v>
      </c>
      <c r="BR2" s="69" t="str">
        <f>IF(T2="","Celda Vacía",IF(ISERROR(VLOOKUP(T2,Tabla_11_Nivel_Ley_Medica,1,0)),"Revisar",IF(ISERROR(VLOOKUP(B2,SSALUD,1,0)),"-",IF(ISERROR(VLOOKUP(T2,SSALUD,1,0)),"-",VLOOKUP(T2,SSALUD,1,0)))))</f>
        <v>Celda Vacía</v>
      </c>
      <c r="BS2" s="69" t="str">
        <f>IF(U2="","Celda vacía",IF(OR(P2=10,P2=11,P2=12,P2=13,P2=14,P2=15,P2=20,P2=30,P2=40,P2=50,P2=60,P2=70),IF(ISERROR(VLOOKUP(U2,Tabla_07_CJ_Menos_SIST_REM_61_80,1,0)),"Revisar","-"),IF(OR(P2=61,P2=80),IF(ISERROR(VLOOKUP(U2,Tabla_07_CJ_61_80,1,0)),"Revisar","-"))))</f>
        <v>Celda vacía</v>
      </c>
      <c r="BT2" s="69" t="str">
        <f>IF(V2="","Celda vacía",
IF(AND(U2="PLANTA",OR(V2="TIT",V2="SUP")),"-",
IF(AND(OR(U2="CONTRATA",U2="HAG"),V2="NNN"),"-",
IF(AND(OR(U2="CT",U2="JP"),OR(V2="IND",V2="PFJ")),"-",
"Revisar"))))</f>
        <v>Celda vacía</v>
      </c>
      <c r="BU2" s="69" t="str">
        <f>IF(W2="","Celda vacía",IF(OR(AND(W2&lt;=45,W2&gt;=1)),"-","Revisar"))</f>
        <v>Celda vacía</v>
      </c>
      <c r="BV2" s="69" t="str">
        <f>IF(X2="","Celda vacía",IF(ISERROR(VLOOKUP(X2,Tabla_09_S_N,1,0)),"Revisar","-"))</f>
        <v>Celda vacía</v>
      </c>
      <c r="BW2" s="69" t="str">
        <f>IF(Y2="","Celda vacía",IF(AND(Y2&lt;=$CT$1,Y2&gt;=K2),"-","Revisar con INGRESO_SERV"))</f>
        <v>Celda vacía</v>
      </c>
      <c r="BX2" s="174" t="str">
        <f>IF( AND(Y2&gt;Z2,Z2&lt;&gt;"00-00-0000"),"INICIO_NOM posterior al TERMINO_NOM",
IF(AND(U2="PLANTA",V2="SUP",  OR(Z2="00-00-0000", Z2&gt;=$CT$1)),"-",
IF(AND(OR(AND(U2="PLANTA",V2="TIT"),U2="INDEF",AND(U2="CT",V2="IND"),AND(U2="JP",V2="IND")),Z2="00-00-0000"),"-",
IF(AND(   OR(U2="CONTRATA",U2="HAG"  ),        AND(V2="NNN",Z2&lt;&gt;"00-00-0000", Z2&gt;=$CT$1 )       ),"-",
IF(AND(  OR(U2="JP",U2="CT"),V2="PFJ",Z2&lt;&gt;"00-00-0000",Z2&gt;=$CT$1),"-",
IF(AND(U2="PLANTA",OR(R2="DIRECTIVO",R2="JEFE SUP. DE SERVICIO"),AA2&lt;&gt;"SN", OR(Z2="00-00-0000", Z2&lt;&gt;"00-00-0000" ),Z2&gt;=$CT$1),"-",
IF(Z2="","Celda vacía",
IF(Z2&lt;$CT$1,"Informar en CESE",
IF(Z2="","Celda vacía","Revisar fecha Termino_nom considerando la c_juridica y c_desempeño declarada")))))))))</f>
        <v>Celda vacía</v>
      </c>
      <c r="BY2" s="69" t="str">
        <f>IF(AA2="","Celda vacía",IF(OR(R2="AUT. DE GOB.",R2="JEFE SUP. DE SERVICIO"),IF(AA2="I","-","Revisar"),IF(R2="DIRECTIVO",IF(ISERROR(VLOOKUP(AA2,Tabla_10_Nivel_ADP,1,0)),"Revisar","-"),IF(AA2="SN","-","Revisar"))))</f>
        <v>Celda vacía</v>
      </c>
      <c r="BZ2" s="69" t="str">
        <f>IF(AB2="","Celda vacía",IF(IF(OR(CONCATENATE(R2,V2)="DIRECTIVOTIT",CONCATENATE(R2,V2)="DIRECTIVOSUP",CONCATENATE(R2,V2)="DIRECTIVOIND",CONCATENATE(R2,V2)="JEFE SUP. DE SERVICIOTIT",CONCATENATE(R2,V2)="JEFE SUP. DE SERVICIOSUP",CONCATENATE(R2,V2)="JEFE SUP. DE SERVICIOIND"),VLOOKUP(AB2,Tabla_09_S_N,1,0),"N")=AB2,"-","Revisar columna SEL_ADP"))</f>
        <v>Celda vacía</v>
      </c>
      <c r="CA2" s="69" t="str">
        <f>IF(AC2="","Celda vacía",  IF(  AND( AC2="S", AJ2="00"),"Revisar ASIGPROF respecto de EDU",   IF(IF(OR(P2=20,P2=61,P2=80,P2=11,P2=12),"N",IF(OR(R2="PROFESIONAL",R2="AUT. DE GOB.",R2="JEFE SUP. DE SERVICIO",R2="DIRECTIVO"),"S",VLOOKUP(AC2,Tabla_09_S_N,1,0)))=AC2,"-","Revisar ASIGPROF con ESTAMENTO y SIST_REM") ) )</f>
        <v>Celda vacía</v>
      </c>
      <c r="CB2" s="69" t="str">
        <f>IF(AD2="","Celda vacía",IF(ISERROR(VLOOKUP(AD2,ZONA_LEY_19354,1,0)),"Revisar","-"))</f>
        <v>Celda vacía</v>
      </c>
      <c r="CC2" s="69" t="str">
        <f>IF(AE2="","Celda vacía",IF(IF(AF2&gt;0,0,IF(AE2&lt;=15,AE2,"Revisar"))=AE2,"-","Revisar"))</f>
        <v>Celda vacía</v>
      </c>
      <c r="CD2" s="76" t="str">
        <f>IF(AF2="","Celda vacía",IF(AE2=0,IF(AF2=0,"-",IF(AND(AF2&lt;=13,AF2&gt;0),IF(OR(P2=11,P2=12,MID(B2,1,2)="11"),"-","Revisar"))),IF(OR(CC2="Celda vacía",CC2="-"),"-","Revisar. Informar Bienios o trienios")))</f>
        <v>Celda vacía</v>
      </c>
      <c r="CE2" s="69" t="str">
        <f t="shared" ref="CE2" si="11">IF(AG2="","Celda vacía",IF(AG2&lt;=$CT$1,IF(AG2&gt;=K2,"-","Inconsistencia entre fecha de INGRESO_SERV e INGRESO_CJ"),"INGRESO_CJ posterior a la fecha de corte"))</f>
        <v>Celda vacía</v>
      </c>
      <c r="CF2" s="69" t="str">
        <f>IF(AG2="","Celda vacía",TRUNC(DATEDIF(AG2,$CU$1,"y")+(DATEDIF(AG2,$CU$1,"ym")/12),1))</f>
        <v>Celda vacía</v>
      </c>
      <c r="CG2" s="76" t="str">
        <f>IF(AH2="","Celda vacía",IF(INT(AH2)=ROUND(DATEDIF(AG2,$CU$1,"d")/365,1),"-",IF(INT(AH2)-ROUND(DATEDIF(AG2,$CU$1,"d")/365,1)&gt;1,"Error en ANTIG_CJ",IF(INT(AH2)-ROUND(DATEDIF(AG2,$CU$1,"d")/365,1)&lt;(-1),"Error en ANTIG_CJ","-"))))</f>
        <v>Celda vacía</v>
      </c>
      <c r="CH2" s="76" t="str">
        <f t="shared" ref="CH2" si="12">IF(AI2="","Celda vacía",IF(ISERROR(VLOOKUP(AI2,Tabla_29_PAIS,1,0)),"Revisar","-"))</f>
        <v>Celda vacía</v>
      </c>
      <c r="CI2" s="76" t="str">
        <f t="shared" ref="CI2" si="13">IF(AJ2="","Celda vacía",IF(ISERROR(VLOOKUP(AJ2,Tabla_23_EDU,1,0)),"Revisar","-"))</f>
        <v>Celda vacía</v>
      </c>
      <c r="CJ2" s="76" t="str">
        <f>IF(AK2="","Celda vacía",  IF(AND( AK2="0001", AJ2&lt;&gt;"00"),"Revisar TITULO respecto de EDU",   IF(ISERROR(VLOOKUP(AK2,Tabla_30_TITULO,1,0)),"Revisar","-"))   )</f>
        <v>Celda vacía</v>
      </c>
      <c r="CK2" s="76" t="str">
        <f t="shared" ref="CK2" si="14">IF(AL2="","Celda vacía",IF(ISERROR(VLOOKUP(AL2,TABLA_26_OTROS_EDU,1,0)),"Revisar","-"))</f>
        <v>Celda vacía</v>
      </c>
      <c r="CL2" s="76" t="str">
        <f t="shared" ref="CL2" si="15">IF(AM2="","Celda vacía",IF(ISERROR(VLOOKUP(AM2,TABLA_31_ESPECIALIDAD,1,0)),"Revisar","-"))</f>
        <v>Celda vacía</v>
      </c>
      <c r="CM2" s="76" t="str">
        <f t="shared" ref="CM2" si="16">IF(AN2="","Celda vacía",IF(ISERROR(VLOOKUP(AN2,TABLA_32_UNIDAD,1,0)),"Revisar","-"))</f>
        <v>Celda vacía</v>
      </c>
      <c r="CN2" s="76" t="str">
        <f t="shared" ref="CN2" si="17">+IF(AO2="","Celda vacía", IF(AO2&gt;=0,"-","Revisar"))</f>
        <v>Celda vacía</v>
      </c>
      <c r="CO2" s="76" t="str">
        <f t="shared" ref="CO2" si="18">IF(AP2="","Celda vacia",IF(AP2=0,"Corregir campo RENTA, viene con cero",IF(ISNUMBER(AP2)=FALSE,"Valor informado no es numerico",IF( AND(AP2&lt;Ingreso_Minimo, W2&gt;=44         ),"Revisar campo RENTA, valor menor al ingreso mínimo","-"))))</f>
        <v>Celda vacia</v>
      </c>
      <c r="CP2" s="76" t="str">
        <f>IF(AQ2="","Celda vacía",IF(ISERROR(VLOOKUP(AQ2,Tabla_34_modalidad,1,0)),"Revisar","-"))</f>
        <v>Celda vacía</v>
      </c>
      <c r="CQ2" s="76" t="str">
        <f>IF(AR2="","Celda vacía",IF(   OR( AND( AQ2="REMOTO",AR2&gt;=0,AR2&lt;=99), AND(AQ2="TELETRABAJO",AR2&gt;=0,AR2&lt;=99) ),"-",IF( AND(AQ2="PRESENCIAL",AR2=100 ),"-","Revisar porcentaje para la modalidad seleccionada")))</f>
        <v>Celda vacía</v>
      </c>
      <c r="CR2" s="76" t="str">
        <f>IF(AS2="","Celda vacía",IF(ISERROR(VLOOKUP(AS2,Tabla_35_origen,1,0)),"Revisar",
IF(AND(AQ2="PRESENCIAL",AS2&lt;&gt;"REGULAR"),"Revisar, modalidad presencial solo puede tomar valor origen REGULAR",IF(AND(AQ2="TELETRABAJO",AS2&lt;&gt;"PERMANENTE"),"Revisar, modalidad TELETRABAJO solo puede tomar valor origen PERMANENTE",IF(AND(AQ2="REMOTO",AND(AS2&lt;&gt;"ANUAL",AS2&lt;&gt;"CONTRACTUAL")),"Revisar, modalidad REMOTO solo puede tomar valor origen ANUAL o CONTRACTUAL","-")))))</f>
        <v>Celda vacía</v>
      </c>
      <c r="CS2" s="76" t="str">
        <f>IF(AT2="","Celda vacía",IF(ISERROR(VLOOKUP(AT2,Tabla_36_turno,1,0)),"Revisar","-"))</f>
        <v>Celda vacía</v>
      </c>
    </row>
    <row r="3" spans="1:100">
      <c r="B3" s="178"/>
      <c r="AI3" s="95"/>
      <c r="AJ3" s="95"/>
      <c r="AK3" s="95"/>
      <c r="AM3" s="95"/>
      <c r="AU3" s="175"/>
      <c r="AV3" s="175"/>
      <c r="AX3" s="80"/>
      <c r="BL3" s="69"/>
    </row>
    <row r="4" spans="1:100">
      <c r="B4" s="178"/>
      <c r="AI4" s="95"/>
      <c r="AJ4" s="95"/>
      <c r="AK4" s="95"/>
      <c r="AM4" s="95"/>
      <c r="AV4" s="175"/>
      <c r="AX4" s="80"/>
      <c r="BL4" s="69"/>
    </row>
    <row r="5" spans="1:100">
      <c r="B5" s="178"/>
      <c r="AI5" s="95"/>
      <c r="AJ5" s="95"/>
      <c r="AK5" s="95"/>
      <c r="AM5" s="95"/>
      <c r="AV5" s="175"/>
      <c r="AX5" s="80"/>
      <c r="BL5" s="69"/>
    </row>
    <row r="6" spans="1:100">
      <c r="B6" s="178"/>
      <c r="AI6" s="95"/>
      <c r="AJ6" s="95"/>
      <c r="AK6" s="95"/>
      <c r="AM6" s="95"/>
      <c r="AV6" s="175"/>
      <c r="AX6" s="80"/>
      <c r="BL6" s="69"/>
    </row>
    <row r="7" spans="1:100">
      <c r="B7" s="178"/>
      <c r="AI7" s="95"/>
      <c r="AJ7" s="95"/>
      <c r="AK7" s="95"/>
      <c r="AM7" s="95"/>
      <c r="AV7" s="175"/>
      <c r="AX7" s="80"/>
      <c r="BL7" s="69"/>
    </row>
    <row r="8" spans="1:100">
      <c r="B8" s="178"/>
      <c r="AI8" s="95"/>
      <c r="AJ8" s="95"/>
      <c r="AK8" s="95"/>
      <c r="AM8" s="95"/>
      <c r="AV8" s="175"/>
      <c r="AX8" s="80"/>
      <c r="BL8" s="69"/>
    </row>
    <row r="9" spans="1:100">
      <c r="B9" s="178"/>
      <c r="AI9" s="95"/>
      <c r="AJ9" s="95"/>
      <c r="AK9" s="95"/>
      <c r="AM9" s="95"/>
      <c r="BL9" s="69"/>
    </row>
    <row r="10" spans="1:100">
      <c r="B10" s="178"/>
      <c r="AI10" s="95"/>
      <c r="AJ10" s="95"/>
      <c r="AK10" s="95"/>
      <c r="AM10" s="95"/>
      <c r="BL10" s="69"/>
    </row>
    <row r="11" spans="1:100">
      <c r="B11" s="178"/>
      <c r="AI11" s="95"/>
      <c r="AJ11" s="95"/>
      <c r="AK11" s="95"/>
      <c r="AM11" s="95"/>
      <c r="BL11" s="69"/>
    </row>
    <row r="12" spans="1:100">
      <c r="AI12" s="95"/>
      <c r="AJ12" s="95"/>
      <c r="AK12" s="95"/>
      <c r="AM12" s="95"/>
      <c r="BL12" s="69"/>
    </row>
    <row r="13" spans="1:100">
      <c r="AI13" s="95"/>
      <c r="AJ13" s="95"/>
      <c r="AK13" s="95"/>
      <c r="AM13" s="95"/>
      <c r="BL13" s="69"/>
    </row>
    <row r="14" spans="1:100">
      <c r="AI14" s="95"/>
      <c r="AJ14" s="95"/>
      <c r="AK14" s="95"/>
      <c r="AM14" s="95"/>
      <c r="BL14" s="69"/>
    </row>
    <row r="15" spans="1:100">
      <c r="AI15" s="95"/>
      <c r="AJ15" s="95"/>
      <c r="AK15" s="95"/>
      <c r="AM15" s="95"/>
      <c r="BL15" s="69"/>
    </row>
    <row r="16" spans="1:100">
      <c r="AI16" s="95"/>
      <c r="AJ16" s="95"/>
      <c r="AK16" s="95"/>
      <c r="AM16" s="95"/>
      <c r="BL16" s="69"/>
    </row>
    <row r="17" spans="35:64">
      <c r="AI17" s="95"/>
      <c r="AJ17" s="95"/>
      <c r="AK17" s="95"/>
      <c r="AM17" s="95"/>
      <c r="BL17" s="69"/>
    </row>
    <row r="18" spans="35:64">
      <c r="AI18" s="95"/>
      <c r="AJ18" s="95"/>
      <c r="AK18" s="95"/>
      <c r="AM18" s="95"/>
      <c r="BL18" s="69"/>
    </row>
    <row r="19" spans="35:64">
      <c r="AI19" s="95"/>
      <c r="AJ19" s="95"/>
      <c r="AK19" s="95"/>
      <c r="AM19" s="95"/>
      <c r="BL19" s="69"/>
    </row>
    <row r="20" spans="35:64">
      <c r="AI20" s="95"/>
      <c r="AJ20" s="95"/>
      <c r="AK20" s="95"/>
      <c r="AM20" s="95"/>
      <c r="BL20" s="69"/>
    </row>
    <row r="21" spans="35:64">
      <c r="AI21" s="95"/>
      <c r="AJ21" s="95"/>
      <c r="AK21" s="95"/>
      <c r="AM21" s="95"/>
      <c r="BL21" s="69"/>
    </row>
    <row r="22" spans="35:64">
      <c r="AI22" s="95"/>
      <c r="AJ22" s="95"/>
      <c r="AK22" s="95"/>
      <c r="AM22" s="95"/>
      <c r="BL22" s="69"/>
    </row>
    <row r="23" spans="35:64">
      <c r="AI23" s="95"/>
      <c r="AJ23" s="95"/>
      <c r="AK23" s="95"/>
      <c r="AM23" s="95"/>
      <c r="BL23" s="69"/>
    </row>
    <row r="24" spans="35:64">
      <c r="AI24" s="95"/>
      <c r="AJ24" s="95"/>
      <c r="AK24" s="95"/>
      <c r="AM24" s="95"/>
      <c r="BL24" s="69"/>
    </row>
    <row r="25" spans="35:64">
      <c r="AI25" s="95"/>
      <c r="AJ25" s="95"/>
      <c r="AK25" s="95"/>
      <c r="AM25" s="95"/>
      <c r="BL25" s="69"/>
    </row>
    <row r="26" spans="35:64">
      <c r="AI26" s="95"/>
      <c r="AJ26" s="95"/>
      <c r="AK26" s="95"/>
      <c r="AM26" s="95"/>
      <c r="BL26" s="69"/>
    </row>
    <row r="27" spans="35:64">
      <c r="AI27" s="95"/>
      <c r="AJ27" s="95"/>
      <c r="AK27" s="95"/>
      <c r="AM27" s="95"/>
      <c r="BL27" s="69"/>
    </row>
    <row r="28" spans="35:64">
      <c r="AI28" s="95"/>
      <c r="AJ28" s="95"/>
      <c r="AK28" s="95"/>
      <c r="AM28" s="95"/>
      <c r="BL28" s="69"/>
    </row>
    <row r="29" spans="35:64">
      <c r="AI29" s="95"/>
      <c r="AJ29" s="95"/>
      <c r="AK29" s="95"/>
      <c r="AM29" s="95"/>
      <c r="BL29" s="69"/>
    </row>
    <row r="30" spans="35:64">
      <c r="AI30" s="95"/>
      <c r="AJ30" s="95"/>
      <c r="AK30" s="95"/>
      <c r="AM30" s="95"/>
      <c r="BL30" s="69"/>
    </row>
    <row r="31" spans="35:64">
      <c r="AI31" s="95"/>
      <c r="AJ31" s="95"/>
      <c r="AK31" s="95"/>
      <c r="AM31" s="95"/>
      <c r="BL31" s="69"/>
    </row>
    <row r="32" spans="35:64">
      <c r="AI32" s="95"/>
      <c r="AJ32" s="95"/>
      <c r="AK32" s="95"/>
      <c r="AM32" s="95"/>
      <c r="BL32" s="69"/>
    </row>
    <row r="33" spans="35:64">
      <c r="AI33" s="95"/>
      <c r="AJ33" s="95"/>
      <c r="AK33" s="95"/>
      <c r="AM33" s="95"/>
      <c r="BL33" s="69"/>
    </row>
    <row r="34" spans="35:64">
      <c r="AI34" s="95"/>
      <c r="AJ34" s="95"/>
      <c r="AK34" s="95"/>
      <c r="AM34" s="95"/>
      <c r="BL34" s="69"/>
    </row>
    <row r="35" spans="35:64">
      <c r="AI35" s="95"/>
      <c r="AJ35" s="95"/>
      <c r="AK35" s="95"/>
      <c r="AM35" s="95"/>
      <c r="BL35" s="69"/>
    </row>
    <row r="36" spans="35:64">
      <c r="AI36" s="95"/>
      <c r="AJ36" s="95"/>
      <c r="AK36" s="95"/>
      <c r="AM36" s="95"/>
      <c r="BL36" s="69"/>
    </row>
    <row r="37" spans="35:64">
      <c r="BL37" s="69"/>
    </row>
    <row r="38" spans="35:64">
      <c r="BL38" s="69"/>
    </row>
    <row r="39" spans="35:64">
      <c r="BL39" s="69"/>
    </row>
    <row r="40" spans="35:64">
      <c r="BL40" s="69"/>
    </row>
    <row r="41" spans="35:64">
      <c r="BL41" s="69"/>
    </row>
    <row r="42" spans="35:64">
      <c r="BL42" s="69"/>
    </row>
    <row r="43" spans="35:64">
      <c r="BL43" s="69"/>
    </row>
    <row r="44" spans="35:64">
      <c r="BL44" s="69"/>
    </row>
    <row r="45" spans="35:64">
      <c r="BL45" s="69"/>
    </row>
    <row r="46" spans="35:64">
      <c r="BL46" s="69"/>
    </row>
    <row r="47" spans="35:64">
      <c r="BL47" s="69"/>
    </row>
    <row r="48" spans="35:64">
      <c r="BL48" s="69"/>
    </row>
    <row r="49" spans="64:64">
      <c r="BL49" s="69"/>
    </row>
    <row r="50" spans="64:64">
      <c r="BL50" s="69"/>
    </row>
    <row r="51" spans="64:64">
      <c r="BL51" s="69"/>
    </row>
    <row r="52" spans="64:64">
      <c r="BL52" s="69"/>
    </row>
    <row r="53" spans="64:64">
      <c r="BL53" s="69"/>
    </row>
    <row r="54" spans="64:64">
      <c r="BL54" s="69"/>
    </row>
    <row r="55" spans="64:64">
      <c r="BL55" s="69"/>
    </row>
    <row r="56" spans="64:64">
      <c r="BL56" s="69"/>
    </row>
    <row r="57" spans="64:64">
      <c r="BL57" s="69"/>
    </row>
    <row r="58" spans="64:64">
      <c r="BL58" s="69"/>
    </row>
    <row r="59" spans="64:64">
      <c r="BL59" s="69"/>
    </row>
    <row r="60" spans="64:64">
      <c r="BL60" s="69"/>
    </row>
    <row r="61" spans="64:64">
      <c r="BL61" s="69"/>
    </row>
    <row r="62" spans="64:64">
      <c r="BL62" s="69"/>
    </row>
    <row r="63" spans="64:64">
      <c r="BL63" s="69"/>
    </row>
    <row r="64" spans="64:64">
      <c r="BL64" s="69"/>
    </row>
    <row r="65" spans="64:64">
      <c r="BL65" s="69"/>
    </row>
    <row r="66" spans="64:64">
      <c r="BL66" s="69"/>
    </row>
    <row r="67" spans="64:64">
      <c r="BL67" s="69"/>
    </row>
    <row r="68" spans="64:64">
      <c r="BL68" s="69"/>
    </row>
    <row r="69" spans="64:64">
      <c r="BL69" s="69"/>
    </row>
    <row r="70" spans="64:64">
      <c r="BL70" s="69"/>
    </row>
    <row r="71" spans="64:64">
      <c r="BL71" s="69"/>
    </row>
    <row r="72" spans="64:64">
      <c r="BL72" s="69"/>
    </row>
    <row r="73" spans="64:64">
      <c r="BL73" s="69"/>
    </row>
    <row r="74" spans="64:64">
      <c r="BL74" s="69"/>
    </row>
    <row r="75" spans="64:64">
      <c r="BL75" s="69"/>
    </row>
    <row r="76" spans="64:64">
      <c r="BL76" s="69"/>
    </row>
    <row r="77" spans="64:64">
      <c r="BL77" s="69"/>
    </row>
    <row r="78" spans="64:64">
      <c r="BL78" s="69"/>
    </row>
    <row r="79" spans="64:64">
      <c r="BL79" s="69"/>
    </row>
    <row r="80" spans="64:64">
      <c r="BL80" s="69"/>
    </row>
    <row r="81" spans="64:64">
      <c r="BL81" s="69"/>
    </row>
    <row r="82" spans="64:64">
      <c r="BL82" s="69"/>
    </row>
    <row r="83" spans="64:64">
      <c r="BL83" s="69"/>
    </row>
    <row r="84" spans="64:64">
      <c r="BL84" s="69"/>
    </row>
    <row r="85" spans="64:64">
      <c r="BL85" s="69"/>
    </row>
    <row r="86" spans="64:64">
      <c r="BL86" s="69"/>
    </row>
    <row r="87" spans="64:64">
      <c r="BL87" s="69"/>
    </row>
    <row r="88" spans="64:64">
      <c r="BL88" s="69"/>
    </row>
    <row r="89" spans="64:64">
      <c r="BL89" s="69"/>
    </row>
    <row r="90" spans="64:64">
      <c r="BL90" s="69"/>
    </row>
    <row r="91" spans="64:64">
      <c r="BL91" s="69"/>
    </row>
    <row r="92" spans="64:64">
      <c r="BL92" s="69"/>
    </row>
    <row r="93" spans="64:64">
      <c r="BL93" s="69"/>
    </row>
    <row r="94" spans="64:64">
      <c r="BL94" s="69"/>
    </row>
    <row r="95" spans="64:64">
      <c r="BL95" s="69"/>
    </row>
    <row r="96" spans="64:64">
      <c r="BL96" s="69"/>
    </row>
    <row r="97" spans="64:64">
      <c r="BL97" s="69"/>
    </row>
    <row r="98" spans="64:64">
      <c r="BL98" s="69"/>
    </row>
    <row r="99" spans="64:64">
      <c r="BL99" s="69"/>
    </row>
    <row r="100" spans="64:64">
      <c r="BL100" s="69"/>
    </row>
    <row r="101" spans="64:64">
      <c r="BL101" s="69"/>
    </row>
    <row r="102" spans="64:64">
      <c r="BL102" s="69"/>
    </row>
    <row r="103" spans="64:64">
      <c r="BL103" s="69"/>
    </row>
    <row r="104" spans="64:64">
      <c r="BL104" s="69"/>
    </row>
    <row r="105" spans="64:64">
      <c r="BL105" s="69"/>
    </row>
    <row r="106" spans="64:64">
      <c r="BL106" s="69"/>
    </row>
    <row r="107" spans="64:64">
      <c r="BL107" s="69"/>
    </row>
    <row r="108" spans="64:64">
      <c r="BL108" s="69"/>
    </row>
    <row r="109" spans="64:64">
      <c r="BL109" s="69"/>
    </row>
    <row r="110" spans="64:64">
      <c r="BL110" s="69"/>
    </row>
    <row r="111" spans="64:64">
      <c r="BL111" s="69"/>
    </row>
    <row r="112" spans="64:64">
      <c r="BL112" s="69"/>
    </row>
    <row r="113" spans="64:64">
      <c r="BL113" s="69"/>
    </row>
    <row r="114" spans="64:64">
      <c r="BL114" s="69"/>
    </row>
    <row r="115" spans="64:64">
      <c r="BL115" s="69"/>
    </row>
    <row r="116" spans="64:64">
      <c r="BL116" s="69"/>
    </row>
    <row r="117" spans="64:64">
      <c r="BL117" s="69"/>
    </row>
    <row r="118" spans="64:64">
      <c r="BL118" s="69"/>
    </row>
    <row r="119" spans="64:64">
      <c r="BL119" s="69"/>
    </row>
    <row r="120" spans="64:64">
      <c r="BL120" s="69"/>
    </row>
    <row r="121" spans="64:64">
      <c r="BL121" s="69"/>
    </row>
    <row r="122" spans="64:64">
      <c r="BL122" s="69"/>
    </row>
    <row r="123" spans="64:64">
      <c r="BL123" s="69"/>
    </row>
    <row r="124" spans="64:64">
      <c r="BL124" s="69"/>
    </row>
    <row r="125" spans="64:64">
      <c r="BL125" s="69"/>
    </row>
    <row r="126" spans="64:64">
      <c r="BL126" s="69"/>
    </row>
    <row r="127" spans="64:64">
      <c r="BL127" s="69"/>
    </row>
    <row r="128" spans="64:64">
      <c r="BL128" s="69"/>
    </row>
    <row r="129" spans="64:64">
      <c r="BL129" s="69"/>
    </row>
    <row r="130" spans="64:64">
      <c r="BL130" s="69"/>
    </row>
    <row r="131" spans="64:64">
      <c r="BL131" s="69"/>
    </row>
    <row r="132" spans="64:64">
      <c r="BL132" s="69"/>
    </row>
    <row r="133" spans="64:64">
      <c r="BL133" s="69"/>
    </row>
    <row r="134" spans="64:64">
      <c r="BL134" s="69"/>
    </row>
    <row r="135" spans="64:64">
      <c r="BL135" s="69"/>
    </row>
    <row r="136" spans="64:64">
      <c r="BL136" s="69"/>
    </row>
    <row r="137" spans="64:64">
      <c r="BL137" s="69"/>
    </row>
    <row r="138" spans="64:64">
      <c r="BL138" s="69"/>
    </row>
    <row r="139" spans="64:64">
      <c r="BL139" s="69"/>
    </row>
    <row r="140" spans="64:64">
      <c r="BL140" s="69"/>
    </row>
    <row r="141" spans="64:64">
      <c r="BL141" s="69"/>
    </row>
    <row r="142" spans="64:64">
      <c r="BL142" s="69"/>
    </row>
    <row r="143" spans="64:64">
      <c r="BL143" s="69"/>
    </row>
    <row r="144" spans="64:64">
      <c r="BL144" s="69"/>
    </row>
    <row r="145" spans="64:64">
      <c r="BL145" s="69"/>
    </row>
    <row r="146" spans="64:64">
      <c r="BL146" s="69"/>
    </row>
    <row r="147" spans="64:64">
      <c r="BL147" s="69"/>
    </row>
    <row r="148" spans="64:64">
      <c r="BL148" s="69"/>
    </row>
    <row r="149" spans="64:64">
      <c r="BL149" s="69"/>
    </row>
    <row r="150" spans="64:64">
      <c r="BL150" s="69"/>
    </row>
    <row r="151" spans="64:64">
      <c r="BL151" s="69"/>
    </row>
    <row r="152" spans="64:64">
      <c r="BL152" s="69"/>
    </row>
    <row r="153" spans="64:64">
      <c r="BL153" s="69"/>
    </row>
    <row r="154" spans="64:64">
      <c r="BL154" s="69"/>
    </row>
    <row r="155" spans="64:64">
      <c r="BL155" s="69"/>
    </row>
    <row r="156" spans="64:64">
      <c r="BL156" s="69"/>
    </row>
    <row r="157" spans="64:64">
      <c r="BL157" s="69"/>
    </row>
    <row r="158" spans="64:64">
      <c r="BL158" s="69"/>
    </row>
    <row r="159" spans="64:64">
      <c r="BL159" s="69"/>
    </row>
    <row r="160" spans="64:64">
      <c r="BL160" s="69"/>
    </row>
    <row r="161" spans="64:64">
      <c r="BL161" s="69"/>
    </row>
    <row r="162" spans="64:64">
      <c r="BL162" s="69"/>
    </row>
    <row r="163" spans="64:64">
      <c r="BL163" s="69"/>
    </row>
    <row r="164" spans="64:64">
      <c r="BL164" s="69"/>
    </row>
    <row r="165" spans="64:64">
      <c r="BL165" s="69"/>
    </row>
    <row r="166" spans="64:64">
      <c r="BL166" s="69"/>
    </row>
    <row r="167" spans="64:64">
      <c r="BL167" s="69"/>
    </row>
    <row r="168" spans="64:64">
      <c r="BL168" s="69"/>
    </row>
    <row r="169" spans="64:64">
      <c r="BL169" s="69"/>
    </row>
    <row r="170" spans="64:64">
      <c r="BL170" s="69"/>
    </row>
    <row r="171" spans="64:64">
      <c r="BL171" s="69"/>
    </row>
    <row r="172" spans="64:64">
      <c r="BL172" s="69"/>
    </row>
    <row r="173" spans="64:64">
      <c r="BL173" s="69"/>
    </row>
    <row r="174" spans="64:64">
      <c r="BL174" s="69"/>
    </row>
    <row r="175" spans="64:64">
      <c r="BL175" s="69"/>
    </row>
    <row r="176" spans="64:64">
      <c r="BL176" s="69"/>
    </row>
    <row r="177" spans="64:64">
      <c r="BL177" s="69"/>
    </row>
    <row r="178" spans="64:64">
      <c r="BL178" s="69"/>
    </row>
    <row r="179" spans="64:64">
      <c r="BL179" s="69"/>
    </row>
    <row r="180" spans="64:64">
      <c r="BL180" s="69"/>
    </row>
    <row r="181" spans="64:64">
      <c r="BL181" s="69"/>
    </row>
    <row r="182" spans="64:64">
      <c r="BL182" s="69"/>
    </row>
    <row r="183" spans="64:64">
      <c r="BL183" s="69"/>
    </row>
    <row r="184" spans="64:64">
      <c r="BL184" s="69"/>
    </row>
    <row r="185" spans="64:64">
      <c r="BL185" s="69"/>
    </row>
    <row r="186" spans="64:64">
      <c r="BL186" s="69"/>
    </row>
    <row r="187" spans="64:64">
      <c r="BL187" s="69"/>
    </row>
    <row r="188" spans="64:64">
      <c r="BL188" s="69"/>
    </row>
    <row r="189" spans="64:64">
      <c r="BL189" s="69"/>
    </row>
    <row r="190" spans="64:64">
      <c r="BL190" s="69"/>
    </row>
    <row r="191" spans="64:64">
      <c r="BL191" s="69"/>
    </row>
    <row r="192" spans="64:64">
      <c r="BL192" s="69"/>
    </row>
    <row r="193" spans="64:64">
      <c r="BL193" s="69"/>
    </row>
    <row r="194" spans="64:64">
      <c r="BL194" s="69"/>
    </row>
    <row r="195" spans="64:64">
      <c r="BL195" s="69"/>
    </row>
    <row r="196" spans="64:64">
      <c r="BL196" s="69"/>
    </row>
    <row r="197" spans="64:64">
      <c r="BL197" s="69"/>
    </row>
    <row r="198" spans="64:64">
      <c r="BL198" s="69"/>
    </row>
    <row r="199" spans="64:64">
      <c r="BL199" s="69"/>
    </row>
    <row r="200" spans="64:64">
      <c r="BL200" s="69"/>
    </row>
    <row r="201" spans="64:64">
      <c r="BL201" s="69"/>
    </row>
    <row r="202" spans="64:64">
      <c r="BL202" s="69"/>
    </row>
    <row r="203" spans="64:64">
      <c r="BL203" s="69"/>
    </row>
    <row r="204" spans="64:64">
      <c r="BL204" s="69"/>
    </row>
    <row r="205" spans="64:64">
      <c r="BL205" s="69"/>
    </row>
    <row r="206" spans="64:64">
      <c r="BL206" s="69"/>
    </row>
    <row r="207" spans="64:64">
      <c r="BL207" s="69"/>
    </row>
    <row r="208" spans="64:64">
      <c r="BL208" s="69"/>
    </row>
    <row r="209" spans="64:64">
      <c r="BL209" s="69"/>
    </row>
    <row r="210" spans="64:64">
      <c r="BL210" s="69"/>
    </row>
    <row r="211" spans="64:64">
      <c r="BL211" s="69"/>
    </row>
    <row r="212" spans="64:64">
      <c r="BL212" s="69"/>
    </row>
    <row r="213" spans="64:64">
      <c r="BL213" s="69"/>
    </row>
    <row r="214" spans="64:64">
      <c r="BL214" s="69"/>
    </row>
    <row r="215" spans="64:64">
      <c r="BL215" s="69"/>
    </row>
    <row r="216" spans="64:64">
      <c r="BL216" s="69"/>
    </row>
    <row r="217" spans="64:64">
      <c r="BL217" s="69"/>
    </row>
    <row r="218" spans="64:64">
      <c r="BL218" s="69"/>
    </row>
    <row r="219" spans="64:64">
      <c r="BL219" s="69"/>
    </row>
    <row r="220" spans="64:64">
      <c r="BL220" s="69"/>
    </row>
    <row r="221" spans="64:64">
      <c r="BL221" s="69"/>
    </row>
    <row r="222" spans="64:64">
      <c r="BL222" s="69"/>
    </row>
    <row r="223" spans="64:64">
      <c r="BL223" s="69"/>
    </row>
    <row r="224" spans="64:64">
      <c r="BL224" s="69"/>
    </row>
    <row r="225" spans="64:64">
      <c r="BL225" s="69"/>
    </row>
    <row r="226" spans="64:64">
      <c r="BL226" s="69"/>
    </row>
    <row r="227" spans="64:64">
      <c r="BL227" s="69"/>
    </row>
    <row r="228" spans="64:64">
      <c r="BL228" s="69"/>
    </row>
    <row r="229" spans="64:64">
      <c r="BL229" s="69"/>
    </row>
    <row r="230" spans="64:64">
      <c r="BL230" s="69"/>
    </row>
    <row r="231" spans="64:64">
      <c r="BL231" s="69"/>
    </row>
    <row r="232" spans="64:64">
      <c r="BL232" s="69"/>
    </row>
    <row r="233" spans="64:64">
      <c r="BL233" s="69"/>
    </row>
    <row r="234" spans="64:64">
      <c r="BL234" s="69"/>
    </row>
    <row r="235" spans="64:64">
      <c r="BL235" s="69"/>
    </row>
    <row r="236" spans="64:64">
      <c r="BL236" s="69"/>
    </row>
    <row r="237" spans="64:64">
      <c r="BL237" s="69"/>
    </row>
    <row r="238" spans="64:64">
      <c r="BL238" s="69"/>
    </row>
    <row r="239" spans="64:64">
      <c r="BL239" s="69"/>
    </row>
    <row r="240" spans="64:64">
      <c r="BL240" s="69"/>
    </row>
    <row r="241" spans="64:64">
      <c r="BL241" s="69"/>
    </row>
    <row r="242" spans="64:64">
      <c r="BL242" s="69"/>
    </row>
    <row r="243" spans="64:64">
      <c r="BL243" s="69"/>
    </row>
    <row r="244" spans="64:64">
      <c r="BL244" s="69"/>
    </row>
    <row r="245" spans="64:64">
      <c r="BL245" s="69"/>
    </row>
    <row r="246" spans="64:64">
      <c r="BL246" s="69"/>
    </row>
    <row r="247" spans="64:64">
      <c r="BL247" s="69"/>
    </row>
    <row r="248" spans="64:64">
      <c r="BL248" s="69"/>
    </row>
    <row r="249" spans="64:64">
      <c r="BL249" s="69"/>
    </row>
    <row r="250" spans="64:64">
      <c r="BL250" s="69"/>
    </row>
    <row r="251" spans="64:64">
      <c r="BL251" s="69"/>
    </row>
    <row r="252" spans="64:64">
      <c r="BL252" s="69"/>
    </row>
    <row r="253" spans="64:64">
      <c r="BL253" s="69"/>
    </row>
    <row r="254" spans="64:64">
      <c r="BL254" s="69"/>
    </row>
    <row r="255" spans="64:64">
      <c r="BL255" s="69"/>
    </row>
    <row r="256" spans="64:64">
      <c r="BL256" s="69"/>
    </row>
    <row r="257" spans="64:64">
      <c r="BL257" s="69"/>
    </row>
    <row r="258" spans="64:64">
      <c r="BL258" s="69"/>
    </row>
    <row r="259" spans="64:64">
      <c r="BL259" s="69"/>
    </row>
    <row r="260" spans="64:64">
      <c r="BL260" s="69"/>
    </row>
    <row r="261" spans="64:64">
      <c r="BL261" s="69"/>
    </row>
    <row r="262" spans="64:64">
      <c r="BL262" s="69"/>
    </row>
    <row r="263" spans="64:64">
      <c r="BL263" s="69"/>
    </row>
    <row r="264" spans="64:64">
      <c r="BL264" s="69"/>
    </row>
    <row r="265" spans="64:64">
      <c r="BL265" s="69"/>
    </row>
    <row r="266" spans="64:64">
      <c r="BL266" s="69"/>
    </row>
    <row r="267" spans="64:64">
      <c r="BL267" s="69"/>
    </row>
    <row r="268" spans="64:64">
      <c r="BL268" s="69"/>
    </row>
    <row r="269" spans="64:64">
      <c r="BL269" s="69"/>
    </row>
    <row r="270" spans="64:64">
      <c r="BL270" s="69"/>
    </row>
    <row r="271" spans="64:64">
      <c r="BL271" s="69"/>
    </row>
    <row r="272" spans="64:64">
      <c r="BL272" s="69"/>
    </row>
    <row r="273" spans="64:64">
      <c r="BL273" s="69"/>
    </row>
    <row r="274" spans="64:64">
      <c r="BL274" s="69"/>
    </row>
    <row r="275" spans="64:64">
      <c r="BL275" s="69"/>
    </row>
    <row r="276" spans="64:64">
      <c r="BL276" s="69"/>
    </row>
    <row r="277" spans="64:64">
      <c r="BL277" s="69"/>
    </row>
    <row r="278" spans="64:64">
      <c r="BL278" s="69"/>
    </row>
    <row r="279" spans="64:64">
      <c r="BL279" s="69"/>
    </row>
    <row r="280" spans="64:64">
      <c r="BL280" s="69"/>
    </row>
    <row r="281" spans="64:64">
      <c r="BL281" s="69"/>
    </row>
    <row r="282" spans="64:64">
      <c r="BL282" s="69"/>
    </row>
    <row r="283" spans="64:64">
      <c r="BL283" s="69"/>
    </row>
    <row r="284" spans="64:64">
      <c r="BL284" s="69"/>
    </row>
    <row r="285" spans="64:64">
      <c r="BL285" s="69"/>
    </row>
    <row r="286" spans="64:64">
      <c r="BL286" s="69"/>
    </row>
    <row r="287" spans="64:64">
      <c r="BL287" s="69"/>
    </row>
    <row r="288" spans="64:64">
      <c r="BL288" s="69"/>
    </row>
    <row r="289" spans="64:64">
      <c r="BL289" s="69"/>
    </row>
    <row r="290" spans="64:64">
      <c r="BL290" s="69"/>
    </row>
    <row r="291" spans="64:64">
      <c r="BL291" s="69"/>
    </row>
    <row r="292" spans="64:64">
      <c r="BL292" s="69"/>
    </row>
    <row r="293" spans="64:64">
      <c r="BL293" s="69"/>
    </row>
    <row r="294" spans="64:64">
      <c r="BL294" s="69"/>
    </row>
    <row r="295" spans="64:64">
      <c r="BL295" s="69"/>
    </row>
    <row r="296" spans="64:64">
      <c r="BL296" s="69"/>
    </row>
    <row r="297" spans="64:64">
      <c r="BL297" s="69"/>
    </row>
    <row r="298" spans="64:64">
      <c r="BL298" s="69"/>
    </row>
    <row r="299" spans="64:64">
      <c r="BL299" s="69"/>
    </row>
    <row r="300" spans="64:64">
      <c r="BL300" s="69"/>
    </row>
    <row r="301" spans="64:64">
      <c r="BL301" s="69"/>
    </row>
    <row r="302" spans="64:64">
      <c r="BL302" s="69"/>
    </row>
    <row r="303" spans="64:64">
      <c r="BL303" s="69"/>
    </row>
    <row r="304" spans="64:64">
      <c r="BL304" s="69"/>
    </row>
    <row r="305" spans="64:64">
      <c r="BL305" s="69"/>
    </row>
    <row r="306" spans="64:64">
      <c r="BL306" s="69"/>
    </row>
    <row r="307" spans="64:64">
      <c r="BL307" s="69"/>
    </row>
    <row r="308" spans="64:64">
      <c r="BL308" s="69"/>
    </row>
    <row r="309" spans="64:64">
      <c r="BL309" s="69"/>
    </row>
    <row r="310" spans="64:64">
      <c r="BL310" s="69"/>
    </row>
    <row r="311" spans="64:64">
      <c r="BL311" s="69"/>
    </row>
    <row r="312" spans="64:64">
      <c r="BL312" s="69"/>
    </row>
    <row r="313" spans="64:64">
      <c r="BL313" s="69"/>
    </row>
    <row r="314" spans="64:64">
      <c r="BL314" s="69"/>
    </row>
    <row r="315" spans="64:64">
      <c r="BL315" s="69"/>
    </row>
    <row r="316" spans="64:64">
      <c r="BL316" s="69"/>
    </row>
    <row r="317" spans="64:64">
      <c r="BL317" s="69"/>
    </row>
    <row r="318" spans="64:64">
      <c r="BL318" s="69"/>
    </row>
    <row r="319" spans="64:64">
      <c r="BL319" s="69"/>
    </row>
    <row r="320" spans="64:64">
      <c r="BL320" s="69"/>
    </row>
    <row r="321" spans="64:64">
      <c r="BL321" s="69"/>
    </row>
    <row r="322" spans="64:64">
      <c r="BL322" s="69"/>
    </row>
    <row r="323" spans="64:64">
      <c r="BL323" s="69"/>
    </row>
    <row r="324" spans="64:64">
      <c r="BL324" s="69"/>
    </row>
    <row r="325" spans="64:64">
      <c r="BL325" s="69"/>
    </row>
    <row r="326" spans="64:64">
      <c r="BL326" s="69"/>
    </row>
    <row r="327" spans="64:64">
      <c r="BL327" s="69"/>
    </row>
    <row r="328" spans="64:64">
      <c r="BL328" s="69"/>
    </row>
    <row r="329" spans="64:64">
      <c r="BL329" s="69"/>
    </row>
    <row r="330" spans="64:64">
      <c r="BL330" s="69"/>
    </row>
    <row r="331" spans="64:64">
      <c r="BL331" s="69"/>
    </row>
    <row r="332" spans="64:64">
      <c r="BL332" s="69"/>
    </row>
    <row r="333" spans="64:64">
      <c r="BL333" s="69"/>
    </row>
    <row r="334" spans="64:64">
      <c r="BL334" s="69"/>
    </row>
    <row r="335" spans="64:64">
      <c r="BL335" s="69"/>
    </row>
    <row r="336" spans="64:64">
      <c r="BL336" s="69"/>
    </row>
    <row r="337" spans="64:64">
      <c r="BL337" s="69"/>
    </row>
    <row r="338" spans="64:64">
      <c r="BL338" s="69"/>
    </row>
    <row r="339" spans="64:64">
      <c r="BL339" s="69"/>
    </row>
    <row r="340" spans="64:64">
      <c r="BL340" s="69"/>
    </row>
    <row r="341" spans="64:64">
      <c r="BL341" s="69"/>
    </row>
    <row r="342" spans="64:64">
      <c r="BL342" s="69"/>
    </row>
    <row r="343" spans="64:64">
      <c r="BL343" s="69"/>
    </row>
    <row r="344" spans="64:64">
      <c r="BL344" s="69"/>
    </row>
    <row r="345" spans="64:64">
      <c r="BL345" s="69"/>
    </row>
    <row r="346" spans="64:64">
      <c r="BL346" s="69"/>
    </row>
    <row r="347" spans="64:64">
      <c r="BL347" s="69"/>
    </row>
    <row r="348" spans="64:64">
      <c r="BL348" s="69"/>
    </row>
    <row r="349" spans="64:64">
      <c r="BL349" s="69"/>
    </row>
    <row r="350" spans="64:64">
      <c r="BL350" s="69"/>
    </row>
    <row r="351" spans="64:64">
      <c r="BL351" s="69"/>
    </row>
    <row r="352" spans="64:64">
      <c r="BL352" s="69"/>
    </row>
    <row r="353" spans="64:64">
      <c r="BL353" s="69"/>
    </row>
    <row r="354" spans="64:64">
      <c r="BL354" s="69"/>
    </row>
    <row r="355" spans="64:64">
      <c r="BL355" s="69"/>
    </row>
    <row r="356" spans="64:64">
      <c r="BL356" s="69"/>
    </row>
    <row r="357" spans="64:64">
      <c r="BL357" s="69"/>
    </row>
    <row r="358" spans="64:64">
      <c r="BL358" s="69"/>
    </row>
    <row r="359" spans="64:64">
      <c r="BL359" s="69"/>
    </row>
    <row r="360" spans="64:64">
      <c r="BL360" s="69"/>
    </row>
    <row r="361" spans="64:64">
      <c r="BL361" s="69"/>
    </row>
    <row r="362" spans="64:64">
      <c r="BL362" s="69"/>
    </row>
    <row r="363" spans="64:64">
      <c r="BL363" s="69"/>
    </row>
    <row r="364" spans="64:64">
      <c r="BL364" s="69"/>
    </row>
    <row r="365" spans="64:64">
      <c r="BL365" s="69"/>
    </row>
    <row r="366" spans="64:64">
      <c r="BL366" s="69"/>
    </row>
    <row r="367" spans="64:64">
      <c r="BL367" s="69"/>
    </row>
    <row r="368" spans="64:64">
      <c r="BL368" s="69"/>
    </row>
    <row r="369" spans="64:64">
      <c r="BL369" s="69"/>
    </row>
    <row r="370" spans="64:64">
      <c r="BL370" s="69"/>
    </row>
    <row r="371" spans="64:64">
      <c r="BL371" s="69"/>
    </row>
    <row r="372" spans="64:64">
      <c r="BL372" s="69"/>
    </row>
    <row r="373" spans="64:64">
      <c r="BL373" s="69"/>
    </row>
    <row r="374" spans="64:64">
      <c r="BL374" s="69"/>
    </row>
    <row r="375" spans="64:64">
      <c r="BL375" s="69"/>
    </row>
    <row r="376" spans="64:64">
      <c r="BL376" s="69"/>
    </row>
    <row r="377" spans="64:64">
      <c r="BL377" s="69"/>
    </row>
    <row r="378" spans="64:64">
      <c r="BL378" s="69"/>
    </row>
    <row r="379" spans="64:64">
      <c r="BL379" s="69"/>
    </row>
    <row r="380" spans="64:64">
      <c r="BL380" s="69"/>
    </row>
    <row r="381" spans="64:64">
      <c r="BL381" s="69"/>
    </row>
    <row r="382" spans="64:64">
      <c r="BL382" s="69"/>
    </row>
    <row r="383" spans="64:64">
      <c r="BL383" s="69"/>
    </row>
    <row r="384" spans="64:64">
      <c r="BL384" s="69"/>
    </row>
    <row r="385" spans="64:64">
      <c r="BL385" s="69"/>
    </row>
    <row r="386" spans="64:64">
      <c r="BL386" s="69"/>
    </row>
    <row r="387" spans="64:64">
      <c r="BL387" s="69"/>
    </row>
    <row r="388" spans="64:64">
      <c r="BL388" s="69"/>
    </row>
    <row r="389" spans="64:64">
      <c r="BL389" s="69"/>
    </row>
    <row r="390" spans="64:64">
      <c r="BL390" s="69"/>
    </row>
    <row r="391" spans="64:64">
      <c r="BL391" s="69"/>
    </row>
    <row r="392" spans="64:64">
      <c r="BL392" s="69"/>
    </row>
    <row r="393" spans="64:64">
      <c r="BL393" s="69"/>
    </row>
    <row r="394" spans="64:64">
      <c r="BL394" s="69"/>
    </row>
    <row r="395" spans="64:64">
      <c r="BL395" s="69"/>
    </row>
    <row r="396" spans="64:64">
      <c r="BL396" s="69"/>
    </row>
    <row r="397" spans="64:64">
      <c r="BL397" s="69"/>
    </row>
    <row r="398" spans="64:64">
      <c r="BL398" s="69"/>
    </row>
    <row r="399" spans="64:64">
      <c r="BL399" s="69"/>
    </row>
    <row r="400" spans="64:64">
      <c r="BL400" s="69"/>
    </row>
    <row r="401" spans="64:64">
      <c r="BL401" s="69"/>
    </row>
    <row r="402" spans="64:64">
      <c r="BL402" s="69"/>
    </row>
    <row r="403" spans="64:64">
      <c r="BL403" s="69"/>
    </row>
    <row r="404" spans="64:64">
      <c r="BL404" s="69"/>
    </row>
    <row r="405" spans="64:64">
      <c r="BL405" s="69"/>
    </row>
    <row r="406" spans="64:64">
      <c r="BL406" s="69"/>
    </row>
    <row r="407" spans="64:64">
      <c r="BL407" s="69"/>
    </row>
    <row r="408" spans="64:64">
      <c r="BL408" s="69"/>
    </row>
    <row r="409" spans="64:64">
      <c r="BL409" s="69"/>
    </row>
    <row r="410" spans="64:64">
      <c r="BL410" s="69"/>
    </row>
    <row r="411" spans="64:64">
      <c r="BL411" s="69"/>
    </row>
    <row r="412" spans="64:64">
      <c r="BL412" s="69"/>
    </row>
    <row r="413" spans="64:64">
      <c r="BL413" s="69"/>
    </row>
    <row r="414" spans="64:64">
      <c r="BL414" s="69"/>
    </row>
    <row r="415" spans="64:64">
      <c r="BL415" s="69"/>
    </row>
    <row r="416" spans="64:64">
      <c r="BL416" s="69"/>
    </row>
    <row r="417" spans="64:64">
      <c r="BL417" s="69"/>
    </row>
    <row r="418" spans="64:64">
      <c r="BL418" s="69"/>
    </row>
    <row r="419" spans="64:64">
      <c r="BL419" s="69"/>
    </row>
    <row r="420" spans="64:64">
      <c r="BL420" s="69"/>
    </row>
    <row r="421" spans="64:64">
      <c r="BL421" s="69"/>
    </row>
    <row r="422" spans="64:64">
      <c r="BL422" s="69"/>
    </row>
    <row r="423" spans="64:64">
      <c r="BL423" s="69"/>
    </row>
    <row r="424" spans="64:64">
      <c r="BL424" s="69"/>
    </row>
    <row r="425" spans="64:64">
      <c r="BL425" s="69"/>
    </row>
    <row r="426" spans="64:64">
      <c r="BL426" s="69"/>
    </row>
    <row r="427" spans="64:64">
      <c r="BL427" s="69"/>
    </row>
    <row r="428" spans="64:64">
      <c r="BL428" s="69"/>
    </row>
    <row r="429" spans="64:64">
      <c r="BL429" s="69"/>
    </row>
    <row r="430" spans="64:64">
      <c r="BL430" s="69"/>
    </row>
    <row r="431" spans="64:64">
      <c r="BL431" s="69"/>
    </row>
    <row r="432" spans="64:64">
      <c r="BL432" s="69"/>
    </row>
    <row r="433" spans="64:64">
      <c r="BL433" s="69"/>
    </row>
    <row r="434" spans="64:64">
      <c r="BL434" s="69"/>
    </row>
    <row r="435" spans="64:64">
      <c r="BL435" s="69"/>
    </row>
    <row r="436" spans="64:64">
      <c r="BL436" s="69"/>
    </row>
    <row r="437" spans="64:64">
      <c r="BL437" s="69"/>
    </row>
    <row r="438" spans="64:64">
      <c r="BL438" s="69"/>
    </row>
    <row r="439" spans="64:64">
      <c r="BL439" s="69"/>
    </row>
    <row r="440" spans="64:64">
      <c r="BL440" s="69"/>
    </row>
    <row r="441" spans="64:64">
      <c r="BL441" s="69"/>
    </row>
    <row r="442" spans="64:64">
      <c r="BL442" s="69"/>
    </row>
    <row r="443" spans="64:64">
      <c r="BL443" s="69"/>
    </row>
    <row r="444" spans="64:64">
      <c r="BL444" s="69"/>
    </row>
    <row r="445" spans="64:64">
      <c r="BL445" s="69"/>
    </row>
    <row r="446" spans="64:64">
      <c r="BL446" s="69"/>
    </row>
    <row r="447" spans="64:64">
      <c r="BL447" s="69"/>
    </row>
    <row r="448" spans="64:64">
      <c r="BL448" s="69"/>
    </row>
    <row r="449" spans="64:64">
      <c r="BL449" s="69"/>
    </row>
    <row r="450" spans="64:64">
      <c r="BL450" s="69"/>
    </row>
    <row r="451" spans="64:64">
      <c r="BL451" s="69"/>
    </row>
    <row r="452" spans="64:64">
      <c r="BL452" s="69"/>
    </row>
    <row r="453" spans="64:64">
      <c r="BL453" s="69"/>
    </row>
    <row r="454" spans="64:64">
      <c r="BL454" s="69"/>
    </row>
    <row r="455" spans="64:64">
      <c r="BL455" s="69"/>
    </row>
    <row r="456" spans="64:64">
      <c r="BL456" s="69"/>
    </row>
    <row r="457" spans="64:64">
      <c r="BL457" s="69"/>
    </row>
    <row r="458" spans="64:64">
      <c r="BL458" s="69"/>
    </row>
    <row r="459" spans="64:64">
      <c r="BL459" s="69"/>
    </row>
    <row r="460" spans="64:64">
      <c r="BL460" s="69"/>
    </row>
    <row r="461" spans="64:64">
      <c r="BL461" s="69"/>
    </row>
    <row r="462" spans="64:64">
      <c r="BL462" s="69"/>
    </row>
    <row r="463" spans="64:64">
      <c r="BL463" s="69"/>
    </row>
    <row r="464" spans="64:64">
      <c r="BL464" s="69"/>
    </row>
    <row r="465" spans="64:64">
      <c r="BL465" s="69"/>
    </row>
    <row r="466" spans="64:64">
      <c r="BL466" s="69"/>
    </row>
    <row r="467" spans="64:64">
      <c r="BL467" s="69"/>
    </row>
    <row r="468" spans="64:64">
      <c r="BL468" s="69"/>
    </row>
    <row r="469" spans="64:64">
      <c r="BL469" s="69"/>
    </row>
    <row r="470" spans="64:64">
      <c r="BL470" s="69"/>
    </row>
    <row r="471" spans="64:64">
      <c r="BL471" s="69"/>
    </row>
    <row r="472" spans="64:64">
      <c r="BL472" s="69"/>
    </row>
    <row r="473" spans="64:64">
      <c r="BL473" s="69"/>
    </row>
    <row r="474" spans="64:64">
      <c r="BL474" s="69"/>
    </row>
    <row r="475" spans="64:64">
      <c r="BL475" s="69"/>
    </row>
    <row r="476" spans="64:64">
      <c r="BL476" s="69"/>
    </row>
    <row r="477" spans="64:64">
      <c r="BL477" s="69"/>
    </row>
    <row r="478" spans="64:64">
      <c r="BL478" s="69"/>
    </row>
    <row r="479" spans="64:64">
      <c r="BL479" s="69"/>
    </row>
    <row r="480" spans="64:64">
      <c r="BL480" s="69"/>
    </row>
    <row r="481" spans="64:64">
      <c r="BL481" s="69"/>
    </row>
    <row r="482" spans="64:64">
      <c r="BL482" s="69"/>
    </row>
    <row r="483" spans="64:64">
      <c r="BL483" s="69"/>
    </row>
    <row r="484" spans="64:64">
      <c r="BL484" s="69"/>
    </row>
    <row r="485" spans="64:64">
      <c r="BL485" s="69"/>
    </row>
    <row r="486" spans="64:64">
      <c r="BL486" s="69"/>
    </row>
    <row r="487" spans="64:64">
      <c r="BL487" s="69"/>
    </row>
    <row r="488" spans="64:64">
      <c r="BL488" s="69"/>
    </row>
    <row r="489" spans="64:64">
      <c r="BL489" s="69"/>
    </row>
    <row r="490" spans="64:64">
      <c r="BL490" s="69"/>
    </row>
    <row r="491" spans="64:64">
      <c r="BL491" s="69"/>
    </row>
    <row r="492" spans="64:64">
      <c r="BL492" s="69"/>
    </row>
    <row r="493" spans="64:64">
      <c r="BL493" s="69"/>
    </row>
    <row r="494" spans="64:64">
      <c r="BL494" s="69"/>
    </row>
    <row r="495" spans="64:64">
      <c r="BL495" s="69"/>
    </row>
    <row r="496" spans="64:64">
      <c r="BL496" s="69"/>
    </row>
    <row r="497" spans="64:64">
      <c r="BL497" s="69"/>
    </row>
    <row r="498" spans="64:64">
      <c r="BL498" s="69"/>
    </row>
    <row r="499" spans="64:64">
      <c r="BL499" s="69"/>
    </row>
    <row r="500" spans="64:64">
      <c r="BL500" s="69"/>
    </row>
    <row r="501" spans="64:64">
      <c r="BL501" s="69"/>
    </row>
    <row r="502" spans="64:64">
      <c r="BL502" s="69"/>
    </row>
    <row r="503" spans="64:64">
      <c r="BL503" s="69"/>
    </row>
    <row r="504" spans="64:64">
      <c r="BL504" s="69"/>
    </row>
    <row r="505" spans="64:64">
      <c r="BL505" s="69"/>
    </row>
    <row r="506" spans="64:64">
      <c r="BL506" s="69"/>
    </row>
    <row r="507" spans="64:64">
      <c r="BL507" s="69"/>
    </row>
    <row r="508" spans="64:64">
      <c r="BL508" s="69"/>
    </row>
    <row r="509" spans="64:64">
      <c r="BL509" s="69"/>
    </row>
    <row r="510" spans="64:64">
      <c r="BL510" s="69"/>
    </row>
    <row r="511" spans="64:64">
      <c r="BL511" s="69"/>
    </row>
    <row r="512" spans="64:64">
      <c r="BL512" s="69"/>
    </row>
    <row r="513" spans="64:64">
      <c r="BL513" s="69"/>
    </row>
    <row r="514" spans="64:64">
      <c r="BL514" s="69"/>
    </row>
    <row r="515" spans="64:64">
      <c r="BL515" s="69"/>
    </row>
    <row r="516" spans="64:64">
      <c r="BL516" s="69"/>
    </row>
    <row r="517" spans="64:64">
      <c r="BL517" s="69"/>
    </row>
    <row r="518" spans="64:64">
      <c r="BL518" s="69"/>
    </row>
    <row r="519" spans="64:64">
      <c r="BL519" s="69"/>
    </row>
    <row r="520" spans="64:64">
      <c r="BL520" s="69"/>
    </row>
    <row r="521" spans="64:64">
      <c r="BL521" s="69"/>
    </row>
    <row r="522" spans="64:64">
      <c r="BL522" s="69"/>
    </row>
    <row r="523" spans="64:64">
      <c r="BL523" s="69"/>
    </row>
    <row r="524" spans="64:64">
      <c r="BL524" s="69"/>
    </row>
    <row r="525" spans="64:64">
      <c r="BL525" s="69"/>
    </row>
    <row r="526" spans="64:64">
      <c r="BL526" s="69"/>
    </row>
    <row r="527" spans="64:64">
      <c r="BL527" s="69"/>
    </row>
    <row r="528" spans="64:64">
      <c r="BL528" s="69"/>
    </row>
    <row r="529" spans="64:64">
      <c r="BL529" s="69"/>
    </row>
    <row r="530" spans="64:64">
      <c r="BL530" s="69"/>
    </row>
    <row r="531" spans="64:64">
      <c r="BL531" s="69"/>
    </row>
    <row r="532" spans="64:64">
      <c r="BL532" s="69"/>
    </row>
    <row r="533" spans="64:64">
      <c r="BL533" s="69"/>
    </row>
    <row r="534" spans="64:64">
      <c r="BL534" s="69"/>
    </row>
    <row r="535" spans="64:64">
      <c r="BL535" s="69"/>
    </row>
    <row r="536" spans="64:64">
      <c r="BL536" s="69"/>
    </row>
    <row r="537" spans="64:64">
      <c r="BL537" s="69"/>
    </row>
    <row r="538" spans="64:64">
      <c r="BL538" s="69"/>
    </row>
    <row r="539" spans="64:64">
      <c r="BL539" s="69"/>
    </row>
    <row r="540" spans="64:64">
      <c r="BL540" s="69"/>
    </row>
    <row r="541" spans="64:64">
      <c r="BL541" s="69"/>
    </row>
    <row r="542" spans="64:64">
      <c r="BL542" s="69"/>
    </row>
    <row r="543" spans="64:64">
      <c r="BL543" s="69"/>
    </row>
    <row r="544" spans="64:64">
      <c r="BL544" s="69"/>
    </row>
    <row r="545" spans="64:64">
      <c r="BL545" s="69"/>
    </row>
    <row r="546" spans="64:64">
      <c r="BL546" s="69"/>
    </row>
    <row r="547" spans="64:64">
      <c r="BL547" s="69"/>
    </row>
    <row r="548" spans="64:64">
      <c r="BL548" s="69"/>
    </row>
    <row r="549" spans="64:64">
      <c r="BL549" s="69"/>
    </row>
    <row r="550" spans="64:64">
      <c r="BL550" s="69"/>
    </row>
    <row r="551" spans="64:64">
      <c r="BL551" s="69"/>
    </row>
    <row r="552" spans="64:64">
      <c r="BL552" s="69"/>
    </row>
    <row r="553" spans="64:64">
      <c r="BL553" s="69"/>
    </row>
    <row r="554" spans="64:64">
      <c r="BL554" s="69"/>
    </row>
    <row r="555" spans="64:64">
      <c r="BL555" s="69"/>
    </row>
    <row r="556" spans="64:64">
      <c r="BL556" s="69"/>
    </row>
    <row r="557" spans="64:64">
      <c r="BL557" s="69"/>
    </row>
    <row r="558" spans="64:64">
      <c r="BL558" s="69"/>
    </row>
    <row r="559" spans="64:64">
      <c r="BL559" s="69"/>
    </row>
    <row r="560" spans="64:64">
      <c r="BL560" s="69"/>
    </row>
    <row r="561" spans="64:64">
      <c r="BL561" s="69"/>
    </row>
    <row r="562" spans="64:64">
      <c r="BL562" s="69"/>
    </row>
    <row r="563" spans="64:64">
      <c r="BL563" s="69"/>
    </row>
    <row r="564" spans="64:64">
      <c r="BL564" s="69"/>
    </row>
    <row r="565" spans="64:64">
      <c r="BL565" s="69"/>
    </row>
    <row r="566" spans="64:64">
      <c r="BL566" s="69"/>
    </row>
    <row r="567" spans="64:64">
      <c r="BL567" s="69"/>
    </row>
    <row r="568" spans="64:64">
      <c r="BL568" s="69"/>
    </row>
    <row r="569" spans="64:64">
      <c r="BL569" s="69"/>
    </row>
    <row r="570" spans="64:64">
      <c r="BL570" s="69"/>
    </row>
    <row r="571" spans="64:64">
      <c r="BL571" s="69"/>
    </row>
    <row r="572" spans="64:64">
      <c r="BL572" s="69"/>
    </row>
    <row r="573" spans="64:64">
      <c r="BL573" s="69"/>
    </row>
    <row r="574" spans="64:64">
      <c r="BL574" s="69"/>
    </row>
    <row r="575" spans="64:64">
      <c r="BL575" s="69"/>
    </row>
    <row r="576" spans="64:64">
      <c r="BL576" s="69"/>
    </row>
    <row r="577" spans="64:64">
      <c r="BL577" s="69"/>
    </row>
    <row r="578" spans="64:64">
      <c r="BL578" s="69"/>
    </row>
    <row r="579" spans="64:64">
      <c r="BL579" s="69"/>
    </row>
    <row r="580" spans="64:64">
      <c r="BL580" s="69"/>
    </row>
    <row r="581" spans="64:64">
      <c r="BL581" s="69"/>
    </row>
    <row r="582" spans="64:64">
      <c r="BL582" s="69"/>
    </row>
    <row r="583" spans="64:64">
      <c r="BL583" s="69"/>
    </row>
    <row r="584" spans="64:64">
      <c r="BL584" s="69"/>
    </row>
    <row r="585" spans="64:64">
      <c r="BL585" s="69"/>
    </row>
    <row r="586" spans="64:64">
      <c r="BL586" s="69"/>
    </row>
    <row r="587" spans="64:64">
      <c r="BL587" s="69"/>
    </row>
    <row r="588" spans="64:64">
      <c r="BL588" s="69"/>
    </row>
    <row r="589" spans="64:64">
      <c r="BL589" s="69"/>
    </row>
    <row r="590" spans="64:64">
      <c r="BL590" s="69"/>
    </row>
    <row r="591" spans="64:64">
      <c r="BL591" s="69"/>
    </row>
    <row r="592" spans="64:64">
      <c r="BL592" s="69"/>
    </row>
    <row r="593" spans="64:64">
      <c r="BL593" s="69"/>
    </row>
    <row r="594" spans="64:64">
      <c r="BL594" s="69"/>
    </row>
    <row r="595" spans="64:64">
      <c r="BL595" s="69"/>
    </row>
    <row r="596" spans="64:64">
      <c r="BL596" s="69"/>
    </row>
    <row r="597" spans="64:64">
      <c r="BL597" s="69"/>
    </row>
    <row r="598" spans="64:64">
      <c r="BL598" s="69"/>
    </row>
    <row r="599" spans="64:64">
      <c r="BL599" s="69"/>
    </row>
    <row r="600" spans="64:64">
      <c r="BL600" s="69"/>
    </row>
    <row r="601" spans="64:64">
      <c r="BL601" s="69"/>
    </row>
    <row r="602" spans="64:64">
      <c r="BL602" s="69"/>
    </row>
    <row r="603" spans="64:64">
      <c r="BL603" s="69"/>
    </row>
    <row r="604" spans="64:64">
      <c r="BL604" s="69"/>
    </row>
    <row r="605" spans="64:64">
      <c r="BL605" s="69"/>
    </row>
    <row r="606" spans="64:64">
      <c r="BL606" s="69"/>
    </row>
    <row r="607" spans="64:64">
      <c r="BL607" s="69"/>
    </row>
    <row r="608" spans="64:64">
      <c r="BL608" s="69"/>
    </row>
    <row r="609" spans="64:64">
      <c r="BL609" s="69"/>
    </row>
    <row r="610" spans="64:64">
      <c r="BL610" s="69"/>
    </row>
    <row r="611" spans="64:64">
      <c r="BL611" s="69"/>
    </row>
    <row r="612" spans="64:64">
      <c r="BL612" s="69"/>
    </row>
    <row r="613" spans="64:64">
      <c r="BL613" s="69"/>
    </row>
    <row r="614" spans="64:64">
      <c r="BL614" s="69"/>
    </row>
    <row r="615" spans="64:64">
      <c r="BL615" s="69"/>
    </row>
    <row r="616" spans="64:64">
      <c r="BL616" s="69"/>
    </row>
    <row r="617" spans="64:64">
      <c r="BL617" s="69"/>
    </row>
    <row r="618" spans="64:64">
      <c r="BL618" s="69"/>
    </row>
    <row r="619" spans="64:64">
      <c r="BL619" s="69"/>
    </row>
    <row r="620" spans="64:64">
      <c r="BL620" s="69"/>
    </row>
    <row r="621" spans="64:64">
      <c r="BL621" s="69"/>
    </row>
    <row r="622" spans="64:64">
      <c r="BL622" s="69"/>
    </row>
    <row r="623" spans="64:64">
      <c r="BL623" s="69"/>
    </row>
    <row r="624" spans="64:64">
      <c r="BL624" s="69"/>
    </row>
    <row r="625" spans="64:64">
      <c r="BL625" s="69"/>
    </row>
    <row r="626" spans="64:64">
      <c r="BL626" s="69"/>
    </row>
    <row r="627" spans="64:64">
      <c r="BL627" s="69"/>
    </row>
    <row r="628" spans="64:64">
      <c r="BL628" s="69"/>
    </row>
    <row r="629" spans="64:64">
      <c r="BL629" s="69"/>
    </row>
    <row r="630" spans="64:64">
      <c r="BL630" s="69"/>
    </row>
    <row r="631" spans="64:64">
      <c r="BL631" s="69"/>
    </row>
    <row r="632" spans="64:64">
      <c r="BL632" s="69"/>
    </row>
    <row r="633" spans="64:64">
      <c r="BL633" s="69"/>
    </row>
    <row r="634" spans="64:64">
      <c r="BL634" s="69"/>
    </row>
    <row r="635" spans="64:64">
      <c r="BL635" s="69"/>
    </row>
    <row r="636" spans="64:64">
      <c r="BL636" s="69"/>
    </row>
    <row r="637" spans="64:64">
      <c r="BL637" s="69"/>
    </row>
    <row r="638" spans="64:64">
      <c r="BL638" s="69"/>
    </row>
    <row r="639" spans="64:64">
      <c r="BL639" s="69"/>
    </row>
    <row r="640" spans="64:64">
      <c r="BL640" s="69"/>
    </row>
    <row r="641" spans="64:64">
      <c r="BL641" s="69"/>
    </row>
    <row r="642" spans="64:64">
      <c r="BL642" s="69"/>
    </row>
    <row r="643" spans="64:64">
      <c r="BL643" s="69"/>
    </row>
    <row r="644" spans="64:64">
      <c r="BL644" s="69"/>
    </row>
    <row r="645" spans="64:64">
      <c r="BL645" s="69"/>
    </row>
    <row r="646" spans="64:64">
      <c r="BL646" s="69"/>
    </row>
    <row r="647" spans="64:64">
      <c r="BL647" s="69"/>
    </row>
    <row r="648" spans="64:64">
      <c r="BL648" s="69"/>
    </row>
    <row r="649" spans="64:64">
      <c r="BL649" s="69"/>
    </row>
    <row r="650" spans="64:64">
      <c r="BL650" s="69"/>
    </row>
    <row r="651" spans="64:64">
      <c r="BL651" s="69"/>
    </row>
    <row r="652" spans="64:64">
      <c r="BL652" s="69"/>
    </row>
    <row r="653" spans="64:64">
      <c r="BL653" s="69"/>
    </row>
    <row r="654" spans="64:64">
      <c r="BL654" s="69"/>
    </row>
    <row r="655" spans="64:64">
      <c r="BL655" s="69"/>
    </row>
    <row r="656" spans="64:64">
      <c r="BL656" s="69"/>
    </row>
    <row r="657" spans="64:64">
      <c r="BL657" s="69"/>
    </row>
    <row r="658" spans="64:64">
      <c r="BL658" s="69"/>
    </row>
    <row r="659" spans="64:64">
      <c r="BL659" s="69"/>
    </row>
    <row r="660" spans="64:64">
      <c r="BL660" s="69"/>
    </row>
    <row r="661" spans="64:64">
      <c r="BL661" s="69"/>
    </row>
    <row r="662" spans="64:64">
      <c r="BL662" s="69"/>
    </row>
    <row r="663" spans="64:64">
      <c r="BL663" s="69"/>
    </row>
    <row r="664" spans="64:64">
      <c r="BL664" s="69"/>
    </row>
    <row r="665" spans="64:64">
      <c r="BL665" s="69"/>
    </row>
    <row r="666" spans="64:64">
      <c r="BL666" s="69"/>
    </row>
    <row r="667" spans="64:64">
      <c r="BL667" s="69"/>
    </row>
    <row r="668" spans="64:64">
      <c r="BL668" s="69"/>
    </row>
    <row r="669" spans="64:64">
      <c r="BL669" s="69"/>
    </row>
    <row r="670" spans="64:64">
      <c r="BL670" s="69"/>
    </row>
    <row r="671" spans="64:64">
      <c r="BL671" s="69"/>
    </row>
    <row r="672" spans="64:64">
      <c r="BL672" s="69"/>
    </row>
    <row r="673" spans="64:64">
      <c r="BL673" s="69"/>
    </row>
    <row r="674" spans="64:64">
      <c r="BL674" s="69"/>
    </row>
    <row r="675" spans="64:64">
      <c r="BL675" s="69"/>
    </row>
    <row r="676" spans="64:64">
      <c r="BL676" s="69"/>
    </row>
    <row r="677" spans="64:64">
      <c r="BL677" s="69"/>
    </row>
    <row r="678" spans="64:64">
      <c r="BL678" s="69"/>
    </row>
    <row r="679" spans="64:64">
      <c r="BL679" s="69"/>
    </row>
    <row r="680" spans="64:64">
      <c r="BL680" s="69"/>
    </row>
    <row r="681" spans="64:64">
      <c r="BL681" s="69"/>
    </row>
    <row r="682" spans="64:64">
      <c r="BL682" s="69"/>
    </row>
    <row r="683" spans="64:64">
      <c r="BL683" s="69"/>
    </row>
    <row r="684" spans="64:64">
      <c r="BL684" s="69"/>
    </row>
    <row r="685" spans="64:64">
      <c r="BL685" s="69"/>
    </row>
    <row r="686" spans="64:64">
      <c r="BL686" s="69"/>
    </row>
    <row r="687" spans="64:64">
      <c r="BL687" s="69"/>
    </row>
    <row r="688" spans="64:64">
      <c r="BL688" s="69"/>
    </row>
    <row r="689" spans="64:64">
      <c r="BL689" s="69"/>
    </row>
    <row r="690" spans="64:64">
      <c r="BL690" s="69"/>
    </row>
    <row r="691" spans="64:64">
      <c r="BL691" s="69"/>
    </row>
    <row r="692" spans="64:64">
      <c r="BL692" s="69"/>
    </row>
    <row r="693" spans="64:64">
      <c r="BL693" s="69"/>
    </row>
    <row r="694" spans="64:64">
      <c r="BL694" s="69"/>
    </row>
    <row r="695" spans="64:64">
      <c r="BL695" s="69"/>
    </row>
    <row r="696" spans="64:64">
      <c r="BL696" s="69"/>
    </row>
    <row r="697" spans="64:64">
      <c r="BL697" s="69"/>
    </row>
    <row r="698" spans="64:64">
      <c r="BL698" s="69"/>
    </row>
    <row r="699" spans="64:64">
      <c r="BL699" s="69"/>
    </row>
    <row r="700" spans="64:64">
      <c r="BL700" s="69"/>
    </row>
    <row r="701" spans="64:64">
      <c r="BL701" s="69"/>
    </row>
    <row r="702" spans="64:64">
      <c r="BL702" s="69"/>
    </row>
    <row r="703" spans="64:64">
      <c r="BL703" s="69"/>
    </row>
    <row r="704" spans="64:64">
      <c r="BL704" s="69"/>
    </row>
    <row r="705" spans="64:64">
      <c r="BL705" s="69"/>
    </row>
    <row r="706" spans="64:64">
      <c r="BL706" s="69"/>
    </row>
    <row r="707" spans="64:64">
      <c r="BL707" s="69"/>
    </row>
    <row r="708" spans="64:64">
      <c r="BL708" s="69"/>
    </row>
    <row r="709" spans="64:64">
      <c r="BL709" s="69"/>
    </row>
    <row r="710" spans="64:64">
      <c r="BL710" s="69"/>
    </row>
    <row r="711" spans="64:64">
      <c r="BL711" s="69"/>
    </row>
    <row r="712" spans="64:64">
      <c r="BL712" s="69"/>
    </row>
    <row r="713" spans="64:64">
      <c r="BL713" s="69"/>
    </row>
    <row r="714" spans="64:64">
      <c r="BL714" s="69"/>
    </row>
    <row r="715" spans="64:64">
      <c r="BL715" s="69"/>
    </row>
    <row r="716" spans="64:64">
      <c r="BL716" s="69"/>
    </row>
    <row r="717" spans="64:64">
      <c r="BL717" s="69"/>
    </row>
    <row r="718" spans="64:64">
      <c r="BL718" s="69"/>
    </row>
    <row r="719" spans="64:64">
      <c r="BL719" s="69"/>
    </row>
    <row r="720" spans="64:64">
      <c r="BL720" s="69"/>
    </row>
    <row r="721" spans="64:64">
      <c r="BL721" s="69"/>
    </row>
    <row r="722" spans="64:64">
      <c r="BL722" s="69"/>
    </row>
    <row r="723" spans="64:64">
      <c r="BL723" s="69"/>
    </row>
    <row r="724" spans="64:64">
      <c r="BL724" s="69"/>
    </row>
    <row r="725" spans="64:64">
      <c r="BL725" s="69"/>
    </row>
    <row r="726" spans="64:64">
      <c r="BL726" s="69"/>
    </row>
    <row r="727" spans="64:64">
      <c r="BL727" s="69"/>
    </row>
    <row r="728" spans="64:64">
      <c r="BL728" s="69"/>
    </row>
    <row r="729" spans="64:64">
      <c r="BL729" s="69"/>
    </row>
    <row r="730" spans="64:64">
      <c r="BL730" s="69"/>
    </row>
    <row r="731" spans="64:64">
      <c r="BL731" s="69"/>
    </row>
    <row r="732" spans="64:64">
      <c r="BL732" s="69"/>
    </row>
    <row r="733" spans="64:64">
      <c r="BL733" s="69"/>
    </row>
    <row r="734" spans="64:64">
      <c r="BL734" s="69"/>
    </row>
    <row r="735" spans="64:64">
      <c r="BL735" s="69"/>
    </row>
    <row r="736" spans="64:64">
      <c r="BL736" s="69"/>
    </row>
    <row r="737" spans="64:64">
      <c r="BL737" s="69"/>
    </row>
    <row r="738" spans="64:64">
      <c r="BL738" s="69"/>
    </row>
    <row r="739" spans="64:64">
      <c r="BL739" s="69"/>
    </row>
    <row r="740" spans="64:64">
      <c r="BL740" s="69"/>
    </row>
    <row r="741" spans="64:64">
      <c r="BL741" s="69"/>
    </row>
    <row r="742" spans="64:64">
      <c r="BL742" s="69"/>
    </row>
    <row r="743" spans="64:64">
      <c r="BL743" s="69"/>
    </row>
    <row r="744" spans="64:64">
      <c r="BL744" s="69"/>
    </row>
    <row r="745" spans="64:64">
      <c r="BL745" s="69"/>
    </row>
    <row r="746" spans="64:64">
      <c r="BL746" s="69"/>
    </row>
    <row r="747" spans="64:64">
      <c r="BL747" s="69"/>
    </row>
    <row r="748" spans="64:64">
      <c r="BL748" s="69"/>
    </row>
    <row r="749" spans="64:64">
      <c r="BL749" s="69"/>
    </row>
    <row r="750" spans="64:64">
      <c r="BL750" s="69"/>
    </row>
    <row r="751" spans="64:64">
      <c r="BL751" s="69"/>
    </row>
    <row r="752" spans="64:64">
      <c r="BL752" s="69"/>
    </row>
    <row r="753" spans="64:64">
      <c r="BL753" s="69"/>
    </row>
    <row r="754" spans="64:64">
      <c r="BL754" s="69"/>
    </row>
    <row r="755" spans="64:64">
      <c r="BL755" s="69"/>
    </row>
    <row r="756" spans="64:64">
      <c r="BL756" s="69"/>
    </row>
    <row r="757" spans="64:64">
      <c r="BL757" s="69"/>
    </row>
    <row r="758" spans="64:64">
      <c r="BL758" s="69"/>
    </row>
    <row r="759" spans="64:64">
      <c r="BL759" s="69"/>
    </row>
    <row r="760" spans="64:64">
      <c r="BL760" s="69"/>
    </row>
    <row r="761" spans="64:64">
      <c r="BL761" s="69"/>
    </row>
    <row r="762" spans="64:64">
      <c r="BL762" s="69"/>
    </row>
    <row r="763" spans="64:64">
      <c r="BL763" s="69"/>
    </row>
    <row r="764" spans="64:64">
      <c r="BL764" s="69"/>
    </row>
    <row r="765" spans="64:64">
      <c r="BL765" s="69"/>
    </row>
    <row r="766" spans="64:64">
      <c r="BL766" s="69"/>
    </row>
    <row r="767" spans="64:64">
      <c r="BL767" s="69"/>
    </row>
    <row r="768" spans="64:64">
      <c r="BL768" s="69"/>
    </row>
    <row r="769" spans="64:64">
      <c r="BL769" s="69"/>
    </row>
    <row r="770" spans="64:64">
      <c r="BL770" s="69"/>
    </row>
    <row r="771" spans="64:64">
      <c r="BL771" s="69"/>
    </row>
    <row r="772" spans="64:64">
      <c r="BL772" s="69"/>
    </row>
    <row r="773" spans="64:64">
      <c r="BL773" s="69"/>
    </row>
    <row r="774" spans="64:64">
      <c r="BL774" s="69"/>
    </row>
    <row r="775" spans="64:64">
      <c r="BL775" s="69"/>
    </row>
    <row r="776" spans="64:64">
      <c r="BL776" s="69"/>
    </row>
    <row r="777" spans="64:64">
      <c r="BL777" s="69"/>
    </row>
    <row r="778" spans="64:64">
      <c r="BL778" s="69"/>
    </row>
    <row r="779" spans="64:64">
      <c r="BL779" s="69"/>
    </row>
    <row r="780" spans="64:64">
      <c r="BL780" s="69"/>
    </row>
    <row r="781" spans="64:64">
      <c r="BL781" s="69"/>
    </row>
    <row r="782" spans="64:64">
      <c r="BL782" s="69"/>
    </row>
    <row r="783" spans="64:64">
      <c r="BL783" s="69"/>
    </row>
    <row r="784" spans="64:64">
      <c r="BL784" s="69"/>
    </row>
    <row r="785" spans="64:64">
      <c r="BL785" s="69"/>
    </row>
    <row r="786" spans="64:64">
      <c r="BL786" s="69"/>
    </row>
    <row r="787" spans="64:64">
      <c r="BL787" s="69"/>
    </row>
    <row r="788" spans="64:64">
      <c r="BL788" s="69"/>
    </row>
    <row r="789" spans="64:64">
      <c r="BL789" s="69"/>
    </row>
    <row r="790" spans="64:64">
      <c r="BL790" s="69"/>
    </row>
    <row r="791" spans="64:64">
      <c r="BL791" s="69"/>
    </row>
    <row r="792" spans="64:64">
      <c r="BL792" s="69"/>
    </row>
    <row r="793" spans="64:64">
      <c r="BL793" s="69"/>
    </row>
    <row r="794" spans="64:64">
      <c r="BL794" s="69"/>
    </row>
    <row r="795" spans="64:64">
      <c r="BL795" s="69"/>
    </row>
    <row r="796" spans="64:64">
      <c r="BL796" s="69"/>
    </row>
    <row r="797" spans="64:64">
      <c r="BL797" s="69"/>
    </row>
    <row r="798" spans="64:64">
      <c r="BL798" s="69"/>
    </row>
    <row r="799" spans="64:64">
      <c r="BL799" s="69"/>
    </row>
    <row r="800" spans="64:64">
      <c r="BL800" s="69"/>
    </row>
    <row r="801" spans="64:64">
      <c r="BL801" s="69"/>
    </row>
    <row r="802" spans="64:64">
      <c r="BL802" s="69"/>
    </row>
    <row r="803" spans="64:64">
      <c r="BL803" s="69"/>
    </row>
    <row r="804" spans="64:64">
      <c r="BL804" s="69"/>
    </row>
    <row r="805" spans="64:64">
      <c r="BL805" s="69"/>
    </row>
    <row r="806" spans="64:64">
      <c r="BL806" s="69"/>
    </row>
    <row r="807" spans="64:64">
      <c r="BL807" s="69"/>
    </row>
    <row r="808" spans="64:64">
      <c r="BL808" s="69"/>
    </row>
    <row r="809" spans="64:64">
      <c r="BL809" s="69"/>
    </row>
    <row r="810" spans="64:64">
      <c r="BL810" s="69"/>
    </row>
    <row r="811" spans="64:64">
      <c r="BL811" s="69"/>
    </row>
    <row r="812" spans="64:64">
      <c r="BL812" s="69"/>
    </row>
    <row r="813" spans="64:64">
      <c r="BL813" s="69"/>
    </row>
    <row r="814" spans="64:64">
      <c r="BL814" s="69"/>
    </row>
    <row r="815" spans="64:64">
      <c r="BL815" s="69"/>
    </row>
    <row r="816" spans="64:64">
      <c r="BL816" s="69"/>
    </row>
    <row r="817" spans="64:64">
      <c r="BL817" s="69"/>
    </row>
    <row r="818" spans="64:64">
      <c r="BL818" s="69"/>
    </row>
    <row r="819" spans="64:64">
      <c r="BL819" s="69"/>
    </row>
    <row r="820" spans="64:64">
      <c r="BL820" s="69"/>
    </row>
    <row r="821" spans="64:64">
      <c r="BL821" s="69"/>
    </row>
    <row r="822" spans="64:64">
      <c r="BL822" s="69"/>
    </row>
    <row r="823" spans="64:64">
      <c r="BL823" s="69"/>
    </row>
    <row r="824" spans="64:64">
      <c r="BL824" s="69"/>
    </row>
    <row r="825" spans="64:64">
      <c r="BL825" s="69"/>
    </row>
    <row r="826" spans="64:64">
      <c r="BL826" s="69"/>
    </row>
    <row r="827" spans="64:64">
      <c r="BL827" s="69"/>
    </row>
    <row r="828" spans="64:64">
      <c r="BL828" s="69"/>
    </row>
    <row r="829" spans="64:64">
      <c r="BL829" s="69"/>
    </row>
    <row r="830" spans="64:64">
      <c r="BL830" s="69"/>
    </row>
    <row r="831" spans="64:64">
      <c r="BL831" s="69"/>
    </row>
    <row r="832" spans="64:64">
      <c r="BL832" s="69"/>
    </row>
    <row r="833" spans="64:64">
      <c r="BL833" s="69"/>
    </row>
    <row r="834" spans="64:64">
      <c r="BL834" s="69"/>
    </row>
    <row r="835" spans="64:64">
      <c r="BL835" s="69"/>
    </row>
    <row r="836" spans="64:64">
      <c r="BL836" s="69"/>
    </row>
    <row r="837" spans="64:64">
      <c r="BL837" s="69"/>
    </row>
    <row r="838" spans="64:64">
      <c r="BL838" s="69"/>
    </row>
    <row r="839" spans="64:64">
      <c r="BL839" s="69"/>
    </row>
    <row r="840" spans="64:64">
      <c r="BL840" s="69"/>
    </row>
    <row r="841" spans="64:64">
      <c r="BL841" s="69"/>
    </row>
    <row r="842" spans="64:64">
      <c r="BL842" s="69"/>
    </row>
    <row r="843" spans="64:64">
      <c r="BL843" s="69"/>
    </row>
    <row r="844" spans="64:64">
      <c r="BL844" s="69"/>
    </row>
    <row r="845" spans="64:64">
      <c r="BL845" s="69"/>
    </row>
    <row r="846" spans="64:64">
      <c r="BL846" s="69"/>
    </row>
    <row r="847" spans="64:64">
      <c r="BL847" s="69"/>
    </row>
    <row r="848" spans="64:64">
      <c r="BL848" s="69"/>
    </row>
    <row r="849" spans="64:64">
      <c r="BL849" s="69"/>
    </row>
    <row r="850" spans="64:64">
      <c r="BL850" s="69"/>
    </row>
    <row r="851" spans="64:64">
      <c r="BL851" s="69"/>
    </row>
    <row r="852" spans="64:64">
      <c r="BL852" s="69"/>
    </row>
    <row r="853" spans="64:64">
      <c r="BL853" s="69"/>
    </row>
    <row r="854" spans="64:64">
      <c r="BL854" s="69"/>
    </row>
    <row r="855" spans="64:64">
      <c r="BL855" s="69"/>
    </row>
    <row r="856" spans="64:64">
      <c r="BL856" s="69"/>
    </row>
    <row r="857" spans="64:64">
      <c r="BL857" s="69"/>
    </row>
    <row r="858" spans="64:64">
      <c r="BL858" s="69"/>
    </row>
    <row r="859" spans="64:64">
      <c r="BL859" s="69"/>
    </row>
    <row r="860" spans="64:64">
      <c r="BL860" s="69"/>
    </row>
    <row r="861" spans="64:64">
      <c r="BL861" s="69"/>
    </row>
    <row r="862" spans="64:64">
      <c r="BL862" s="69"/>
    </row>
    <row r="863" spans="64:64">
      <c r="BL863" s="69"/>
    </row>
    <row r="864" spans="64:64">
      <c r="BL864" s="69"/>
    </row>
    <row r="865" spans="64:64">
      <c r="BL865" s="69"/>
    </row>
    <row r="866" spans="64:64">
      <c r="BL866" s="69"/>
    </row>
    <row r="867" spans="64:64">
      <c r="BL867" s="69"/>
    </row>
    <row r="868" spans="64:64">
      <c r="BL868" s="69"/>
    </row>
    <row r="869" spans="64:64">
      <c r="BL869" s="69"/>
    </row>
    <row r="870" spans="64:64">
      <c r="BL870" s="69"/>
    </row>
    <row r="871" spans="64:64">
      <c r="BL871" s="69"/>
    </row>
    <row r="872" spans="64:64">
      <c r="BL872" s="69"/>
    </row>
    <row r="873" spans="64:64">
      <c r="BL873" s="69"/>
    </row>
    <row r="874" spans="64:64">
      <c r="BL874" s="69"/>
    </row>
    <row r="875" spans="64:64">
      <c r="BL875" s="69"/>
    </row>
    <row r="876" spans="64:64">
      <c r="BL876" s="69"/>
    </row>
    <row r="877" spans="64:64">
      <c r="BL877" s="69"/>
    </row>
    <row r="878" spans="64:64">
      <c r="BL878" s="69"/>
    </row>
    <row r="879" spans="64:64">
      <c r="BL879" s="69"/>
    </row>
    <row r="880" spans="64:64">
      <c r="BL880" s="69"/>
    </row>
    <row r="881" spans="64:64">
      <c r="BL881" s="69"/>
    </row>
    <row r="882" spans="64:64">
      <c r="BL882" s="69"/>
    </row>
    <row r="883" spans="64:64">
      <c r="BL883" s="69"/>
    </row>
    <row r="884" spans="64:64">
      <c r="BL884" s="69"/>
    </row>
    <row r="885" spans="64:64">
      <c r="BL885" s="69"/>
    </row>
    <row r="886" spans="64:64">
      <c r="BL886" s="69"/>
    </row>
    <row r="887" spans="64:64">
      <c r="BL887" s="69"/>
    </row>
    <row r="888" spans="64:64">
      <c r="BL888" s="69"/>
    </row>
    <row r="889" spans="64:64">
      <c r="BL889" s="69"/>
    </row>
    <row r="890" spans="64:64">
      <c r="BL890" s="69"/>
    </row>
    <row r="891" spans="64:64">
      <c r="BL891" s="69"/>
    </row>
    <row r="892" spans="64:64">
      <c r="BL892" s="69"/>
    </row>
    <row r="893" spans="64:64">
      <c r="BL893" s="69"/>
    </row>
    <row r="894" spans="64:64">
      <c r="BL894" s="69"/>
    </row>
    <row r="895" spans="64:64">
      <c r="BL895" s="69"/>
    </row>
    <row r="896" spans="64:64">
      <c r="BL896" s="69"/>
    </row>
    <row r="897" spans="64:64">
      <c r="BL897" s="69"/>
    </row>
    <row r="898" spans="64:64">
      <c r="BL898" s="69"/>
    </row>
    <row r="899" spans="64:64">
      <c r="BL899" s="69"/>
    </row>
    <row r="900" spans="64:64">
      <c r="BL900" s="69"/>
    </row>
    <row r="901" spans="64:64">
      <c r="BL901" s="69"/>
    </row>
    <row r="902" spans="64:64">
      <c r="BL902" s="69"/>
    </row>
    <row r="903" spans="64:64">
      <c r="BL903" s="69"/>
    </row>
    <row r="904" spans="64:64">
      <c r="BL904" s="69"/>
    </row>
    <row r="905" spans="64:64">
      <c r="BL905" s="69"/>
    </row>
    <row r="906" spans="64:64">
      <c r="BL906" s="69"/>
    </row>
    <row r="907" spans="64:64">
      <c r="BL907" s="69"/>
    </row>
    <row r="908" spans="64:64">
      <c r="BL908" s="69"/>
    </row>
    <row r="909" spans="64:64">
      <c r="BL909" s="69"/>
    </row>
    <row r="910" spans="64:64">
      <c r="BL910" s="69"/>
    </row>
    <row r="911" spans="64:64">
      <c r="BL911" s="69"/>
    </row>
    <row r="912" spans="64:64">
      <c r="BL912" s="69"/>
    </row>
    <row r="913" spans="64:64">
      <c r="BL913" s="69"/>
    </row>
    <row r="914" spans="64:64">
      <c r="BL914" s="69"/>
    </row>
    <row r="915" spans="64:64">
      <c r="BL915" s="69"/>
    </row>
    <row r="916" spans="64:64">
      <c r="BL916" s="69"/>
    </row>
    <row r="917" spans="64:64">
      <c r="BL917" s="69"/>
    </row>
    <row r="918" spans="64:64">
      <c r="BL918" s="69"/>
    </row>
    <row r="919" spans="64:64">
      <c r="BL919" s="69"/>
    </row>
    <row r="920" spans="64:64">
      <c r="BL920" s="69"/>
    </row>
    <row r="921" spans="64:64">
      <c r="BL921" s="69"/>
    </row>
    <row r="922" spans="64:64">
      <c r="BL922" s="69"/>
    </row>
    <row r="923" spans="64:64">
      <c r="BL923" s="69"/>
    </row>
    <row r="924" spans="64:64">
      <c r="BL924" s="69"/>
    </row>
    <row r="925" spans="64:64">
      <c r="BL925" s="69"/>
    </row>
    <row r="926" spans="64:64">
      <c r="BL926" s="69"/>
    </row>
    <row r="927" spans="64:64">
      <c r="BL927" s="69"/>
    </row>
    <row r="928" spans="64:64">
      <c r="BL928" s="69"/>
    </row>
    <row r="929" spans="64:64">
      <c r="BL929" s="69"/>
    </row>
    <row r="930" spans="64:64">
      <c r="BL930" s="69"/>
    </row>
    <row r="931" spans="64:64">
      <c r="BL931" s="69"/>
    </row>
    <row r="932" spans="64:64">
      <c r="BL932" s="69"/>
    </row>
    <row r="933" spans="64:64">
      <c r="BL933" s="69"/>
    </row>
    <row r="934" spans="64:64">
      <c r="BL934" s="69"/>
    </row>
    <row r="935" spans="64:64">
      <c r="BL935" s="69"/>
    </row>
    <row r="936" spans="64:64">
      <c r="BL936" s="69"/>
    </row>
    <row r="937" spans="64:64">
      <c r="BL937" s="69"/>
    </row>
    <row r="938" spans="64:64">
      <c r="BL938" s="69"/>
    </row>
    <row r="939" spans="64:64">
      <c r="BL939" s="69"/>
    </row>
    <row r="940" spans="64:64">
      <c r="BL940" s="69"/>
    </row>
    <row r="941" spans="64:64">
      <c r="BL941" s="69"/>
    </row>
    <row r="942" spans="64:64">
      <c r="BL942" s="69"/>
    </row>
    <row r="943" spans="64:64">
      <c r="BL943" s="69"/>
    </row>
    <row r="944" spans="64:64">
      <c r="BL944" s="69"/>
    </row>
    <row r="945" spans="64:64">
      <c r="BL945" s="69"/>
    </row>
    <row r="946" spans="64:64">
      <c r="BL946" s="69"/>
    </row>
    <row r="947" spans="64:64">
      <c r="BL947" s="69"/>
    </row>
    <row r="948" spans="64:64">
      <c r="BL948" s="69"/>
    </row>
    <row r="949" spans="64:64">
      <c r="BL949" s="69"/>
    </row>
    <row r="950" spans="64:64">
      <c r="BL950" s="69"/>
    </row>
    <row r="951" spans="64:64">
      <c r="BL951" s="69"/>
    </row>
    <row r="952" spans="64:64">
      <c r="BL952" s="69"/>
    </row>
    <row r="953" spans="64:64">
      <c r="BL953" s="69"/>
    </row>
    <row r="954" spans="64:64">
      <c r="BL954" s="69"/>
    </row>
    <row r="955" spans="64:64">
      <c r="BL955" s="69"/>
    </row>
    <row r="956" spans="64:64">
      <c r="BL956" s="69"/>
    </row>
    <row r="957" spans="64:64">
      <c r="BL957" s="69"/>
    </row>
    <row r="958" spans="64:64">
      <c r="BL958" s="69"/>
    </row>
    <row r="959" spans="64:64">
      <c r="BL959" s="69"/>
    </row>
    <row r="960" spans="64:64">
      <c r="BL960" s="69"/>
    </row>
    <row r="961" spans="64:64">
      <c r="BL961" s="69"/>
    </row>
    <row r="962" spans="64:64">
      <c r="BL962" s="69"/>
    </row>
    <row r="963" spans="64:64">
      <c r="BL963" s="69"/>
    </row>
    <row r="964" spans="64:64">
      <c r="BL964" s="69"/>
    </row>
    <row r="965" spans="64:64">
      <c r="BL965" s="69"/>
    </row>
    <row r="966" spans="64:64">
      <c r="BL966" s="69"/>
    </row>
    <row r="967" spans="64:64">
      <c r="BL967" s="69"/>
    </row>
    <row r="968" spans="64:64">
      <c r="BL968" s="69"/>
    </row>
    <row r="969" spans="64:64">
      <c r="BL969" s="69"/>
    </row>
    <row r="970" spans="64:64">
      <c r="BL970" s="69"/>
    </row>
    <row r="971" spans="64:64">
      <c r="BL971" s="69"/>
    </row>
    <row r="972" spans="64:64">
      <c r="BL972" s="69"/>
    </row>
    <row r="973" spans="64:64">
      <c r="BL973" s="69"/>
    </row>
    <row r="974" spans="64:64">
      <c r="BL974" s="69"/>
    </row>
    <row r="975" spans="64:64">
      <c r="BL975" s="69"/>
    </row>
    <row r="976" spans="64:64">
      <c r="BL976" s="69"/>
    </row>
    <row r="977" spans="64:64">
      <c r="BL977" s="69"/>
    </row>
    <row r="978" spans="64:64">
      <c r="BL978" s="69"/>
    </row>
    <row r="979" spans="64:64">
      <c r="BL979" s="69"/>
    </row>
    <row r="980" spans="64:64">
      <c r="BL980" s="69"/>
    </row>
    <row r="981" spans="64:64">
      <c r="BL981" s="69"/>
    </row>
    <row r="982" spans="64:64">
      <c r="BL982" s="69"/>
    </row>
    <row r="983" spans="64:64">
      <c r="BL983" s="69"/>
    </row>
    <row r="984" spans="64:64">
      <c r="BL984" s="69"/>
    </row>
    <row r="985" spans="64:64">
      <c r="BL985" s="69"/>
    </row>
    <row r="986" spans="64:64">
      <c r="BL986" s="69"/>
    </row>
    <row r="987" spans="64:64">
      <c r="BL987" s="69"/>
    </row>
    <row r="988" spans="64:64">
      <c r="BL988" s="69"/>
    </row>
    <row r="989" spans="64:64">
      <c r="BL989" s="69"/>
    </row>
    <row r="990" spans="64:64">
      <c r="BL990" s="69"/>
    </row>
    <row r="991" spans="64:64">
      <c r="BL991" s="69"/>
    </row>
    <row r="992" spans="64:64">
      <c r="BL992" s="69"/>
    </row>
    <row r="993" spans="64:64">
      <c r="BL993" s="69"/>
    </row>
    <row r="994" spans="64:64">
      <c r="BL994" s="69"/>
    </row>
    <row r="995" spans="64:64">
      <c r="BL995" s="69"/>
    </row>
    <row r="996" spans="64:64">
      <c r="BL996" s="69"/>
    </row>
    <row r="997" spans="64:64">
      <c r="BL997" s="69"/>
    </row>
    <row r="998" spans="64:64">
      <c r="BL998" s="69"/>
    </row>
    <row r="999" spans="64:64">
      <c r="BL999" s="69"/>
    </row>
    <row r="1000" spans="64:64">
      <c r="BL1000" s="69"/>
    </row>
    <row r="1001" spans="64:64">
      <c r="BL1001" s="69"/>
    </row>
    <row r="1002" spans="64:64">
      <c r="BL1002" s="69"/>
    </row>
    <row r="1003" spans="64:64">
      <c r="BL1003" s="69"/>
    </row>
    <row r="1004" spans="64:64">
      <c r="BL1004" s="69"/>
    </row>
    <row r="1005" spans="64:64">
      <c r="BL1005" s="69"/>
    </row>
    <row r="1006" spans="64:64">
      <c r="BL1006" s="69"/>
    </row>
    <row r="1007" spans="64:64">
      <c r="BL1007" s="69"/>
    </row>
    <row r="1008" spans="64:64">
      <c r="BL1008" s="69"/>
    </row>
    <row r="1009" spans="64:64">
      <c r="BL1009" s="69"/>
    </row>
    <row r="1010" spans="64:64">
      <c r="BL1010" s="69"/>
    </row>
    <row r="1011" spans="64:64">
      <c r="BL1011" s="69"/>
    </row>
    <row r="1012" spans="64:64">
      <c r="BL1012" s="69"/>
    </row>
    <row r="1013" spans="64:64">
      <c r="BL1013" s="69"/>
    </row>
    <row r="1014" spans="64:64">
      <c r="BL1014" s="69"/>
    </row>
    <row r="1015" spans="64:64">
      <c r="BL1015" s="69"/>
    </row>
    <row r="1016" spans="64:64">
      <c r="BL1016" s="69"/>
    </row>
    <row r="1017" spans="64:64">
      <c r="BL1017" s="69"/>
    </row>
    <row r="1018" spans="64:64">
      <c r="BL1018" s="69"/>
    </row>
    <row r="1019" spans="64:64">
      <c r="BL1019" s="69"/>
    </row>
    <row r="1020" spans="64:64">
      <c r="BL1020" s="69"/>
    </row>
    <row r="1021" spans="64:64">
      <c r="BL1021" s="69"/>
    </row>
    <row r="1022" spans="64:64">
      <c r="BL1022" s="69"/>
    </row>
    <row r="1023" spans="64:64">
      <c r="BL1023" s="69"/>
    </row>
    <row r="1024" spans="64:64">
      <c r="BL1024" s="69"/>
    </row>
    <row r="1025" spans="64:64">
      <c r="BL1025" s="69"/>
    </row>
    <row r="1026" spans="64:64">
      <c r="BL1026" s="69"/>
    </row>
    <row r="1027" spans="64:64">
      <c r="BL1027" s="69"/>
    </row>
    <row r="1028" spans="64:64">
      <c r="BL1028" s="69"/>
    </row>
    <row r="1029" spans="64:64">
      <c r="BL1029" s="69"/>
    </row>
    <row r="1030" spans="64:64">
      <c r="BL1030" s="69"/>
    </row>
    <row r="1031" spans="64:64">
      <c r="BL1031" s="69"/>
    </row>
    <row r="1032" spans="64:64">
      <c r="BL1032" s="69"/>
    </row>
    <row r="1033" spans="64:64">
      <c r="BL1033" s="69"/>
    </row>
    <row r="1034" spans="64:64">
      <c r="BL1034" s="69"/>
    </row>
    <row r="1035" spans="64:64">
      <c r="BL1035" s="69"/>
    </row>
    <row r="1036" spans="64:64">
      <c r="BL1036" s="69"/>
    </row>
    <row r="1037" spans="64:64">
      <c r="BL1037" s="69"/>
    </row>
    <row r="1038" spans="64:64">
      <c r="BL1038" s="69"/>
    </row>
    <row r="1039" spans="64:64">
      <c r="BL1039" s="69"/>
    </row>
    <row r="1040" spans="64:64">
      <c r="BL1040" s="69"/>
    </row>
    <row r="1041" spans="64:64">
      <c r="BL1041" s="69"/>
    </row>
    <row r="1042" spans="64:64">
      <c r="BL1042" s="69"/>
    </row>
    <row r="1043" spans="64:64">
      <c r="BL1043" s="69"/>
    </row>
    <row r="1044" spans="64:64">
      <c r="BL1044" s="69"/>
    </row>
    <row r="1045" spans="64:64">
      <c r="BL1045" s="69"/>
    </row>
    <row r="1046" spans="64:64">
      <c r="BL1046" s="69"/>
    </row>
    <row r="1047" spans="64:64">
      <c r="BL1047" s="69"/>
    </row>
    <row r="1048" spans="64:64">
      <c r="BL1048" s="69"/>
    </row>
    <row r="1049" spans="64:64">
      <c r="BL1049" s="69"/>
    </row>
    <row r="1050" spans="64:64">
      <c r="BL1050" s="69"/>
    </row>
    <row r="1051" spans="64:64">
      <c r="BL1051" s="69"/>
    </row>
    <row r="1052" spans="64:64">
      <c r="BL1052" s="69"/>
    </row>
    <row r="1053" spans="64:64">
      <c r="BL1053" s="69"/>
    </row>
    <row r="1054" spans="64:64">
      <c r="BL1054" s="69"/>
    </row>
    <row r="1055" spans="64:64">
      <c r="BL1055" s="69"/>
    </row>
    <row r="1056" spans="64:64">
      <c r="BL1056" s="69"/>
    </row>
    <row r="1057" spans="64:64">
      <c r="BL1057" s="69"/>
    </row>
    <row r="1058" spans="64:64">
      <c r="BL1058" s="69"/>
    </row>
    <row r="1059" spans="64:64">
      <c r="BL1059" s="69"/>
    </row>
    <row r="1060" spans="64:64">
      <c r="BL1060" s="69"/>
    </row>
    <row r="1061" spans="64:64">
      <c r="BL1061" s="69"/>
    </row>
    <row r="1062" spans="64:64">
      <c r="BL1062" s="69"/>
    </row>
    <row r="1063" spans="64:64">
      <c r="BL1063" s="69"/>
    </row>
    <row r="1064" spans="64:64">
      <c r="BL1064" s="69"/>
    </row>
    <row r="1065" spans="64:64">
      <c r="BL1065" s="69"/>
    </row>
    <row r="1066" spans="64:64">
      <c r="BL1066" s="69"/>
    </row>
    <row r="1067" spans="64:64">
      <c r="BL1067" s="69"/>
    </row>
    <row r="1068" spans="64:64">
      <c r="BL1068" s="69"/>
    </row>
    <row r="1069" spans="64:64">
      <c r="BL1069" s="69"/>
    </row>
    <row r="1070" spans="64:64">
      <c r="BL1070" s="69"/>
    </row>
    <row r="1071" spans="64:64">
      <c r="BL1071" s="69"/>
    </row>
    <row r="1072" spans="64:64">
      <c r="BL1072" s="69"/>
    </row>
    <row r="1073" spans="64:64">
      <c r="BL1073" s="69"/>
    </row>
    <row r="1074" spans="64:64">
      <c r="BL1074" s="69"/>
    </row>
    <row r="1075" spans="64:64">
      <c r="BL1075" s="69"/>
    </row>
    <row r="1076" spans="64:64">
      <c r="BL1076" s="69"/>
    </row>
    <row r="1077" spans="64:64">
      <c r="BL1077" s="69"/>
    </row>
    <row r="1078" spans="64:64">
      <c r="BL1078" s="69"/>
    </row>
    <row r="1079" spans="64:64">
      <c r="BL1079" s="69"/>
    </row>
    <row r="1080" spans="64:64">
      <c r="BL1080" s="69"/>
    </row>
    <row r="1081" spans="64:64">
      <c r="BL1081" s="69"/>
    </row>
    <row r="1082" spans="64:64">
      <c r="BL1082" s="69"/>
    </row>
    <row r="1083" spans="64:64">
      <c r="BL1083" s="69"/>
    </row>
    <row r="1084" spans="64:64">
      <c r="BL1084" s="69"/>
    </row>
    <row r="1085" spans="64:64">
      <c r="BL1085" s="69"/>
    </row>
    <row r="1086" spans="64:64">
      <c r="BL1086" s="69"/>
    </row>
    <row r="1087" spans="64:64">
      <c r="BL1087" s="69"/>
    </row>
    <row r="1088" spans="64:64">
      <c r="BL1088" s="69"/>
    </row>
    <row r="1089" spans="64:64">
      <c r="BL1089" s="69"/>
    </row>
    <row r="1090" spans="64:64">
      <c r="BL1090" s="69"/>
    </row>
    <row r="1091" spans="64:64">
      <c r="BL1091" s="69"/>
    </row>
    <row r="1092" spans="64:64">
      <c r="BL1092" s="69"/>
    </row>
    <row r="1093" spans="64:64">
      <c r="BL1093" s="69"/>
    </row>
    <row r="1094" spans="64:64">
      <c r="BL1094" s="69"/>
    </row>
    <row r="1095" spans="64:64">
      <c r="BL1095" s="69"/>
    </row>
    <row r="1096" spans="64:64">
      <c r="BL1096" s="69"/>
    </row>
    <row r="1097" spans="64:64">
      <c r="BL1097" s="69"/>
    </row>
    <row r="1098" spans="64:64">
      <c r="BL1098" s="69"/>
    </row>
    <row r="1099" spans="64:64">
      <c r="BL1099" s="69"/>
    </row>
    <row r="1100" spans="64:64">
      <c r="BL1100" s="69"/>
    </row>
    <row r="1101" spans="64:64">
      <c r="BL1101" s="69"/>
    </row>
    <row r="1102" spans="64:64">
      <c r="BL1102" s="69"/>
    </row>
    <row r="1103" spans="64:64">
      <c r="BL1103" s="69"/>
    </row>
    <row r="1104" spans="64:64">
      <c r="BL1104" s="69"/>
    </row>
    <row r="1105" spans="64:64">
      <c r="BL1105" s="69"/>
    </row>
    <row r="1106" spans="64:64">
      <c r="BL1106" s="69"/>
    </row>
    <row r="1107" spans="64:64">
      <c r="BL1107" s="69"/>
    </row>
    <row r="1108" spans="64:64">
      <c r="BL1108" s="69"/>
    </row>
    <row r="1109" spans="64:64">
      <c r="BL1109" s="69"/>
    </row>
    <row r="1110" spans="64:64">
      <c r="BL1110" s="69"/>
    </row>
    <row r="1111" spans="64:64">
      <c r="BL1111" s="69"/>
    </row>
    <row r="1112" spans="64:64">
      <c r="BL1112" s="69"/>
    </row>
    <row r="1113" spans="64:64">
      <c r="BL1113" s="69"/>
    </row>
    <row r="1114" spans="64:64">
      <c r="BL1114" s="69"/>
    </row>
    <row r="1115" spans="64:64">
      <c r="BL1115" s="69"/>
    </row>
    <row r="1116" spans="64:64">
      <c r="BL1116" s="69"/>
    </row>
    <row r="1117" spans="64:64">
      <c r="BL1117" s="69"/>
    </row>
    <row r="1118" spans="64:64">
      <c r="BL1118" s="69"/>
    </row>
    <row r="1119" spans="64:64">
      <c r="BL1119" s="69"/>
    </row>
    <row r="1120" spans="64:64">
      <c r="BL1120" s="69"/>
    </row>
    <row r="1121" spans="64:64">
      <c r="BL1121" s="69"/>
    </row>
    <row r="1122" spans="64:64">
      <c r="BL1122" s="69"/>
    </row>
    <row r="1123" spans="64:64">
      <c r="BL1123" s="69"/>
    </row>
    <row r="1124" spans="64:64">
      <c r="BL1124" s="69"/>
    </row>
    <row r="1125" spans="64:64">
      <c r="BL1125" s="69"/>
    </row>
    <row r="1126" spans="64:64">
      <c r="BL1126" s="69"/>
    </row>
    <row r="1127" spans="64:64">
      <c r="BL1127" s="69"/>
    </row>
    <row r="1128" spans="64:64">
      <c r="BL1128" s="69"/>
    </row>
    <row r="1129" spans="64:64">
      <c r="BL1129" s="69"/>
    </row>
    <row r="1130" spans="64:64">
      <c r="BL1130" s="69"/>
    </row>
    <row r="1131" spans="64:64">
      <c r="BL1131" s="69"/>
    </row>
    <row r="1132" spans="64:64">
      <c r="BL1132" s="69"/>
    </row>
    <row r="1133" spans="64:64">
      <c r="BL1133" s="69"/>
    </row>
    <row r="1134" spans="64:64">
      <c r="BL1134" s="69"/>
    </row>
    <row r="1135" spans="64:64">
      <c r="BL1135" s="69"/>
    </row>
    <row r="1136" spans="64:64">
      <c r="BL1136" s="69"/>
    </row>
    <row r="1137" spans="64:64">
      <c r="BL1137" s="69"/>
    </row>
    <row r="1138" spans="64:64">
      <c r="BL1138" s="69"/>
    </row>
    <row r="1139" spans="64:64">
      <c r="BL1139" s="69"/>
    </row>
    <row r="1140" spans="64:64">
      <c r="BL1140" s="69"/>
    </row>
    <row r="1141" spans="64:64">
      <c r="BL1141" s="69"/>
    </row>
    <row r="1142" spans="64:64">
      <c r="BL1142" s="69"/>
    </row>
    <row r="1143" spans="64:64">
      <c r="BL1143" s="69"/>
    </row>
    <row r="1144" spans="64:64">
      <c r="BL1144" s="69"/>
    </row>
    <row r="1145" spans="64:64">
      <c r="BL1145" s="69"/>
    </row>
    <row r="1146" spans="64:64">
      <c r="BL1146" s="69"/>
    </row>
    <row r="1147" spans="64:64">
      <c r="BL1147" s="69"/>
    </row>
    <row r="1148" spans="64:64">
      <c r="BL1148" s="69"/>
    </row>
    <row r="1149" spans="64:64">
      <c r="BL1149" s="69"/>
    </row>
    <row r="1150" spans="64:64">
      <c r="BL1150" s="69"/>
    </row>
    <row r="1151" spans="64:64">
      <c r="BL1151" s="69"/>
    </row>
    <row r="1152" spans="64:64">
      <c r="BL1152" s="69"/>
    </row>
    <row r="1153" spans="64:64">
      <c r="BL1153" s="69"/>
    </row>
    <row r="1154" spans="64:64">
      <c r="BL1154" s="69"/>
    </row>
    <row r="1155" spans="64:64">
      <c r="BL1155" s="69"/>
    </row>
    <row r="1156" spans="64:64">
      <c r="BL1156" s="69"/>
    </row>
    <row r="1157" spans="64:64">
      <c r="BL1157" s="69"/>
    </row>
    <row r="1158" spans="64:64">
      <c r="BL1158" s="69"/>
    </row>
    <row r="1159" spans="64:64">
      <c r="BL1159" s="69"/>
    </row>
    <row r="1160" spans="64:64">
      <c r="BL1160" s="69"/>
    </row>
    <row r="1161" spans="64:64">
      <c r="BL1161" s="69"/>
    </row>
    <row r="1162" spans="64:64">
      <c r="BL1162" s="69"/>
    </row>
    <row r="1163" spans="64:64">
      <c r="BL1163" s="69"/>
    </row>
    <row r="1164" spans="64:64">
      <c r="BL1164" s="69"/>
    </row>
    <row r="1165" spans="64:64">
      <c r="BL1165" s="69"/>
    </row>
    <row r="1166" spans="64:64">
      <c r="BL1166" s="69"/>
    </row>
    <row r="1167" spans="64:64">
      <c r="BL1167" s="69"/>
    </row>
    <row r="1168" spans="64:64">
      <c r="BL1168" s="69"/>
    </row>
    <row r="1169" spans="64:64">
      <c r="BL1169" s="69"/>
    </row>
    <row r="1170" spans="64:64">
      <c r="BL1170" s="69"/>
    </row>
    <row r="1171" spans="64:64">
      <c r="BL1171" s="69"/>
    </row>
    <row r="1172" spans="64:64">
      <c r="BL1172" s="69"/>
    </row>
    <row r="1173" spans="64:64">
      <c r="BL1173" s="69"/>
    </row>
    <row r="1174" spans="64:64">
      <c r="BL1174" s="69"/>
    </row>
    <row r="1175" spans="64:64">
      <c r="BL1175" s="69"/>
    </row>
    <row r="1176" spans="64:64">
      <c r="BL1176" s="69"/>
    </row>
    <row r="1177" spans="64:64">
      <c r="BL1177" s="69"/>
    </row>
    <row r="1178" spans="64:64">
      <c r="BL1178" s="69"/>
    </row>
    <row r="1179" spans="64:64">
      <c r="BL1179" s="69"/>
    </row>
    <row r="1180" spans="64:64">
      <c r="BL1180" s="69"/>
    </row>
    <row r="1181" spans="64:64">
      <c r="BL1181" s="69"/>
    </row>
    <row r="1182" spans="64:64">
      <c r="BL1182" s="69"/>
    </row>
    <row r="1183" spans="64:64">
      <c r="BL1183" s="69"/>
    </row>
    <row r="1184" spans="64:64">
      <c r="BL1184" s="69"/>
    </row>
    <row r="1185" spans="64:64">
      <c r="BL1185" s="69"/>
    </row>
    <row r="1186" spans="64:64">
      <c r="BL1186" s="69"/>
    </row>
    <row r="1187" spans="64:64">
      <c r="BL1187" s="69"/>
    </row>
    <row r="1188" spans="64:64">
      <c r="BL1188" s="69"/>
    </row>
    <row r="1189" spans="64:64">
      <c r="BL1189" s="69"/>
    </row>
    <row r="1190" spans="64:64">
      <c r="BL1190" s="69"/>
    </row>
    <row r="1191" spans="64:64">
      <c r="BL1191" s="69"/>
    </row>
    <row r="1192" spans="64:64">
      <c r="BL1192" s="69"/>
    </row>
    <row r="1193" spans="64:64">
      <c r="BL1193" s="69"/>
    </row>
    <row r="1194" spans="64:64">
      <c r="BL1194" s="69"/>
    </row>
    <row r="1195" spans="64:64">
      <c r="BL1195" s="69"/>
    </row>
    <row r="1196" spans="64:64">
      <c r="BL1196" s="69"/>
    </row>
    <row r="1197" spans="64:64">
      <c r="BL1197" s="69"/>
    </row>
    <row r="1198" spans="64:64">
      <c r="BL1198" s="69"/>
    </row>
    <row r="1199" spans="64:64">
      <c r="BL1199" s="69"/>
    </row>
    <row r="1200" spans="64:64">
      <c r="BL1200" s="69"/>
    </row>
    <row r="1201" spans="64:64">
      <c r="BL1201" s="69"/>
    </row>
    <row r="1202" spans="64:64">
      <c r="BL1202" s="69"/>
    </row>
    <row r="1203" spans="64:64">
      <c r="BL1203" s="69"/>
    </row>
    <row r="1204" spans="64:64">
      <c r="BL1204" s="69"/>
    </row>
    <row r="1205" spans="64:64">
      <c r="BL1205" s="69"/>
    </row>
    <row r="1206" spans="64:64">
      <c r="BL1206" s="69"/>
    </row>
    <row r="1207" spans="64:64">
      <c r="BL1207" s="69"/>
    </row>
    <row r="1208" spans="64:64">
      <c r="BL1208" s="69"/>
    </row>
    <row r="1209" spans="64:64">
      <c r="BL1209" s="69"/>
    </row>
    <row r="1210" spans="64:64">
      <c r="BL1210" s="69"/>
    </row>
    <row r="1211" spans="64:64">
      <c r="BL1211" s="69"/>
    </row>
    <row r="1212" spans="64:64">
      <c r="BL1212" s="69"/>
    </row>
    <row r="1213" spans="64:64">
      <c r="BL1213" s="69"/>
    </row>
    <row r="1214" spans="64:64">
      <c r="BL1214" s="69"/>
    </row>
    <row r="1215" spans="64:64">
      <c r="BL1215" s="69"/>
    </row>
    <row r="1216" spans="64:64">
      <c r="BL1216" s="69"/>
    </row>
    <row r="1217" spans="64:64">
      <c r="BL1217" s="69"/>
    </row>
    <row r="1218" spans="64:64">
      <c r="BL1218" s="69"/>
    </row>
    <row r="1219" spans="64:64">
      <c r="BL1219" s="69"/>
    </row>
    <row r="1220" spans="64:64">
      <c r="BL1220" s="69"/>
    </row>
    <row r="1221" spans="64:64">
      <c r="BL1221" s="69"/>
    </row>
    <row r="1222" spans="64:64">
      <c r="BL1222" s="69"/>
    </row>
    <row r="1223" spans="64:64">
      <c r="BL1223" s="69"/>
    </row>
    <row r="1224" spans="64:64">
      <c r="BL1224" s="69"/>
    </row>
    <row r="1225" spans="64:64">
      <c r="BL1225" s="69"/>
    </row>
    <row r="1226" spans="64:64">
      <c r="BL1226" s="69"/>
    </row>
    <row r="1227" spans="64:64">
      <c r="BL1227" s="69"/>
    </row>
    <row r="1228" spans="64:64">
      <c r="BL1228" s="69"/>
    </row>
    <row r="1229" spans="64:64">
      <c r="BL1229" s="69"/>
    </row>
    <row r="1230" spans="64:64">
      <c r="BL1230" s="69"/>
    </row>
    <row r="1231" spans="64:64">
      <c r="BL1231" s="69"/>
    </row>
    <row r="1232" spans="64:64">
      <c r="BL1232" s="69"/>
    </row>
    <row r="1233" spans="64:64">
      <c r="BL1233" s="69"/>
    </row>
    <row r="1234" spans="64:64">
      <c r="BL1234" s="69"/>
    </row>
    <row r="1235" spans="64:64">
      <c r="BL1235" s="69"/>
    </row>
    <row r="1236" spans="64:64">
      <c r="BL1236" s="69"/>
    </row>
    <row r="1237" spans="64:64">
      <c r="BL1237" s="69"/>
    </row>
    <row r="1238" spans="64:64">
      <c r="BL1238" s="69"/>
    </row>
    <row r="1239" spans="64:64">
      <c r="BL1239" s="69"/>
    </row>
    <row r="1240" spans="64:64">
      <c r="BL1240" s="69"/>
    </row>
    <row r="1241" spans="64:64">
      <c r="BL1241" s="69"/>
    </row>
    <row r="1242" spans="64:64">
      <c r="BL1242" s="69"/>
    </row>
    <row r="1243" spans="64:64">
      <c r="BL1243" s="69"/>
    </row>
    <row r="1244" spans="64:64">
      <c r="BL1244" s="69"/>
    </row>
    <row r="1245" spans="64:64">
      <c r="BL1245" s="69"/>
    </row>
    <row r="1246" spans="64:64">
      <c r="BL1246" s="69"/>
    </row>
    <row r="1247" spans="64:64">
      <c r="BL1247" s="69"/>
    </row>
    <row r="1248" spans="64:64">
      <c r="BL1248" s="69"/>
    </row>
    <row r="1249" spans="64:64">
      <c r="BL1249" s="69"/>
    </row>
    <row r="1250" spans="64:64">
      <c r="BL1250" s="69"/>
    </row>
    <row r="1251" spans="64:64">
      <c r="BL1251" s="69"/>
    </row>
    <row r="1252" spans="64:64">
      <c r="BL1252" s="69"/>
    </row>
    <row r="1253" spans="64:64">
      <c r="BL1253" s="69"/>
    </row>
    <row r="1254" spans="64:64">
      <c r="BL1254" s="69"/>
    </row>
    <row r="1255" spans="64:64">
      <c r="BL1255" s="69"/>
    </row>
    <row r="1256" spans="64:64">
      <c r="BL1256" s="69"/>
    </row>
    <row r="1257" spans="64:64">
      <c r="BL1257" s="69"/>
    </row>
    <row r="1258" spans="64:64">
      <c r="BL1258" s="69"/>
    </row>
    <row r="1259" spans="64:64">
      <c r="BL1259" s="69"/>
    </row>
    <row r="1260" spans="64:64">
      <c r="BL1260" s="69"/>
    </row>
    <row r="1261" spans="64:64">
      <c r="BL1261" s="69"/>
    </row>
    <row r="1262" spans="64:64">
      <c r="BL1262" s="69"/>
    </row>
    <row r="1263" spans="64:64">
      <c r="BL1263" s="69"/>
    </row>
    <row r="1264" spans="64:64">
      <c r="BL1264" s="69"/>
    </row>
    <row r="1265" spans="64:64">
      <c r="BL1265" s="69"/>
    </row>
    <row r="1266" spans="64:64">
      <c r="BL1266" s="69"/>
    </row>
    <row r="1267" spans="64:64">
      <c r="BL1267" s="69"/>
    </row>
    <row r="1268" spans="64:64">
      <c r="BL1268" s="69"/>
    </row>
    <row r="1269" spans="64:64">
      <c r="BL1269" s="69"/>
    </row>
    <row r="1270" spans="64:64">
      <c r="BL1270" s="69"/>
    </row>
    <row r="1271" spans="64:64">
      <c r="BL1271" s="69"/>
    </row>
    <row r="1272" spans="64:64">
      <c r="BL1272" s="69"/>
    </row>
    <row r="1273" spans="64:64">
      <c r="BL1273" s="69"/>
    </row>
    <row r="1274" spans="64:64">
      <c r="BL1274" s="69"/>
    </row>
    <row r="1275" spans="64:64">
      <c r="BL1275" s="69"/>
    </row>
    <row r="1276" spans="64:64">
      <c r="BL1276" s="69"/>
    </row>
    <row r="1277" spans="64:64">
      <c r="BL1277" s="69"/>
    </row>
    <row r="1278" spans="64:64">
      <c r="BL1278" s="69"/>
    </row>
    <row r="1279" spans="64:64">
      <c r="BL1279" s="69"/>
    </row>
    <row r="1280" spans="64:64">
      <c r="BL1280" s="69"/>
    </row>
    <row r="1281" spans="64:64">
      <c r="BL1281" s="69"/>
    </row>
    <row r="1282" spans="64:64">
      <c r="BL1282" s="69"/>
    </row>
    <row r="1283" spans="64:64">
      <c r="BL1283" s="69"/>
    </row>
    <row r="1284" spans="64:64">
      <c r="BL1284" s="69"/>
    </row>
    <row r="1285" spans="64:64">
      <c r="BL1285" s="69"/>
    </row>
    <row r="1286" spans="64:64">
      <c r="BL1286" s="69"/>
    </row>
    <row r="1287" spans="64:64">
      <c r="BL1287" s="69"/>
    </row>
    <row r="1288" spans="64:64">
      <c r="BL1288" s="69"/>
    </row>
    <row r="1289" spans="64:64">
      <c r="BL1289" s="69"/>
    </row>
    <row r="1290" spans="64:64">
      <c r="BL1290" s="69"/>
    </row>
    <row r="1291" spans="64:64">
      <c r="BL1291" s="69"/>
    </row>
    <row r="1292" spans="64:64">
      <c r="BL1292" s="69"/>
    </row>
    <row r="1293" spans="64:64">
      <c r="BL1293" s="69"/>
    </row>
    <row r="1294" spans="64:64">
      <c r="BL1294" s="69"/>
    </row>
    <row r="1295" spans="64:64">
      <c r="BL1295" s="69"/>
    </row>
    <row r="1296" spans="64:64">
      <c r="BL1296" s="69"/>
    </row>
    <row r="1297" spans="64:64">
      <c r="BL1297" s="69"/>
    </row>
    <row r="1298" spans="64:64">
      <c r="BL1298" s="69"/>
    </row>
    <row r="1299" spans="64:64">
      <c r="BL1299" s="69"/>
    </row>
    <row r="1300" spans="64:64">
      <c r="BL1300" s="69"/>
    </row>
    <row r="1301" spans="64:64">
      <c r="BL1301" s="69"/>
    </row>
    <row r="1302" spans="64:64">
      <c r="BL1302" s="69"/>
    </row>
    <row r="1303" spans="64:64">
      <c r="BL1303" s="69"/>
    </row>
    <row r="1304" spans="64:64">
      <c r="BL1304" s="69"/>
    </row>
    <row r="1305" spans="64:64">
      <c r="BL1305" s="69"/>
    </row>
    <row r="1306" spans="64:64">
      <c r="BL1306" s="69"/>
    </row>
    <row r="1307" spans="64:64">
      <c r="BL1307" s="69"/>
    </row>
    <row r="1308" spans="64:64">
      <c r="BL1308" s="69"/>
    </row>
    <row r="1309" spans="64:64">
      <c r="BL1309" s="69"/>
    </row>
    <row r="1310" spans="64:64">
      <c r="BL1310" s="69"/>
    </row>
    <row r="1311" spans="64:64">
      <c r="BL1311" s="69"/>
    </row>
    <row r="1312" spans="64:64">
      <c r="BL1312" s="69"/>
    </row>
    <row r="1313" spans="64:64">
      <c r="BL1313" s="69"/>
    </row>
    <row r="1314" spans="64:64">
      <c r="BL1314" s="69"/>
    </row>
    <row r="1315" spans="64:64">
      <c r="BL1315" s="69"/>
    </row>
    <row r="1316" spans="64:64">
      <c r="BL1316" s="69"/>
    </row>
    <row r="1317" spans="64:64">
      <c r="BL1317" s="69"/>
    </row>
    <row r="1318" spans="64:64">
      <c r="BL1318" s="69"/>
    </row>
    <row r="1319" spans="64:64">
      <c r="BL1319" s="69"/>
    </row>
    <row r="1320" spans="64:64">
      <c r="BL1320" s="69"/>
    </row>
    <row r="1321" spans="64:64">
      <c r="BL1321" s="69"/>
    </row>
    <row r="1322" spans="64:64">
      <c r="BL1322" s="69"/>
    </row>
    <row r="1323" spans="64:64">
      <c r="BL1323" s="69"/>
    </row>
    <row r="1324" spans="64:64">
      <c r="BL1324" s="69"/>
    </row>
    <row r="1325" spans="64:64">
      <c r="BL1325" s="69"/>
    </row>
    <row r="1326" spans="64:64">
      <c r="BL1326" s="69"/>
    </row>
    <row r="1327" spans="64:64">
      <c r="BL1327" s="69"/>
    </row>
    <row r="1328" spans="64:64">
      <c r="BL1328" s="69"/>
    </row>
    <row r="1329" spans="64:64">
      <c r="BL1329" s="69"/>
    </row>
    <row r="1330" spans="64:64">
      <c r="BL1330" s="69"/>
    </row>
    <row r="1331" spans="64:64">
      <c r="BL1331" s="69"/>
    </row>
    <row r="1332" spans="64:64">
      <c r="BL1332" s="69"/>
    </row>
    <row r="1333" spans="64:64">
      <c r="BL1333" s="69"/>
    </row>
    <row r="1334" spans="64:64">
      <c r="BL1334" s="69"/>
    </row>
    <row r="1335" spans="64:64">
      <c r="BL1335" s="69"/>
    </row>
    <row r="1336" spans="64:64">
      <c r="BL1336" s="69"/>
    </row>
    <row r="1337" spans="64:64">
      <c r="BL1337" s="69"/>
    </row>
    <row r="1338" spans="64:64">
      <c r="BL1338" s="69"/>
    </row>
    <row r="1339" spans="64:64">
      <c r="BL1339" s="69"/>
    </row>
    <row r="1340" spans="64:64">
      <c r="BL1340" s="69"/>
    </row>
    <row r="1341" spans="64:64">
      <c r="BL1341" s="69"/>
    </row>
    <row r="1342" spans="64:64">
      <c r="BL1342" s="69"/>
    </row>
    <row r="1343" spans="64:64">
      <c r="BL1343" s="69"/>
    </row>
    <row r="1344" spans="64:64">
      <c r="BL1344" s="69"/>
    </row>
    <row r="1345" spans="64:64">
      <c r="BL1345" s="69"/>
    </row>
    <row r="1346" spans="64:64">
      <c r="BL1346" s="69"/>
    </row>
    <row r="1347" spans="64:64">
      <c r="BL1347" s="69"/>
    </row>
    <row r="1348" spans="64:64">
      <c r="BL1348" s="69"/>
    </row>
    <row r="1349" spans="64:64">
      <c r="BL1349" s="69"/>
    </row>
    <row r="1350" spans="64:64">
      <c r="BL1350" s="69"/>
    </row>
    <row r="1351" spans="64:64">
      <c r="BL1351" s="69"/>
    </row>
    <row r="1352" spans="64:64">
      <c r="BL1352" s="69"/>
    </row>
    <row r="1353" spans="64:64">
      <c r="BL1353" s="69"/>
    </row>
    <row r="1354" spans="64:64">
      <c r="BL1354" s="69"/>
    </row>
    <row r="1355" spans="64:64">
      <c r="BL1355" s="69"/>
    </row>
    <row r="1356" spans="64:64">
      <c r="BL1356" s="69"/>
    </row>
    <row r="1357" spans="64:64">
      <c r="BL1357" s="69"/>
    </row>
    <row r="1358" spans="64:64">
      <c r="BL1358" s="69"/>
    </row>
    <row r="1359" spans="64:64">
      <c r="BL1359" s="69"/>
    </row>
    <row r="1360" spans="64:64">
      <c r="BL1360" s="69"/>
    </row>
    <row r="1361" spans="64:64">
      <c r="BL1361" s="69"/>
    </row>
    <row r="1362" spans="64:64">
      <c r="BL1362" s="69"/>
    </row>
    <row r="1363" spans="64:64">
      <c r="BL1363" s="69"/>
    </row>
    <row r="1364" spans="64:64">
      <c r="BL1364" s="69"/>
    </row>
    <row r="1365" spans="64:64">
      <c r="BL1365" s="69"/>
    </row>
    <row r="1366" spans="64:64">
      <c r="BL1366" s="69"/>
    </row>
    <row r="1367" spans="64:64">
      <c r="BL1367" s="69"/>
    </row>
    <row r="1368" spans="64:64">
      <c r="BL1368" s="69"/>
    </row>
    <row r="1369" spans="64:64">
      <c r="BL1369" s="69"/>
    </row>
    <row r="1370" spans="64:64">
      <c r="BL1370" s="69"/>
    </row>
    <row r="1371" spans="64:64">
      <c r="BL1371" s="69"/>
    </row>
    <row r="1372" spans="64:64">
      <c r="BL1372" s="69"/>
    </row>
    <row r="1373" spans="64:64">
      <c r="BL1373" s="69"/>
    </row>
    <row r="1374" spans="64:64">
      <c r="BL1374" s="69"/>
    </row>
    <row r="1375" spans="64:64">
      <c r="BL1375" s="69"/>
    </row>
    <row r="1376" spans="64:64">
      <c r="BL1376" s="69"/>
    </row>
    <row r="1377" spans="64:64">
      <c r="BL1377" s="69"/>
    </row>
    <row r="1378" spans="64:64">
      <c r="BL1378" s="69"/>
    </row>
    <row r="1379" spans="64:64">
      <c r="BL1379" s="69"/>
    </row>
    <row r="1380" spans="64:64">
      <c r="BL1380" s="69"/>
    </row>
    <row r="1381" spans="64:64">
      <c r="BL1381" s="69"/>
    </row>
    <row r="1382" spans="64:64">
      <c r="BL1382" s="69"/>
    </row>
    <row r="1383" spans="64:64">
      <c r="BL1383" s="69"/>
    </row>
    <row r="1384" spans="64:64">
      <c r="BL1384" s="69"/>
    </row>
    <row r="1385" spans="64:64">
      <c r="BL1385" s="69"/>
    </row>
    <row r="1386" spans="64:64">
      <c r="BL1386" s="69"/>
    </row>
    <row r="1387" spans="64:64">
      <c r="BL1387" s="69"/>
    </row>
    <row r="1388" spans="64:64">
      <c r="BL1388" s="69"/>
    </row>
    <row r="1389" spans="64:64">
      <c r="BL1389" s="69"/>
    </row>
    <row r="1390" spans="64:64">
      <c r="BL1390" s="69"/>
    </row>
    <row r="1391" spans="64:64">
      <c r="BL1391" s="69"/>
    </row>
    <row r="1392" spans="64:64">
      <c r="BL1392" s="69"/>
    </row>
    <row r="1393" spans="64:64">
      <c r="BL1393" s="69"/>
    </row>
    <row r="1394" spans="64:64">
      <c r="BL1394" s="69"/>
    </row>
    <row r="1395" spans="64:64">
      <c r="BL1395" s="69"/>
    </row>
    <row r="1396" spans="64:64">
      <c r="BL1396" s="69"/>
    </row>
    <row r="1397" spans="64:64">
      <c r="BL1397" s="69"/>
    </row>
    <row r="1398" spans="64:64">
      <c r="BL1398" s="69"/>
    </row>
    <row r="1399" spans="64:64">
      <c r="BL1399" s="69"/>
    </row>
    <row r="1400" spans="64:64">
      <c r="BL1400" s="69"/>
    </row>
    <row r="1401" spans="64:64">
      <c r="BL1401" s="69"/>
    </row>
    <row r="1402" spans="64:64">
      <c r="BL1402" s="69"/>
    </row>
    <row r="1403" spans="64:64">
      <c r="BL1403" s="69"/>
    </row>
    <row r="1404" spans="64:64">
      <c r="BL1404" s="69"/>
    </row>
    <row r="1405" spans="64:64">
      <c r="BL1405" s="69"/>
    </row>
    <row r="1406" spans="64:64">
      <c r="BL1406" s="69"/>
    </row>
    <row r="1407" spans="64:64">
      <c r="BL1407" s="69"/>
    </row>
    <row r="1408" spans="64:64">
      <c r="BL1408" s="69"/>
    </row>
    <row r="1409" spans="64:64">
      <c r="BL1409" s="69"/>
    </row>
    <row r="1410" spans="64:64">
      <c r="BL1410" s="69"/>
    </row>
    <row r="1411" spans="64:64">
      <c r="BL1411" s="69"/>
    </row>
    <row r="1412" spans="64:64">
      <c r="BL1412" s="69"/>
    </row>
    <row r="1413" spans="64:64">
      <c r="BL1413" s="69"/>
    </row>
    <row r="1414" spans="64:64">
      <c r="BL1414" s="69"/>
    </row>
    <row r="1415" spans="64:64">
      <c r="BL1415" s="69"/>
    </row>
    <row r="1416" spans="64:64">
      <c r="BL1416" s="69"/>
    </row>
    <row r="1417" spans="64:64">
      <c r="BL1417" s="69"/>
    </row>
    <row r="1418" spans="64:64">
      <c r="BL1418" s="69"/>
    </row>
    <row r="1419" spans="64:64">
      <c r="BL1419" s="69"/>
    </row>
    <row r="1420" spans="64:64">
      <c r="BL1420" s="69"/>
    </row>
    <row r="1421" spans="64:64">
      <c r="BL1421" s="69"/>
    </row>
    <row r="1422" spans="64:64">
      <c r="BL1422" s="69"/>
    </row>
    <row r="1423" spans="64:64">
      <c r="BL1423" s="69"/>
    </row>
    <row r="1424" spans="64:64">
      <c r="BL1424" s="69"/>
    </row>
    <row r="1425" spans="64:64">
      <c r="BL1425" s="69"/>
    </row>
    <row r="1426" spans="64:64">
      <c r="BL1426" s="69"/>
    </row>
    <row r="1427" spans="64:64">
      <c r="BL1427" s="69"/>
    </row>
    <row r="1428" spans="64:64">
      <c r="BL1428" s="69"/>
    </row>
    <row r="1429" spans="64:64">
      <c r="BL1429" s="69"/>
    </row>
    <row r="1430" spans="64:64">
      <c r="BL1430" s="69"/>
    </row>
    <row r="1431" spans="64:64">
      <c r="BL1431" s="69"/>
    </row>
    <row r="1432" spans="64:64">
      <c r="BL1432" s="69"/>
    </row>
    <row r="1433" spans="64:64">
      <c r="BL1433" s="69"/>
    </row>
    <row r="1434" spans="64:64">
      <c r="BL1434" s="69"/>
    </row>
    <row r="1435" spans="64:64">
      <c r="BL1435" s="69"/>
    </row>
    <row r="1436" spans="64:64">
      <c r="BL1436" s="69"/>
    </row>
    <row r="1437" spans="64:64">
      <c r="BL1437" s="69"/>
    </row>
    <row r="1438" spans="64:64">
      <c r="BL1438" s="69"/>
    </row>
    <row r="1439" spans="64:64">
      <c r="BL1439" s="69"/>
    </row>
    <row r="1440" spans="64:64">
      <c r="BL1440" s="69"/>
    </row>
    <row r="1441" spans="64:64">
      <c r="BL1441" s="69"/>
    </row>
    <row r="1442" spans="64:64">
      <c r="BL1442" s="69"/>
    </row>
    <row r="1443" spans="64:64">
      <c r="BL1443" s="69"/>
    </row>
    <row r="1444" spans="64:64">
      <c r="BL1444" s="69"/>
    </row>
    <row r="1445" spans="64:64">
      <c r="BL1445" s="69"/>
    </row>
    <row r="1446" spans="64:64">
      <c r="BL1446" s="69"/>
    </row>
    <row r="1447" spans="64:64">
      <c r="BL1447" s="69"/>
    </row>
    <row r="1448" spans="64:64">
      <c r="BL1448" s="69"/>
    </row>
    <row r="1449" spans="64:64">
      <c r="BL1449" s="69"/>
    </row>
    <row r="1450" spans="64:64">
      <c r="BL1450" s="69"/>
    </row>
    <row r="1451" spans="64:64">
      <c r="BL1451" s="69"/>
    </row>
    <row r="1452" spans="64:64">
      <c r="BL1452" s="69"/>
    </row>
    <row r="1453" spans="64:64">
      <c r="BL1453" s="69"/>
    </row>
    <row r="1454" spans="64:64">
      <c r="BL1454" s="69"/>
    </row>
    <row r="1455" spans="64:64">
      <c r="BL1455" s="69"/>
    </row>
    <row r="1456" spans="64:64">
      <c r="BL1456" s="69"/>
    </row>
    <row r="1457" spans="64:64">
      <c r="BL1457" s="69"/>
    </row>
    <row r="1458" spans="64:64">
      <c r="BL1458" s="69"/>
    </row>
    <row r="1459" spans="64:64">
      <c r="BL1459" s="69"/>
    </row>
    <row r="1460" spans="64:64">
      <c r="BL1460" s="69"/>
    </row>
    <row r="1461" spans="64:64">
      <c r="BL1461" s="69"/>
    </row>
    <row r="1462" spans="64:64">
      <c r="BL1462" s="69"/>
    </row>
    <row r="1463" spans="64:64">
      <c r="BL1463" s="69"/>
    </row>
    <row r="1464" spans="64:64">
      <c r="BL1464" s="69"/>
    </row>
    <row r="1465" spans="64:64">
      <c r="BL1465" s="69"/>
    </row>
    <row r="1466" spans="64:64">
      <c r="BL1466" s="69"/>
    </row>
    <row r="1467" spans="64:64">
      <c r="BL1467" s="69"/>
    </row>
    <row r="1468" spans="64:64">
      <c r="BL1468" s="69"/>
    </row>
    <row r="1469" spans="64:64">
      <c r="BL1469" s="69"/>
    </row>
    <row r="1470" spans="64:64">
      <c r="BL1470" s="69"/>
    </row>
    <row r="1471" spans="64:64">
      <c r="BL1471" s="69"/>
    </row>
    <row r="1472" spans="64:64">
      <c r="BL1472" s="69"/>
    </row>
    <row r="1473" spans="64:64">
      <c r="BL1473" s="69"/>
    </row>
    <row r="1474" spans="64:64">
      <c r="BL1474" s="69"/>
    </row>
    <row r="1475" spans="64:64">
      <c r="BL1475" s="69"/>
    </row>
    <row r="1476" spans="64:64">
      <c r="BL1476" s="69"/>
    </row>
    <row r="1477" spans="64:64">
      <c r="BL1477" s="69"/>
    </row>
    <row r="1478" spans="64:64">
      <c r="BL1478" s="69"/>
    </row>
    <row r="1479" spans="64:64">
      <c r="BL1479" s="69"/>
    </row>
    <row r="1480" spans="64:64">
      <c r="BL1480" s="69"/>
    </row>
    <row r="1481" spans="64:64">
      <c r="BL1481" s="69"/>
    </row>
    <row r="1482" spans="64:64">
      <c r="BL1482" s="69"/>
    </row>
    <row r="1483" spans="64:64">
      <c r="BL1483" s="69"/>
    </row>
    <row r="1484" spans="64:64">
      <c r="BL1484" s="69"/>
    </row>
    <row r="1485" spans="64:64">
      <c r="BL1485" s="69"/>
    </row>
    <row r="1486" spans="64:64">
      <c r="BL1486" s="69"/>
    </row>
    <row r="1487" spans="64:64">
      <c r="BL1487" s="69"/>
    </row>
    <row r="1488" spans="64:64">
      <c r="BL1488" s="69"/>
    </row>
    <row r="1489" spans="64:64">
      <c r="BL1489" s="69"/>
    </row>
    <row r="1490" spans="64:64">
      <c r="BL1490" s="69"/>
    </row>
    <row r="1491" spans="64:64">
      <c r="BL1491" s="69"/>
    </row>
    <row r="1492" spans="64:64">
      <c r="BL1492" s="69"/>
    </row>
    <row r="1493" spans="64:64">
      <c r="BL1493" s="69"/>
    </row>
    <row r="1494" spans="64:64">
      <c r="BL1494" s="69"/>
    </row>
    <row r="1495" spans="64:64">
      <c r="BL1495" s="69"/>
    </row>
    <row r="1496" spans="64:64">
      <c r="BL1496" s="69"/>
    </row>
    <row r="1497" spans="64:64">
      <c r="BL1497" s="69"/>
    </row>
    <row r="1498" spans="64:64">
      <c r="BL1498" s="69"/>
    </row>
    <row r="1499" spans="64:64">
      <c r="BL1499" s="69"/>
    </row>
    <row r="1500" spans="64:64">
      <c r="BL1500" s="69"/>
    </row>
    <row r="1501" spans="64:64">
      <c r="BL1501" s="69"/>
    </row>
    <row r="1502" spans="64:64">
      <c r="BL1502" s="69"/>
    </row>
    <row r="1503" spans="64:64">
      <c r="BL1503" s="69"/>
    </row>
    <row r="1504" spans="64:64">
      <c r="BL1504" s="69"/>
    </row>
    <row r="1505" spans="64:64">
      <c r="BL1505" s="69"/>
    </row>
    <row r="1506" spans="64:64">
      <c r="BL1506" s="69"/>
    </row>
    <row r="1507" spans="64:64">
      <c r="BL1507" s="69"/>
    </row>
    <row r="1508" spans="64:64">
      <c r="BL1508" s="69"/>
    </row>
    <row r="1509" spans="64:64">
      <c r="BL1509" s="69"/>
    </row>
    <row r="1510" spans="64:64">
      <c r="BL1510" s="69"/>
    </row>
    <row r="1511" spans="64:64">
      <c r="BL1511" s="69"/>
    </row>
    <row r="1512" spans="64:64">
      <c r="BL1512" s="69"/>
    </row>
    <row r="1513" spans="64:64">
      <c r="BL1513" s="69"/>
    </row>
    <row r="1514" spans="64:64">
      <c r="BL1514" s="69"/>
    </row>
    <row r="1515" spans="64:64">
      <c r="BL1515" s="69"/>
    </row>
    <row r="1516" spans="64:64">
      <c r="BL1516" s="69"/>
    </row>
    <row r="1517" spans="64:64">
      <c r="BL1517" s="69"/>
    </row>
    <row r="1518" spans="64:64">
      <c r="BL1518" s="69"/>
    </row>
    <row r="1519" spans="64:64">
      <c r="BL1519" s="69"/>
    </row>
    <row r="1520" spans="64:64">
      <c r="BL1520" s="69"/>
    </row>
    <row r="1521" spans="64:64">
      <c r="BL1521" s="69"/>
    </row>
    <row r="1522" spans="64:64">
      <c r="BL1522" s="69"/>
    </row>
    <row r="1523" spans="64:64">
      <c r="BL1523" s="69"/>
    </row>
    <row r="1524" spans="64:64">
      <c r="BL1524" s="69"/>
    </row>
    <row r="1525" spans="64:64">
      <c r="BL1525" s="69"/>
    </row>
    <row r="1526" spans="64:64">
      <c r="BL1526" s="69"/>
    </row>
    <row r="1527" spans="64:64">
      <c r="BL1527" s="69"/>
    </row>
    <row r="1528" spans="64:64">
      <c r="BL1528" s="69"/>
    </row>
    <row r="1529" spans="64:64">
      <c r="BL1529" s="69"/>
    </row>
    <row r="1530" spans="64:64">
      <c r="BL1530" s="69"/>
    </row>
    <row r="1531" spans="64:64">
      <c r="BL1531" s="69"/>
    </row>
    <row r="1532" spans="64:64">
      <c r="BL1532" s="69"/>
    </row>
    <row r="1533" spans="64:64">
      <c r="BL1533" s="69"/>
    </row>
    <row r="1534" spans="64:64">
      <c r="BL1534" s="69"/>
    </row>
    <row r="1535" spans="64:64">
      <c r="BL1535" s="69"/>
    </row>
    <row r="1536" spans="64:64">
      <c r="BL1536" s="69"/>
    </row>
    <row r="1537" spans="64:64">
      <c r="BL1537" s="69"/>
    </row>
    <row r="1538" spans="64:64">
      <c r="BL1538" s="69"/>
    </row>
    <row r="1539" spans="64:64">
      <c r="BL1539" s="69"/>
    </row>
    <row r="1540" spans="64:64">
      <c r="BL1540" s="69"/>
    </row>
    <row r="1541" spans="64:64">
      <c r="BL1541" s="69"/>
    </row>
    <row r="1542" spans="64:64">
      <c r="BL1542" s="69"/>
    </row>
    <row r="1543" spans="64:64">
      <c r="BL1543" s="69"/>
    </row>
    <row r="1544" spans="64:64">
      <c r="BL1544" s="69"/>
    </row>
    <row r="1545" spans="64:64">
      <c r="BL1545" s="69"/>
    </row>
    <row r="1546" spans="64:64">
      <c r="BL1546" s="69"/>
    </row>
    <row r="1547" spans="64:64">
      <c r="BL1547" s="69"/>
    </row>
    <row r="1548" spans="64:64">
      <c r="BL1548" s="69"/>
    </row>
    <row r="1549" spans="64:64">
      <c r="BL1549" s="69"/>
    </row>
    <row r="1550" spans="64:64">
      <c r="BL1550" s="69"/>
    </row>
    <row r="1551" spans="64:64">
      <c r="BL1551" s="69"/>
    </row>
    <row r="1552" spans="64:64">
      <c r="BL1552" s="69"/>
    </row>
    <row r="1553" spans="64:64">
      <c r="BL1553" s="69"/>
    </row>
    <row r="1554" spans="64:64">
      <c r="BL1554" s="69"/>
    </row>
    <row r="1555" spans="64:64">
      <c r="BL1555" s="69"/>
    </row>
    <row r="1556" spans="64:64">
      <c r="BL1556" s="69"/>
    </row>
    <row r="1557" spans="64:64">
      <c r="BL1557" s="69"/>
    </row>
    <row r="1558" spans="64:64">
      <c r="BL1558" s="69"/>
    </row>
    <row r="1559" spans="64:64">
      <c r="BL1559" s="69"/>
    </row>
    <row r="1560" spans="64:64">
      <c r="BL1560" s="69"/>
    </row>
    <row r="1561" spans="64:64">
      <c r="BL1561" s="69"/>
    </row>
    <row r="1562" spans="64:64">
      <c r="BL1562" s="69"/>
    </row>
    <row r="1563" spans="64:64">
      <c r="BL1563" s="69"/>
    </row>
    <row r="1564" spans="64:64">
      <c r="BL1564" s="69"/>
    </row>
    <row r="1565" spans="64:64">
      <c r="BL1565" s="69"/>
    </row>
    <row r="1566" spans="64:64">
      <c r="BL1566" s="69"/>
    </row>
    <row r="1567" spans="64:64">
      <c r="BL1567" s="69"/>
    </row>
    <row r="1568" spans="64:64">
      <c r="BL1568" s="69"/>
    </row>
    <row r="1569" spans="64:64">
      <c r="BL1569" s="69"/>
    </row>
    <row r="1570" spans="64:64">
      <c r="BL1570" s="69"/>
    </row>
    <row r="1571" spans="64:64">
      <c r="BL1571" s="69"/>
    </row>
    <row r="1572" spans="64:64">
      <c r="BL1572" s="69"/>
    </row>
    <row r="1573" spans="64:64">
      <c r="BL1573" s="69"/>
    </row>
    <row r="1574" spans="64:64">
      <c r="BL1574" s="69"/>
    </row>
    <row r="1575" spans="64:64">
      <c r="BL1575" s="69"/>
    </row>
    <row r="1576" spans="64:64">
      <c r="BL1576" s="69"/>
    </row>
    <row r="1577" spans="64:64">
      <c r="BL1577" s="69"/>
    </row>
    <row r="1578" spans="64:64">
      <c r="BL1578" s="69"/>
    </row>
    <row r="1579" spans="64:64">
      <c r="BL1579" s="69"/>
    </row>
    <row r="1580" spans="64:64">
      <c r="BL1580" s="69"/>
    </row>
    <row r="1581" spans="64:64">
      <c r="BL1581" s="69"/>
    </row>
    <row r="1582" spans="64:64">
      <c r="BL1582" s="69"/>
    </row>
    <row r="1583" spans="64:64">
      <c r="BL1583" s="69"/>
    </row>
    <row r="1584" spans="64:64">
      <c r="BL1584" s="69"/>
    </row>
    <row r="1585" spans="64:64">
      <c r="BL1585" s="69"/>
    </row>
    <row r="1586" spans="64:64">
      <c r="BL1586" s="69"/>
    </row>
    <row r="1587" spans="64:64">
      <c r="BL1587" s="69"/>
    </row>
    <row r="1588" spans="64:64">
      <c r="BL1588" s="69"/>
    </row>
    <row r="1589" spans="64:64">
      <c r="BL1589" s="69"/>
    </row>
    <row r="1590" spans="64:64">
      <c r="BL1590" s="69"/>
    </row>
    <row r="1591" spans="64:64">
      <c r="BL1591" s="69"/>
    </row>
    <row r="1592" spans="64:64">
      <c r="BL1592" s="69"/>
    </row>
    <row r="1593" spans="64:64">
      <c r="BL1593" s="69"/>
    </row>
    <row r="1594" spans="64:64">
      <c r="BL1594" s="69"/>
    </row>
    <row r="1595" spans="64:64">
      <c r="BL1595" s="69"/>
    </row>
    <row r="1596" spans="64:64">
      <c r="BL1596" s="69"/>
    </row>
    <row r="1597" spans="64:64">
      <c r="BL1597" s="69"/>
    </row>
    <row r="1598" spans="64:64">
      <c r="BL1598" s="69"/>
    </row>
    <row r="1599" spans="64:64">
      <c r="BL1599" s="69"/>
    </row>
    <row r="1600" spans="64:64">
      <c r="BL1600" s="69"/>
    </row>
    <row r="1601" spans="64:64">
      <c r="BL1601" s="69"/>
    </row>
    <row r="1602" spans="64:64">
      <c r="BL1602" s="69"/>
    </row>
    <row r="1603" spans="64:64">
      <c r="BL1603" s="69"/>
    </row>
    <row r="1604" spans="64:64">
      <c r="BL1604" s="69"/>
    </row>
    <row r="1605" spans="64:64">
      <c r="BL1605" s="69"/>
    </row>
    <row r="1606" spans="64:64">
      <c r="BL1606" s="69"/>
    </row>
    <row r="1607" spans="64:64">
      <c r="BL1607" s="69"/>
    </row>
    <row r="1608" spans="64:64">
      <c r="BL1608" s="69"/>
    </row>
    <row r="1609" spans="64:64">
      <c r="BL1609" s="69"/>
    </row>
    <row r="1610" spans="64:64">
      <c r="BL1610" s="69"/>
    </row>
    <row r="1611" spans="64:64">
      <c r="BL1611" s="69"/>
    </row>
    <row r="1612" spans="64:64">
      <c r="BL1612" s="69"/>
    </row>
    <row r="1613" spans="64:64">
      <c r="BL1613" s="69"/>
    </row>
    <row r="1614" spans="64:64">
      <c r="BL1614" s="69"/>
    </row>
    <row r="1615" spans="64:64">
      <c r="BL1615" s="69"/>
    </row>
    <row r="1616" spans="64:64">
      <c r="BL1616" s="69"/>
    </row>
    <row r="1617" spans="64:64">
      <c r="BL1617" s="69"/>
    </row>
    <row r="1618" spans="64:64">
      <c r="BL1618" s="69"/>
    </row>
    <row r="1619" spans="64:64">
      <c r="BL1619" s="69"/>
    </row>
    <row r="1620" spans="64:64">
      <c r="BL1620" s="69"/>
    </row>
    <row r="1621" spans="64:64">
      <c r="BL1621" s="69"/>
    </row>
    <row r="1622" spans="64:64">
      <c r="BL1622" s="69"/>
    </row>
    <row r="1623" spans="64:64">
      <c r="BL1623" s="69"/>
    </row>
    <row r="1624" spans="64:64">
      <c r="BL1624" s="69"/>
    </row>
    <row r="1625" spans="64:64">
      <c r="BL1625" s="69"/>
    </row>
    <row r="1626" spans="64:64">
      <c r="BL1626" s="69"/>
    </row>
    <row r="1627" spans="64:64">
      <c r="BL1627" s="69"/>
    </row>
    <row r="1628" spans="64:64">
      <c r="BL1628" s="69"/>
    </row>
    <row r="1629" spans="64:64">
      <c r="BL1629" s="69"/>
    </row>
    <row r="1630" spans="64:64">
      <c r="BL1630" s="69"/>
    </row>
    <row r="1631" spans="64:64">
      <c r="BL1631" s="69"/>
    </row>
    <row r="1632" spans="64:64">
      <c r="BL1632" s="69"/>
    </row>
    <row r="1633" spans="64:64">
      <c r="BL1633" s="69"/>
    </row>
    <row r="1634" spans="64:64">
      <c r="BL1634" s="69"/>
    </row>
    <row r="1635" spans="64:64">
      <c r="BL1635" s="69"/>
    </row>
    <row r="1636" spans="64:64">
      <c r="BL1636" s="69"/>
    </row>
    <row r="1637" spans="64:64">
      <c r="BL1637" s="69"/>
    </row>
    <row r="1638" spans="64:64">
      <c r="BL1638" s="69"/>
    </row>
    <row r="1639" spans="64:64">
      <c r="BL1639" s="69"/>
    </row>
    <row r="1640" spans="64:64">
      <c r="BL1640" s="69"/>
    </row>
    <row r="1641" spans="64:64">
      <c r="BL1641" s="69"/>
    </row>
    <row r="1642" spans="64:64">
      <c r="BL1642" s="69"/>
    </row>
    <row r="1643" spans="64:64">
      <c r="BL1643" s="69"/>
    </row>
    <row r="1644" spans="64:64">
      <c r="BL1644" s="69"/>
    </row>
    <row r="1645" spans="64:64">
      <c r="BL1645" s="69"/>
    </row>
    <row r="1646" spans="64:64">
      <c r="BL1646" s="69"/>
    </row>
    <row r="1647" spans="64:64">
      <c r="BL1647" s="69"/>
    </row>
    <row r="1648" spans="64:64">
      <c r="BL1648" s="69"/>
    </row>
    <row r="1649" spans="64:64">
      <c r="BL1649" s="69"/>
    </row>
    <row r="1650" spans="64:64">
      <c r="BL1650" s="69"/>
    </row>
    <row r="1651" spans="64:64">
      <c r="BL1651" s="69"/>
    </row>
    <row r="1652" spans="64:64">
      <c r="BL1652" s="69"/>
    </row>
    <row r="1653" spans="64:64">
      <c r="BL1653" s="69"/>
    </row>
    <row r="1654" spans="64:64">
      <c r="BL1654" s="69"/>
    </row>
    <row r="1655" spans="64:64">
      <c r="BL1655" s="69"/>
    </row>
    <row r="1656" spans="64:64">
      <c r="BL1656" s="69"/>
    </row>
    <row r="1657" spans="64:64">
      <c r="BL1657" s="69"/>
    </row>
    <row r="1658" spans="64:64">
      <c r="BL1658" s="69"/>
    </row>
    <row r="1659" spans="64:64">
      <c r="BL1659" s="69"/>
    </row>
    <row r="1660" spans="64:64">
      <c r="BL1660" s="69"/>
    </row>
    <row r="1661" spans="64:64">
      <c r="BL1661" s="69"/>
    </row>
    <row r="1662" spans="64:64">
      <c r="BL1662" s="69"/>
    </row>
    <row r="1663" spans="64:64">
      <c r="BL1663" s="69"/>
    </row>
    <row r="1664" spans="64:64">
      <c r="BL1664" s="69"/>
    </row>
    <row r="1665" spans="64:64">
      <c r="BL1665" s="69"/>
    </row>
    <row r="1666" spans="64:64">
      <c r="BL1666" s="69"/>
    </row>
    <row r="1667" spans="64:64">
      <c r="BL1667" s="69"/>
    </row>
    <row r="1668" spans="64:64">
      <c r="BL1668" s="69"/>
    </row>
    <row r="1669" spans="64:64">
      <c r="BL1669" s="69"/>
    </row>
    <row r="1670" spans="64:64">
      <c r="BL1670" s="69"/>
    </row>
    <row r="1671" spans="64:64">
      <c r="BL1671" s="69"/>
    </row>
    <row r="1672" spans="64:64">
      <c r="BL1672" s="69"/>
    </row>
    <row r="1673" spans="64:64">
      <c r="BL1673" s="69"/>
    </row>
    <row r="1674" spans="64:64">
      <c r="BL1674" s="69"/>
    </row>
    <row r="1675" spans="64:64">
      <c r="BL1675" s="69"/>
    </row>
    <row r="1676" spans="64:64">
      <c r="BL1676" s="69"/>
    </row>
    <row r="1677" spans="64:64">
      <c r="BL1677" s="69"/>
    </row>
    <row r="1678" spans="64:64">
      <c r="BL1678" s="69"/>
    </row>
    <row r="1679" spans="64:64">
      <c r="BL1679" s="69"/>
    </row>
    <row r="1680" spans="64:64">
      <c r="BL1680" s="69"/>
    </row>
    <row r="1681" spans="64:64">
      <c r="BL1681" s="69"/>
    </row>
    <row r="1682" spans="64:64">
      <c r="BL1682" s="69"/>
    </row>
    <row r="1683" spans="64:64">
      <c r="BL1683" s="69"/>
    </row>
    <row r="1684" spans="64:64">
      <c r="BL1684" s="69"/>
    </row>
    <row r="1685" spans="64:64">
      <c r="BL1685" s="69"/>
    </row>
    <row r="1686" spans="64:64">
      <c r="BL1686" s="69"/>
    </row>
    <row r="1687" spans="64:64">
      <c r="BL1687" s="69"/>
    </row>
    <row r="1688" spans="64:64">
      <c r="BL1688" s="69"/>
    </row>
    <row r="1689" spans="64:64">
      <c r="BL1689" s="69"/>
    </row>
    <row r="1690" spans="64:64">
      <c r="BL1690" s="69"/>
    </row>
    <row r="1691" spans="64:64">
      <c r="BL1691" s="69"/>
    </row>
    <row r="1692" spans="64:64">
      <c r="BL1692" s="69"/>
    </row>
    <row r="1693" spans="64:64">
      <c r="BL1693" s="69"/>
    </row>
    <row r="1694" spans="64:64">
      <c r="BL1694" s="69"/>
    </row>
    <row r="1695" spans="64:64">
      <c r="BL1695" s="69"/>
    </row>
    <row r="1696" spans="64:64">
      <c r="BL1696" s="69"/>
    </row>
    <row r="1697" spans="64:64">
      <c r="BL1697" s="69"/>
    </row>
    <row r="1698" spans="64:64">
      <c r="BL1698" s="69"/>
    </row>
    <row r="1699" spans="64:64">
      <c r="BL1699" s="69"/>
    </row>
    <row r="1700" spans="64:64">
      <c r="BL1700" s="69"/>
    </row>
    <row r="1701" spans="64:64">
      <c r="BL1701" s="69"/>
    </row>
    <row r="1702" spans="64:64">
      <c r="BL1702" s="69"/>
    </row>
    <row r="1703" spans="64:64">
      <c r="BL1703" s="69"/>
    </row>
    <row r="1704" spans="64:64">
      <c r="BL1704" s="69"/>
    </row>
    <row r="1705" spans="64:64">
      <c r="BL1705" s="69"/>
    </row>
    <row r="1706" spans="64:64">
      <c r="BL1706" s="69"/>
    </row>
    <row r="1707" spans="64:64">
      <c r="BL1707" s="69"/>
    </row>
    <row r="1708" spans="64:64">
      <c r="BL1708" s="69"/>
    </row>
    <row r="1709" spans="64:64">
      <c r="BL1709" s="69"/>
    </row>
    <row r="1710" spans="64:64">
      <c r="BL1710" s="69"/>
    </row>
    <row r="1711" spans="64:64">
      <c r="BL1711" s="69"/>
    </row>
    <row r="1712" spans="64:64">
      <c r="BL1712" s="69"/>
    </row>
    <row r="1713" spans="64:64">
      <c r="BL1713" s="69"/>
    </row>
    <row r="1714" spans="64:64">
      <c r="BL1714" s="69"/>
    </row>
    <row r="1715" spans="64:64">
      <c r="BL1715" s="69"/>
    </row>
    <row r="1716" spans="64:64">
      <c r="BL1716" s="69"/>
    </row>
    <row r="1717" spans="64:64">
      <c r="BL1717" s="69"/>
    </row>
    <row r="1718" spans="64:64">
      <c r="BL1718" s="69"/>
    </row>
    <row r="1719" spans="64:64">
      <c r="BL1719" s="69"/>
    </row>
    <row r="1720" spans="64:64">
      <c r="BL1720" s="69"/>
    </row>
    <row r="1721" spans="64:64">
      <c r="BL1721" s="69"/>
    </row>
    <row r="1722" spans="64:64">
      <c r="BL1722" s="69"/>
    </row>
    <row r="1723" spans="64:64">
      <c r="BL1723" s="69"/>
    </row>
    <row r="1724" spans="64:64">
      <c r="BL1724" s="69"/>
    </row>
    <row r="1725" spans="64:64">
      <c r="BL1725" s="69"/>
    </row>
    <row r="1726" spans="64:64">
      <c r="BL1726" s="69"/>
    </row>
    <row r="1727" spans="64:64">
      <c r="BL1727" s="69"/>
    </row>
    <row r="1728" spans="64:64">
      <c r="BL1728" s="69"/>
    </row>
    <row r="1729" spans="64:64">
      <c r="BL1729" s="69"/>
    </row>
    <row r="1730" spans="64:64">
      <c r="BL1730" s="69"/>
    </row>
    <row r="1731" spans="64:64">
      <c r="BL1731" s="69"/>
    </row>
    <row r="1732" spans="64:64">
      <c r="BL1732" s="69"/>
    </row>
    <row r="1733" spans="64:64">
      <c r="BL1733" s="69"/>
    </row>
    <row r="1734" spans="64:64">
      <c r="BL1734" s="69"/>
    </row>
    <row r="1735" spans="64:64">
      <c r="BL1735" s="69"/>
    </row>
    <row r="1736" spans="64:64">
      <c r="BL1736" s="69"/>
    </row>
    <row r="1737" spans="64:64">
      <c r="BL1737" s="69"/>
    </row>
    <row r="1738" spans="64:64">
      <c r="BL1738" s="69"/>
    </row>
    <row r="1739" spans="64:64">
      <c r="BL1739" s="69"/>
    </row>
    <row r="1740" spans="64:64">
      <c r="BL1740" s="69"/>
    </row>
    <row r="1741" spans="64:64">
      <c r="BL1741" s="69"/>
    </row>
    <row r="1742" spans="64:64">
      <c r="BL1742" s="69"/>
    </row>
    <row r="1743" spans="64:64">
      <c r="BL1743" s="69"/>
    </row>
    <row r="1744" spans="64:64">
      <c r="BL1744" s="69"/>
    </row>
    <row r="1745" spans="64:64">
      <c r="BL1745" s="69"/>
    </row>
    <row r="1746" spans="64:64">
      <c r="BL1746" s="69"/>
    </row>
    <row r="1747" spans="64:64">
      <c r="BL1747" s="69"/>
    </row>
    <row r="1748" spans="64:64">
      <c r="BL1748" s="69"/>
    </row>
    <row r="1749" spans="64:64">
      <c r="BL1749" s="69"/>
    </row>
    <row r="1750" spans="64:64">
      <c r="BL1750" s="69"/>
    </row>
    <row r="1751" spans="64:64">
      <c r="BL1751" s="69"/>
    </row>
    <row r="1752" spans="64:64">
      <c r="BL1752" s="69"/>
    </row>
    <row r="1753" spans="64:64">
      <c r="BL1753" s="69"/>
    </row>
    <row r="1754" spans="64:64">
      <c r="BL1754" s="69"/>
    </row>
    <row r="1755" spans="64:64">
      <c r="BL1755" s="69"/>
    </row>
    <row r="1756" spans="64:64">
      <c r="BL1756" s="69"/>
    </row>
    <row r="1757" spans="64:64">
      <c r="BL1757" s="69"/>
    </row>
    <row r="1758" spans="64:64">
      <c r="BL1758" s="69"/>
    </row>
    <row r="1759" spans="64:64">
      <c r="BL1759" s="69"/>
    </row>
    <row r="1760" spans="64:64">
      <c r="BL1760" s="69"/>
    </row>
    <row r="1761" spans="64:64">
      <c r="BL1761" s="69"/>
    </row>
    <row r="1762" spans="64:64">
      <c r="BL1762" s="69"/>
    </row>
    <row r="1763" spans="64:64">
      <c r="BL1763" s="69"/>
    </row>
    <row r="1764" spans="64:64">
      <c r="BL1764" s="69"/>
    </row>
    <row r="1765" spans="64:64">
      <c r="BL1765" s="69"/>
    </row>
    <row r="1766" spans="64:64">
      <c r="BL1766" s="69"/>
    </row>
    <row r="1767" spans="64:64">
      <c r="BL1767" s="69"/>
    </row>
    <row r="1768" spans="64:64">
      <c r="BL1768" s="69"/>
    </row>
    <row r="1769" spans="64:64">
      <c r="BL1769" s="69"/>
    </row>
    <row r="1770" spans="64:64">
      <c r="BL1770" s="69"/>
    </row>
    <row r="1771" spans="64:64">
      <c r="BL1771" s="69"/>
    </row>
    <row r="1772" spans="64:64">
      <c r="BL1772" s="69"/>
    </row>
    <row r="1773" spans="64:64">
      <c r="BL1773" s="69"/>
    </row>
    <row r="1774" spans="64:64">
      <c r="BL1774" s="69"/>
    </row>
    <row r="1775" spans="64:64">
      <c r="BL1775" s="69"/>
    </row>
    <row r="1776" spans="64:64">
      <c r="BL1776" s="69"/>
    </row>
    <row r="1777" spans="64:64">
      <c r="BL1777" s="69"/>
    </row>
    <row r="1778" spans="64:64">
      <c r="BL1778" s="69"/>
    </row>
    <row r="1779" spans="64:64">
      <c r="BL1779" s="69"/>
    </row>
    <row r="1780" spans="64:64">
      <c r="BL1780" s="69"/>
    </row>
    <row r="1781" spans="64:64">
      <c r="BL1781" s="69"/>
    </row>
    <row r="1782" spans="64:64">
      <c r="BL1782" s="69"/>
    </row>
    <row r="1783" spans="64:64">
      <c r="BL1783" s="69"/>
    </row>
    <row r="1784" spans="64:64">
      <c r="BL1784" s="69"/>
    </row>
    <row r="1785" spans="64:64">
      <c r="BL1785" s="69"/>
    </row>
    <row r="1786" spans="64:64">
      <c r="BL1786" s="69"/>
    </row>
    <row r="1787" spans="64:64">
      <c r="BL1787" s="69"/>
    </row>
    <row r="1788" spans="64:64">
      <c r="BL1788" s="69"/>
    </row>
    <row r="1789" spans="64:64">
      <c r="BL1789" s="69"/>
    </row>
    <row r="1790" spans="64:64">
      <c r="BL1790" s="69"/>
    </row>
    <row r="1791" spans="64:64">
      <c r="BL1791" s="69"/>
    </row>
    <row r="1792" spans="64:64">
      <c r="BL1792" s="69"/>
    </row>
    <row r="1793" spans="64:64">
      <c r="BL1793" s="69"/>
    </row>
    <row r="1794" spans="64:64">
      <c r="BL1794" s="69"/>
    </row>
    <row r="1795" spans="64:64">
      <c r="BL1795" s="69"/>
    </row>
    <row r="1796" spans="64:64">
      <c r="BL1796" s="69"/>
    </row>
    <row r="1797" spans="64:64">
      <c r="BL1797" s="69"/>
    </row>
    <row r="1798" spans="64:64">
      <c r="BL1798" s="69"/>
    </row>
    <row r="1799" spans="64:64">
      <c r="BL1799" s="69"/>
    </row>
    <row r="1800" spans="64:64">
      <c r="BL1800" s="69"/>
    </row>
    <row r="1801" spans="64:64">
      <c r="BL1801" s="69"/>
    </row>
    <row r="1802" spans="64:64">
      <c r="BL1802" s="69"/>
    </row>
    <row r="1803" spans="64:64">
      <c r="BL1803" s="69"/>
    </row>
    <row r="1804" spans="64:64">
      <c r="BL1804" s="69"/>
    </row>
    <row r="1805" spans="64:64">
      <c r="BL1805" s="69"/>
    </row>
    <row r="1806" spans="64:64">
      <c r="BL1806" s="69"/>
    </row>
    <row r="1807" spans="64:64">
      <c r="BL1807" s="69"/>
    </row>
    <row r="1808" spans="64:64">
      <c r="BL1808" s="69"/>
    </row>
    <row r="1809" spans="64:64">
      <c r="BL1809" s="69"/>
    </row>
    <row r="1810" spans="64:64">
      <c r="BL1810" s="69"/>
    </row>
    <row r="1811" spans="64:64">
      <c r="BL1811" s="69"/>
    </row>
    <row r="1812" spans="64:64">
      <c r="BL1812" s="69"/>
    </row>
    <row r="1813" spans="64:64">
      <c r="BL1813" s="69"/>
    </row>
    <row r="1814" spans="64:64">
      <c r="BL1814" s="69"/>
    </row>
    <row r="1815" spans="64:64">
      <c r="BL1815" s="69"/>
    </row>
    <row r="1816" spans="64:64">
      <c r="BL1816" s="69"/>
    </row>
    <row r="1817" spans="64:64">
      <c r="BL1817" s="69"/>
    </row>
    <row r="1818" spans="64:64">
      <c r="BL1818" s="69"/>
    </row>
    <row r="1819" spans="64:64">
      <c r="BL1819" s="69"/>
    </row>
    <row r="1820" spans="64:64">
      <c r="BL1820" s="69"/>
    </row>
    <row r="1821" spans="64:64">
      <c r="BL1821" s="69"/>
    </row>
    <row r="1822" spans="64:64">
      <c r="BL1822" s="69"/>
    </row>
    <row r="1823" spans="64:64">
      <c r="BL1823" s="69"/>
    </row>
    <row r="1824" spans="64:64">
      <c r="BL1824" s="69"/>
    </row>
    <row r="1825" spans="64:64">
      <c r="BL1825" s="69"/>
    </row>
    <row r="1826" spans="64:64">
      <c r="BL1826" s="69"/>
    </row>
    <row r="1827" spans="64:64">
      <c r="BL1827" s="69"/>
    </row>
    <row r="1828" spans="64:64">
      <c r="BL1828" s="69"/>
    </row>
    <row r="1829" spans="64:64">
      <c r="BL1829" s="69"/>
    </row>
    <row r="1830" spans="64:64">
      <c r="BL1830" s="69"/>
    </row>
    <row r="1831" spans="64:64">
      <c r="BL1831" s="69"/>
    </row>
    <row r="1832" spans="64:64">
      <c r="BL1832" s="69"/>
    </row>
    <row r="1833" spans="64:64">
      <c r="BL1833" s="69"/>
    </row>
    <row r="1834" spans="64:64">
      <c r="BL1834" s="69"/>
    </row>
    <row r="1835" spans="64:64">
      <c r="BL1835" s="69"/>
    </row>
    <row r="1836" spans="64:64">
      <c r="BL1836" s="69"/>
    </row>
    <row r="1837" spans="64:64">
      <c r="BL1837" s="69"/>
    </row>
    <row r="1838" spans="64:64">
      <c r="BL1838" s="69"/>
    </row>
    <row r="1839" spans="64:64">
      <c r="BL1839" s="69"/>
    </row>
    <row r="1840" spans="64:64">
      <c r="BL1840" s="69"/>
    </row>
    <row r="1841" spans="64:64">
      <c r="BL1841" s="69"/>
    </row>
    <row r="1842" spans="64:64">
      <c r="BL1842" s="69"/>
    </row>
    <row r="1843" spans="64:64">
      <c r="BL1843" s="69"/>
    </row>
    <row r="1844" spans="64:64">
      <c r="BL1844" s="69"/>
    </row>
    <row r="1845" spans="64:64">
      <c r="BL1845" s="69"/>
    </row>
    <row r="1846" spans="64:64">
      <c r="BL1846" s="69"/>
    </row>
    <row r="1847" spans="64:64">
      <c r="BL1847" s="69"/>
    </row>
    <row r="1848" spans="64:64">
      <c r="BL1848" s="69"/>
    </row>
    <row r="1849" spans="64:64">
      <c r="BL1849" s="69"/>
    </row>
    <row r="1850" spans="64:64">
      <c r="BL1850" s="69"/>
    </row>
    <row r="1851" spans="64:64">
      <c r="BL1851" s="69"/>
    </row>
    <row r="1852" spans="64:64">
      <c r="BL1852" s="69"/>
    </row>
    <row r="1853" spans="64:64">
      <c r="BL1853" s="69"/>
    </row>
    <row r="1854" spans="64:64">
      <c r="BL1854" s="69"/>
    </row>
    <row r="1855" spans="64:64">
      <c r="BL1855" s="69"/>
    </row>
    <row r="1856" spans="64:64">
      <c r="BL1856" s="69"/>
    </row>
    <row r="1857" spans="64:64">
      <c r="BL1857" s="69"/>
    </row>
    <row r="1858" spans="64:64">
      <c r="BL1858" s="69"/>
    </row>
    <row r="1859" spans="64:64">
      <c r="BL1859" s="69"/>
    </row>
    <row r="1860" spans="64:64">
      <c r="BL1860" s="69"/>
    </row>
    <row r="1861" spans="64:64">
      <c r="BL1861" s="69"/>
    </row>
    <row r="1862" spans="64:64">
      <c r="BL1862" s="69"/>
    </row>
    <row r="1863" spans="64:64">
      <c r="BL1863" s="69"/>
    </row>
    <row r="1864" spans="64:64">
      <c r="BL1864" s="69"/>
    </row>
    <row r="1865" spans="64:64">
      <c r="BL1865" s="69"/>
    </row>
    <row r="1866" spans="64:64">
      <c r="BL1866" s="69"/>
    </row>
    <row r="1867" spans="64:64">
      <c r="BL1867" s="69"/>
    </row>
    <row r="1868" spans="64:64">
      <c r="BL1868" s="69"/>
    </row>
    <row r="1869" spans="64:64">
      <c r="BL1869" s="69"/>
    </row>
    <row r="1870" spans="64:64">
      <c r="BL1870" s="69"/>
    </row>
    <row r="1871" spans="64:64">
      <c r="BL1871" s="69"/>
    </row>
    <row r="1872" spans="64:64">
      <c r="BL1872" s="69"/>
    </row>
    <row r="1873" spans="64:64">
      <c r="BL1873" s="69"/>
    </row>
    <row r="1874" spans="64:64">
      <c r="BL1874" s="69"/>
    </row>
    <row r="1875" spans="64:64">
      <c r="BL1875" s="69"/>
    </row>
    <row r="1876" spans="64:64">
      <c r="BL1876" s="69"/>
    </row>
    <row r="1877" spans="64:64">
      <c r="BL1877" s="69"/>
    </row>
    <row r="1878" spans="64:64">
      <c r="BL1878" s="69"/>
    </row>
    <row r="1879" spans="64:64">
      <c r="BL1879" s="69"/>
    </row>
    <row r="1880" spans="64:64">
      <c r="BL1880" s="69"/>
    </row>
    <row r="1881" spans="64:64">
      <c r="BL1881" s="69"/>
    </row>
    <row r="1882" spans="64:64">
      <c r="BL1882" s="69"/>
    </row>
    <row r="1883" spans="64:64">
      <c r="BL1883" s="69"/>
    </row>
    <row r="1884" spans="64:64">
      <c r="BL1884" s="69"/>
    </row>
    <row r="1885" spans="64:64">
      <c r="BL1885" s="69"/>
    </row>
    <row r="1886" spans="64:64">
      <c r="BL1886" s="69"/>
    </row>
    <row r="1887" spans="64:64">
      <c r="BL1887" s="69"/>
    </row>
    <row r="1888" spans="64:64">
      <c r="BL1888" s="69"/>
    </row>
    <row r="1889" spans="64:64">
      <c r="BL1889" s="69"/>
    </row>
    <row r="1890" spans="64:64">
      <c r="BL1890" s="69"/>
    </row>
    <row r="1891" spans="64:64">
      <c r="BL1891" s="69"/>
    </row>
    <row r="1892" spans="64:64">
      <c r="BL1892" s="69"/>
    </row>
    <row r="1893" spans="64:64">
      <c r="BL1893" s="69"/>
    </row>
    <row r="1894" spans="64:64">
      <c r="BL1894" s="69"/>
    </row>
    <row r="1895" spans="64:64">
      <c r="BL1895" s="69"/>
    </row>
    <row r="1896" spans="64:64">
      <c r="BL1896" s="69"/>
    </row>
    <row r="1897" spans="64:64">
      <c r="BL1897" s="69"/>
    </row>
    <row r="1898" spans="64:64">
      <c r="BL1898" s="69"/>
    </row>
    <row r="1899" spans="64:64">
      <c r="BL1899" s="69"/>
    </row>
    <row r="1900" spans="64:64">
      <c r="BL1900" s="69"/>
    </row>
    <row r="1901" spans="64:64">
      <c r="BL1901" s="69"/>
    </row>
    <row r="1902" spans="64:64">
      <c r="BL1902" s="69"/>
    </row>
    <row r="1903" spans="64:64">
      <c r="BL1903" s="69"/>
    </row>
    <row r="1904" spans="64:64">
      <c r="BL1904" s="69"/>
    </row>
    <row r="1905" spans="64:64">
      <c r="BL1905" s="69"/>
    </row>
    <row r="1906" spans="64:64">
      <c r="BL1906" s="69"/>
    </row>
    <row r="1907" spans="64:64">
      <c r="BL1907" s="69"/>
    </row>
    <row r="1908" spans="64:64">
      <c r="BL1908" s="69"/>
    </row>
    <row r="1909" spans="64:64">
      <c r="BL1909" s="69"/>
    </row>
    <row r="1910" spans="64:64">
      <c r="BL1910" s="69"/>
    </row>
    <row r="1911" spans="64:64">
      <c r="BL1911" s="69"/>
    </row>
    <row r="1912" spans="64:64">
      <c r="BL1912" s="69"/>
    </row>
    <row r="1913" spans="64:64">
      <c r="BL1913" s="69"/>
    </row>
    <row r="1914" spans="64:64">
      <c r="BL1914" s="69"/>
    </row>
    <row r="1915" spans="64:64">
      <c r="BL1915" s="69"/>
    </row>
    <row r="1916" spans="64:64">
      <c r="BL1916" s="69"/>
    </row>
    <row r="1917" spans="64:64">
      <c r="BL1917" s="69"/>
    </row>
    <row r="1918" spans="64:64">
      <c r="BL1918" s="69"/>
    </row>
    <row r="1919" spans="64:64">
      <c r="BL1919" s="69"/>
    </row>
    <row r="1920" spans="64:64">
      <c r="BL1920" s="69"/>
    </row>
    <row r="1921" spans="64:64">
      <c r="BL1921" s="69"/>
    </row>
    <row r="1922" spans="64:64">
      <c r="BL1922" s="69"/>
    </row>
    <row r="1923" spans="64:64">
      <c r="BL1923" s="69"/>
    </row>
    <row r="1924" spans="64:64">
      <c r="BL1924" s="69"/>
    </row>
    <row r="1925" spans="64:64">
      <c r="BL1925" s="69"/>
    </row>
    <row r="1926" spans="64:64">
      <c r="BL1926" s="69"/>
    </row>
    <row r="1927" spans="64:64">
      <c r="BL1927" s="69"/>
    </row>
    <row r="1928" spans="64:64">
      <c r="BL1928" s="69"/>
    </row>
    <row r="1929" spans="64:64">
      <c r="BL1929" s="69"/>
    </row>
    <row r="1930" spans="64:64">
      <c r="BL1930" s="69"/>
    </row>
    <row r="1931" spans="64:64">
      <c r="BL1931" s="69"/>
    </row>
    <row r="1932" spans="64:64">
      <c r="BL1932" s="69"/>
    </row>
    <row r="1933" spans="64:64">
      <c r="BL1933" s="69"/>
    </row>
    <row r="1934" spans="64:64">
      <c r="BL1934" s="69"/>
    </row>
    <row r="1935" spans="64:64">
      <c r="BL1935" s="69"/>
    </row>
    <row r="1936" spans="64:64">
      <c r="BL1936" s="69"/>
    </row>
    <row r="1937" spans="64:64">
      <c r="BL1937" s="69"/>
    </row>
    <row r="1938" spans="64:64">
      <c r="BL1938" s="69"/>
    </row>
    <row r="1939" spans="64:64">
      <c r="BL1939" s="69"/>
    </row>
    <row r="1940" spans="64:64">
      <c r="BL1940" s="69"/>
    </row>
    <row r="1941" spans="64:64">
      <c r="BL1941" s="69"/>
    </row>
    <row r="1942" spans="64:64">
      <c r="BL1942" s="69"/>
    </row>
    <row r="1943" spans="64:64">
      <c r="BL1943" s="69"/>
    </row>
    <row r="1944" spans="64:64">
      <c r="BL1944" s="69"/>
    </row>
    <row r="1945" spans="64:64">
      <c r="BL1945" s="69"/>
    </row>
    <row r="1946" spans="64:64">
      <c r="BL1946" s="69"/>
    </row>
    <row r="1947" spans="64:64">
      <c r="BL1947" s="69"/>
    </row>
    <row r="1948" spans="64:64">
      <c r="BL1948" s="69"/>
    </row>
    <row r="1949" spans="64:64">
      <c r="BL1949" s="69"/>
    </row>
    <row r="1950" spans="64:64">
      <c r="BL1950" s="69"/>
    </row>
    <row r="1951" spans="64:64">
      <c r="BL1951" s="69"/>
    </row>
    <row r="1952" spans="64:64">
      <c r="BL1952" s="69"/>
    </row>
    <row r="1953" spans="64:64">
      <c r="BL1953" s="69"/>
    </row>
    <row r="1954" spans="64:64">
      <c r="BL1954" s="69"/>
    </row>
    <row r="1955" spans="64:64">
      <c r="BL1955" s="69"/>
    </row>
    <row r="1956" spans="64:64">
      <c r="BL1956" s="69"/>
    </row>
    <row r="1957" spans="64:64">
      <c r="BL1957" s="69"/>
    </row>
    <row r="1958" spans="64:64">
      <c r="BL1958" s="69"/>
    </row>
    <row r="1959" spans="64:64">
      <c r="BL1959" s="69"/>
    </row>
    <row r="1960" spans="64:64">
      <c r="BL1960" s="69"/>
    </row>
    <row r="1961" spans="64:64">
      <c r="BL1961" s="69"/>
    </row>
    <row r="1962" spans="64:64">
      <c r="BL1962" s="69"/>
    </row>
    <row r="1963" spans="64:64">
      <c r="BL1963" s="69"/>
    </row>
    <row r="1964" spans="64:64">
      <c r="BL1964" s="69"/>
    </row>
    <row r="1965" spans="64:64">
      <c r="BL1965" s="69"/>
    </row>
    <row r="1966" spans="64:64">
      <c r="BL1966" s="69"/>
    </row>
    <row r="1967" spans="64:64">
      <c r="BL1967" s="69"/>
    </row>
    <row r="1968" spans="64:64">
      <c r="BL1968" s="69"/>
    </row>
    <row r="1969" spans="64:64">
      <c r="BL1969" s="69"/>
    </row>
    <row r="1970" spans="64:64">
      <c r="BL1970" s="69"/>
    </row>
    <row r="1971" spans="64:64">
      <c r="BL1971" s="69"/>
    </row>
    <row r="1972" spans="64:64">
      <c r="BL1972" s="69"/>
    </row>
    <row r="1973" spans="64:64">
      <c r="BL1973" s="69"/>
    </row>
    <row r="1974" spans="64:64">
      <c r="BL1974" s="69"/>
    </row>
    <row r="1975" spans="64:64">
      <c r="BL1975" s="69"/>
    </row>
    <row r="1976" spans="64:64">
      <c r="BL1976" s="69"/>
    </row>
    <row r="1977" spans="64:64">
      <c r="BL1977" s="69"/>
    </row>
    <row r="1978" spans="64:64">
      <c r="BL1978" s="69"/>
    </row>
    <row r="1979" spans="64:64">
      <c r="BL1979" s="69"/>
    </row>
    <row r="1980" spans="64:64">
      <c r="BL1980" s="69"/>
    </row>
    <row r="1981" spans="64:64">
      <c r="BL1981" s="69"/>
    </row>
    <row r="1982" spans="64:64">
      <c r="BL1982" s="69"/>
    </row>
    <row r="1983" spans="64:64">
      <c r="BL1983" s="69"/>
    </row>
    <row r="1984" spans="64:64">
      <c r="BL1984" s="69"/>
    </row>
    <row r="1985" spans="64:64">
      <c r="BL1985" s="69"/>
    </row>
    <row r="1986" spans="64:64">
      <c r="BL1986" s="69"/>
    </row>
    <row r="1987" spans="64:64">
      <c r="BL1987" s="69"/>
    </row>
    <row r="1988" spans="64:64">
      <c r="BL1988" s="69"/>
    </row>
    <row r="1989" spans="64:64">
      <c r="BL1989" s="69"/>
    </row>
    <row r="1990" spans="64:64">
      <c r="BL1990" s="69"/>
    </row>
    <row r="1991" spans="64:64">
      <c r="BL1991" s="69"/>
    </row>
    <row r="1992" spans="64:64">
      <c r="BL1992" s="69"/>
    </row>
    <row r="1993" spans="64:64">
      <c r="BL1993" s="69"/>
    </row>
    <row r="1994" spans="64:64">
      <c r="BL1994" s="69"/>
    </row>
    <row r="1995" spans="64:64">
      <c r="BL1995" s="69"/>
    </row>
    <row r="1996" spans="64:64">
      <c r="BL1996" s="69"/>
    </row>
    <row r="1997" spans="64:64">
      <c r="BL1997" s="69"/>
    </row>
    <row r="1998" spans="64:64">
      <c r="BL1998" s="69"/>
    </row>
    <row r="1999" spans="64:64">
      <c r="BL1999" s="69"/>
    </row>
    <row r="2000" spans="64:64">
      <c r="BL2000" s="69"/>
    </row>
    <row r="2001" spans="64:64">
      <c r="BL2001" s="69"/>
    </row>
    <row r="2002" spans="64:64">
      <c r="BL2002" s="69"/>
    </row>
    <row r="2003" spans="64:64">
      <c r="BL2003" s="69"/>
    </row>
    <row r="2004" spans="64:64">
      <c r="BL2004" s="69"/>
    </row>
    <row r="2005" spans="64:64">
      <c r="BL2005" s="69"/>
    </row>
    <row r="2006" spans="64:64">
      <c r="BL2006" s="69"/>
    </row>
    <row r="2007" spans="64:64">
      <c r="BL2007" s="69"/>
    </row>
    <row r="2008" spans="64:64">
      <c r="BL2008" s="69"/>
    </row>
    <row r="2009" spans="64:64">
      <c r="BL2009" s="69"/>
    </row>
    <row r="2010" spans="64:64">
      <c r="BL2010" s="69"/>
    </row>
    <row r="2011" spans="64:64">
      <c r="BL2011" s="69"/>
    </row>
    <row r="2012" spans="64:64">
      <c r="BL2012" s="69"/>
    </row>
    <row r="2013" spans="64:64">
      <c r="BL2013" s="69"/>
    </row>
    <row r="2014" spans="64:64">
      <c r="BL2014" s="69"/>
    </row>
    <row r="2015" spans="64:64">
      <c r="BL2015" s="69"/>
    </row>
    <row r="2016" spans="64:64">
      <c r="BL2016" s="69"/>
    </row>
    <row r="2017" spans="64:64">
      <c r="BL2017" s="69"/>
    </row>
    <row r="2018" spans="64:64">
      <c r="BL2018" s="69"/>
    </row>
    <row r="2019" spans="64:64">
      <c r="BL2019" s="69"/>
    </row>
    <row r="2020" spans="64:64">
      <c r="BL2020" s="69"/>
    </row>
    <row r="2021" spans="64:64">
      <c r="BL2021" s="69"/>
    </row>
    <row r="2022" spans="64:64">
      <c r="BL2022" s="69"/>
    </row>
    <row r="2023" spans="64:64">
      <c r="BL2023" s="69"/>
    </row>
    <row r="2024" spans="64:64">
      <c r="BL2024" s="69"/>
    </row>
    <row r="2025" spans="64:64">
      <c r="BL2025" s="69"/>
    </row>
    <row r="2026" spans="64:64">
      <c r="BL2026" s="69"/>
    </row>
    <row r="2027" spans="64:64">
      <c r="BL2027" s="69"/>
    </row>
    <row r="2028" spans="64:64">
      <c r="BL2028" s="69"/>
    </row>
    <row r="2029" spans="64:64">
      <c r="BL2029" s="69"/>
    </row>
    <row r="2030" spans="64:64">
      <c r="BL2030" s="69"/>
    </row>
    <row r="2031" spans="64:64">
      <c r="BL2031" s="69"/>
    </row>
    <row r="2032" spans="64:64">
      <c r="BL2032" s="69"/>
    </row>
    <row r="2033" spans="64:64">
      <c r="BL2033" s="69"/>
    </row>
    <row r="2034" spans="64:64">
      <c r="BL2034" s="69"/>
    </row>
    <row r="2035" spans="64:64">
      <c r="BL2035" s="69"/>
    </row>
    <row r="2036" spans="64:64">
      <c r="BL2036" s="69"/>
    </row>
    <row r="2037" spans="64:64">
      <c r="BL2037" s="69"/>
    </row>
    <row r="2038" spans="64:64">
      <c r="BL2038" s="69"/>
    </row>
    <row r="2039" spans="64:64">
      <c r="BL2039" s="69"/>
    </row>
    <row r="2040" spans="64:64">
      <c r="BL2040" s="69"/>
    </row>
    <row r="2041" spans="64:64">
      <c r="BL2041" s="69"/>
    </row>
    <row r="2042" spans="64:64">
      <c r="BL2042" s="69"/>
    </row>
    <row r="2043" spans="64:64">
      <c r="BL2043" s="69"/>
    </row>
    <row r="2044" spans="64:64">
      <c r="BL2044" s="69"/>
    </row>
    <row r="2045" spans="64:64">
      <c r="BL2045" s="69"/>
    </row>
    <row r="2046" spans="64:64">
      <c r="BL2046" s="69"/>
    </row>
    <row r="2047" spans="64:64">
      <c r="BL2047" s="69"/>
    </row>
    <row r="2048" spans="64:64">
      <c r="BL2048" s="69"/>
    </row>
    <row r="2049" spans="64:64">
      <c r="BL2049" s="69"/>
    </row>
    <row r="2050" spans="64:64">
      <c r="BL2050" s="69"/>
    </row>
    <row r="2051" spans="64:64">
      <c r="BL2051" s="69"/>
    </row>
    <row r="2052" spans="64:64">
      <c r="BL2052" s="69"/>
    </row>
    <row r="2053" spans="64:64">
      <c r="BL2053" s="69"/>
    </row>
    <row r="2054" spans="64:64">
      <c r="BL2054" s="69"/>
    </row>
    <row r="2055" spans="64:64">
      <c r="BL2055" s="69"/>
    </row>
    <row r="2056" spans="64:64">
      <c r="BL2056" s="69"/>
    </row>
    <row r="2057" spans="64:64">
      <c r="BL2057" s="69"/>
    </row>
    <row r="2058" spans="64:64">
      <c r="BL2058" s="69"/>
    </row>
    <row r="2059" spans="64:64">
      <c r="BL2059" s="69"/>
    </row>
    <row r="2060" spans="64:64">
      <c r="BL2060" s="69"/>
    </row>
    <row r="2061" spans="64:64">
      <c r="BL2061" s="69"/>
    </row>
    <row r="2062" spans="64:64">
      <c r="BL2062" s="69"/>
    </row>
    <row r="2063" spans="64:64">
      <c r="BL2063" s="69"/>
    </row>
    <row r="2064" spans="64:64">
      <c r="BL2064" s="69"/>
    </row>
    <row r="2065" spans="64:64">
      <c r="BL2065" s="69"/>
    </row>
    <row r="2066" spans="64:64">
      <c r="BL2066" s="69"/>
    </row>
    <row r="2067" spans="64:64">
      <c r="BL2067" s="69"/>
    </row>
    <row r="2068" spans="64:64">
      <c r="BL2068" s="69"/>
    </row>
    <row r="2069" spans="64:64">
      <c r="BL2069" s="69"/>
    </row>
    <row r="2070" spans="64:64">
      <c r="BL2070" s="69"/>
    </row>
    <row r="2071" spans="64:64">
      <c r="BL2071" s="69"/>
    </row>
    <row r="2072" spans="64:64">
      <c r="BL2072" s="69"/>
    </row>
    <row r="2073" spans="64:64">
      <c r="BL2073" s="69"/>
    </row>
    <row r="2074" spans="64:64">
      <c r="BL2074" s="69"/>
    </row>
    <row r="2075" spans="64:64">
      <c r="BL2075" s="69"/>
    </row>
    <row r="2076" spans="64:64">
      <c r="BL2076" s="69"/>
    </row>
    <row r="2077" spans="64:64">
      <c r="BL2077" s="69"/>
    </row>
    <row r="2078" spans="64:64">
      <c r="BL2078" s="69"/>
    </row>
    <row r="2079" spans="64:64">
      <c r="BL2079" s="69"/>
    </row>
    <row r="2080" spans="64:64">
      <c r="BL2080" s="69"/>
    </row>
    <row r="2081" spans="64:64">
      <c r="BL2081" s="69"/>
    </row>
    <row r="2082" spans="64:64">
      <c r="BL2082" s="69"/>
    </row>
    <row r="2083" spans="64:64">
      <c r="BL2083" s="69"/>
    </row>
    <row r="2084" spans="64:64">
      <c r="BL2084" s="69"/>
    </row>
    <row r="2085" spans="64:64">
      <c r="BL2085" s="69"/>
    </row>
    <row r="2086" spans="64:64">
      <c r="BL2086" s="69"/>
    </row>
    <row r="2087" spans="64:64">
      <c r="BL2087" s="69"/>
    </row>
    <row r="2088" spans="64:64">
      <c r="BL2088" s="69"/>
    </row>
    <row r="2089" spans="64:64">
      <c r="BL2089" s="69"/>
    </row>
    <row r="2090" spans="64:64">
      <c r="BL2090" s="69"/>
    </row>
    <row r="2091" spans="64:64">
      <c r="BL2091" s="69"/>
    </row>
    <row r="2092" spans="64:64">
      <c r="BL2092" s="69"/>
    </row>
    <row r="2093" spans="64:64">
      <c r="BL2093" s="69"/>
    </row>
    <row r="2094" spans="64:64">
      <c r="BL2094" s="69"/>
    </row>
    <row r="2095" spans="64:64">
      <c r="BL2095" s="69"/>
    </row>
    <row r="2096" spans="64:64">
      <c r="BL2096" s="69"/>
    </row>
    <row r="2097" spans="64:64">
      <c r="BL2097" s="69"/>
    </row>
    <row r="2098" spans="64:64">
      <c r="BL2098" s="69"/>
    </row>
    <row r="2099" spans="64:64">
      <c r="BL2099" s="69"/>
    </row>
    <row r="2100" spans="64:64">
      <c r="BL2100" s="69"/>
    </row>
    <row r="2101" spans="64:64">
      <c r="BL2101" s="69"/>
    </row>
    <row r="2102" spans="64:64">
      <c r="BL2102" s="69"/>
    </row>
    <row r="2103" spans="64:64">
      <c r="BL2103" s="69"/>
    </row>
    <row r="2104" spans="64:64">
      <c r="BL2104" s="69"/>
    </row>
    <row r="2105" spans="64:64">
      <c r="BL2105" s="69"/>
    </row>
    <row r="2106" spans="64:64">
      <c r="BL2106" s="69"/>
    </row>
    <row r="2107" spans="64:64">
      <c r="BL2107" s="69"/>
    </row>
    <row r="2108" spans="64:64">
      <c r="BL2108" s="69"/>
    </row>
    <row r="2109" spans="64:64">
      <c r="BL2109" s="69"/>
    </row>
    <row r="2110" spans="64:64">
      <c r="BL2110" s="69"/>
    </row>
    <row r="2111" spans="64:64">
      <c r="BL2111" s="69"/>
    </row>
    <row r="2112" spans="64:64">
      <c r="BL2112" s="69"/>
    </row>
    <row r="2113" spans="64:64">
      <c r="BL2113" s="69"/>
    </row>
    <row r="2114" spans="64:64">
      <c r="BL2114" s="69"/>
    </row>
    <row r="2115" spans="64:64">
      <c r="BL2115" s="69"/>
    </row>
    <row r="2116" spans="64:64">
      <c r="BL2116" s="69"/>
    </row>
    <row r="2117" spans="64:64">
      <c r="BL2117" s="69"/>
    </row>
    <row r="2118" spans="64:64">
      <c r="BL2118" s="69"/>
    </row>
    <row r="2119" spans="64:64">
      <c r="BL2119" s="69"/>
    </row>
    <row r="2120" spans="64:64">
      <c r="BL2120" s="69"/>
    </row>
    <row r="2121" spans="64:64">
      <c r="BL2121" s="69"/>
    </row>
    <row r="2122" spans="64:64">
      <c r="BL2122" s="69"/>
    </row>
    <row r="2123" spans="64:64">
      <c r="BL2123" s="69"/>
    </row>
    <row r="2124" spans="64:64">
      <c r="BL2124" s="69"/>
    </row>
    <row r="2125" spans="64:64">
      <c r="BL2125" s="69"/>
    </row>
    <row r="2126" spans="64:64">
      <c r="BL2126" s="69"/>
    </row>
    <row r="2127" spans="64:64">
      <c r="BL2127" s="69"/>
    </row>
    <row r="2128" spans="64:64">
      <c r="BL2128" s="69"/>
    </row>
    <row r="2129" spans="64:64">
      <c r="BL2129" s="69"/>
    </row>
    <row r="2130" spans="64:64">
      <c r="BL2130" s="69"/>
    </row>
    <row r="2131" spans="64:64">
      <c r="BL2131" s="69"/>
    </row>
    <row r="2132" spans="64:64">
      <c r="BL2132" s="69"/>
    </row>
    <row r="2133" spans="64:64">
      <c r="BL2133" s="69"/>
    </row>
    <row r="2134" spans="64:64">
      <c r="BL2134" s="69"/>
    </row>
    <row r="2135" spans="64:64">
      <c r="BL2135" s="69"/>
    </row>
    <row r="2136" spans="64:64">
      <c r="BL2136" s="69"/>
    </row>
    <row r="2137" spans="64:64">
      <c r="BL2137" s="69"/>
    </row>
    <row r="2138" spans="64:64">
      <c r="BL2138" s="69"/>
    </row>
    <row r="2139" spans="64:64">
      <c r="BL2139" s="69"/>
    </row>
    <row r="2140" spans="64:64">
      <c r="BL2140" s="69"/>
    </row>
    <row r="2141" spans="64:64">
      <c r="BL2141" s="69"/>
    </row>
    <row r="2142" spans="64:64">
      <c r="BL2142" s="69"/>
    </row>
    <row r="2143" spans="64:64">
      <c r="BL2143" s="69"/>
    </row>
    <row r="2144" spans="64:64">
      <c r="BL2144" s="69"/>
    </row>
    <row r="2145" spans="64:64">
      <c r="BL2145" s="69"/>
    </row>
    <row r="2146" spans="64:64">
      <c r="BL2146" s="69"/>
    </row>
    <row r="2147" spans="64:64">
      <c r="BL2147" s="69"/>
    </row>
    <row r="2148" spans="64:64">
      <c r="BL2148" s="69"/>
    </row>
    <row r="2149" spans="64:64">
      <c r="BL2149" s="69"/>
    </row>
    <row r="2150" spans="64:64">
      <c r="BL2150" s="69"/>
    </row>
    <row r="2151" spans="64:64">
      <c r="BL2151" s="69"/>
    </row>
    <row r="2152" spans="64:64">
      <c r="BL2152" s="69"/>
    </row>
    <row r="2153" spans="64:64">
      <c r="BL2153" s="69"/>
    </row>
    <row r="2154" spans="64:64">
      <c r="BL2154" s="69"/>
    </row>
    <row r="2155" spans="64:64">
      <c r="BL2155" s="69"/>
    </row>
    <row r="2156" spans="64:64">
      <c r="BL2156" s="69"/>
    </row>
    <row r="2157" spans="64:64">
      <c r="BL2157" s="69"/>
    </row>
    <row r="2158" spans="64:64">
      <c r="BL2158" s="69"/>
    </row>
    <row r="2159" spans="64:64">
      <c r="BL2159" s="69"/>
    </row>
    <row r="2160" spans="64:64">
      <c r="BL2160" s="69"/>
    </row>
    <row r="2161" spans="64:64">
      <c r="BL2161" s="69"/>
    </row>
    <row r="2162" spans="64:64">
      <c r="BL2162" s="69"/>
    </row>
    <row r="2163" spans="64:64">
      <c r="BL2163" s="69"/>
    </row>
    <row r="2164" spans="64:64">
      <c r="BL2164" s="69"/>
    </row>
    <row r="2165" spans="64:64">
      <c r="BL2165" s="69"/>
    </row>
    <row r="2166" spans="64:64">
      <c r="BL2166" s="69"/>
    </row>
    <row r="2167" spans="64:64">
      <c r="BL2167" s="69"/>
    </row>
    <row r="2168" spans="64:64">
      <c r="BL2168" s="69"/>
    </row>
    <row r="2169" spans="64:64">
      <c r="BL2169" s="69"/>
    </row>
    <row r="2170" spans="64:64">
      <c r="BL2170" s="69"/>
    </row>
    <row r="2171" spans="64:64">
      <c r="BL2171" s="69"/>
    </row>
    <row r="2172" spans="64:64">
      <c r="BL2172" s="69"/>
    </row>
    <row r="2173" spans="64:64">
      <c r="BL2173" s="69"/>
    </row>
    <row r="2174" spans="64:64">
      <c r="BL2174" s="69"/>
    </row>
    <row r="2175" spans="64:64">
      <c r="BL2175" s="69"/>
    </row>
    <row r="2176" spans="64:64">
      <c r="BL2176" s="69"/>
    </row>
    <row r="2177" spans="64:64">
      <c r="BL2177" s="69"/>
    </row>
    <row r="2178" spans="64:64">
      <c r="BL2178" s="69"/>
    </row>
    <row r="2179" spans="64:64">
      <c r="BL2179" s="69"/>
    </row>
    <row r="2180" spans="64:64">
      <c r="BL2180" s="69"/>
    </row>
    <row r="2181" spans="64:64">
      <c r="BL2181" s="69"/>
    </row>
    <row r="2182" spans="64:64">
      <c r="BL2182" s="69"/>
    </row>
    <row r="2183" spans="64:64">
      <c r="BL2183" s="69"/>
    </row>
    <row r="2184" spans="64:64">
      <c r="BL2184" s="69"/>
    </row>
    <row r="2185" spans="64:64">
      <c r="BL2185" s="69"/>
    </row>
    <row r="2186" spans="64:64">
      <c r="BL2186" s="69"/>
    </row>
    <row r="2187" spans="64:64">
      <c r="BL2187" s="69"/>
    </row>
    <row r="2188" spans="64:64">
      <c r="BL2188" s="69"/>
    </row>
    <row r="2189" spans="64:64">
      <c r="BL2189" s="69"/>
    </row>
    <row r="2190" spans="64:64">
      <c r="BL2190" s="69"/>
    </row>
    <row r="2191" spans="64:64">
      <c r="BL2191" s="69"/>
    </row>
    <row r="2192" spans="64:64">
      <c r="BL2192" s="69"/>
    </row>
    <row r="2193" spans="64:64">
      <c r="BL2193" s="69"/>
    </row>
    <row r="2194" spans="64:64">
      <c r="BL2194" s="69"/>
    </row>
    <row r="2195" spans="64:64">
      <c r="BL2195" s="69"/>
    </row>
    <row r="2196" spans="64:64">
      <c r="BL2196" s="69"/>
    </row>
    <row r="2197" spans="64:64">
      <c r="BL2197" s="69"/>
    </row>
    <row r="2198" spans="64:64">
      <c r="BL2198" s="69"/>
    </row>
    <row r="2199" spans="64:64">
      <c r="BL2199" s="69"/>
    </row>
    <row r="2200" spans="64:64">
      <c r="BL2200" s="69"/>
    </row>
    <row r="2201" spans="64:64">
      <c r="BL2201" s="69"/>
    </row>
    <row r="2202" spans="64:64">
      <c r="BL2202" s="69"/>
    </row>
    <row r="2203" spans="64:64">
      <c r="BL2203" s="69"/>
    </row>
    <row r="2204" spans="64:64">
      <c r="BL2204" s="69"/>
    </row>
    <row r="2205" spans="64:64">
      <c r="BL2205" s="69"/>
    </row>
    <row r="2206" spans="64:64">
      <c r="BL2206" s="69"/>
    </row>
    <row r="2207" spans="64:64">
      <c r="BL2207" s="69"/>
    </row>
    <row r="2208" spans="64:64">
      <c r="BL2208" s="69"/>
    </row>
    <row r="2209" spans="64:64">
      <c r="BL2209" s="69"/>
    </row>
    <row r="2210" spans="64:64">
      <c r="BL2210" s="69"/>
    </row>
    <row r="2211" spans="64:64">
      <c r="BL2211" s="69"/>
    </row>
    <row r="2212" spans="64:64">
      <c r="BL2212" s="69"/>
    </row>
    <row r="2213" spans="64:64">
      <c r="BL2213" s="69"/>
    </row>
    <row r="2214" spans="64:64">
      <c r="BL2214" s="69"/>
    </row>
    <row r="2215" spans="64:64">
      <c r="BL2215" s="69"/>
    </row>
    <row r="2216" spans="64:64">
      <c r="BL2216" s="69"/>
    </row>
    <row r="2217" spans="64:64">
      <c r="BL2217" s="69"/>
    </row>
    <row r="2218" spans="64:64">
      <c r="BL2218" s="69"/>
    </row>
    <row r="2219" spans="64:64">
      <c r="BL2219" s="69"/>
    </row>
    <row r="2220" spans="64:64">
      <c r="BL2220" s="69"/>
    </row>
    <row r="2221" spans="64:64">
      <c r="BL2221" s="69"/>
    </row>
    <row r="2222" spans="64:64">
      <c r="BL2222" s="69"/>
    </row>
    <row r="2223" spans="64:64">
      <c r="BL2223" s="69"/>
    </row>
    <row r="2224" spans="64:64">
      <c r="BL2224" s="69"/>
    </row>
    <row r="2225" spans="64:64">
      <c r="BL2225" s="69"/>
    </row>
    <row r="2226" spans="64:64">
      <c r="BL2226" s="69"/>
    </row>
    <row r="2227" spans="64:64">
      <c r="BL2227" s="69"/>
    </row>
    <row r="2228" spans="64:64">
      <c r="BL2228" s="69"/>
    </row>
    <row r="2229" spans="64:64">
      <c r="BL2229" s="69"/>
    </row>
    <row r="2230" spans="64:64">
      <c r="BL2230" s="69"/>
    </row>
    <row r="2231" spans="64:64">
      <c r="BL2231" s="69"/>
    </row>
    <row r="2232" spans="64:64">
      <c r="BL2232" s="69"/>
    </row>
    <row r="2233" spans="64:64">
      <c r="BL2233" s="69"/>
    </row>
    <row r="2234" spans="64:64">
      <c r="BL2234" s="69"/>
    </row>
    <row r="2235" spans="64:64">
      <c r="BL2235" s="69"/>
    </row>
    <row r="2236" spans="64:64">
      <c r="BL2236" s="69"/>
    </row>
    <row r="2237" spans="64:64">
      <c r="BL2237" s="69"/>
    </row>
    <row r="2238" spans="64:64">
      <c r="BL2238" s="69"/>
    </row>
    <row r="2239" spans="64:64">
      <c r="BL2239" s="69"/>
    </row>
    <row r="2240" spans="64:64">
      <c r="BL2240" s="69"/>
    </row>
    <row r="2241" spans="64:64">
      <c r="BL2241" s="69"/>
    </row>
    <row r="2242" spans="64:64">
      <c r="BL2242" s="69"/>
    </row>
    <row r="2243" spans="64:64">
      <c r="BL2243" s="69"/>
    </row>
    <row r="2244" spans="64:64">
      <c r="BL2244" s="69"/>
    </row>
    <row r="2245" spans="64:64">
      <c r="BL2245" s="69"/>
    </row>
    <row r="2246" spans="64:64">
      <c r="BL2246" s="69"/>
    </row>
    <row r="2247" spans="64:64">
      <c r="BL2247" s="69"/>
    </row>
    <row r="2248" spans="64:64">
      <c r="BL2248" s="69"/>
    </row>
    <row r="2249" spans="64:64">
      <c r="BL2249" s="69"/>
    </row>
    <row r="2250" spans="64:64">
      <c r="BL2250" s="69"/>
    </row>
    <row r="2251" spans="64:64">
      <c r="BL2251" s="69"/>
    </row>
    <row r="2252" spans="64:64">
      <c r="BL2252" s="69"/>
    </row>
    <row r="2253" spans="64:64">
      <c r="BL2253" s="69"/>
    </row>
    <row r="2254" spans="64:64">
      <c r="BL2254" s="69"/>
    </row>
    <row r="2255" spans="64:64">
      <c r="BL2255" s="69"/>
    </row>
    <row r="2256" spans="64:64">
      <c r="BL2256" s="69"/>
    </row>
    <row r="2257" spans="64:64">
      <c r="BL2257" s="69"/>
    </row>
    <row r="2258" spans="64:64">
      <c r="BL2258" s="69"/>
    </row>
    <row r="2259" spans="64:64">
      <c r="BL2259" s="69"/>
    </row>
    <row r="2260" spans="64:64">
      <c r="BL2260" s="69"/>
    </row>
    <row r="2261" spans="64:64">
      <c r="BL2261" s="69"/>
    </row>
    <row r="2262" spans="64:64">
      <c r="BL2262" s="69"/>
    </row>
    <row r="2263" spans="64:64">
      <c r="BL2263" s="69"/>
    </row>
    <row r="2264" spans="64:64">
      <c r="BL2264" s="69"/>
    </row>
    <row r="2265" spans="64:64">
      <c r="BL2265" s="69"/>
    </row>
    <row r="2266" spans="64:64">
      <c r="BL2266" s="69"/>
    </row>
    <row r="2267" spans="64:64">
      <c r="BL2267" s="69"/>
    </row>
    <row r="2268" spans="64:64">
      <c r="BL2268" s="69"/>
    </row>
    <row r="2269" spans="64:64">
      <c r="BL2269" s="69"/>
    </row>
    <row r="2270" spans="64:64">
      <c r="BL2270" s="69"/>
    </row>
    <row r="2271" spans="64:64">
      <c r="BL2271" s="69"/>
    </row>
    <row r="2272" spans="64:64">
      <c r="BL2272" s="69"/>
    </row>
    <row r="2273" spans="64:64">
      <c r="BL2273" s="69"/>
    </row>
    <row r="2274" spans="64:64">
      <c r="BL2274" s="69"/>
    </row>
    <row r="2275" spans="64:64">
      <c r="BL2275" s="69"/>
    </row>
    <row r="2276" spans="64:64">
      <c r="BL2276" s="69"/>
    </row>
    <row r="2277" spans="64:64">
      <c r="BL2277" s="69"/>
    </row>
    <row r="2278" spans="64:64">
      <c r="BL2278" s="69"/>
    </row>
    <row r="2279" spans="64:64">
      <c r="BL2279" s="69"/>
    </row>
    <row r="2280" spans="64:64">
      <c r="BL2280" s="69"/>
    </row>
    <row r="2281" spans="64:64">
      <c r="BL2281" s="69"/>
    </row>
    <row r="2282" spans="64:64">
      <c r="BL2282" s="69"/>
    </row>
    <row r="2283" spans="64:64">
      <c r="BL2283" s="69"/>
    </row>
    <row r="2284" spans="64:64">
      <c r="BL2284" s="69"/>
    </row>
    <row r="2285" spans="64:64">
      <c r="BL2285" s="69"/>
    </row>
    <row r="2286" spans="64:64">
      <c r="BL2286" s="69"/>
    </row>
    <row r="2287" spans="64:64">
      <c r="BL2287" s="69"/>
    </row>
    <row r="2288" spans="64:64">
      <c r="BL2288" s="69"/>
    </row>
    <row r="2289" spans="64:64">
      <c r="BL2289" s="69"/>
    </row>
    <row r="2290" spans="64:64">
      <c r="BL2290" s="69"/>
    </row>
    <row r="2291" spans="64:64">
      <c r="BL2291" s="69"/>
    </row>
    <row r="2292" spans="64:64">
      <c r="BL2292" s="69"/>
    </row>
    <row r="2293" spans="64:64">
      <c r="BL2293" s="69"/>
    </row>
    <row r="2294" spans="64:64">
      <c r="BL2294" s="69"/>
    </row>
    <row r="2295" spans="64:64">
      <c r="BL2295" s="69"/>
    </row>
    <row r="2296" spans="64:64">
      <c r="BL2296" s="69"/>
    </row>
    <row r="2297" spans="64:64">
      <c r="BL2297" s="69"/>
    </row>
    <row r="2298" spans="64:64">
      <c r="BL2298" s="69"/>
    </row>
    <row r="2299" spans="64:64">
      <c r="BL2299" s="69"/>
    </row>
    <row r="2300" spans="64:64">
      <c r="BL2300" s="69"/>
    </row>
    <row r="2301" spans="64:64">
      <c r="BL2301" s="69"/>
    </row>
    <row r="2302" spans="64:64">
      <c r="BL2302" s="69"/>
    </row>
    <row r="2303" spans="64:64">
      <c r="BL2303" s="69"/>
    </row>
    <row r="2304" spans="64:64">
      <c r="BL2304" s="69"/>
    </row>
    <row r="2305" spans="64:64">
      <c r="BL2305" s="69"/>
    </row>
    <row r="2306" spans="64:64">
      <c r="BL2306" s="69"/>
    </row>
    <row r="2307" spans="64:64">
      <c r="BL2307" s="69"/>
    </row>
    <row r="2308" spans="64:64">
      <c r="BL2308" s="69"/>
    </row>
    <row r="2309" spans="64:64">
      <c r="BL2309" s="69"/>
    </row>
    <row r="2310" spans="64:64">
      <c r="BL2310" s="69"/>
    </row>
    <row r="2311" spans="64:64">
      <c r="BL2311" s="69"/>
    </row>
    <row r="2312" spans="64:64">
      <c r="BL2312" s="69"/>
    </row>
    <row r="2313" spans="64:64">
      <c r="BL2313" s="69"/>
    </row>
    <row r="2314" spans="64:64">
      <c r="BL2314" s="69"/>
    </row>
    <row r="2315" spans="64:64">
      <c r="BL2315" s="69"/>
    </row>
    <row r="2316" spans="64:64">
      <c r="BL2316" s="69"/>
    </row>
    <row r="2317" spans="64:64">
      <c r="BL2317" s="69"/>
    </row>
    <row r="2318" spans="64:64">
      <c r="BL2318" s="69"/>
    </row>
    <row r="2319" spans="64:64">
      <c r="BL2319" s="69"/>
    </row>
    <row r="2320" spans="64:64">
      <c r="BL2320" s="69"/>
    </row>
    <row r="2321" spans="64:64">
      <c r="BL2321" s="69"/>
    </row>
    <row r="2322" spans="64:64">
      <c r="BL2322" s="69"/>
    </row>
    <row r="2323" spans="64:64">
      <c r="BL2323" s="69"/>
    </row>
    <row r="2324" spans="64:64">
      <c r="BL2324" s="69"/>
    </row>
    <row r="2325" spans="64:64">
      <c r="BL2325" s="69"/>
    </row>
    <row r="2326" spans="64:64">
      <c r="BL2326" s="69"/>
    </row>
    <row r="2327" spans="64:64">
      <c r="BL2327" s="69"/>
    </row>
    <row r="2328" spans="64:64">
      <c r="BL2328" s="69"/>
    </row>
    <row r="2329" spans="64:64">
      <c r="BL2329" s="69"/>
    </row>
    <row r="2330" spans="64:64">
      <c r="BL2330" s="69"/>
    </row>
    <row r="2331" spans="64:64">
      <c r="BL2331" s="69"/>
    </row>
    <row r="2332" spans="64:64">
      <c r="BL2332" s="69"/>
    </row>
    <row r="2333" spans="64:64">
      <c r="BL2333" s="69"/>
    </row>
    <row r="2334" spans="64:64">
      <c r="BL2334" s="69"/>
    </row>
    <row r="2335" spans="64:64">
      <c r="BL2335" s="69"/>
    </row>
    <row r="2336" spans="64:64">
      <c r="BL2336" s="69"/>
    </row>
    <row r="2337" spans="64:64">
      <c r="BL2337" s="69"/>
    </row>
    <row r="2338" spans="64:64">
      <c r="BL2338" s="69"/>
    </row>
    <row r="2339" spans="64:64">
      <c r="BL2339" s="69"/>
    </row>
    <row r="2340" spans="64:64">
      <c r="BL2340" s="69"/>
    </row>
    <row r="2341" spans="64:64">
      <c r="BL2341" s="69"/>
    </row>
    <row r="2342" spans="64:64">
      <c r="BL2342" s="69"/>
    </row>
    <row r="2343" spans="64:64">
      <c r="BL2343" s="69"/>
    </row>
    <row r="2344" spans="64:64">
      <c r="BL2344" s="69"/>
    </row>
    <row r="2345" spans="64:64">
      <c r="BL2345" s="69"/>
    </row>
    <row r="2346" spans="64:64">
      <c r="BL2346" s="69"/>
    </row>
    <row r="2347" spans="64:64">
      <c r="BL2347" s="69"/>
    </row>
    <row r="2348" spans="64:64">
      <c r="BL2348" s="69"/>
    </row>
    <row r="2349" spans="64:64">
      <c r="BL2349" s="69"/>
    </row>
    <row r="2350" spans="64:64">
      <c r="BL2350" s="69"/>
    </row>
    <row r="2351" spans="64:64">
      <c r="BL2351" s="69"/>
    </row>
    <row r="2352" spans="64:64">
      <c r="BL2352" s="69"/>
    </row>
    <row r="2353" spans="64:64">
      <c r="BL2353" s="69"/>
    </row>
    <row r="2354" spans="64:64">
      <c r="BL2354" s="69"/>
    </row>
    <row r="2355" spans="64:64">
      <c r="BL2355" s="69"/>
    </row>
    <row r="2356" spans="64:64">
      <c r="BL2356" s="69"/>
    </row>
    <row r="2357" spans="64:64">
      <c r="BL2357" s="69"/>
    </row>
    <row r="2358" spans="64:64">
      <c r="BL2358" s="69"/>
    </row>
    <row r="2359" spans="64:64">
      <c r="BL2359" s="69"/>
    </row>
    <row r="2360" spans="64:64">
      <c r="BL2360" s="69"/>
    </row>
    <row r="2361" spans="64:64">
      <c r="BL2361" s="69"/>
    </row>
    <row r="2362" spans="64:64">
      <c r="BL2362" s="69"/>
    </row>
    <row r="2363" spans="64:64">
      <c r="BL2363" s="69"/>
    </row>
    <row r="2364" spans="64:64">
      <c r="BL2364" s="69"/>
    </row>
    <row r="2365" spans="64:64">
      <c r="BL2365" s="69"/>
    </row>
    <row r="2366" spans="64:64">
      <c r="BL2366" s="69"/>
    </row>
    <row r="2367" spans="64:64">
      <c r="BL2367" s="69"/>
    </row>
    <row r="2368" spans="64:64">
      <c r="BL2368" s="69"/>
    </row>
    <row r="2369" spans="64:64">
      <c r="BL2369" s="69"/>
    </row>
    <row r="2370" spans="64:64">
      <c r="BL2370" s="69"/>
    </row>
    <row r="2371" spans="64:64">
      <c r="BL2371" s="69"/>
    </row>
    <row r="2372" spans="64:64">
      <c r="BL2372" s="69"/>
    </row>
    <row r="2373" spans="64:64">
      <c r="BL2373" s="69"/>
    </row>
    <row r="2374" spans="64:64">
      <c r="BL2374" s="69"/>
    </row>
    <row r="2375" spans="64:64">
      <c r="BL2375" s="69"/>
    </row>
    <row r="2376" spans="64:64">
      <c r="BL2376" s="69"/>
    </row>
    <row r="2377" spans="64:64">
      <c r="BL2377" s="69"/>
    </row>
    <row r="2378" spans="64:64">
      <c r="BL2378" s="69"/>
    </row>
    <row r="2379" spans="64:64">
      <c r="BL2379" s="69"/>
    </row>
    <row r="2380" spans="64:64">
      <c r="BL2380" s="69"/>
    </row>
    <row r="2381" spans="64:64">
      <c r="BL2381" s="69"/>
    </row>
    <row r="2382" spans="64:64">
      <c r="BL2382" s="69"/>
    </row>
    <row r="2383" spans="64:64">
      <c r="BL2383" s="69"/>
    </row>
    <row r="2384" spans="64:64">
      <c r="BL2384" s="69"/>
    </row>
    <row r="2385" spans="64:64">
      <c r="BL2385" s="69"/>
    </row>
    <row r="2386" spans="64:64">
      <c r="BL2386" s="69"/>
    </row>
    <row r="2387" spans="64:64">
      <c r="BL2387" s="69"/>
    </row>
    <row r="2388" spans="64:64">
      <c r="BL2388" s="69"/>
    </row>
    <row r="2389" spans="64:64">
      <c r="BL2389" s="69"/>
    </row>
    <row r="2390" spans="64:64">
      <c r="BL2390" s="69"/>
    </row>
    <row r="2391" spans="64:64">
      <c r="BL2391" s="69"/>
    </row>
    <row r="2392" spans="64:64">
      <c r="BL2392" s="69"/>
    </row>
    <row r="2393" spans="64:64">
      <c r="BL2393" s="69"/>
    </row>
    <row r="2394" spans="64:64">
      <c r="BL2394" s="69"/>
    </row>
    <row r="2395" spans="64:64">
      <c r="BL2395" s="69"/>
    </row>
    <row r="2396" spans="64:64">
      <c r="BL2396" s="69"/>
    </row>
    <row r="2397" spans="64:64">
      <c r="BL2397" s="69"/>
    </row>
    <row r="2398" spans="64:64">
      <c r="BL2398" s="69"/>
    </row>
    <row r="2399" spans="64:64">
      <c r="BL2399" s="69"/>
    </row>
    <row r="2400" spans="64:64">
      <c r="BL2400" s="69"/>
    </row>
    <row r="2401" spans="64:64">
      <c r="BL2401" s="69"/>
    </row>
    <row r="2402" spans="64:64">
      <c r="BL2402" s="69"/>
    </row>
    <row r="2403" spans="64:64">
      <c r="BL2403" s="69"/>
    </row>
    <row r="2404" spans="64:64">
      <c r="BL2404" s="69"/>
    </row>
    <row r="2405" spans="64:64">
      <c r="BL2405" s="69"/>
    </row>
    <row r="2406" spans="64:64">
      <c r="BL2406" s="69"/>
    </row>
    <row r="2407" spans="64:64">
      <c r="BL2407" s="69"/>
    </row>
    <row r="2408" spans="64:64">
      <c r="BL2408" s="69"/>
    </row>
    <row r="2409" spans="64:64">
      <c r="BL2409" s="69"/>
    </row>
    <row r="2410" spans="64:64">
      <c r="BL2410" s="69"/>
    </row>
    <row r="2411" spans="64:64">
      <c r="BL2411" s="69"/>
    </row>
    <row r="2412" spans="64:64">
      <c r="BL2412" s="69"/>
    </row>
    <row r="2413" spans="64:64">
      <c r="BL2413" s="69"/>
    </row>
    <row r="2414" spans="64:64">
      <c r="BL2414" s="69"/>
    </row>
    <row r="2415" spans="64:64">
      <c r="BL2415" s="69"/>
    </row>
    <row r="2416" spans="64:64">
      <c r="BL2416" s="69"/>
    </row>
    <row r="2417" spans="64:64">
      <c r="BL2417" s="69"/>
    </row>
    <row r="2418" spans="64:64">
      <c r="BL2418" s="69"/>
    </row>
    <row r="2419" spans="64:64">
      <c r="BL2419" s="69"/>
    </row>
    <row r="2420" spans="64:64">
      <c r="BL2420" s="69"/>
    </row>
    <row r="2421" spans="64:64">
      <c r="BL2421" s="69"/>
    </row>
    <row r="2422" spans="64:64">
      <c r="BL2422" s="69"/>
    </row>
    <row r="2423" spans="64:64">
      <c r="BL2423" s="69"/>
    </row>
    <row r="2424" spans="64:64">
      <c r="BL2424" s="69"/>
    </row>
    <row r="2425" spans="64:64">
      <c r="BL2425" s="69"/>
    </row>
    <row r="2426" spans="64:64">
      <c r="BL2426" s="69"/>
    </row>
    <row r="2427" spans="64:64">
      <c r="BL2427" s="69"/>
    </row>
    <row r="2428" spans="64:64">
      <c r="BL2428" s="69"/>
    </row>
    <row r="2429" spans="64:64">
      <c r="BL2429" s="69"/>
    </row>
    <row r="2430" spans="64:64">
      <c r="BL2430" s="69"/>
    </row>
    <row r="2431" spans="64:64">
      <c r="BL2431" s="69"/>
    </row>
    <row r="2432" spans="64:64">
      <c r="BL2432" s="69"/>
    </row>
    <row r="2433" spans="64:64">
      <c r="BL2433" s="69"/>
    </row>
    <row r="2434" spans="64:64">
      <c r="BL2434" s="69"/>
    </row>
    <row r="2435" spans="64:64">
      <c r="BL2435" s="69"/>
    </row>
    <row r="2436" spans="64:64">
      <c r="BL2436" s="69"/>
    </row>
    <row r="2437" spans="64:64">
      <c r="BL2437" s="69"/>
    </row>
    <row r="2438" spans="64:64">
      <c r="BL2438" s="69"/>
    </row>
    <row r="2439" spans="64:64">
      <c r="BL2439" s="69"/>
    </row>
    <row r="2440" spans="64:64">
      <c r="BL2440" s="69"/>
    </row>
    <row r="2441" spans="64:64">
      <c r="BL2441" s="69"/>
    </row>
    <row r="2442" spans="64:64">
      <c r="BL2442" s="69"/>
    </row>
    <row r="2443" spans="64:64">
      <c r="BL2443" s="69"/>
    </row>
    <row r="2444" spans="64:64">
      <c r="BL2444" s="69"/>
    </row>
    <row r="2445" spans="64:64">
      <c r="BL2445" s="69"/>
    </row>
    <row r="2446" spans="64:64">
      <c r="BL2446" s="69"/>
    </row>
    <row r="2447" spans="64:64">
      <c r="BL2447" s="69"/>
    </row>
    <row r="2448" spans="64:64">
      <c r="BL2448" s="69"/>
    </row>
    <row r="2449" spans="64:64">
      <c r="BL2449" s="69"/>
    </row>
    <row r="2450" spans="64:64">
      <c r="BL2450" s="69"/>
    </row>
    <row r="2451" spans="64:64">
      <c r="BL2451" s="69"/>
    </row>
    <row r="2452" spans="64:64">
      <c r="BL2452" s="69"/>
    </row>
    <row r="2453" spans="64:64">
      <c r="BL2453" s="69"/>
    </row>
    <row r="2454" spans="64:64">
      <c r="BL2454" s="69"/>
    </row>
    <row r="2455" spans="64:64">
      <c r="BL2455" s="69"/>
    </row>
    <row r="2456" spans="64:64">
      <c r="BL2456" s="69"/>
    </row>
    <row r="2457" spans="64:64">
      <c r="BL2457" s="69"/>
    </row>
    <row r="2458" spans="64:64">
      <c r="BL2458" s="69"/>
    </row>
    <row r="2459" spans="64:64">
      <c r="BL2459" s="69"/>
    </row>
    <row r="2460" spans="64:64">
      <c r="BL2460" s="69"/>
    </row>
    <row r="2461" spans="64:64">
      <c r="BL2461" s="69"/>
    </row>
    <row r="2462" spans="64:64">
      <c r="BL2462" s="69"/>
    </row>
    <row r="2463" spans="64:64">
      <c r="BL2463" s="69"/>
    </row>
    <row r="2464" spans="64:64">
      <c r="BL2464" s="69"/>
    </row>
    <row r="2465" spans="64:64">
      <c r="BL2465" s="69"/>
    </row>
    <row r="2466" spans="64:64">
      <c r="BL2466" s="69"/>
    </row>
    <row r="2467" spans="64:64">
      <c r="BL2467" s="69"/>
    </row>
    <row r="2468" spans="64:64">
      <c r="BL2468" s="69"/>
    </row>
    <row r="2469" spans="64:64">
      <c r="BL2469" s="69"/>
    </row>
    <row r="2470" spans="64:64">
      <c r="BL2470" s="69"/>
    </row>
    <row r="2471" spans="64:64">
      <c r="BL2471" s="69"/>
    </row>
    <row r="2472" spans="64:64">
      <c r="BL2472" s="69"/>
    </row>
    <row r="2473" spans="64:64">
      <c r="BL2473" s="69"/>
    </row>
    <row r="2474" spans="64:64">
      <c r="BL2474" s="69"/>
    </row>
    <row r="2475" spans="64:64">
      <c r="BL2475" s="69"/>
    </row>
    <row r="2476" spans="64:64">
      <c r="BL2476" s="69"/>
    </row>
    <row r="2477" spans="64:64">
      <c r="BL2477" s="69"/>
    </row>
    <row r="2478" spans="64:64">
      <c r="BL2478" s="69"/>
    </row>
    <row r="2479" spans="64:64">
      <c r="BL2479" s="69"/>
    </row>
    <row r="2480" spans="64:64">
      <c r="BL2480" s="69"/>
    </row>
    <row r="2481" spans="64:64">
      <c r="BL2481" s="69"/>
    </row>
    <row r="2482" spans="64:64">
      <c r="BL2482" s="69"/>
    </row>
    <row r="2483" spans="64:64">
      <c r="BL2483" s="69"/>
    </row>
    <row r="2484" spans="64:64">
      <c r="BL2484" s="69"/>
    </row>
    <row r="2485" spans="64:64">
      <c r="BL2485" s="69"/>
    </row>
    <row r="2486" spans="64:64">
      <c r="BL2486" s="69"/>
    </row>
    <row r="2487" spans="64:64">
      <c r="BL2487" s="69"/>
    </row>
    <row r="2488" spans="64:64">
      <c r="BL2488" s="69"/>
    </row>
    <row r="2489" spans="64:64">
      <c r="BL2489" s="69"/>
    </row>
    <row r="2490" spans="64:64">
      <c r="BL2490" s="69"/>
    </row>
    <row r="2491" spans="64:64">
      <c r="BL2491" s="69"/>
    </row>
    <row r="2492" spans="64:64">
      <c r="BL2492" s="69"/>
    </row>
    <row r="2493" spans="64:64">
      <c r="BL2493" s="69"/>
    </row>
    <row r="2494" spans="64:64">
      <c r="BL2494" s="69"/>
    </row>
    <row r="2495" spans="64:64">
      <c r="BL2495" s="69"/>
    </row>
    <row r="2496" spans="64:64">
      <c r="BL2496" s="69"/>
    </row>
    <row r="2497" spans="64:64">
      <c r="BL2497" s="69"/>
    </row>
    <row r="2498" spans="64:64">
      <c r="BL2498" s="69"/>
    </row>
    <row r="2499" spans="64:64">
      <c r="BL2499" s="69"/>
    </row>
    <row r="2500" spans="64:64">
      <c r="BL2500" s="69"/>
    </row>
    <row r="2501" spans="64:64">
      <c r="BL2501" s="69"/>
    </row>
    <row r="2502" spans="64:64">
      <c r="BL2502" s="69"/>
    </row>
    <row r="2503" spans="64:64">
      <c r="BL2503" s="69"/>
    </row>
    <row r="2504" spans="64:64">
      <c r="BL2504" s="69"/>
    </row>
    <row r="2505" spans="64:64">
      <c r="BL2505" s="69"/>
    </row>
    <row r="2506" spans="64:64">
      <c r="BL2506" s="69"/>
    </row>
    <row r="2507" spans="64:64">
      <c r="BL2507" s="69"/>
    </row>
    <row r="2508" spans="64:64">
      <c r="BL2508" s="69"/>
    </row>
    <row r="2509" spans="64:64">
      <c r="BL2509" s="69"/>
    </row>
    <row r="2510" spans="64:64">
      <c r="BL2510" s="69"/>
    </row>
    <row r="2511" spans="64:64">
      <c r="BL2511" s="69"/>
    </row>
    <row r="2512" spans="64:64">
      <c r="BL2512" s="69"/>
    </row>
    <row r="2513" spans="64:64">
      <c r="BL2513" s="69"/>
    </row>
    <row r="2514" spans="64:64">
      <c r="BL2514" s="69"/>
    </row>
    <row r="2515" spans="64:64">
      <c r="BL2515" s="69"/>
    </row>
    <row r="2516" spans="64:64">
      <c r="BL2516" s="69"/>
    </row>
    <row r="2517" spans="64:64">
      <c r="BL2517" s="69"/>
    </row>
    <row r="2518" spans="64:64">
      <c r="BL2518" s="69"/>
    </row>
    <row r="2519" spans="64:64">
      <c r="BL2519" s="69"/>
    </row>
    <row r="2520" spans="64:64">
      <c r="BL2520" s="69"/>
    </row>
    <row r="2521" spans="64:64">
      <c r="BL2521" s="69"/>
    </row>
    <row r="2522" spans="64:64">
      <c r="BL2522" s="69"/>
    </row>
    <row r="2523" spans="64:64">
      <c r="BL2523" s="69"/>
    </row>
    <row r="2524" spans="64:64">
      <c r="BL2524" s="69"/>
    </row>
    <row r="2525" spans="64:64">
      <c r="BL2525" s="69"/>
    </row>
    <row r="2526" spans="64:64">
      <c r="BL2526" s="69"/>
    </row>
    <row r="2527" spans="64:64">
      <c r="BL2527" s="69"/>
    </row>
    <row r="2528" spans="64:64">
      <c r="BL2528" s="69"/>
    </row>
    <row r="2529" spans="64:64">
      <c r="BL2529" s="69"/>
    </row>
    <row r="2530" spans="64:64">
      <c r="BL2530" s="69"/>
    </row>
    <row r="2531" spans="64:64">
      <c r="BL2531" s="69"/>
    </row>
    <row r="2532" spans="64:64">
      <c r="BL2532" s="69"/>
    </row>
    <row r="2533" spans="64:64">
      <c r="BL2533" s="69"/>
    </row>
    <row r="2534" spans="64:64">
      <c r="BL2534" s="69"/>
    </row>
    <row r="2535" spans="64:64">
      <c r="BL2535" s="69"/>
    </row>
    <row r="2536" spans="64:64">
      <c r="BL2536" s="69"/>
    </row>
    <row r="2537" spans="64:64">
      <c r="BL2537" s="69"/>
    </row>
    <row r="2538" spans="64:64">
      <c r="BL2538" s="69"/>
    </row>
    <row r="2539" spans="64:64">
      <c r="BL2539" s="69"/>
    </row>
    <row r="2540" spans="64:64">
      <c r="BL2540" s="69"/>
    </row>
    <row r="2541" spans="64:64">
      <c r="BL2541" s="69"/>
    </row>
    <row r="2542" spans="64:64">
      <c r="BL2542" s="69"/>
    </row>
    <row r="2543" spans="64:64">
      <c r="BL2543" s="69"/>
    </row>
    <row r="2544" spans="64:64">
      <c r="BL2544" s="69"/>
    </row>
    <row r="2545" spans="64:64">
      <c r="BL2545" s="69"/>
    </row>
    <row r="2546" spans="64:64">
      <c r="BL2546" s="69"/>
    </row>
    <row r="2547" spans="64:64">
      <c r="BL2547" s="69"/>
    </row>
    <row r="2548" spans="64:64">
      <c r="BL2548" s="69"/>
    </row>
    <row r="2549" spans="64:64">
      <c r="BL2549" s="69"/>
    </row>
    <row r="2550" spans="64:64">
      <c r="BL2550" s="69"/>
    </row>
    <row r="2551" spans="64:64">
      <c r="BL2551" s="69"/>
    </row>
    <row r="2552" spans="64:64">
      <c r="BL2552" s="69"/>
    </row>
    <row r="2553" spans="64:64">
      <c r="BL2553" s="69"/>
    </row>
    <row r="2554" spans="64:64">
      <c r="BL2554" s="69"/>
    </row>
    <row r="2555" spans="64:64">
      <c r="BL2555" s="69"/>
    </row>
    <row r="2556" spans="64:64">
      <c r="BL2556" s="69"/>
    </row>
    <row r="2557" spans="64:64">
      <c r="BL2557" s="69"/>
    </row>
    <row r="2558" spans="64:64">
      <c r="BL2558" s="69"/>
    </row>
    <row r="2559" spans="64:64">
      <c r="BL2559" s="69"/>
    </row>
    <row r="2560" spans="64:64">
      <c r="BL2560" s="69"/>
    </row>
    <row r="2561" spans="64:64">
      <c r="BL2561" s="69"/>
    </row>
    <row r="2562" spans="64:64">
      <c r="BL2562" s="69"/>
    </row>
    <row r="2563" spans="64:64">
      <c r="BL2563" s="69"/>
    </row>
    <row r="2564" spans="64:64">
      <c r="BL2564" s="69"/>
    </row>
    <row r="2565" spans="64:64">
      <c r="BL2565" s="69"/>
    </row>
    <row r="2566" spans="64:64">
      <c r="BL2566" s="69"/>
    </row>
    <row r="2567" spans="64:64">
      <c r="BL2567" s="69"/>
    </row>
    <row r="2568" spans="64:64">
      <c r="BL2568" s="69"/>
    </row>
    <row r="2569" spans="64:64">
      <c r="BL2569" s="69"/>
    </row>
    <row r="2570" spans="64:64">
      <c r="BL2570" s="69"/>
    </row>
    <row r="2571" spans="64:64">
      <c r="BL2571" s="69"/>
    </row>
    <row r="2572" spans="64:64">
      <c r="BL2572" s="69"/>
    </row>
    <row r="2573" spans="64:64">
      <c r="BL2573" s="69"/>
    </row>
    <row r="2574" spans="64:64">
      <c r="BL2574" s="69"/>
    </row>
    <row r="2575" spans="64:64">
      <c r="BL2575" s="69"/>
    </row>
    <row r="2576" spans="64:64">
      <c r="BL2576" s="69"/>
    </row>
    <row r="2577" spans="64:64">
      <c r="BL2577" s="69"/>
    </row>
    <row r="2578" spans="64:64">
      <c r="BL2578" s="69"/>
    </row>
    <row r="2579" spans="64:64">
      <c r="BL2579" s="69"/>
    </row>
    <row r="2580" spans="64:64">
      <c r="BL2580" s="69"/>
    </row>
    <row r="2581" spans="64:64">
      <c r="BL2581" s="69"/>
    </row>
    <row r="2582" spans="64:64">
      <c r="BL2582" s="69"/>
    </row>
    <row r="2583" spans="64:64">
      <c r="BL2583" s="69"/>
    </row>
    <row r="2584" spans="64:64">
      <c r="BL2584" s="69"/>
    </row>
    <row r="2585" spans="64:64">
      <c r="BL2585" s="69"/>
    </row>
    <row r="2586" spans="64:64">
      <c r="BL2586" s="69"/>
    </row>
    <row r="2587" spans="64:64">
      <c r="BL2587" s="69"/>
    </row>
    <row r="2588" spans="64:64">
      <c r="BL2588" s="69"/>
    </row>
    <row r="2589" spans="64:64">
      <c r="BL2589" s="69"/>
    </row>
    <row r="2590" spans="64:64">
      <c r="BL2590" s="69"/>
    </row>
    <row r="2591" spans="64:64">
      <c r="BL2591" s="69"/>
    </row>
    <row r="2592" spans="64:64">
      <c r="BL2592" s="69"/>
    </row>
    <row r="2593" spans="64:64">
      <c r="BL2593" s="69"/>
    </row>
    <row r="2594" spans="64:64">
      <c r="BL2594" s="69"/>
    </row>
    <row r="2595" spans="64:64">
      <c r="BL2595" s="69"/>
    </row>
    <row r="2596" spans="64:64">
      <c r="BL2596" s="69"/>
    </row>
    <row r="2597" spans="64:64">
      <c r="BL2597" s="69"/>
    </row>
    <row r="2598" spans="64:64">
      <c r="BL2598" s="69"/>
    </row>
    <row r="2599" spans="64:64">
      <c r="BL2599" s="69"/>
    </row>
    <row r="2600" spans="64:64">
      <c r="BL2600" s="69"/>
    </row>
    <row r="2601" spans="64:64">
      <c r="BL2601" s="69"/>
    </row>
    <row r="2602" spans="64:64">
      <c r="BL2602" s="69"/>
    </row>
    <row r="2603" spans="64:64">
      <c r="BL2603" s="69"/>
    </row>
    <row r="2604" spans="64:64">
      <c r="BL2604" s="69"/>
    </row>
    <row r="2605" spans="64:64">
      <c r="BL2605" s="69"/>
    </row>
    <row r="2606" spans="64:64">
      <c r="BL2606" s="69"/>
    </row>
    <row r="2607" spans="64:64">
      <c r="BL2607" s="69"/>
    </row>
    <row r="2608" spans="64:64">
      <c r="BL2608" s="69"/>
    </row>
    <row r="2609" spans="64:64">
      <c r="BL2609" s="69"/>
    </row>
    <row r="2610" spans="64:64">
      <c r="BL2610" s="69"/>
    </row>
    <row r="2611" spans="64:64">
      <c r="BL2611" s="69"/>
    </row>
    <row r="2612" spans="64:64">
      <c r="BL2612" s="69"/>
    </row>
    <row r="2613" spans="64:64">
      <c r="BL2613" s="69"/>
    </row>
    <row r="2614" spans="64:64">
      <c r="BL2614" s="69"/>
    </row>
    <row r="2615" spans="64:64">
      <c r="BL2615" s="69"/>
    </row>
    <row r="2616" spans="64:64">
      <c r="BL2616" s="69"/>
    </row>
    <row r="2617" spans="64:64">
      <c r="BL2617" s="69"/>
    </row>
    <row r="2618" spans="64:64">
      <c r="BL2618" s="69"/>
    </row>
    <row r="2619" spans="64:64">
      <c r="BL2619" s="69"/>
    </row>
    <row r="2620" spans="64:64">
      <c r="BL2620" s="69"/>
    </row>
    <row r="2621" spans="64:64">
      <c r="BL2621" s="69"/>
    </row>
    <row r="2622" spans="64:64">
      <c r="BL2622" s="69"/>
    </row>
    <row r="2623" spans="64:64">
      <c r="BL2623" s="69"/>
    </row>
    <row r="2624" spans="64:64">
      <c r="BL2624" s="69"/>
    </row>
    <row r="2625" spans="64:64">
      <c r="BL2625" s="69"/>
    </row>
    <row r="2626" spans="64:64">
      <c r="BL2626" s="69"/>
    </row>
    <row r="2627" spans="64:64">
      <c r="BL2627" s="69"/>
    </row>
    <row r="2628" spans="64:64">
      <c r="BL2628" s="69"/>
    </row>
    <row r="2629" spans="64:64">
      <c r="BL2629" s="69"/>
    </row>
    <row r="2630" spans="64:64">
      <c r="BL2630" s="69"/>
    </row>
    <row r="2631" spans="64:64">
      <c r="BL2631" s="69"/>
    </row>
    <row r="2632" spans="64:64">
      <c r="BL2632" s="69"/>
    </row>
    <row r="2633" spans="64:64">
      <c r="BL2633" s="69"/>
    </row>
    <row r="2634" spans="64:64">
      <c r="BL2634" s="69"/>
    </row>
    <row r="2635" spans="64:64">
      <c r="BL2635" s="69"/>
    </row>
    <row r="2636" spans="64:64">
      <c r="BL2636" s="69"/>
    </row>
    <row r="2637" spans="64:64">
      <c r="BL2637" s="69"/>
    </row>
    <row r="2638" spans="64:64">
      <c r="BL2638" s="69"/>
    </row>
    <row r="2639" spans="64:64">
      <c r="BL2639" s="69"/>
    </row>
    <row r="2640" spans="64:64">
      <c r="BL2640" s="69"/>
    </row>
    <row r="2641" spans="64:64">
      <c r="BL2641" s="69"/>
    </row>
    <row r="2642" spans="64:64">
      <c r="BL2642" s="69"/>
    </row>
    <row r="2643" spans="64:64">
      <c r="BL2643" s="69"/>
    </row>
    <row r="2644" spans="64:64">
      <c r="BL2644" s="69"/>
    </row>
    <row r="2645" spans="64:64">
      <c r="BL2645" s="69"/>
    </row>
    <row r="2646" spans="64:64">
      <c r="BL2646" s="69"/>
    </row>
    <row r="2647" spans="64:64">
      <c r="BL2647" s="69"/>
    </row>
    <row r="2648" spans="64:64">
      <c r="BL2648" s="69"/>
    </row>
    <row r="2649" spans="64:64">
      <c r="BL2649" s="69"/>
    </row>
    <row r="2650" spans="64:64">
      <c r="BL2650" s="69"/>
    </row>
    <row r="2651" spans="64:64">
      <c r="BL2651" s="69"/>
    </row>
    <row r="2652" spans="64:64">
      <c r="BL2652" s="69"/>
    </row>
    <row r="2653" spans="64:64">
      <c r="BL2653" s="69"/>
    </row>
    <row r="2654" spans="64:64">
      <c r="BL2654" s="69"/>
    </row>
    <row r="2655" spans="64:64">
      <c r="BL2655" s="69"/>
    </row>
    <row r="2656" spans="64:64">
      <c r="BL2656" s="69"/>
    </row>
    <row r="2657" spans="64:64">
      <c r="BL2657" s="69"/>
    </row>
    <row r="2658" spans="64:64">
      <c r="BL2658" s="69"/>
    </row>
    <row r="2659" spans="64:64">
      <c r="BL2659" s="69"/>
    </row>
    <row r="2660" spans="64:64">
      <c r="BL2660" s="69"/>
    </row>
    <row r="2661" spans="64:64">
      <c r="BL2661" s="69"/>
    </row>
    <row r="2662" spans="64:64">
      <c r="BL2662" s="69"/>
    </row>
    <row r="2663" spans="64:64">
      <c r="BL2663" s="69"/>
    </row>
    <row r="2664" spans="64:64">
      <c r="BL2664" s="69"/>
    </row>
    <row r="2665" spans="64:64">
      <c r="BL2665" s="69"/>
    </row>
    <row r="2666" spans="64:64">
      <c r="BL2666" s="69"/>
    </row>
    <row r="2667" spans="64:64">
      <c r="BL2667" s="69"/>
    </row>
    <row r="2668" spans="64:64">
      <c r="BL2668" s="69"/>
    </row>
    <row r="2669" spans="64:64">
      <c r="BL2669" s="69"/>
    </row>
    <row r="2670" spans="64:64">
      <c r="BL2670" s="69"/>
    </row>
    <row r="2671" spans="64:64">
      <c r="BL2671" s="69"/>
    </row>
    <row r="2672" spans="64:64">
      <c r="BL2672" s="69"/>
    </row>
    <row r="2673" spans="64:64">
      <c r="BL2673" s="69"/>
    </row>
    <row r="2674" spans="64:64">
      <c r="BL2674" s="69"/>
    </row>
    <row r="2675" spans="64:64">
      <c r="BL2675" s="69"/>
    </row>
    <row r="2676" spans="64:64">
      <c r="BL2676" s="69"/>
    </row>
    <row r="2677" spans="64:64">
      <c r="BL2677" s="69"/>
    </row>
    <row r="2678" spans="64:64">
      <c r="BL2678" s="69"/>
    </row>
    <row r="2679" spans="64:64">
      <c r="BL2679" s="69"/>
    </row>
    <row r="2680" spans="64:64">
      <c r="BL2680" s="69"/>
    </row>
    <row r="2681" spans="64:64">
      <c r="BL2681" s="69"/>
    </row>
    <row r="2682" spans="64:64">
      <c r="BL2682" s="69"/>
    </row>
    <row r="2683" spans="64:64">
      <c r="BL2683" s="69"/>
    </row>
    <row r="2684" spans="64:64">
      <c r="BL2684" s="69"/>
    </row>
    <row r="2685" spans="64:64">
      <c r="BL2685" s="69"/>
    </row>
    <row r="2686" spans="64:64">
      <c r="BL2686" s="69"/>
    </row>
    <row r="2687" spans="64:64">
      <c r="BL2687" s="69"/>
    </row>
    <row r="2688" spans="64:64">
      <c r="BL2688" s="69"/>
    </row>
    <row r="2689" spans="64:64">
      <c r="BL2689" s="69"/>
    </row>
    <row r="2690" spans="64:64">
      <c r="BL2690" s="69"/>
    </row>
    <row r="2691" spans="64:64">
      <c r="BL2691" s="69"/>
    </row>
    <row r="2692" spans="64:64">
      <c r="BL2692" s="69"/>
    </row>
    <row r="2693" spans="64:64">
      <c r="BL2693" s="69"/>
    </row>
    <row r="2694" spans="64:64">
      <c r="BL2694" s="69"/>
    </row>
    <row r="2695" spans="64:64">
      <c r="BL2695" s="69"/>
    </row>
    <row r="2696" spans="64:64">
      <c r="BL2696" s="69"/>
    </row>
    <row r="2697" spans="64:64">
      <c r="BL2697" s="69"/>
    </row>
    <row r="2698" spans="64:64">
      <c r="BL2698" s="69"/>
    </row>
    <row r="2699" spans="64:64">
      <c r="BL2699" s="69"/>
    </row>
    <row r="2700" spans="64:64">
      <c r="BL2700" s="69"/>
    </row>
    <row r="2701" spans="64:64">
      <c r="BL2701" s="69"/>
    </row>
    <row r="2702" spans="64:64">
      <c r="BL2702" s="69"/>
    </row>
    <row r="2703" spans="64:64">
      <c r="BL2703" s="69"/>
    </row>
    <row r="2704" spans="64:64">
      <c r="BL2704" s="69"/>
    </row>
    <row r="2705" spans="64:64">
      <c r="BL2705" s="69"/>
    </row>
    <row r="2706" spans="64:64">
      <c r="BL2706" s="69"/>
    </row>
    <row r="2707" spans="64:64">
      <c r="BL2707" s="69"/>
    </row>
    <row r="2708" spans="64:64">
      <c r="BL2708" s="69"/>
    </row>
    <row r="2709" spans="64:64">
      <c r="BL2709" s="69"/>
    </row>
    <row r="2710" spans="64:64">
      <c r="BL2710" s="69"/>
    </row>
    <row r="2711" spans="64:64">
      <c r="BL2711" s="69"/>
    </row>
    <row r="2712" spans="64:64">
      <c r="BL2712" s="69"/>
    </row>
    <row r="2713" spans="64:64">
      <c r="BL2713" s="69"/>
    </row>
    <row r="2714" spans="64:64">
      <c r="BL2714" s="69"/>
    </row>
    <row r="2715" spans="64:64">
      <c r="BL2715" s="69"/>
    </row>
    <row r="2716" spans="64:64">
      <c r="BL2716" s="69"/>
    </row>
    <row r="2717" spans="64:64">
      <c r="BL2717" s="69"/>
    </row>
    <row r="2718" spans="64:64">
      <c r="BL2718" s="69"/>
    </row>
    <row r="2719" spans="64:64">
      <c r="BL2719" s="69"/>
    </row>
    <row r="2720" spans="64:64">
      <c r="BL2720" s="69"/>
    </row>
    <row r="2721" spans="64:64">
      <c r="BL2721" s="69"/>
    </row>
    <row r="2722" spans="64:64">
      <c r="BL2722" s="69"/>
    </row>
    <row r="2723" spans="64:64">
      <c r="BL2723" s="69"/>
    </row>
    <row r="2724" spans="64:64">
      <c r="BL2724" s="69"/>
    </row>
    <row r="2725" spans="64:64">
      <c r="BL2725" s="69"/>
    </row>
    <row r="2726" spans="64:64">
      <c r="BL2726" s="69"/>
    </row>
    <row r="2727" spans="64:64">
      <c r="BL2727" s="69"/>
    </row>
    <row r="2728" spans="64:64">
      <c r="BL2728" s="69"/>
    </row>
    <row r="2729" spans="64:64">
      <c r="BL2729" s="69"/>
    </row>
    <row r="2730" spans="64:64">
      <c r="BL2730" s="69"/>
    </row>
    <row r="2731" spans="64:64">
      <c r="BL2731" s="69"/>
    </row>
    <row r="2732" spans="64:64">
      <c r="BL2732" s="69"/>
    </row>
    <row r="2733" spans="64:64">
      <c r="BL2733" s="69"/>
    </row>
    <row r="2734" spans="64:64">
      <c r="BL2734" s="69"/>
    </row>
    <row r="2735" spans="64:64">
      <c r="BL2735" s="69"/>
    </row>
    <row r="2736" spans="64:64">
      <c r="BL2736" s="69"/>
    </row>
    <row r="2737" spans="64:64">
      <c r="BL2737" s="69"/>
    </row>
    <row r="2738" spans="64:64">
      <c r="BL2738" s="69"/>
    </row>
    <row r="2739" spans="64:64">
      <c r="BL2739" s="69"/>
    </row>
    <row r="2740" spans="64:64">
      <c r="BL2740" s="69"/>
    </row>
    <row r="2741" spans="64:64">
      <c r="BL2741" s="69"/>
    </row>
    <row r="2742" spans="64:64">
      <c r="BL2742" s="69"/>
    </row>
    <row r="2743" spans="64:64">
      <c r="BL2743" s="69"/>
    </row>
    <row r="2744" spans="64:64">
      <c r="BL2744" s="69"/>
    </row>
    <row r="2745" spans="64:64">
      <c r="BL2745" s="69"/>
    </row>
    <row r="2746" spans="64:64">
      <c r="BL2746" s="69"/>
    </row>
    <row r="2747" spans="64:64">
      <c r="BL2747" s="69"/>
    </row>
    <row r="2748" spans="64:64">
      <c r="BL2748" s="69"/>
    </row>
    <row r="2749" spans="64:64">
      <c r="BL2749" s="69"/>
    </row>
    <row r="2750" spans="64:64">
      <c r="BL2750" s="69"/>
    </row>
    <row r="2751" spans="64:64">
      <c r="BL2751" s="69"/>
    </row>
    <row r="2752" spans="64:64">
      <c r="BL2752" s="69"/>
    </row>
    <row r="2753" spans="64:64">
      <c r="BL2753" s="69"/>
    </row>
    <row r="2754" spans="64:64">
      <c r="BL2754" s="69"/>
    </row>
    <row r="2755" spans="64:64">
      <c r="BL2755" s="69"/>
    </row>
    <row r="2756" spans="64:64">
      <c r="BL2756" s="69"/>
    </row>
    <row r="2757" spans="64:64">
      <c r="BL2757" s="69"/>
    </row>
    <row r="2758" spans="64:64">
      <c r="BL2758" s="69"/>
    </row>
    <row r="2759" spans="64:64">
      <c r="BL2759" s="69"/>
    </row>
    <row r="2760" spans="64:64">
      <c r="BL2760" s="69"/>
    </row>
    <row r="2761" spans="64:64">
      <c r="BL2761" s="69"/>
    </row>
    <row r="2762" spans="64:64">
      <c r="BL2762" s="69"/>
    </row>
    <row r="2763" spans="64:64">
      <c r="BL2763" s="69"/>
    </row>
    <row r="2764" spans="64:64">
      <c r="BL2764" s="69"/>
    </row>
    <row r="2765" spans="64:64">
      <c r="BL2765" s="69"/>
    </row>
    <row r="2766" spans="64:64">
      <c r="BL2766" s="69"/>
    </row>
    <row r="2767" spans="64:64">
      <c r="BL2767" s="69"/>
    </row>
    <row r="2768" spans="64:64">
      <c r="BL2768" s="69"/>
    </row>
    <row r="2769" spans="64:64">
      <c r="BL2769" s="69"/>
    </row>
    <row r="2770" spans="64:64">
      <c r="BL2770" s="69"/>
    </row>
    <row r="2771" spans="64:64">
      <c r="BL2771" s="69"/>
    </row>
    <row r="2772" spans="64:64">
      <c r="BL2772" s="69"/>
    </row>
    <row r="2773" spans="64:64">
      <c r="BL2773" s="69"/>
    </row>
    <row r="2774" spans="64:64">
      <c r="BL2774" s="69"/>
    </row>
    <row r="2775" spans="64:64">
      <c r="BL2775" s="69"/>
    </row>
    <row r="2776" spans="64:64">
      <c r="BL2776" s="69"/>
    </row>
    <row r="2777" spans="64:64">
      <c r="BL2777" s="69"/>
    </row>
    <row r="2778" spans="64:64">
      <c r="BL2778" s="69"/>
    </row>
    <row r="2779" spans="64:64">
      <c r="BL2779" s="69"/>
    </row>
    <row r="2780" spans="64:64">
      <c r="BL2780" s="69"/>
    </row>
    <row r="2781" spans="64:64">
      <c r="BL2781" s="69"/>
    </row>
    <row r="2782" spans="64:64">
      <c r="BL2782" s="69"/>
    </row>
    <row r="2783" spans="64:64">
      <c r="BL2783" s="69"/>
    </row>
    <row r="2784" spans="64:64">
      <c r="BL2784" s="69"/>
    </row>
    <row r="2785" spans="64:64">
      <c r="BL2785" s="69"/>
    </row>
    <row r="2786" spans="64:64">
      <c r="BL2786" s="69"/>
    </row>
    <row r="2787" spans="64:64">
      <c r="BL2787" s="69"/>
    </row>
    <row r="2788" spans="64:64">
      <c r="BL2788" s="69"/>
    </row>
    <row r="2789" spans="64:64">
      <c r="BL2789" s="69"/>
    </row>
    <row r="2790" spans="64:64">
      <c r="BL2790" s="69"/>
    </row>
    <row r="2791" spans="64:64">
      <c r="BL2791" s="69"/>
    </row>
    <row r="2792" spans="64:64">
      <c r="BL2792" s="69"/>
    </row>
    <row r="2793" spans="64:64">
      <c r="BL2793" s="69"/>
    </row>
    <row r="2794" spans="64:64">
      <c r="BL2794" s="69"/>
    </row>
    <row r="2795" spans="64:64">
      <c r="BL2795" s="69"/>
    </row>
    <row r="2796" spans="64:64">
      <c r="BL2796" s="69"/>
    </row>
    <row r="2797" spans="64:64">
      <c r="BL2797" s="69"/>
    </row>
    <row r="2798" spans="64:64">
      <c r="BL2798" s="69"/>
    </row>
    <row r="2799" spans="64:64">
      <c r="BL2799" s="69"/>
    </row>
    <row r="2800" spans="64:64">
      <c r="BL2800" s="69"/>
    </row>
    <row r="2801" spans="64:64">
      <c r="BL2801" s="69"/>
    </row>
    <row r="2802" spans="64:64">
      <c r="BL2802" s="69"/>
    </row>
    <row r="2803" spans="64:64">
      <c r="BL2803" s="69"/>
    </row>
    <row r="2804" spans="64:64">
      <c r="BL2804" s="69"/>
    </row>
    <row r="2805" spans="64:64">
      <c r="BL2805" s="69"/>
    </row>
    <row r="2806" spans="64:64">
      <c r="BL2806" s="69"/>
    </row>
    <row r="2807" spans="64:64">
      <c r="BL2807" s="69"/>
    </row>
    <row r="2808" spans="64:64">
      <c r="BL2808" s="69"/>
    </row>
    <row r="2809" spans="64:64">
      <c r="BL2809" s="69"/>
    </row>
    <row r="2810" spans="64:64">
      <c r="BL2810" s="69"/>
    </row>
    <row r="2811" spans="64:64">
      <c r="BL2811" s="69"/>
    </row>
    <row r="2812" spans="64:64">
      <c r="BL2812" s="69"/>
    </row>
    <row r="2813" spans="64:64">
      <c r="BL2813" s="69"/>
    </row>
    <row r="2814" spans="64:64">
      <c r="BL2814" s="69"/>
    </row>
    <row r="2815" spans="64:64">
      <c r="BL2815" s="69"/>
    </row>
    <row r="2816" spans="64:64">
      <c r="BL2816" s="69"/>
    </row>
    <row r="2817" spans="64:64">
      <c r="BL2817" s="69"/>
    </row>
    <row r="2818" spans="64:64">
      <c r="BL2818" s="69"/>
    </row>
    <row r="2819" spans="64:64">
      <c r="BL2819" s="69"/>
    </row>
    <row r="2820" spans="64:64">
      <c r="BL2820" s="69"/>
    </row>
    <row r="2821" spans="64:64">
      <c r="BL2821" s="69"/>
    </row>
    <row r="2822" spans="64:64">
      <c r="BL2822" s="69"/>
    </row>
    <row r="2823" spans="64:64">
      <c r="BL2823" s="69"/>
    </row>
    <row r="2824" spans="64:64">
      <c r="BL2824" s="69"/>
    </row>
    <row r="2825" spans="64:64">
      <c r="BL2825" s="69"/>
    </row>
    <row r="2826" spans="64:64">
      <c r="BL2826" s="69"/>
    </row>
    <row r="2827" spans="64:64">
      <c r="BL2827" s="69"/>
    </row>
    <row r="2828" spans="64:64">
      <c r="BL2828" s="69"/>
    </row>
    <row r="2829" spans="64:64">
      <c r="BL2829" s="69"/>
    </row>
    <row r="2830" spans="64:64">
      <c r="BL2830" s="69"/>
    </row>
    <row r="2831" spans="64:64">
      <c r="BL2831" s="69"/>
    </row>
    <row r="2832" spans="64:64">
      <c r="BL2832" s="69"/>
    </row>
    <row r="2833" spans="64:64">
      <c r="BL2833" s="69"/>
    </row>
    <row r="2834" spans="64:64">
      <c r="BL2834" s="69"/>
    </row>
    <row r="2835" spans="64:64">
      <c r="BL2835" s="69"/>
    </row>
    <row r="2836" spans="64:64">
      <c r="BL2836" s="69"/>
    </row>
    <row r="2837" spans="64:64">
      <c r="BL2837" s="69"/>
    </row>
    <row r="2838" spans="64:64">
      <c r="BL2838" s="69"/>
    </row>
    <row r="2839" spans="64:64">
      <c r="BL2839" s="69"/>
    </row>
    <row r="2840" spans="64:64">
      <c r="BL2840" s="69"/>
    </row>
    <row r="2841" spans="64:64">
      <c r="BL2841" s="69"/>
    </row>
    <row r="2842" spans="64:64">
      <c r="BL2842" s="69"/>
    </row>
    <row r="2843" spans="64:64">
      <c r="BL2843" s="69"/>
    </row>
    <row r="2844" spans="64:64">
      <c r="BL2844" s="69"/>
    </row>
    <row r="2845" spans="64:64">
      <c r="BL2845" s="69"/>
    </row>
    <row r="2846" spans="64:64">
      <c r="BL2846" s="69"/>
    </row>
    <row r="2847" spans="64:64">
      <c r="BL2847" s="69"/>
    </row>
    <row r="2848" spans="64:64">
      <c r="BL2848" s="69"/>
    </row>
    <row r="2849" spans="64:64">
      <c r="BL2849" s="69"/>
    </row>
    <row r="2850" spans="64:64">
      <c r="BL2850" s="69"/>
    </row>
    <row r="2851" spans="64:64">
      <c r="BL2851" s="69"/>
    </row>
    <row r="2852" spans="64:64">
      <c r="BL2852" s="69"/>
    </row>
    <row r="2853" spans="64:64">
      <c r="BL2853" s="69"/>
    </row>
    <row r="2854" spans="64:64">
      <c r="BL2854" s="69"/>
    </row>
    <row r="2855" spans="64:64">
      <c r="BL2855" s="69"/>
    </row>
    <row r="2856" spans="64:64">
      <c r="BL2856" s="69"/>
    </row>
    <row r="2857" spans="64:64">
      <c r="BL2857" s="69"/>
    </row>
    <row r="2858" spans="64:64">
      <c r="BL2858" s="69"/>
    </row>
    <row r="2859" spans="64:64">
      <c r="BL2859" s="69"/>
    </row>
    <row r="2860" spans="64:64">
      <c r="BL2860" s="69"/>
    </row>
    <row r="2861" spans="64:64">
      <c r="BL2861" s="69"/>
    </row>
    <row r="2862" spans="64:64">
      <c r="BL2862" s="69"/>
    </row>
    <row r="2863" spans="64:64">
      <c r="BL2863" s="69"/>
    </row>
    <row r="2864" spans="64:64">
      <c r="BL2864" s="69"/>
    </row>
    <row r="2865" spans="64:64">
      <c r="BL2865" s="69"/>
    </row>
    <row r="2866" spans="64:64">
      <c r="BL2866" s="69"/>
    </row>
    <row r="2867" spans="64:64">
      <c r="BL2867" s="69"/>
    </row>
    <row r="2868" spans="64:64">
      <c r="BL2868" s="69"/>
    </row>
    <row r="2869" spans="64:64">
      <c r="BL2869" s="69"/>
    </row>
    <row r="2870" spans="64:64">
      <c r="BL2870" s="69"/>
    </row>
    <row r="2871" spans="64:64">
      <c r="BL2871" s="69"/>
    </row>
    <row r="2872" spans="64:64">
      <c r="BL2872" s="69"/>
    </row>
    <row r="2873" spans="64:64">
      <c r="BL2873" s="69"/>
    </row>
    <row r="2874" spans="64:64">
      <c r="BL2874" s="69"/>
    </row>
    <row r="2875" spans="64:64">
      <c r="BL2875" s="69"/>
    </row>
    <row r="2876" spans="64:64">
      <c r="BL2876" s="69"/>
    </row>
    <row r="2877" spans="64:64">
      <c r="BL2877" s="69"/>
    </row>
    <row r="2878" spans="64:64">
      <c r="BL2878" s="69"/>
    </row>
    <row r="2879" spans="64:64">
      <c r="BL2879" s="69"/>
    </row>
    <row r="2880" spans="64:64">
      <c r="BL2880" s="69"/>
    </row>
    <row r="2881" spans="64:64">
      <c r="BL2881" s="69"/>
    </row>
    <row r="2882" spans="64:64">
      <c r="BL2882" s="69"/>
    </row>
    <row r="2883" spans="64:64">
      <c r="BL2883" s="69"/>
    </row>
    <row r="2884" spans="64:64">
      <c r="BL2884" s="69"/>
    </row>
    <row r="2885" spans="64:64">
      <c r="BL2885" s="69"/>
    </row>
    <row r="2886" spans="64:64">
      <c r="BL2886" s="69"/>
    </row>
    <row r="2887" spans="64:64">
      <c r="BL2887" s="69"/>
    </row>
    <row r="2888" spans="64:64">
      <c r="BL2888" s="69"/>
    </row>
    <row r="2889" spans="64:64">
      <c r="BL2889" s="69"/>
    </row>
    <row r="2890" spans="64:64">
      <c r="BL2890" s="69"/>
    </row>
    <row r="2891" spans="64:64">
      <c r="BL2891" s="69"/>
    </row>
    <row r="2892" spans="64:64">
      <c r="BL2892" s="69"/>
    </row>
    <row r="2893" spans="64:64">
      <c r="BL2893" s="69"/>
    </row>
    <row r="2894" spans="64:64">
      <c r="BL2894" s="69"/>
    </row>
    <row r="2895" spans="64:64">
      <c r="BL2895" s="69"/>
    </row>
    <row r="2896" spans="64:64">
      <c r="BL2896" s="69"/>
    </row>
    <row r="2897" spans="64:64">
      <c r="BL2897" s="69"/>
    </row>
    <row r="2898" spans="64:64">
      <c r="BL2898" s="69"/>
    </row>
    <row r="2899" spans="64:64">
      <c r="BL2899" s="69"/>
    </row>
    <row r="2900" spans="64:64">
      <c r="BL2900" s="69"/>
    </row>
    <row r="2901" spans="64:64">
      <c r="BL2901" s="69"/>
    </row>
    <row r="2902" spans="64:64">
      <c r="BL2902" s="69"/>
    </row>
    <row r="2903" spans="64:64">
      <c r="BL2903" s="69"/>
    </row>
    <row r="2904" spans="64:64">
      <c r="BL2904" s="69"/>
    </row>
    <row r="2905" spans="64:64">
      <c r="BL2905" s="69"/>
    </row>
    <row r="2906" spans="64:64">
      <c r="BL2906" s="69"/>
    </row>
    <row r="2907" spans="64:64">
      <c r="BL2907" s="69"/>
    </row>
    <row r="2908" spans="64:64">
      <c r="BL2908" s="69"/>
    </row>
    <row r="2909" spans="64:64">
      <c r="BL2909" s="69"/>
    </row>
    <row r="2910" spans="64:64">
      <c r="BL2910" s="69"/>
    </row>
    <row r="2911" spans="64:64">
      <c r="BL2911" s="69"/>
    </row>
    <row r="2912" spans="64:64">
      <c r="BL2912" s="69"/>
    </row>
    <row r="2913" spans="64:64">
      <c r="BL2913" s="69"/>
    </row>
    <row r="2914" spans="64:64">
      <c r="BL2914" s="69"/>
    </row>
    <row r="2915" spans="64:64">
      <c r="BL2915" s="69"/>
    </row>
    <row r="2916" spans="64:64">
      <c r="BL2916" s="69"/>
    </row>
    <row r="2917" spans="64:64">
      <c r="BL2917" s="69"/>
    </row>
    <row r="2918" spans="64:64">
      <c r="BL2918" s="69"/>
    </row>
    <row r="2919" spans="64:64">
      <c r="BL2919" s="69"/>
    </row>
    <row r="2920" spans="64:64">
      <c r="BL2920" s="69"/>
    </row>
    <row r="2921" spans="64:64">
      <c r="BL2921" s="69"/>
    </row>
    <row r="2922" spans="64:64">
      <c r="BL2922" s="69"/>
    </row>
    <row r="2923" spans="64:64">
      <c r="BL2923" s="69"/>
    </row>
    <row r="2924" spans="64:64">
      <c r="BL2924" s="69"/>
    </row>
    <row r="2925" spans="64:64">
      <c r="BL2925" s="69"/>
    </row>
    <row r="2926" spans="64:64">
      <c r="BL2926" s="69"/>
    </row>
    <row r="2927" spans="64:64">
      <c r="BL2927" s="69"/>
    </row>
    <row r="2928" spans="64:64">
      <c r="BL2928" s="69"/>
    </row>
    <row r="2929" spans="64:64">
      <c r="BL2929" s="69"/>
    </row>
    <row r="2930" spans="64:64">
      <c r="BL2930" s="69"/>
    </row>
    <row r="2931" spans="64:64">
      <c r="BL2931" s="69"/>
    </row>
    <row r="2932" spans="64:64">
      <c r="BL2932" s="69"/>
    </row>
    <row r="2933" spans="64:64">
      <c r="BL2933" s="69"/>
    </row>
    <row r="2934" spans="64:64">
      <c r="BL2934" s="69"/>
    </row>
    <row r="2935" spans="64:64">
      <c r="BL2935" s="69"/>
    </row>
    <row r="2936" spans="64:64">
      <c r="BL2936" s="69"/>
    </row>
    <row r="2937" spans="64:64">
      <c r="BL2937" s="69"/>
    </row>
    <row r="2938" spans="64:64">
      <c r="BL2938" s="69"/>
    </row>
    <row r="2939" spans="64:64">
      <c r="BL2939" s="69"/>
    </row>
    <row r="2940" spans="64:64">
      <c r="BL2940" s="69"/>
    </row>
    <row r="2941" spans="64:64">
      <c r="BL2941" s="69"/>
    </row>
    <row r="2942" spans="64:64">
      <c r="BL2942" s="69"/>
    </row>
    <row r="2943" spans="64:64">
      <c r="BL2943" s="69"/>
    </row>
    <row r="2944" spans="64:64">
      <c r="BL2944" s="69"/>
    </row>
    <row r="2945" spans="64:64">
      <c r="BL2945" s="69"/>
    </row>
    <row r="2946" spans="64:64">
      <c r="BL2946" s="69"/>
    </row>
    <row r="2947" spans="64:64">
      <c r="BL2947" s="69"/>
    </row>
    <row r="2948" spans="64:64">
      <c r="BL2948" s="69"/>
    </row>
    <row r="2949" spans="64:64">
      <c r="BL2949" s="69"/>
    </row>
    <row r="2950" spans="64:64">
      <c r="BL2950" s="69"/>
    </row>
    <row r="2951" spans="64:64">
      <c r="BL2951" s="69"/>
    </row>
    <row r="2952" spans="64:64">
      <c r="BL2952" s="69"/>
    </row>
    <row r="2953" spans="64:64">
      <c r="BL2953" s="69"/>
    </row>
    <row r="2954" spans="64:64">
      <c r="BL2954" s="69"/>
    </row>
    <row r="2955" spans="64:64">
      <c r="BL2955" s="69"/>
    </row>
    <row r="2956" spans="64:64">
      <c r="BL2956" s="69"/>
    </row>
    <row r="2957" spans="64:64">
      <c r="BL2957" s="69"/>
    </row>
    <row r="2958" spans="64:64">
      <c r="BL2958" s="69"/>
    </row>
    <row r="2959" spans="64:64">
      <c r="BL2959" s="69"/>
    </row>
    <row r="2960" spans="64:64">
      <c r="BL2960" s="69"/>
    </row>
    <row r="2961" spans="64:64">
      <c r="BL2961" s="69"/>
    </row>
    <row r="2962" spans="64:64">
      <c r="BL2962" s="69"/>
    </row>
    <row r="2963" spans="64:64">
      <c r="BL2963" s="69"/>
    </row>
    <row r="2964" spans="64:64">
      <c r="BL2964" s="69"/>
    </row>
    <row r="2965" spans="64:64">
      <c r="BL2965" s="69"/>
    </row>
    <row r="2966" spans="64:64">
      <c r="BL2966" s="69"/>
    </row>
    <row r="2967" spans="64:64">
      <c r="BL2967" s="69"/>
    </row>
    <row r="2968" spans="64:64">
      <c r="BL2968" s="69"/>
    </row>
    <row r="2969" spans="64:64">
      <c r="BL2969" s="69"/>
    </row>
    <row r="2970" spans="64:64">
      <c r="BL2970" s="69"/>
    </row>
    <row r="2971" spans="64:64">
      <c r="BL2971" s="69"/>
    </row>
    <row r="2972" spans="64:64">
      <c r="BL2972" s="69"/>
    </row>
    <row r="2973" spans="64:64">
      <c r="BL2973" s="69"/>
    </row>
    <row r="2974" spans="64:64">
      <c r="BL2974" s="69"/>
    </row>
    <row r="2975" spans="64:64">
      <c r="BL2975" s="69"/>
    </row>
    <row r="2976" spans="64:64">
      <c r="BL2976" s="69"/>
    </row>
    <row r="2977" spans="64:64">
      <c r="BL2977" s="69"/>
    </row>
    <row r="2978" spans="64:64">
      <c r="BL2978" s="69"/>
    </row>
    <row r="2979" spans="64:64">
      <c r="BL2979" s="69"/>
    </row>
    <row r="2980" spans="64:64">
      <c r="BL2980" s="69"/>
    </row>
    <row r="2981" spans="64:64">
      <c r="BL2981" s="69"/>
    </row>
    <row r="2982" spans="64:64">
      <c r="BL2982" s="69"/>
    </row>
    <row r="2983" spans="64:64">
      <c r="BL2983" s="69"/>
    </row>
    <row r="2984" spans="64:64">
      <c r="BL2984" s="69"/>
    </row>
    <row r="2985" spans="64:64">
      <c r="BL2985" s="69"/>
    </row>
    <row r="2986" spans="64:64">
      <c r="BL2986" s="69"/>
    </row>
    <row r="2987" spans="64:64">
      <c r="BL2987" s="69"/>
    </row>
    <row r="2988" spans="64:64">
      <c r="BL2988" s="69"/>
    </row>
    <row r="2989" spans="64:64">
      <c r="BL2989" s="69"/>
    </row>
    <row r="2990" spans="64:64">
      <c r="BL2990" s="69"/>
    </row>
    <row r="2991" spans="64:64">
      <c r="BL2991" s="69"/>
    </row>
    <row r="2992" spans="64:64">
      <c r="BL2992" s="69"/>
    </row>
    <row r="2993" spans="64:64">
      <c r="BL2993" s="69"/>
    </row>
    <row r="2994" spans="64:64">
      <c r="BL2994" s="69"/>
    </row>
    <row r="2995" spans="64:64">
      <c r="BL2995" s="69"/>
    </row>
    <row r="2996" spans="64:64">
      <c r="BL2996" s="69"/>
    </row>
    <row r="2997" spans="64:64">
      <c r="BL2997" s="69"/>
    </row>
    <row r="2998" spans="64:64">
      <c r="BL2998" s="69"/>
    </row>
    <row r="2999" spans="64:64">
      <c r="BL2999" s="69"/>
    </row>
    <row r="3000" spans="64:64">
      <c r="BL3000" s="69"/>
    </row>
    <row r="3001" spans="64:64">
      <c r="BL3001" s="69"/>
    </row>
    <row r="3002" spans="64:64">
      <c r="BL3002" s="69"/>
    </row>
    <row r="3003" spans="64:64">
      <c r="BL3003" s="69"/>
    </row>
    <row r="3004" spans="64:64">
      <c r="BL3004" s="69"/>
    </row>
    <row r="3005" spans="64:64">
      <c r="BL3005" s="69"/>
    </row>
    <row r="3006" spans="64:64">
      <c r="BL3006" s="69"/>
    </row>
    <row r="3007" spans="64:64">
      <c r="BL3007" s="69"/>
    </row>
    <row r="3008" spans="64:64">
      <c r="BL3008" s="69"/>
    </row>
    <row r="3009" spans="64:64">
      <c r="BL3009" s="69"/>
    </row>
    <row r="3010" spans="64:64">
      <c r="BL3010" s="69"/>
    </row>
    <row r="3011" spans="64:64">
      <c r="BL3011" s="69"/>
    </row>
    <row r="3012" spans="64:64">
      <c r="BL3012" s="69"/>
    </row>
    <row r="3013" spans="64:64">
      <c r="BL3013" s="69"/>
    </row>
    <row r="3014" spans="64:64">
      <c r="BL3014" s="69"/>
    </row>
    <row r="3015" spans="64:64">
      <c r="BL3015" s="69"/>
    </row>
    <row r="3016" spans="64:64">
      <c r="BL3016" s="69"/>
    </row>
    <row r="3017" spans="64:64">
      <c r="BL3017" s="69"/>
    </row>
    <row r="3018" spans="64:64">
      <c r="BL3018" s="69"/>
    </row>
    <row r="3019" spans="64:64">
      <c r="BL3019" s="69"/>
    </row>
    <row r="3020" spans="64:64">
      <c r="BL3020" s="69"/>
    </row>
    <row r="3021" spans="64:64">
      <c r="BL3021" s="69"/>
    </row>
    <row r="3022" spans="64:64">
      <c r="BL3022" s="69"/>
    </row>
    <row r="3023" spans="64:64">
      <c r="BL3023" s="69"/>
    </row>
    <row r="3024" spans="64:64">
      <c r="BL3024" s="69"/>
    </row>
    <row r="3025" spans="64:64">
      <c r="BL3025" s="69"/>
    </row>
    <row r="3026" spans="64:64">
      <c r="BL3026" s="69"/>
    </row>
    <row r="3027" spans="64:64">
      <c r="BL3027" s="69"/>
    </row>
    <row r="3028" spans="64:64">
      <c r="BL3028" s="69"/>
    </row>
    <row r="3029" spans="64:64">
      <c r="BL3029" s="69"/>
    </row>
    <row r="3030" spans="64:64">
      <c r="BL3030" s="69"/>
    </row>
    <row r="3031" spans="64:64">
      <c r="BL3031" s="69"/>
    </row>
    <row r="3032" spans="64:64">
      <c r="BL3032" s="69"/>
    </row>
    <row r="3033" spans="64:64">
      <c r="BL3033" s="69"/>
    </row>
    <row r="3034" spans="64:64">
      <c r="BL3034" s="69"/>
    </row>
    <row r="3035" spans="64:64">
      <c r="BL3035" s="69"/>
    </row>
    <row r="3036" spans="64:64">
      <c r="BL3036" s="69"/>
    </row>
    <row r="3037" spans="64:64">
      <c r="BL3037" s="69"/>
    </row>
    <row r="3038" spans="64:64">
      <c r="BL3038" s="69"/>
    </row>
    <row r="3039" spans="64:64">
      <c r="BL3039" s="69"/>
    </row>
    <row r="3040" spans="64:64">
      <c r="BL3040" s="69"/>
    </row>
    <row r="3041" spans="64:64">
      <c r="BL3041" s="69"/>
    </row>
    <row r="3042" spans="64:64">
      <c r="BL3042" s="69"/>
    </row>
    <row r="3043" spans="64:64">
      <c r="BL3043" s="69"/>
    </row>
    <row r="3044" spans="64:64">
      <c r="BL3044" s="69"/>
    </row>
    <row r="3045" spans="64:64">
      <c r="BL3045" s="69"/>
    </row>
    <row r="3046" spans="64:64">
      <c r="BL3046" s="69"/>
    </row>
    <row r="3047" spans="64:64">
      <c r="BL3047" s="69"/>
    </row>
    <row r="3048" spans="64:64">
      <c r="BL3048" s="69"/>
    </row>
    <row r="3049" spans="64:64">
      <c r="BL3049" s="69"/>
    </row>
    <row r="3050" spans="64:64">
      <c r="BL3050" s="69"/>
    </row>
    <row r="3051" spans="64:64">
      <c r="BL3051" s="69"/>
    </row>
    <row r="3052" spans="64:64">
      <c r="BL3052" s="69"/>
    </row>
    <row r="3053" spans="64:64">
      <c r="BL3053" s="69"/>
    </row>
    <row r="3054" spans="64:64">
      <c r="BL3054" s="69"/>
    </row>
    <row r="3055" spans="64:64">
      <c r="BL3055" s="69"/>
    </row>
    <row r="3056" spans="64:64">
      <c r="BL3056" s="69"/>
    </row>
    <row r="3057" spans="64:64">
      <c r="BL3057" s="69"/>
    </row>
    <row r="3058" spans="64:64">
      <c r="BL3058" s="69"/>
    </row>
    <row r="3059" spans="64:64">
      <c r="BL3059" s="69"/>
    </row>
    <row r="3060" spans="64:64">
      <c r="BL3060" s="69"/>
    </row>
    <row r="3061" spans="64:64">
      <c r="BL3061" s="69"/>
    </row>
    <row r="3062" spans="64:64">
      <c r="BL3062" s="69"/>
    </row>
    <row r="3063" spans="64:64">
      <c r="BL3063" s="69"/>
    </row>
    <row r="3064" spans="64:64">
      <c r="BL3064" s="69"/>
    </row>
    <row r="3065" spans="64:64">
      <c r="BL3065" s="69"/>
    </row>
    <row r="3066" spans="64:64">
      <c r="BL3066" s="69"/>
    </row>
    <row r="3067" spans="64:64">
      <c r="BL3067" s="69"/>
    </row>
    <row r="3068" spans="64:64">
      <c r="BL3068" s="69"/>
    </row>
    <row r="3069" spans="64:64">
      <c r="BL3069" s="69"/>
    </row>
    <row r="3070" spans="64:64">
      <c r="BL3070" s="69"/>
    </row>
    <row r="3071" spans="64:64">
      <c r="BL3071" s="69"/>
    </row>
    <row r="3072" spans="64:64">
      <c r="BL3072" s="69"/>
    </row>
    <row r="3073" spans="64:64">
      <c r="BL3073" s="69"/>
    </row>
    <row r="3074" spans="64:64">
      <c r="BL3074" s="69"/>
    </row>
    <row r="3075" spans="64:64">
      <c r="BL3075" s="69"/>
    </row>
    <row r="3076" spans="64:64">
      <c r="BL3076" s="69"/>
    </row>
    <row r="3077" spans="64:64">
      <c r="BL3077" s="69"/>
    </row>
    <row r="3078" spans="64:64">
      <c r="BL3078" s="69"/>
    </row>
    <row r="3079" spans="64:64">
      <c r="BL3079" s="69"/>
    </row>
    <row r="3080" spans="64:64">
      <c r="BL3080" s="69"/>
    </row>
    <row r="3081" spans="64:64">
      <c r="BL3081" s="69"/>
    </row>
    <row r="3082" spans="64:64">
      <c r="BL3082" s="69"/>
    </row>
    <row r="3083" spans="64:64">
      <c r="BL3083" s="69"/>
    </row>
    <row r="3084" spans="64:64">
      <c r="BL3084" s="69"/>
    </row>
    <row r="3085" spans="64:64">
      <c r="BL3085" s="69"/>
    </row>
    <row r="3086" spans="64:64">
      <c r="BL3086" s="69"/>
    </row>
    <row r="3087" spans="64:64">
      <c r="BL3087" s="69"/>
    </row>
    <row r="3088" spans="64:64">
      <c r="BL3088" s="69"/>
    </row>
    <row r="3089" spans="64:64">
      <c r="BL3089" s="69"/>
    </row>
    <row r="3090" spans="64:64">
      <c r="BL3090" s="69"/>
    </row>
    <row r="3091" spans="64:64">
      <c r="BL3091" s="69"/>
    </row>
    <row r="3092" spans="64:64">
      <c r="BL3092" s="69"/>
    </row>
    <row r="3093" spans="64:64">
      <c r="BL3093" s="69"/>
    </row>
    <row r="3094" spans="64:64">
      <c r="BL3094" s="69"/>
    </row>
    <row r="3095" spans="64:64">
      <c r="BL3095" s="69"/>
    </row>
    <row r="3096" spans="64:64">
      <c r="BL3096" s="69"/>
    </row>
    <row r="3097" spans="64:64">
      <c r="BL3097" s="69"/>
    </row>
    <row r="3098" spans="64:64">
      <c r="BL3098" s="69"/>
    </row>
    <row r="3099" spans="64:64">
      <c r="BL3099" s="69"/>
    </row>
    <row r="3100" spans="64:64">
      <c r="BL3100" s="69"/>
    </row>
    <row r="3101" spans="64:64">
      <c r="BL3101" s="69"/>
    </row>
    <row r="3102" spans="64:64">
      <c r="BL3102" s="69"/>
    </row>
    <row r="3103" spans="64:64">
      <c r="BL3103" s="69"/>
    </row>
    <row r="3104" spans="64:64">
      <c r="BL3104" s="69"/>
    </row>
    <row r="3105" spans="64:64">
      <c r="BL3105" s="69"/>
    </row>
    <row r="3106" spans="64:64">
      <c r="BL3106" s="69"/>
    </row>
    <row r="3107" spans="64:64">
      <c r="BL3107" s="69"/>
    </row>
    <row r="3108" spans="64:64">
      <c r="BL3108" s="69"/>
    </row>
    <row r="3109" spans="64:64">
      <c r="BL3109" s="69"/>
    </row>
    <row r="3110" spans="64:64">
      <c r="BL3110" s="69"/>
    </row>
    <row r="3111" spans="64:64">
      <c r="BL3111" s="69"/>
    </row>
    <row r="3112" spans="64:64">
      <c r="BL3112" s="69"/>
    </row>
    <row r="3113" spans="64:64">
      <c r="BL3113" s="69"/>
    </row>
    <row r="3114" spans="64:64">
      <c r="BL3114" s="69"/>
    </row>
    <row r="3115" spans="64:64">
      <c r="BL3115" s="69"/>
    </row>
    <row r="3116" spans="64:64">
      <c r="BL3116" s="69"/>
    </row>
    <row r="3117" spans="64:64">
      <c r="BL3117" s="69"/>
    </row>
    <row r="3118" spans="64:64">
      <c r="BL3118" s="69"/>
    </row>
    <row r="3119" spans="64:64">
      <c r="BL3119" s="69"/>
    </row>
    <row r="3120" spans="64:64">
      <c r="BL3120" s="69"/>
    </row>
    <row r="3121" spans="64:64">
      <c r="BL3121" s="69"/>
    </row>
    <row r="3122" spans="64:64">
      <c r="BL3122" s="69"/>
    </row>
    <row r="3123" spans="64:64">
      <c r="BL3123" s="69"/>
    </row>
    <row r="3124" spans="64:64">
      <c r="BL3124" s="69"/>
    </row>
    <row r="3125" spans="64:64">
      <c r="BL3125" s="69"/>
    </row>
    <row r="3126" spans="64:64">
      <c r="BL3126" s="69"/>
    </row>
    <row r="3127" spans="64:64">
      <c r="BL3127" s="69"/>
    </row>
    <row r="3128" spans="64:64">
      <c r="BL3128" s="69"/>
    </row>
    <row r="3129" spans="64:64">
      <c r="BL3129" s="69"/>
    </row>
    <row r="3130" spans="64:64">
      <c r="BL3130" s="69"/>
    </row>
    <row r="3131" spans="64:64">
      <c r="BL3131" s="69"/>
    </row>
    <row r="3132" spans="64:64">
      <c r="BL3132" s="69"/>
    </row>
    <row r="3133" spans="64:64">
      <c r="BL3133" s="69"/>
    </row>
    <row r="3134" spans="64:64">
      <c r="BL3134" s="69"/>
    </row>
    <row r="3135" spans="64:64">
      <c r="BL3135" s="69"/>
    </row>
    <row r="3136" spans="64:64">
      <c r="BL3136" s="69"/>
    </row>
    <row r="3137" spans="64:64">
      <c r="BL3137" s="69"/>
    </row>
    <row r="3138" spans="64:64">
      <c r="BL3138" s="69"/>
    </row>
    <row r="3139" spans="64:64">
      <c r="BL3139" s="69"/>
    </row>
    <row r="3140" spans="64:64">
      <c r="BL3140" s="69"/>
    </row>
    <row r="3141" spans="64:64">
      <c r="BL3141" s="69"/>
    </row>
    <row r="3142" spans="64:64">
      <c r="BL3142" s="69"/>
    </row>
    <row r="3143" spans="64:64">
      <c r="BL3143" s="69"/>
    </row>
    <row r="3144" spans="64:64">
      <c r="BL3144" s="69"/>
    </row>
    <row r="3145" spans="64:64">
      <c r="BL3145" s="69"/>
    </row>
    <row r="3146" spans="64:64">
      <c r="BL3146" s="69"/>
    </row>
    <row r="3147" spans="64:64">
      <c r="BL3147" s="69"/>
    </row>
    <row r="3148" spans="64:64">
      <c r="BL3148" s="69"/>
    </row>
    <row r="3149" spans="64:64">
      <c r="BL3149" s="69"/>
    </row>
    <row r="3150" spans="64:64">
      <c r="BL3150" s="69"/>
    </row>
    <row r="3151" spans="64:64">
      <c r="BL3151" s="69"/>
    </row>
    <row r="3152" spans="64:64">
      <c r="BL3152" s="69"/>
    </row>
    <row r="3153" spans="64:64">
      <c r="BL3153" s="69"/>
    </row>
    <row r="3154" spans="64:64">
      <c r="BL3154" s="69"/>
    </row>
    <row r="3155" spans="64:64">
      <c r="BL3155" s="69"/>
    </row>
    <row r="3156" spans="64:64">
      <c r="BL3156" s="69"/>
    </row>
    <row r="3157" spans="64:64">
      <c r="BL3157" s="69"/>
    </row>
    <row r="3158" spans="64:64">
      <c r="BL3158" s="69"/>
    </row>
    <row r="3159" spans="64:64">
      <c r="BL3159" s="69"/>
    </row>
    <row r="3160" spans="64:64">
      <c r="BL3160" s="69"/>
    </row>
    <row r="3161" spans="64:64">
      <c r="BL3161" s="69"/>
    </row>
    <row r="3162" spans="64:64">
      <c r="BL3162" s="69"/>
    </row>
    <row r="3163" spans="64:64">
      <c r="BL3163" s="69"/>
    </row>
    <row r="3164" spans="64:64">
      <c r="BL3164" s="69"/>
    </row>
    <row r="3165" spans="64:64">
      <c r="BL3165" s="69"/>
    </row>
    <row r="3166" spans="64:64">
      <c r="BL3166" s="69"/>
    </row>
    <row r="3167" spans="64:64">
      <c r="BL3167" s="69"/>
    </row>
    <row r="3168" spans="64:64">
      <c r="BL3168" s="69"/>
    </row>
    <row r="3169" spans="64:64">
      <c r="BL3169" s="69"/>
    </row>
    <row r="3170" spans="64:64">
      <c r="BL3170" s="69"/>
    </row>
    <row r="3171" spans="64:64">
      <c r="BL3171" s="69"/>
    </row>
    <row r="3172" spans="64:64">
      <c r="BL3172" s="69"/>
    </row>
    <row r="3173" spans="64:64">
      <c r="BL3173" s="69"/>
    </row>
    <row r="3174" spans="64:64">
      <c r="BL3174" s="69"/>
    </row>
    <row r="3175" spans="64:64">
      <c r="BL3175" s="69"/>
    </row>
    <row r="3176" spans="64:64">
      <c r="BL3176" s="69"/>
    </row>
    <row r="3177" spans="64:64">
      <c r="BL3177" s="69"/>
    </row>
    <row r="3178" spans="64:64">
      <c r="BL3178" s="69"/>
    </row>
    <row r="3179" spans="64:64">
      <c r="BL3179" s="69"/>
    </row>
    <row r="3180" spans="64:64">
      <c r="BL3180" s="69"/>
    </row>
    <row r="3181" spans="64:64">
      <c r="BL3181" s="69"/>
    </row>
    <row r="3182" spans="64:64">
      <c r="BL3182" s="69"/>
    </row>
    <row r="3183" spans="64:64">
      <c r="BL3183" s="69"/>
    </row>
    <row r="3184" spans="64:64">
      <c r="BL3184" s="69"/>
    </row>
    <row r="3185" spans="64:64">
      <c r="BL3185" s="69"/>
    </row>
    <row r="3186" spans="64:64">
      <c r="BL3186" s="69"/>
    </row>
    <row r="3187" spans="64:64">
      <c r="BL3187" s="69"/>
    </row>
    <row r="3188" spans="64:64">
      <c r="BL3188" s="69"/>
    </row>
    <row r="3189" spans="64:64">
      <c r="BL3189" s="69"/>
    </row>
    <row r="3190" spans="64:64">
      <c r="BL3190" s="69"/>
    </row>
    <row r="3191" spans="64:64">
      <c r="BL3191" s="69"/>
    </row>
    <row r="3192" spans="64:64">
      <c r="BL3192" s="69"/>
    </row>
    <row r="3193" spans="64:64">
      <c r="BL3193" s="69"/>
    </row>
    <row r="3194" spans="64:64">
      <c r="BL3194" s="69"/>
    </row>
    <row r="3195" spans="64:64">
      <c r="BL3195" s="69"/>
    </row>
    <row r="3196" spans="64:64">
      <c r="BL3196" s="69"/>
    </row>
    <row r="3197" spans="64:64">
      <c r="BL3197" s="69"/>
    </row>
    <row r="3198" spans="64:64">
      <c r="BL3198" s="69"/>
    </row>
    <row r="3199" spans="64:64">
      <c r="BL3199" s="69"/>
    </row>
    <row r="3200" spans="64:64">
      <c r="BL3200" s="69"/>
    </row>
    <row r="3201" spans="64:64">
      <c r="BL3201" s="69"/>
    </row>
    <row r="3202" spans="64:64">
      <c r="BL3202" s="69"/>
    </row>
    <row r="3203" spans="64:64">
      <c r="BL3203" s="69"/>
    </row>
    <row r="3204" spans="64:64">
      <c r="BL3204" s="69"/>
    </row>
    <row r="3205" spans="64:64">
      <c r="BL3205" s="69"/>
    </row>
    <row r="3206" spans="64:64">
      <c r="BL3206" s="69"/>
    </row>
    <row r="3207" spans="64:64">
      <c r="BL3207" s="69"/>
    </row>
    <row r="3208" spans="64:64">
      <c r="BL3208" s="69"/>
    </row>
    <row r="3209" spans="64:64">
      <c r="BL3209" s="69"/>
    </row>
    <row r="3210" spans="64:64">
      <c r="BL3210" s="69"/>
    </row>
    <row r="3211" spans="64:64">
      <c r="BL3211" s="69"/>
    </row>
    <row r="3212" spans="64:64">
      <c r="BL3212" s="69"/>
    </row>
    <row r="3213" spans="64:64">
      <c r="BL3213" s="69"/>
    </row>
    <row r="3214" spans="64:64">
      <c r="BL3214" s="69"/>
    </row>
    <row r="3215" spans="64:64">
      <c r="BL3215" s="69"/>
    </row>
    <row r="3216" spans="64:64">
      <c r="BL3216" s="69"/>
    </row>
    <row r="3217" spans="64:64">
      <c r="BL3217" s="69"/>
    </row>
    <row r="3218" spans="64:64">
      <c r="BL3218" s="69"/>
    </row>
    <row r="3219" spans="64:64">
      <c r="BL3219" s="69"/>
    </row>
    <row r="3220" spans="64:64">
      <c r="BL3220" s="69"/>
    </row>
    <row r="3221" spans="64:64">
      <c r="BL3221" s="69"/>
    </row>
    <row r="3222" spans="64:64">
      <c r="BL3222" s="69"/>
    </row>
    <row r="3223" spans="64:64">
      <c r="BL3223" s="69"/>
    </row>
    <row r="3224" spans="64:64">
      <c r="BL3224" s="69"/>
    </row>
    <row r="3225" spans="64:64">
      <c r="BL3225" s="69"/>
    </row>
    <row r="3226" spans="64:64">
      <c r="BL3226" s="69"/>
    </row>
    <row r="3227" spans="64:64">
      <c r="BL3227" s="69"/>
    </row>
    <row r="3228" spans="64:64">
      <c r="BL3228" s="69"/>
    </row>
    <row r="3229" spans="64:64">
      <c r="BL3229" s="69"/>
    </row>
    <row r="3230" spans="64:64">
      <c r="BL3230" s="69"/>
    </row>
    <row r="3231" spans="64:64">
      <c r="BL3231" s="69"/>
    </row>
    <row r="3232" spans="64:64">
      <c r="BL3232" s="69"/>
    </row>
    <row r="3233" spans="64:64">
      <c r="BL3233" s="69"/>
    </row>
    <row r="3234" spans="64:64">
      <c r="BL3234" s="69"/>
    </row>
    <row r="3235" spans="64:64">
      <c r="BL3235" s="69"/>
    </row>
    <row r="3236" spans="64:64">
      <c r="BL3236" s="69"/>
    </row>
    <row r="3237" spans="64:64">
      <c r="BL3237" s="69"/>
    </row>
    <row r="3238" spans="64:64">
      <c r="BL3238" s="69"/>
    </row>
    <row r="3239" spans="64:64">
      <c r="BL3239" s="69"/>
    </row>
    <row r="3240" spans="64:64">
      <c r="BL3240" s="69"/>
    </row>
    <row r="3241" spans="64:64">
      <c r="BL3241" s="69"/>
    </row>
    <row r="3242" spans="64:64">
      <c r="BL3242" s="69"/>
    </row>
    <row r="3243" spans="64:64">
      <c r="BL3243" s="69"/>
    </row>
    <row r="3244" spans="64:64">
      <c r="BL3244" s="69"/>
    </row>
    <row r="3245" spans="64:64">
      <c r="BL3245" s="69"/>
    </row>
    <row r="3246" spans="64:64">
      <c r="BL3246" s="69"/>
    </row>
    <row r="3247" spans="64:64">
      <c r="BL3247" s="69"/>
    </row>
    <row r="3248" spans="64:64">
      <c r="BL3248" s="69"/>
    </row>
    <row r="3249" spans="64:64">
      <c r="BL3249" s="69"/>
    </row>
    <row r="3250" spans="64:64">
      <c r="BL3250" s="69"/>
    </row>
    <row r="3251" spans="64:64">
      <c r="BL3251" s="69"/>
    </row>
    <row r="3252" spans="64:64">
      <c r="BL3252" s="69"/>
    </row>
    <row r="3253" spans="64:64">
      <c r="BL3253" s="69"/>
    </row>
    <row r="3254" spans="64:64">
      <c r="BL3254" s="69"/>
    </row>
    <row r="3255" spans="64:64">
      <c r="BL3255" s="69"/>
    </row>
    <row r="3256" spans="64:64">
      <c r="BL3256" s="69"/>
    </row>
    <row r="3257" spans="64:64">
      <c r="BL3257" s="69"/>
    </row>
    <row r="3258" spans="64:64">
      <c r="BL3258" s="69"/>
    </row>
    <row r="3259" spans="64:64">
      <c r="BL3259" s="69"/>
    </row>
    <row r="3260" spans="64:64">
      <c r="BL3260" s="69"/>
    </row>
    <row r="3261" spans="64:64">
      <c r="BL3261" s="69"/>
    </row>
    <row r="3262" spans="64:64">
      <c r="BL3262" s="69"/>
    </row>
    <row r="3263" spans="64:64">
      <c r="BL3263" s="69"/>
    </row>
    <row r="3264" spans="64:64">
      <c r="BL3264" s="69"/>
    </row>
    <row r="3265" spans="64:64">
      <c r="BL3265" s="69"/>
    </row>
    <row r="3266" spans="64:64">
      <c r="BL3266" s="69"/>
    </row>
    <row r="3267" spans="64:64">
      <c r="BL3267" s="69"/>
    </row>
    <row r="3268" spans="64:64">
      <c r="BL3268" s="69"/>
    </row>
    <row r="3269" spans="64:64">
      <c r="BL3269" s="69"/>
    </row>
    <row r="3270" spans="64:64">
      <c r="BL3270" s="69"/>
    </row>
    <row r="3271" spans="64:64">
      <c r="BL3271" s="69"/>
    </row>
    <row r="3272" spans="64:64">
      <c r="BL3272" s="69"/>
    </row>
    <row r="3273" spans="64:64">
      <c r="BL3273" s="69"/>
    </row>
    <row r="3274" spans="64:64">
      <c r="BL3274" s="69"/>
    </row>
    <row r="3275" spans="64:64">
      <c r="BL3275" s="69"/>
    </row>
    <row r="3276" spans="64:64">
      <c r="BL3276" s="69"/>
    </row>
    <row r="3277" spans="64:64">
      <c r="BL3277" s="69"/>
    </row>
    <row r="3278" spans="64:64">
      <c r="BL3278" s="69"/>
    </row>
    <row r="3279" spans="64:64">
      <c r="BL3279" s="69"/>
    </row>
    <row r="3280" spans="64:64">
      <c r="BL3280" s="69"/>
    </row>
    <row r="3281" spans="64:64">
      <c r="BL3281" s="69"/>
    </row>
    <row r="3282" spans="64:64">
      <c r="BL3282" s="69"/>
    </row>
    <row r="3283" spans="64:64">
      <c r="BL3283" s="69"/>
    </row>
    <row r="3284" spans="64:64">
      <c r="BL3284" s="69"/>
    </row>
    <row r="3285" spans="64:64">
      <c r="BL3285" s="69"/>
    </row>
    <row r="3286" spans="64:64">
      <c r="BL3286" s="69"/>
    </row>
    <row r="3287" spans="64:64">
      <c r="BL3287" s="69"/>
    </row>
    <row r="3288" spans="64:64">
      <c r="BL3288" s="69"/>
    </row>
    <row r="3289" spans="64:64">
      <c r="BL3289" s="69"/>
    </row>
    <row r="3290" spans="64:64">
      <c r="BL3290" s="69"/>
    </row>
    <row r="3291" spans="64:64">
      <c r="BL3291" s="69"/>
    </row>
    <row r="3292" spans="64:64">
      <c r="BL3292" s="69"/>
    </row>
    <row r="3293" spans="64:64">
      <c r="BL3293" s="69"/>
    </row>
    <row r="3294" spans="64:64">
      <c r="BL3294" s="69"/>
    </row>
    <row r="3295" spans="64:64">
      <c r="BL3295" s="69"/>
    </row>
    <row r="3296" spans="64:64">
      <c r="BL3296" s="69"/>
    </row>
    <row r="3297" spans="64:64">
      <c r="BL3297" s="69"/>
    </row>
    <row r="3298" spans="64:64">
      <c r="BL3298" s="69"/>
    </row>
    <row r="3299" spans="64:64">
      <c r="BL3299" s="69"/>
    </row>
    <row r="3300" spans="64:64">
      <c r="BL3300" s="69"/>
    </row>
    <row r="3301" spans="64:64">
      <c r="BL3301" s="69"/>
    </row>
    <row r="3302" spans="64:64">
      <c r="BL3302" s="69"/>
    </row>
    <row r="3303" spans="64:64">
      <c r="BL3303" s="69"/>
    </row>
    <row r="3304" spans="64:64">
      <c r="BL3304" s="69"/>
    </row>
    <row r="3305" spans="64:64">
      <c r="BL3305" s="69"/>
    </row>
    <row r="3306" spans="64:64">
      <c r="BL3306" s="69"/>
    </row>
    <row r="3307" spans="64:64">
      <c r="BL3307" s="69"/>
    </row>
    <row r="3308" spans="64:64">
      <c r="BL3308" s="69"/>
    </row>
    <row r="3309" spans="64:64">
      <c r="BL3309" s="69"/>
    </row>
    <row r="3310" spans="64:64">
      <c r="BL3310" s="69"/>
    </row>
    <row r="3311" spans="64:64">
      <c r="BL3311" s="69"/>
    </row>
    <row r="3312" spans="64:64">
      <c r="BL3312" s="69"/>
    </row>
    <row r="3313" spans="64:64">
      <c r="BL3313" s="69"/>
    </row>
    <row r="3314" spans="64:64">
      <c r="BL3314" s="69"/>
    </row>
    <row r="3315" spans="64:64">
      <c r="BL3315" s="69"/>
    </row>
    <row r="3316" spans="64:64">
      <c r="BL3316" s="69"/>
    </row>
    <row r="3317" spans="64:64">
      <c r="BL3317" s="69"/>
    </row>
    <row r="3318" spans="64:64">
      <c r="BL3318" s="69"/>
    </row>
    <row r="3319" spans="64:64">
      <c r="BL3319" s="69"/>
    </row>
    <row r="3320" spans="64:64">
      <c r="BL3320" s="69"/>
    </row>
    <row r="3321" spans="64:64">
      <c r="BL3321" s="69"/>
    </row>
    <row r="3322" spans="64:64">
      <c r="BL3322" s="69"/>
    </row>
    <row r="3323" spans="64:64">
      <c r="BL3323" s="69"/>
    </row>
    <row r="3324" spans="64:64">
      <c r="BL3324" s="69"/>
    </row>
    <row r="3325" spans="64:64">
      <c r="BL3325" s="69"/>
    </row>
    <row r="3326" spans="64:64">
      <c r="BL3326" s="69"/>
    </row>
    <row r="3327" spans="64:64">
      <c r="BL3327" s="69"/>
    </row>
    <row r="3328" spans="64:64">
      <c r="BL3328" s="69"/>
    </row>
    <row r="3329" spans="64:64">
      <c r="BL3329" s="69"/>
    </row>
    <row r="3330" spans="64:64">
      <c r="BL3330" s="69"/>
    </row>
    <row r="3331" spans="64:64">
      <c r="BL3331" s="69"/>
    </row>
    <row r="3332" spans="64:64">
      <c r="BL3332" s="69"/>
    </row>
    <row r="3333" spans="64:64">
      <c r="BL3333" s="69"/>
    </row>
    <row r="3334" spans="64:64">
      <c r="BL3334" s="69"/>
    </row>
    <row r="3335" spans="64:64">
      <c r="BL3335" s="69"/>
    </row>
    <row r="3336" spans="64:64">
      <c r="BL3336" s="69"/>
    </row>
    <row r="3337" spans="64:64">
      <c r="BL3337" s="69"/>
    </row>
    <row r="3338" spans="64:64">
      <c r="BL3338" s="69"/>
    </row>
    <row r="3339" spans="64:64">
      <c r="BL3339" s="69"/>
    </row>
    <row r="3340" spans="64:64">
      <c r="BL3340" s="69"/>
    </row>
    <row r="3341" spans="64:64">
      <c r="BL3341" s="69"/>
    </row>
    <row r="3342" spans="64:64">
      <c r="BL3342" s="69"/>
    </row>
    <row r="3343" spans="64:64">
      <c r="BL3343" s="69"/>
    </row>
    <row r="3344" spans="64:64">
      <c r="BL3344" s="69"/>
    </row>
    <row r="3345" spans="64:64">
      <c r="BL3345" s="69"/>
    </row>
    <row r="3346" spans="64:64">
      <c r="BL3346" s="69"/>
    </row>
    <row r="3347" spans="64:64">
      <c r="BL3347" s="69"/>
    </row>
    <row r="3348" spans="64:64">
      <c r="BL3348" s="69"/>
    </row>
    <row r="3349" spans="64:64">
      <c r="BL3349" s="69"/>
    </row>
    <row r="3350" spans="64:64">
      <c r="BL3350" s="69"/>
    </row>
    <row r="3351" spans="64:64">
      <c r="BL3351" s="69"/>
    </row>
    <row r="3352" spans="64:64">
      <c r="BL3352" s="69"/>
    </row>
    <row r="3353" spans="64:64">
      <c r="BL3353" s="69"/>
    </row>
    <row r="3354" spans="64:64">
      <c r="BL3354" s="69"/>
    </row>
    <row r="3355" spans="64:64">
      <c r="BL3355" s="69"/>
    </row>
    <row r="3356" spans="64:64">
      <c r="BL3356" s="69"/>
    </row>
    <row r="3357" spans="64:64">
      <c r="BL3357" s="69"/>
    </row>
    <row r="3358" spans="64:64">
      <c r="BL3358" s="69"/>
    </row>
    <row r="3359" spans="64:64">
      <c r="BL3359" s="69"/>
    </row>
    <row r="3360" spans="64:64">
      <c r="BL3360" s="69"/>
    </row>
    <row r="3361" spans="64:64">
      <c r="BL3361" s="69"/>
    </row>
    <row r="3362" spans="64:64">
      <c r="BL3362" s="69"/>
    </row>
    <row r="3363" spans="64:64">
      <c r="BL3363" s="69"/>
    </row>
    <row r="3364" spans="64:64">
      <c r="BL3364" s="69"/>
    </row>
    <row r="3365" spans="64:64">
      <c r="BL3365" s="69"/>
    </row>
    <row r="3366" spans="64:64">
      <c r="BL3366" s="69"/>
    </row>
    <row r="3367" spans="64:64">
      <c r="BL3367" s="69"/>
    </row>
    <row r="3368" spans="64:64">
      <c r="BL3368" s="69"/>
    </row>
    <row r="3369" spans="64:64">
      <c r="BL3369" s="69"/>
    </row>
    <row r="3370" spans="64:64">
      <c r="BL3370" s="69"/>
    </row>
    <row r="3371" spans="64:64">
      <c r="BL3371" s="69"/>
    </row>
    <row r="3372" spans="64:64">
      <c r="BL3372" s="69"/>
    </row>
    <row r="3373" spans="64:64">
      <c r="BL3373" s="69"/>
    </row>
    <row r="3374" spans="64:64">
      <c r="BL3374" s="69"/>
    </row>
    <row r="3375" spans="64:64">
      <c r="BL3375" s="69"/>
    </row>
    <row r="3376" spans="64:64">
      <c r="BL3376" s="69"/>
    </row>
    <row r="3377" spans="64:64">
      <c r="BL3377" s="69"/>
    </row>
    <row r="3378" spans="64:64">
      <c r="BL3378" s="69"/>
    </row>
    <row r="3379" spans="64:64">
      <c r="BL3379" s="69"/>
    </row>
    <row r="3380" spans="64:64">
      <c r="BL3380" s="69"/>
    </row>
    <row r="3381" spans="64:64">
      <c r="BL3381" s="69"/>
    </row>
    <row r="3382" spans="64:64">
      <c r="BL3382" s="69"/>
    </row>
    <row r="3383" spans="64:64">
      <c r="BL3383" s="69"/>
    </row>
    <row r="3384" spans="64:64">
      <c r="BL3384" s="69"/>
    </row>
    <row r="3385" spans="64:64">
      <c r="BL3385" s="69"/>
    </row>
    <row r="3386" spans="64:64">
      <c r="BL3386" s="69"/>
    </row>
    <row r="3387" spans="64:64">
      <c r="BL3387" s="69"/>
    </row>
    <row r="3388" spans="64:64">
      <c r="BL3388" s="69"/>
    </row>
    <row r="3389" spans="64:64">
      <c r="BL3389" s="69"/>
    </row>
    <row r="3390" spans="64:64">
      <c r="BL3390" s="69"/>
    </row>
    <row r="3391" spans="64:64">
      <c r="BL3391" s="69"/>
    </row>
    <row r="3392" spans="64:64">
      <c r="BL3392" s="69"/>
    </row>
    <row r="3393" spans="64:64">
      <c r="BL3393" s="69"/>
    </row>
    <row r="3394" spans="64:64">
      <c r="BL3394" s="69"/>
    </row>
    <row r="3395" spans="64:64">
      <c r="BL3395" s="69"/>
    </row>
    <row r="3396" spans="64:64">
      <c r="BL3396" s="69"/>
    </row>
    <row r="3397" spans="64:64">
      <c r="BL3397" s="69"/>
    </row>
    <row r="3398" spans="64:64">
      <c r="BL3398" s="69"/>
    </row>
    <row r="3399" spans="64:64">
      <c r="BL3399" s="69"/>
    </row>
    <row r="3400" spans="64:64">
      <c r="BL3400" s="69"/>
    </row>
    <row r="3401" spans="64:64">
      <c r="BL3401" s="69"/>
    </row>
    <row r="3402" spans="64:64">
      <c r="BL3402" s="69"/>
    </row>
    <row r="3403" spans="64:64">
      <c r="BL3403" s="69"/>
    </row>
    <row r="3404" spans="64:64">
      <c r="BL3404" s="69"/>
    </row>
    <row r="3405" spans="64:64">
      <c r="BL3405" s="69"/>
    </row>
    <row r="3406" spans="64:64">
      <c r="BL3406" s="69"/>
    </row>
    <row r="3407" spans="64:64">
      <c r="BL3407" s="69"/>
    </row>
    <row r="3408" spans="64:64">
      <c r="BL3408" s="69"/>
    </row>
    <row r="3409" spans="64:64">
      <c r="BL3409" s="69"/>
    </row>
    <row r="3410" spans="64:64">
      <c r="BL3410" s="69"/>
    </row>
    <row r="3411" spans="64:64">
      <c r="BL3411" s="69"/>
    </row>
    <row r="3412" spans="64:64">
      <c r="BL3412" s="69"/>
    </row>
    <row r="3413" spans="64:64">
      <c r="BL3413" s="69"/>
    </row>
    <row r="3414" spans="64:64">
      <c r="BL3414" s="69"/>
    </row>
    <row r="3415" spans="64:64">
      <c r="BL3415" s="69"/>
    </row>
    <row r="3416" spans="64:64">
      <c r="BL3416" s="69"/>
    </row>
    <row r="3417" spans="64:64">
      <c r="BL3417" s="69"/>
    </row>
    <row r="3418" spans="64:64">
      <c r="BL3418" s="69"/>
    </row>
    <row r="3419" spans="64:64">
      <c r="BL3419" s="69"/>
    </row>
    <row r="3420" spans="64:64">
      <c r="BL3420" s="69"/>
    </row>
    <row r="3421" spans="64:64">
      <c r="BL3421" s="69"/>
    </row>
    <row r="3422" spans="64:64">
      <c r="BL3422" s="69"/>
    </row>
    <row r="3423" spans="64:64">
      <c r="BL3423" s="69"/>
    </row>
    <row r="3424" spans="64:64">
      <c r="BL3424" s="69"/>
    </row>
    <row r="3425" spans="64:64">
      <c r="BL3425" s="69"/>
    </row>
    <row r="3426" spans="64:64">
      <c r="BL3426" s="69"/>
    </row>
    <row r="3427" spans="64:64">
      <c r="BL3427" s="69"/>
    </row>
    <row r="3428" spans="64:64">
      <c r="BL3428" s="69"/>
    </row>
    <row r="3429" spans="64:64">
      <c r="BL3429" s="69"/>
    </row>
    <row r="3430" spans="64:64">
      <c r="BL3430" s="69"/>
    </row>
    <row r="3431" spans="64:64">
      <c r="BL3431" s="69"/>
    </row>
    <row r="3432" spans="64:64">
      <c r="BL3432" s="69"/>
    </row>
    <row r="3433" spans="64:64">
      <c r="BL3433" s="69"/>
    </row>
    <row r="3434" spans="64:64">
      <c r="BL3434" s="69"/>
    </row>
    <row r="3435" spans="64:64">
      <c r="BL3435" s="69"/>
    </row>
    <row r="3436" spans="64:64">
      <c r="BL3436" s="69"/>
    </row>
    <row r="3437" spans="64:64">
      <c r="BL3437" s="69"/>
    </row>
    <row r="3438" spans="64:64">
      <c r="BL3438" s="69"/>
    </row>
    <row r="3439" spans="64:64">
      <c r="BL3439" s="69"/>
    </row>
    <row r="3440" spans="64:64">
      <c r="BL3440" s="69"/>
    </row>
    <row r="3441" spans="64:64">
      <c r="BL3441" s="69"/>
    </row>
    <row r="3442" spans="64:64">
      <c r="BL3442" s="69"/>
    </row>
    <row r="3443" spans="64:64">
      <c r="BL3443" s="69"/>
    </row>
    <row r="3444" spans="64:64">
      <c r="BL3444" s="69"/>
    </row>
    <row r="3445" spans="64:64">
      <c r="BL3445" s="69"/>
    </row>
    <row r="3446" spans="64:64">
      <c r="BL3446" s="69"/>
    </row>
    <row r="3447" spans="64:64">
      <c r="BL3447" s="69"/>
    </row>
    <row r="3448" spans="64:64">
      <c r="BL3448" s="69"/>
    </row>
    <row r="3449" spans="64:64">
      <c r="BL3449" s="69"/>
    </row>
    <row r="3450" spans="64:64">
      <c r="BL3450" s="69"/>
    </row>
    <row r="3451" spans="64:64">
      <c r="BL3451" s="69"/>
    </row>
    <row r="3452" spans="64:64">
      <c r="BL3452" s="69"/>
    </row>
    <row r="3453" spans="64:64">
      <c r="BL3453" s="69"/>
    </row>
    <row r="3454" spans="64:64">
      <c r="BL3454" s="69"/>
    </row>
    <row r="3455" spans="64:64">
      <c r="BL3455" s="69"/>
    </row>
    <row r="3456" spans="64:64">
      <c r="BL3456" s="69"/>
    </row>
    <row r="3457" spans="64:64">
      <c r="BL3457" s="69"/>
    </row>
    <row r="3458" spans="64:64">
      <c r="BL3458" s="69"/>
    </row>
    <row r="3459" spans="64:64">
      <c r="BL3459" s="69"/>
    </row>
    <row r="3460" spans="64:64">
      <c r="BL3460" s="69"/>
    </row>
    <row r="3461" spans="64:64">
      <c r="BL3461" s="69"/>
    </row>
    <row r="3462" spans="64:64">
      <c r="BL3462" s="69"/>
    </row>
    <row r="3463" spans="64:64">
      <c r="BL3463" s="69"/>
    </row>
    <row r="3464" spans="64:64">
      <c r="BL3464" s="69"/>
    </row>
    <row r="3465" spans="64:64">
      <c r="BL3465" s="69"/>
    </row>
    <row r="3466" spans="64:64">
      <c r="BL3466" s="69"/>
    </row>
    <row r="3467" spans="64:64">
      <c r="BL3467" s="69"/>
    </row>
    <row r="3468" spans="64:64">
      <c r="BL3468" s="69"/>
    </row>
    <row r="3469" spans="64:64">
      <c r="BL3469" s="69"/>
    </row>
    <row r="3470" spans="64:64">
      <c r="BL3470" s="69"/>
    </row>
    <row r="3471" spans="64:64">
      <c r="BL3471" s="69"/>
    </row>
    <row r="3472" spans="64:64">
      <c r="BL3472" s="69"/>
    </row>
    <row r="3473" spans="64:64">
      <c r="BL3473" s="69"/>
    </row>
    <row r="3474" spans="64:64">
      <c r="BL3474" s="69"/>
    </row>
    <row r="3475" spans="64:64">
      <c r="BL3475" s="69"/>
    </row>
    <row r="3476" spans="64:64">
      <c r="BL3476" s="69"/>
    </row>
    <row r="3477" spans="64:64">
      <c r="BL3477" s="69"/>
    </row>
    <row r="3478" spans="64:64">
      <c r="BL3478" s="69"/>
    </row>
    <row r="3479" spans="64:64">
      <c r="BL3479" s="69"/>
    </row>
    <row r="3480" spans="64:64">
      <c r="BL3480" s="69"/>
    </row>
    <row r="3481" spans="64:64">
      <c r="BL3481" s="69"/>
    </row>
    <row r="3482" spans="64:64">
      <c r="BL3482" s="69"/>
    </row>
    <row r="3483" spans="64:64">
      <c r="BL3483" s="69"/>
    </row>
    <row r="3484" spans="64:64">
      <c r="BL3484" s="69"/>
    </row>
    <row r="3485" spans="64:64">
      <c r="BL3485" s="69"/>
    </row>
    <row r="3486" spans="64:64">
      <c r="BL3486" s="69"/>
    </row>
    <row r="3487" spans="64:64">
      <c r="BL3487" s="69"/>
    </row>
    <row r="3488" spans="64:64">
      <c r="BL3488" s="69"/>
    </row>
    <row r="3489" spans="64:64">
      <c r="BL3489" s="69"/>
    </row>
    <row r="3490" spans="64:64">
      <c r="BL3490" s="69"/>
    </row>
    <row r="3491" spans="64:64">
      <c r="BL3491" s="69"/>
    </row>
    <row r="3492" spans="64:64">
      <c r="BL3492" s="69"/>
    </row>
    <row r="3493" spans="64:64">
      <c r="BL3493" s="69"/>
    </row>
    <row r="3494" spans="64:64">
      <c r="BL3494" s="69"/>
    </row>
    <row r="3495" spans="64:64">
      <c r="BL3495" s="69"/>
    </row>
    <row r="3496" spans="64:64">
      <c r="BL3496" s="69"/>
    </row>
    <row r="3497" spans="64:64">
      <c r="BL3497" s="69"/>
    </row>
    <row r="3498" spans="64:64">
      <c r="BL3498" s="69"/>
    </row>
    <row r="3499" spans="64:64">
      <c r="BL3499" s="69"/>
    </row>
    <row r="3500" spans="64:64">
      <c r="BL3500" s="69"/>
    </row>
    <row r="3501" spans="64:64">
      <c r="BL3501" s="69"/>
    </row>
    <row r="3502" spans="64:64">
      <c r="BL3502" s="69"/>
    </row>
    <row r="3503" spans="64:64">
      <c r="BL3503" s="69"/>
    </row>
    <row r="3504" spans="64:64">
      <c r="BL3504" s="69"/>
    </row>
    <row r="3505" spans="64:64">
      <c r="BL3505" s="69"/>
    </row>
    <row r="3506" spans="64:64">
      <c r="BL3506" s="69"/>
    </row>
    <row r="3507" spans="64:64">
      <c r="BL3507" s="69"/>
    </row>
    <row r="3508" spans="64:64">
      <c r="BL3508" s="69"/>
    </row>
    <row r="3509" spans="64:64">
      <c r="BL3509" s="69"/>
    </row>
    <row r="3510" spans="64:64">
      <c r="BL3510" s="69"/>
    </row>
    <row r="3511" spans="64:64">
      <c r="BL3511" s="69"/>
    </row>
    <row r="3512" spans="64:64">
      <c r="BL3512" s="69"/>
    </row>
    <row r="3513" spans="64:64">
      <c r="BL3513" s="69"/>
    </row>
    <row r="3514" spans="64:64">
      <c r="BL3514" s="69"/>
    </row>
    <row r="3515" spans="64:64">
      <c r="BL3515" s="69"/>
    </row>
    <row r="3516" spans="64:64">
      <c r="BL3516" s="69"/>
    </row>
    <row r="3517" spans="64:64">
      <c r="BL3517" s="69"/>
    </row>
    <row r="3518" spans="64:64">
      <c r="BL3518" s="69"/>
    </row>
    <row r="3519" spans="64:64">
      <c r="BL3519" s="69"/>
    </row>
    <row r="3520" spans="64:64">
      <c r="BL3520" s="69"/>
    </row>
    <row r="3521" spans="64:64">
      <c r="BL3521" s="69"/>
    </row>
    <row r="3522" spans="64:64">
      <c r="BL3522" s="69"/>
    </row>
    <row r="3523" spans="64:64">
      <c r="BL3523" s="69"/>
    </row>
    <row r="3524" spans="64:64">
      <c r="BL3524" s="69"/>
    </row>
    <row r="3525" spans="64:64">
      <c r="BL3525" s="69"/>
    </row>
    <row r="3526" spans="64:64">
      <c r="BL3526" s="69"/>
    </row>
    <row r="3527" spans="64:64">
      <c r="BL3527" s="69"/>
    </row>
    <row r="3528" spans="64:64">
      <c r="BL3528" s="69"/>
    </row>
    <row r="3529" spans="64:64">
      <c r="BL3529" s="69"/>
    </row>
    <row r="3530" spans="64:64">
      <c r="BL3530" s="69"/>
    </row>
    <row r="3531" spans="64:64">
      <c r="BL3531" s="69"/>
    </row>
    <row r="3532" spans="64:64">
      <c r="BL3532" s="69"/>
    </row>
    <row r="3533" spans="64:64">
      <c r="BL3533" s="69"/>
    </row>
    <row r="3534" spans="64:64">
      <c r="BL3534" s="69"/>
    </row>
    <row r="3535" spans="64:64">
      <c r="BL3535" s="69"/>
    </row>
    <row r="3536" spans="64:64">
      <c r="BL3536" s="69"/>
    </row>
    <row r="3537" spans="64:64">
      <c r="BL3537" s="69"/>
    </row>
    <row r="3538" spans="64:64">
      <c r="BL3538" s="69"/>
    </row>
    <row r="3539" spans="64:64">
      <c r="BL3539" s="69"/>
    </row>
    <row r="3540" spans="64:64">
      <c r="BL3540" s="69"/>
    </row>
    <row r="3541" spans="64:64">
      <c r="BL3541" s="69"/>
    </row>
    <row r="3542" spans="64:64">
      <c r="BL3542" s="69"/>
    </row>
    <row r="3543" spans="64:64">
      <c r="BL3543" s="69"/>
    </row>
    <row r="3544" spans="64:64">
      <c r="BL3544" s="69"/>
    </row>
    <row r="3545" spans="64:64">
      <c r="BL3545" s="69"/>
    </row>
    <row r="3546" spans="64:64">
      <c r="BL3546" s="69"/>
    </row>
    <row r="3547" spans="64:64">
      <c r="BL3547" s="69"/>
    </row>
    <row r="3548" spans="64:64">
      <c r="BL3548" s="69"/>
    </row>
    <row r="3549" spans="64:64">
      <c r="BL3549" s="69"/>
    </row>
    <row r="3550" spans="64:64">
      <c r="BL3550" s="69"/>
    </row>
    <row r="3551" spans="64:64">
      <c r="BL3551" s="69"/>
    </row>
    <row r="3552" spans="64:64">
      <c r="BL3552" s="69"/>
    </row>
    <row r="3553" spans="64:64">
      <c r="BL3553" s="69"/>
    </row>
    <row r="3554" spans="64:64">
      <c r="BL3554" s="69"/>
    </row>
    <row r="3555" spans="64:64">
      <c r="BL3555" s="69"/>
    </row>
    <row r="3556" spans="64:64">
      <c r="BL3556" s="69"/>
    </row>
    <row r="3557" spans="64:64">
      <c r="BL3557" s="69"/>
    </row>
    <row r="3558" spans="64:64">
      <c r="BL3558" s="69"/>
    </row>
    <row r="3559" spans="64:64">
      <c r="BL3559" s="69"/>
    </row>
    <row r="3560" spans="64:64">
      <c r="BL3560" s="69"/>
    </row>
    <row r="3561" spans="64:64">
      <c r="BL3561" s="69"/>
    </row>
    <row r="3562" spans="64:64">
      <c r="BL3562" s="69"/>
    </row>
    <row r="3563" spans="64:64">
      <c r="BL3563" s="69"/>
    </row>
    <row r="3564" spans="64:64">
      <c r="BL3564" s="69"/>
    </row>
    <row r="3565" spans="64:64">
      <c r="BL3565" s="69"/>
    </row>
    <row r="3566" spans="64:64">
      <c r="BL3566" s="69"/>
    </row>
    <row r="3567" spans="64:64">
      <c r="BL3567" s="69"/>
    </row>
    <row r="3568" spans="64:64">
      <c r="BL3568" s="69"/>
    </row>
    <row r="3569" spans="64:64">
      <c r="BL3569" s="69"/>
    </row>
    <row r="3570" spans="64:64">
      <c r="BL3570" s="69"/>
    </row>
    <row r="3571" spans="64:64">
      <c r="BL3571" s="69"/>
    </row>
    <row r="3572" spans="64:64">
      <c r="BL3572" s="69"/>
    </row>
    <row r="3573" spans="64:64">
      <c r="BL3573" s="69"/>
    </row>
    <row r="3574" spans="64:64">
      <c r="BL3574" s="69"/>
    </row>
    <row r="3575" spans="64:64">
      <c r="BL3575" s="69"/>
    </row>
    <row r="3576" spans="64:64">
      <c r="BL3576" s="69"/>
    </row>
    <row r="3577" spans="64:64">
      <c r="BL3577" s="69"/>
    </row>
    <row r="3578" spans="64:64">
      <c r="BL3578" s="69"/>
    </row>
    <row r="3579" spans="64:64">
      <c r="BL3579" s="69"/>
    </row>
    <row r="3580" spans="64:64">
      <c r="BL3580" s="69"/>
    </row>
    <row r="3581" spans="64:64">
      <c r="BL3581" s="69"/>
    </row>
    <row r="3582" spans="64:64">
      <c r="BL3582" s="69"/>
    </row>
    <row r="3583" spans="64:64">
      <c r="BL3583" s="69"/>
    </row>
    <row r="3584" spans="64:64">
      <c r="BL3584" s="69"/>
    </row>
    <row r="3585" spans="64:64">
      <c r="BL3585" s="69"/>
    </row>
    <row r="3586" spans="64:64">
      <c r="BL3586" s="69"/>
    </row>
    <row r="3587" spans="64:64">
      <c r="BL3587" s="69"/>
    </row>
    <row r="3588" spans="64:64">
      <c r="BL3588" s="69"/>
    </row>
    <row r="3589" spans="64:64">
      <c r="BL3589" s="69"/>
    </row>
    <row r="3590" spans="64:64">
      <c r="BL3590" s="69"/>
    </row>
    <row r="3591" spans="64:64">
      <c r="BL3591" s="69"/>
    </row>
    <row r="3592" spans="64:64">
      <c r="BL3592" s="69"/>
    </row>
    <row r="3593" spans="64:64">
      <c r="BL3593" s="69"/>
    </row>
    <row r="3594" spans="64:64">
      <c r="BL3594" s="69"/>
    </row>
    <row r="3595" spans="64:64">
      <c r="BL3595" s="69"/>
    </row>
    <row r="3596" spans="64:64">
      <c r="BL3596" s="69"/>
    </row>
    <row r="3597" spans="64:64">
      <c r="BL3597" s="69"/>
    </row>
    <row r="3598" spans="64:64">
      <c r="BL3598" s="69"/>
    </row>
    <row r="3599" spans="64:64">
      <c r="BL3599" s="69"/>
    </row>
    <row r="3600" spans="64:64">
      <c r="BL3600" s="69"/>
    </row>
    <row r="3601" spans="64:64">
      <c r="BL3601" s="69"/>
    </row>
    <row r="3602" spans="64:64">
      <c r="BL3602" s="69"/>
    </row>
    <row r="3603" spans="64:64">
      <c r="BL3603" s="69"/>
    </row>
    <row r="3604" spans="64:64">
      <c r="BL3604" s="69"/>
    </row>
    <row r="3605" spans="64:64">
      <c r="BL3605" s="69"/>
    </row>
    <row r="3606" spans="64:64">
      <c r="BL3606" s="69"/>
    </row>
    <row r="3607" spans="64:64">
      <c r="BL3607" s="69"/>
    </row>
    <row r="3608" spans="64:64">
      <c r="BL3608" s="69"/>
    </row>
    <row r="3609" spans="64:64">
      <c r="BL3609" s="69"/>
    </row>
    <row r="3610" spans="64:64">
      <c r="BL3610" s="69"/>
    </row>
    <row r="3611" spans="64:64">
      <c r="BL3611" s="69"/>
    </row>
    <row r="3612" spans="64:64">
      <c r="BL3612" s="69"/>
    </row>
    <row r="3613" spans="64:64">
      <c r="BL3613" s="69"/>
    </row>
    <row r="3614" spans="64:64">
      <c r="BL3614" s="69"/>
    </row>
    <row r="3615" spans="64:64">
      <c r="BL3615" s="69"/>
    </row>
    <row r="3616" spans="64:64">
      <c r="BL3616" s="69"/>
    </row>
    <row r="3617" spans="64:64">
      <c r="BL3617" s="69"/>
    </row>
    <row r="3618" spans="64:64">
      <c r="BL3618" s="69"/>
    </row>
    <row r="3619" spans="64:64">
      <c r="BL3619" s="69"/>
    </row>
    <row r="3620" spans="64:64">
      <c r="BL3620" s="69"/>
    </row>
    <row r="3621" spans="64:64">
      <c r="BL3621" s="69"/>
    </row>
    <row r="3622" spans="64:64">
      <c r="BL3622" s="69"/>
    </row>
    <row r="3623" spans="64:64">
      <c r="BL3623" s="69"/>
    </row>
    <row r="3624" spans="64:64">
      <c r="BL3624" s="69"/>
    </row>
    <row r="3625" spans="64:64">
      <c r="BL3625" s="69"/>
    </row>
    <row r="3626" spans="64:64">
      <c r="BL3626" s="69"/>
    </row>
    <row r="3627" spans="64:64">
      <c r="BL3627" s="69"/>
    </row>
    <row r="3628" spans="64:64">
      <c r="BL3628" s="69"/>
    </row>
    <row r="3629" spans="64:64">
      <c r="BL3629" s="69"/>
    </row>
    <row r="3630" spans="64:64">
      <c r="BL3630" s="69"/>
    </row>
    <row r="3631" spans="64:64">
      <c r="BL3631" s="69"/>
    </row>
    <row r="3632" spans="64:64">
      <c r="BL3632" s="69"/>
    </row>
    <row r="3633" spans="64:64">
      <c r="BL3633" s="69"/>
    </row>
    <row r="3634" spans="64:64">
      <c r="BL3634" s="69"/>
    </row>
    <row r="3635" spans="64:64">
      <c r="BL3635" s="69"/>
    </row>
    <row r="3636" spans="64:64">
      <c r="BL3636" s="69"/>
    </row>
    <row r="3637" spans="64:64">
      <c r="BL3637" s="69"/>
    </row>
    <row r="3638" spans="64:64">
      <c r="BL3638" s="69"/>
    </row>
    <row r="3639" spans="64:64">
      <c r="BL3639" s="69"/>
    </row>
    <row r="3640" spans="64:64">
      <c r="BL3640" s="69"/>
    </row>
    <row r="3641" spans="64:64">
      <c r="BL3641" s="69"/>
    </row>
    <row r="3642" spans="64:64">
      <c r="BL3642" s="69"/>
    </row>
    <row r="3643" spans="64:64">
      <c r="BL3643" s="69"/>
    </row>
    <row r="3644" spans="64:64">
      <c r="BL3644" s="69"/>
    </row>
    <row r="3645" spans="64:64">
      <c r="BL3645" s="69"/>
    </row>
    <row r="3646" spans="64:64">
      <c r="BL3646" s="69"/>
    </row>
    <row r="3647" spans="64:64">
      <c r="BL3647" s="69"/>
    </row>
    <row r="3648" spans="64:64">
      <c r="BL3648" s="69"/>
    </row>
    <row r="3649" spans="64:64">
      <c r="BL3649" s="69"/>
    </row>
    <row r="3650" spans="64:64">
      <c r="BL3650" s="69"/>
    </row>
    <row r="3651" spans="64:64">
      <c r="BL3651" s="69"/>
    </row>
    <row r="3652" spans="64:64">
      <c r="BL3652" s="69"/>
    </row>
    <row r="3653" spans="64:64">
      <c r="BL3653" s="69"/>
    </row>
    <row r="3654" spans="64:64">
      <c r="BL3654" s="69"/>
    </row>
    <row r="3655" spans="64:64">
      <c r="BL3655" s="69"/>
    </row>
    <row r="3656" spans="64:64">
      <c r="BL3656" s="69"/>
    </row>
    <row r="3657" spans="64:64">
      <c r="BL3657" s="69"/>
    </row>
    <row r="3658" spans="64:64">
      <c r="BL3658" s="69"/>
    </row>
    <row r="3659" spans="64:64">
      <c r="BL3659" s="69"/>
    </row>
    <row r="3660" spans="64:64">
      <c r="BL3660" s="69"/>
    </row>
    <row r="3661" spans="64:64">
      <c r="BL3661" s="69"/>
    </row>
    <row r="3662" spans="64:64">
      <c r="BL3662" s="69"/>
    </row>
    <row r="3663" spans="64:64">
      <c r="BL3663" s="69"/>
    </row>
    <row r="3664" spans="64:64">
      <c r="BL3664" s="69"/>
    </row>
    <row r="3665" spans="64:64">
      <c r="BL3665" s="69"/>
    </row>
    <row r="3666" spans="64:64">
      <c r="BL3666" s="69"/>
    </row>
    <row r="3667" spans="64:64">
      <c r="BL3667" s="69"/>
    </row>
    <row r="3668" spans="64:64">
      <c r="BL3668" s="69"/>
    </row>
    <row r="3669" spans="64:64">
      <c r="BL3669" s="69"/>
    </row>
    <row r="3670" spans="64:64">
      <c r="BL3670" s="69"/>
    </row>
    <row r="3671" spans="64:64">
      <c r="BL3671" s="69"/>
    </row>
    <row r="3672" spans="64:64">
      <c r="BL3672" s="69"/>
    </row>
    <row r="3673" spans="64:64">
      <c r="BL3673" s="69"/>
    </row>
    <row r="3674" spans="64:64">
      <c r="BL3674" s="69"/>
    </row>
    <row r="3675" spans="64:64">
      <c r="BL3675" s="69"/>
    </row>
    <row r="3676" spans="64:64">
      <c r="BL3676" s="69"/>
    </row>
    <row r="3677" spans="64:64">
      <c r="BL3677" s="69"/>
    </row>
    <row r="3678" spans="64:64">
      <c r="BL3678" s="69"/>
    </row>
    <row r="3679" spans="64:64">
      <c r="BL3679" s="69"/>
    </row>
    <row r="3680" spans="64:64">
      <c r="BL3680" s="69"/>
    </row>
    <row r="3681" spans="64:64">
      <c r="BL3681" s="69"/>
    </row>
    <row r="3682" spans="64:64">
      <c r="BL3682" s="69"/>
    </row>
    <row r="3683" spans="64:64">
      <c r="BL3683" s="69"/>
    </row>
    <row r="3684" spans="64:64">
      <c r="BL3684" s="69"/>
    </row>
    <row r="3685" spans="64:64">
      <c r="BL3685" s="69"/>
    </row>
    <row r="3686" spans="64:64">
      <c r="BL3686" s="69"/>
    </row>
    <row r="3687" spans="64:64">
      <c r="BL3687" s="69"/>
    </row>
    <row r="3688" spans="64:64">
      <c r="BL3688" s="69"/>
    </row>
    <row r="3689" spans="64:64">
      <c r="BL3689" s="69"/>
    </row>
    <row r="3690" spans="64:64">
      <c r="BL3690" s="69"/>
    </row>
    <row r="3691" spans="64:64">
      <c r="BL3691" s="69"/>
    </row>
    <row r="3692" spans="64:64">
      <c r="BL3692" s="69"/>
    </row>
    <row r="3693" spans="64:64">
      <c r="BL3693" s="69"/>
    </row>
    <row r="3694" spans="64:64">
      <c r="BL3694" s="69"/>
    </row>
    <row r="3695" spans="64:64">
      <c r="BL3695" s="69"/>
    </row>
    <row r="3696" spans="64:64">
      <c r="BL3696" s="69"/>
    </row>
    <row r="3697" spans="64:64">
      <c r="BL3697" s="69"/>
    </row>
    <row r="3698" spans="64:64">
      <c r="BL3698" s="69"/>
    </row>
    <row r="3699" spans="64:64">
      <c r="BL3699" s="69"/>
    </row>
    <row r="3700" spans="64:64">
      <c r="BL3700" s="69"/>
    </row>
    <row r="3701" spans="64:64">
      <c r="BL3701" s="69"/>
    </row>
    <row r="3702" spans="64:64">
      <c r="BL3702" s="69"/>
    </row>
    <row r="3703" spans="64:64">
      <c r="BL3703" s="69"/>
    </row>
    <row r="3704" spans="64:64">
      <c r="BL3704" s="69"/>
    </row>
    <row r="3705" spans="64:64">
      <c r="BL3705" s="69"/>
    </row>
    <row r="3706" spans="64:64">
      <c r="BL3706" s="69"/>
    </row>
    <row r="3707" spans="64:64">
      <c r="BL3707" s="69"/>
    </row>
    <row r="3708" spans="64:64">
      <c r="BL3708" s="69"/>
    </row>
    <row r="3709" spans="64:64">
      <c r="BL3709" s="69"/>
    </row>
    <row r="3710" spans="64:64">
      <c r="BL3710" s="69"/>
    </row>
    <row r="3711" spans="64:64">
      <c r="BL3711" s="69"/>
    </row>
    <row r="3712" spans="64:64">
      <c r="BL3712" s="69"/>
    </row>
    <row r="3713" spans="64:64">
      <c r="BL3713" s="69"/>
    </row>
    <row r="3714" spans="64:64">
      <c r="BL3714" s="69"/>
    </row>
    <row r="3715" spans="64:64">
      <c r="BL3715" s="69"/>
    </row>
    <row r="3716" spans="64:64">
      <c r="BL3716" s="69"/>
    </row>
    <row r="3717" spans="64:64">
      <c r="BL3717" s="69"/>
    </row>
    <row r="3718" spans="64:64">
      <c r="BL3718" s="69"/>
    </row>
    <row r="3719" spans="64:64">
      <c r="BL3719" s="69"/>
    </row>
    <row r="3720" spans="64:64">
      <c r="BL3720" s="69"/>
    </row>
    <row r="3721" spans="64:64">
      <c r="BL3721" s="69"/>
    </row>
    <row r="3722" spans="64:64">
      <c r="BL3722" s="69"/>
    </row>
    <row r="3723" spans="64:64">
      <c r="BL3723" s="69"/>
    </row>
    <row r="3724" spans="64:64">
      <c r="BL3724" s="69"/>
    </row>
    <row r="3725" spans="64:64">
      <c r="BL3725" s="69"/>
    </row>
    <row r="3726" spans="64:64">
      <c r="BL3726" s="69"/>
    </row>
    <row r="3727" spans="64:64">
      <c r="BL3727" s="69"/>
    </row>
    <row r="3728" spans="64:64">
      <c r="BL3728" s="69"/>
    </row>
    <row r="3729" spans="64:64">
      <c r="BL3729" s="69"/>
    </row>
    <row r="3730" spans="64:64">
      <c r="BL3730" s="69"/>
    </row>
    <row r="3731" spans="64:64">
      <c r="BL3731" s="69"/>
    </row>
    <row r="3732" spans="64:64">
      <c r="BL3732" s="69"/>
    </row>
    <row r="3733" spans="64:64">
      <c r="BL3733" s="69"/>
    </row>
    <row r="3734" spans="64:64">
      <c r="BL3734" s="69"/>
    </row>
    <row r="3735" spans="64:64">
      <c r="BL3735" s="69"/>
    </row>
    <row r="3736" spans="64:64">
      <c r="BL3736" s="69"/>
    </row>
    <row r="3737" spans="64:64">
      <c r="BL3737" s="69"/>
    </row>
    <row r="3738" spans="64:64">
      <c r="BL3738" s="69"/>
    </row>
    <row r="3739" spans="64:64">
      <c r="BL3739" s="69"/>
    </row>
    <row r="3740" spans="64:64">
      <c r="BL3740" s="69"/>
    </row>
    <row r="3741" spans="64:64">
      <c r="BL3741" s="69"/>
    </row>
    <row r="3742" spans="64:64">
      <c r="BL3742" s="69"/>
    </row>
    <row r="3743" spans="64:64">
      <c r="BL3743" s="69"/>
    </row>
    <row r="3744" spans="64:64">
      <c r="BL3744" s="69"/>
    </row>
    <row r="3745" spans="64:64">
      <c r="BL3745" s="69"/>
    </row>
    <row r="3746" spans="64:64">
      <c r="BL3746" s="69"/>
    </row>
    <row r="3747" spans="64:64">
      <c r="BL3747" s="69"/>
    </row>
    <row r="3748" spans="64:64">
      <c r="BL3748" s="69"/>
    </row>
    <row r="3749" spans="64:64">
      <c r="BL3749" s="69"/>
    </row>
    <row r="3750" spans="64:64">
      <c r="BL3750" s="69"/>
    </row>
    <row r="3751" spans="64:64">
      <c r="BL3751" s="69"/>
    </row>
    <row r="3752" spans="64:64">
      <c r="BL3752" s="69"/>
    </row>
    <row r="3753" spans="64:64">
      <c r="BL3753" s="69"/>
    </row>
    <row r="3754" spans="64:64">
      <c r="BL3754" s="69"/>
    </row>
    <row r="3755" spans="64:64">
      <c r="BL3755" s="69"/>
    </row>
    <row r="3756" spans="64:64">
      <c r="BL3756" s="69"/>
    </row>
    <row r="3757" spans="64:64">
      <c r="BL3757" s="69"/>
    </row>
    <row r="3758" spans="64:64">
      <c r="BL3758" s="69"/>
    </row>
    <row r="3759" spans="64:64">
      <c r="BL3759" s="69"/>
    </row>
    <row r="3760" spans="64:64">
      <c r="BL3760" s="69"/>
    </row>
    <row r="3761" spans="64:64">
      <c r="BL3761" s="69"/>
    </row>
    <row r="3762" spans="64:64">
      <c r="BL3762" s="69"/>
    </row>
    <row r="3763" spans="64:64">
      <c r="BL3763" s="69"/>
    </row>
    <row r="3764" spans="64:64">
      <c r="BL3764" s="69"/>
    </row>
    <row r="3765" spans="64:64">
      <c r="BL3765" s="69"/>
    </row>
    <row r="3766" spans="64:64">
      <c r="BL3766" s="69"/>
    </row>
    <row r="3767" spans="64:64">
      <c r="BL3767" s="69"/>
    </row>
    <row r="3768" spans="64:64">
      <c r="BL3768" s="69"/>
    </row>
    <row r="3769" spans="64:64">
      <c r="BL3769" s="69"/>
    </row>
    <row r="3770" spans="64:64">
      <c r="BL3770" s="69"/>
    </row>
    <row r="3771" spans="64:64">
      <c r="BL3771" s="69"/>
    </row>
    <row r="3772" spans="64:64">
      <c r="BL3772" s="69"/>
    </row>
    <row r="3773" spans="64:64">
      <c r="BL3773" s="69"/>
    </row>
    <row r="3774" spans="64:64">
      <c r="BL3774" s="69"/>
    </row>
    <row r="3775" spans="64:64">
      <c r="BL3775" s="69"/>
    </row>
    <row r="3776" spans="64:64">
      <c r="BL3776" s="69"/>
    </row>
    <row r="3777" spans="64:64">
      <c r="BL3777" s="69"/>
    </row>
    <row r="3778" spans="64:64">
      <c r="BL3778" s="69"/>
    </row>
    <row r="3779" spans="64:64">
      <c r="BL3779" s="69"/>
    </row>
    <row r="3780" spans="64:64">
      <c r="BL3780" s="69"/>
    </row>
    <row r="3781" spans="64:64">
      <c r="BL3781" s="69"/>
    </row>
    <row r="3782" spans="64:64">
      <c r="BL3782" s="69"/>
    </row>
    <row r="3783" spans="64:64">
      <c r="BL3783" s="69"/>
    </row>
    <row r="3784" spans="64:64">
      <c r="BL3784" s="69"/>
    </row>
    <row r="3785" spans="64:64">
      <c r="BL3785" s="69"/>
    </row>
    <row r="3786" spans="64:64">
      <c r="BL3786" s="69"/>
    </row>
    <row r="3787" spans="64:64">
      <c r="BL3787" s="69"/>
    </row>
    <row r="3788" spans="64:64">
      <c r="BL3788" s="69"/>
    </row>
    <row r="3789" spans="64:64">
      <c r="BL3789" s="69"/>
    </row>
    <row r="3790" spans="64:64">
      <c r="BL3790" s="69"/>
    </row>
    <row r="3791" spans="64:64">
      <c r="BL3791" s="69"/>
    </row>
    <row r="3792" spans="64:64">
      <c r="BL3792" s="69"/>
    </row>
    <row r="3793" spans="64:64">
      <c r="BL3793" s="69"/>
    </row>
    <row r="3794" spans="64:64">
      <c r="BL3794" s="69"/>
    </row>
    <row r="3795" spans="64:64">
      <c r="BL3795" s="69"/>
    </row>
    <row r="3796" spans="64:64">
      <c r="BL3796" s="69"/>
    </row>
    <row r="3797" spans="64:64">
      <c r="BL3797" s="69"/>
    </row>
    <row r="3798" spans="64:64">
      <c r="BL3798" s="69"/>
    </row>
    <row r="3799" spans="64:64">
      <c r="BL3799" s="69"/>
    </row>
    <row r="3800" spans="64:64">
      <c r="BL3800" s="69"/>
    </row>
    <row r="3801" spans="64:64">
      <c r="BL3801" s="69"/>
    </row>
    <row r="3802" spans="64:64">
      <c r="BL3802" s="69"/>
    </row>
    <row r="3803" spans="64:64">
      <c r="BL3803" s="69"/>
    </row>
    <row r="3804" spans="64:64">
      <c r="BL3804" s="69"/>
    </row>
    <row r="3805" spans="64:64">
      <c r="BL3805" s="69"/>
    </row>
    <row r="3806" spans="64:64">
      <c r="BL3806" s="69"/>
    </row>
    <row r="3807" spans="64:64">
      <c r="BL3807" s="69"/>
    </row>
    <row r="3808" spans="64:64">
      <c r="BL3808" s="69"/>
    </row>
    <row r="3809" spans="64:64">
      <c r="BL3809" s="69"/>
    </row>
    <row r="3810" spans="64:64">
      <c r="BL3810" s="69"/>
    </row>
    <row r="3811" spans="64:64">
      <c r="BL3811" s="69"/>
    </row>
    <row r="3812" spans="64:64">
      <c r="BL3812" s="69"/>
    </row>
    <row r="3813" spans="64:64">
      <c r="BL3813" s="69"/>
    </row>
    <row r="3814" spans="64:64">
      <c r="BL3814" s="69"/>
    </row>
    <row r="3815" spans="64:64">
      <c r="BL3815" s="69"/>
    </row>
    <row r="3816" spans="64:64">
      <c r="BL3816" s="69"/>
    </row>
    <row r="3817" spans="64:64">
      <c r="BL3817" s="69"/>
    </row>
    <row r="3818" spans="64:64">
      <c r="BL3818" s="69"/>
    </row>
    <row r="3819" spans="64:64">
      <c r="BL3819" s="69"/>
    </row>
    <row r="3820" spans="64:64">
      <c r="BL3820" s="69"/>
    </row>
    <row r="3821" spans="64:64">
      <c r="BL3821" s="69"/>
    </row>
    <row r="3822" spans="64:64">
      <c r="BL3822" s="69"/>
    </row>
    <row r="3823" spans="64:64">
      <c r="BL3823" s="69"/>
    </row>
    <row r="3824" spans="64:64">
      <c r="BL3824" s="69"/>
    </row>
    <row r="3825" spans="64:64">
      <c r="BL3825" s="69"/>
    </row>
    <row r="3826" spans="64:64">
      <c r="BL3826" s="69"/>
    </row>
    <row r="3827" spans="64:64">
      <c r="BL3827" s="69"/>
    </row>
    <row r="3828" spans="64:64">
      <c r="BL3828" s="69"/>
    </row>
    <row r="3829" spans="64:64">
      <c r="BL3829" s="69"/>
    </row>
    <row r="3830" spans="64:64">
      <c r="BL3830" s="69"/>
    </row>
    <row r="3831" spans="64:64">
      <c r="BL3831" s="69"/>
    </row>
    <row r="3832" spans="64:64">
      <c r="BL3832" s="69"/>
    </row>
    <row r="3833" spans="64:64">
      <c r="BL3833" s="69"/>
    </row>
    <row r="3834" spans="64:64">
      <c r="BL3834" s="69"/>
    </row>
    <row r="3835" spans="64:64">
      <c r="BL3835" s="69"/>
    </row>
    <row r="3836" spans="64:64">
      <c r="BL3836" s="69"/>
    </row>
    <row r="3837" spans="64:64">
      <c r="BL3837" s="69"/>
    </row>
    <row r="3838" spans="64:64">
      <c r="BL3838" s="69"/>
    </row>
    <row r="3839" spans="64:64">
      <c r="BL3839" s="69"/>
    </row>
    <row r="3840" spans="64:64">
      <c r="BL3840" s="69"/>
    </row>
    <row r="3841" spans="64:64">
      <c r="BL3841" s="69"/>
    </row>
    <row r="3842" spans="64:64">
      <c r="BL3842" s="69"/>
    </row>
    <row r="3843" spans="64:64">
      <c r="BL3843" s="69"/>
    </row>
    <row r="3844" spans="64:64">
      <c r="BL3844" s="69"/>
    </row>
    <row r="3845" spans="64:64">
      <c r="BL3845" s="69"/>
    </row>
    <row r="3846" spans="64:64">
      <c r="BL3846" s="69"/>
    </row>
    <row r="3847" spans="64:64">
      <c r="BL3847" s="69"/>
    </row>
    <row r="3848" spans="64:64">
      <c r="BL3848" s="69"/>
    </row>
    <row r="3849" spans="64:64">
      <c r="BL3849" s="69"/>
    </row>
    <row r="3850" spans="64:64">
      <c r="BL3850" s="69"/>
    </row>
    <row r="3851" spans="64:64">
      <c r="BL3851" s="69"/>
    </row>
    <row r="3852" spans="64:64">
      <c r="BL3852" s="69"/>
    </row>
    <row r="3853" spans="64:64">
      <c r="BL3853" s="69"/>
    </row>
    <row r="3854" spans="64:64">
      <c r="BL3854" s="69"/>
    </row>
    <row r="3855" spans="64:64">
      <c r="BL3855" s="69"/>
    </row>
    <row r="3856" spans="64:64">
      <c r="BL3856" s="69"/>
    </row>
    <row r="3857" spans="64:64">
      <c r="BL3857" s="69"/>
    </row>
    <row r="3858" spans="64:64">
      <c r="BL3858" s="69"/>
    </row>
    <row r="3859" spans="64:64">
      <c r="BL3859" s="69"/>
    </row>
    <row r="3860" spans="64:64">
      <c r="BL3860" s="69"/>
    </row>
    <row r="3861" spans="64:64">
      <c r="BL3861" s="69"/>
    </row>
    <row r="3862" spans="64:64">
      <c r="BL3862" s="69"/>
    </row>
    <row r="3863" spans="64:64">
      <c r="BL3863" s="69"/>
    </row>
    <row r="3864" spans="64:64">
      <c r="BL3864" s="69"/>
    </row>
    <row r="3865" spans="64:64">
      <c r="BL3865" s="69"/>
    </row>
    <row r="3866" spans="64:64">
      <c r="BL3866" s="69"/>
    </row>
    <row r="3867" spans="64:64">
      <c r="BL3867" s="69"/>
    </row>
    <row r="3868" spans="64:64">
      <c r="BL3868" s="69"/>
    </row>
    <row r="3869" spans="64:64">
      <c r="BL3869" s="69"/>
    </row>
    <row r="3870" spans="64:64">
      <c r="BL3870" s="69"/>
    </row>
    <row r="3871" spans="64:64">
      <c r="BL3871" s="69"/>
    </row>
    <row r="3872" spans="64:64">
      <c r="BL3872" s="69"/>
    </row>
    <row r="3873" spans="64:64">
      <c r="BL3873" s="69"/>
    </row>
    <row r="3874" spans="64:64">
      <c r="BL3874" s="69"/>
    </row>
    <row r="3875" spans="64:64">
      <c r="BL3875" s="69"/>
    </row>
    <row r="3876" spans="64:64">
      <c r="BL3876" s="69"/>
    </row>
    <row r="3877" spans="64:64">
      <c r="BL3877" s="69"/>
    </row>
    <row r="3878" spans="64:64">
      <c r="BL3878" s="69"/>
    </row>
    <row r="3879" spans="64:64">
      <c r="BL3879" s="69"/>
    </row>
    <row r="3880" spans="64:64">
      <c r="BL3880" s="69"/>
    </row>
    <row r="3881" spans="64:64">
      <c r="BL3881" s="69"/>
    </row>
    <row r="3882" spans="64:64">
      <c r="BL3882" s="69"/>
    </row>
    <row r="3883" spans="64:64">
      <c r="BL3883" s="69"/>
    </row>
    <row r="3884" spans="64:64">
      <c r="BL3884" s="69"/>
    </row>
    <row r="3885" spans="64:64">
      <c r="BL3885" s="69"/>
    </row>
    <row r="3886" spans="64:64">
      <c r="BL3886" s="69"/>
    </row>
    <row r="3887" spans="64:64">
      <c r="BL3887" s="69"/>
    </row>
    <row r="3888" spans="64:64">
      <c r="BL3888" s="69"/>
    </row>
    <row r="3889" spans="64:64">
      <c r="BL3889" s="69"/>
    </row>
    <row r="3890" spans="64:64">
      <c r="BL3890" s="69"/>
    </row>
    <row r="3891" spans="64:64">
      <c r="BL3891" s="69"/>
    </row>
    <row r="3892" spans="64:64">
      <c r="BL3892" s="69"/>
    </row>
    <row r="3893" spans="64:64">
      <c r="BL3893" s="69"/>
    </row>
    <row r="3894" spans="64:64">
      <c r="BL3894" s="69"/>
    </row>
    <row r="3895" spans="64:64">
      <c r="BL3895" s="69"/>
    </row>
    <row r="3896" spans="64:64">
      <c r="BL3896" s="69"/>
    </row>
    <row r="3897" spans="64:64">
      <c r="BL3897" s="69"/>
    </row>
    <row r="3898" spans="64:64">
      <c r="BL3898" s="69"/>
    </row>
    <row r="3899" spans="64:64">
      <c r="BL3899" s="69"/>
    </row>
    <row r="3900" spans="64:64">
      <c r="BL3900" s="69"/>
    </row>
    <row r="3901" spans="64:64">
      <c r="BL3901" s="69"/>
    </row>
    <row r="3902" spans="64:64">
      <c r="BL3902" s="69"/>
    </row>
    <row r="3903" spans="64:64">
      <c r="BL3903" s="69"/>
    </row>
    <row r="3904" spans="64:64">
      <c r="BL3904" s="69"/>
    </row>
    <row r="3905" spans="64:64">
      <c r="BL3905" s="69"/>
    </row>
    <row r="3906" spans="64:64">
      <c r="BL3906" s="69"/>
    </row>
    <row r="3907" spans="64:64">
      <c r="BL3907" s="69"/>
    </row>
    <row r="3908" spans="64:64">
      <c r="BL3908" s="69"/>
    </row>
    <row r="3909" spans="64:64">
      <c r="BL3909" s="69"/>
    </row>
    <row r="3910" spans="64:64">
      <c r="BL3910" s="69"/>
    </row>
    <row r="3911" spans="64:64">
      <c r="BL3911" s="69"/>
    </row>
    <row r="3912" spans="64:64">
      <c r="BL3912" s="69"/>
    </row>
    <row r="3913" spans="64:64">
      <c r="BL3913" s="69"/>
    </row>
    <row r="3914" spans="64:64">
      <c r="BL3914" s="69"/>
    </row>
    <row r="3915" spans="64:64">
      <c r="BL3915" s="69"/>
    </row>
    <row r="3916" spans="64:64">
      <c r="BL3916" s="69"/>
    </row>
    <row r="3917" spans="64:64">
      <c r="BL3917" s="69"/>
    </row>
    <row r="3918" spans="64:64">
      <c r="BL3918" s="69"/>
    </row>
    <row r="3919" spans="64:64">
      <c r="BL3919" s="69"/>
    </row>
    <row r="3920" spans="64:64">
      <c r="BL3920" s="69"/>
    </row>
    <row r="3921" spans="64:64">
      <c r="BL3921" s="69"/>
    </row>
    <row r="3922" spans="64:64">
      <c r="BL3922" s="69"/>
    </row>
    <row r="3923" spans="64:64">
      <c r="BL3923" s="69"/>
    </row>
    <row r="3924" spans="64:64">
      <c r="BL3924" s="69"/>
    </row>
    <row r="3925" spans="64:64">
      <c r="BL3925" s="69"/>
    </row>
    <row r="3926" spans="64:64">
      <c r="BL3926" s="69"/>
    </row>
    <row r="3927" spans="64:64">
      <c r="BL3927" s="69"/>
    </row>
    <row r="3928" spans="64:64">
      <c r="BL3928" s="69"/>
    </row>
    <row r="3929" spans="64:64">
      <c r="BL3929" s="69"/>
    </row>
    <row r="3930" spans="64:64">
      <c r="BL3930" s="69"/>
    </row>
    <row r="3931" spans="64:64">
      <c r="BL3931" s="69"/>
    </row>
    <row r="3932" spans="64:64">
      <c r="BL3932" s="69"/>
    </row>
    <row r="3933" spans="64:64">
      <c r="BL3933" s="69"/>
    </row>
    <row r="3934" spans="64:64">
      <c r="BL3934" s="69"/>
    </row>
    <row r="3935" spans="64:64">
      <c r="BL3935" s="69"/>
    </row>
    <row r="3936" spans="64:64">
      <c r="BL3936" s="69"/>
    </row>
    <row r="3937" spans="64:64">
      <c r="BL3937" s="69"/>
    </row>
    <row r="3938" spans="64:64">
      <c r="BL3938" s="69"/>
    </row>
    <row r="3939" spans="64:64">
      <c r="BL3939" s="69"/>
    </row>
    <row r="3940" spans="64:64">
      <c r="BL3940" s="69"/>
    </row>
    <row r="3941" spans="64:64">
      <c r="BL3941" s="69"/>
    </row>
    <row r="3942" spans="64:64">
      <c r="BL3942" s="69"/>
    </row>
    <row r="3943" spans="64:64">
      <c r="BL3943" s="69"/>
    </row>
    <row r="3944" spans="64:64">
      <c r="BL3944" s="69"/>
    </row>
    <row r="3945" spans="64:64">
      <c r="BL3945" s="69"/>
    </row>
    <row r="3946" spans="64:64">
      <c r="BL3946" s="69"/>
    </row>
    <row r="3947" spans="64:64">
      <c r="BL3947" s="69"/>
    </row>
    <row r="3948" spans="64:64">
      <c r="BL3948" s="69"/>
    </row>
    <row r="3949" spans="64:64">
      <c r="BL3949" s="69"/>
    </row>
    <row r="3950" spans="64:64">
      <c r="BL3950" s="69"/>
    </row>
    <row r="3951" spans="64:64">
      <c r="BL3951" s="69"/>
    </row>
    <row r="3952" spans="64:64">
      <c r="BL3952" s="69"/>
    </row>
    <row r="3953" spans="64:64">
      <c r="BL3953" s="69"/>
    </row>
    <row r="3954" spans="64:64">
      <c r="BL3954" s="69"/>
    </row>
    <row r="3955" spans="64:64">
      <c r="BL3955" s="69"/>
    </row>
    <row r="3956" spans="64:64">
      <c r="BL3956" s="69"/>
    </row>
    <row r="3957" spans="64:64">
      <c r="BL3957" s="69"/>
    </row>
    <row r="3958" spans="64:64">
      <c r="BL3958" s="69"/>
    </row>
    <row r="3959" spans="64:64">
      <c r="BL3959" s="69"/>
    </row>
    <row r="3960" spans="64:64">
      <c r="BL3960" s="69"/>
    </row>
    <row r="3961" spans="64:64">
      <c r="BL3961" s="69"/>
    </row>
    <row r="3962" spans="64:64">
      <c r="BL3962" s="69"/>
    </row>
    <row r="3963" spans="64:64">
      <c r="BL3963" s="69"/>
    </row>
    <row r="3964" spans="64:64">
      <c r="BL3964" s="69"/>
    </row>
    <row r="3965" spans="64:64">
      <c r="BL3965" s="69"/>
    </row>
    <row r="3966" spans="64:64">
      <c r="BL3966" s="69"/>
    </row>
    <row r="3967" spans="64:64">
      <c r="BL3967" s="69"/>
    </row>
    <row r="3968" spans="64:64">
      <c r="BL3968" s="69"/>
    </row>
    <row r="3969" spans="64:64">
      <c r="BL3969" s="69"/>
    </row>
    <row r="3970" spans="64:64">
      <c r="BL3970" s="69"/>
    </row>
    <row r="3971" spans="64:64">
      <c r="BL3971" s="69"/>
    </row>
    <row r="3972" spans="64:64">
      <c r="BL3972" s="69"/>
    </row>
    <row r="3973" spans="64:64">
      <c r="BL3973" s="69"/>
    </row>
    <row r="3974" spans="64:64">
      <c r="BL3974" s="69"/>
    </row>
    <row r="3975" spans="64:64">
      <c r="BL3975" s="69"/>
    </row>
    <row r="3976" spans="64:64">
      <c r="BL3976" s="69"/>
    </row>
    <row r="3977" spans="64:64">
      <c r="BL3977" s="69"/>
    </row>
    <row r="3978" spans="64:64">
      <c r="BL3978" s="69"/>
    </row>
    <row r="3979" spans="64:64">
      <c r="BL3979" s="69"/>
    </row>
    <row r="3980" spans="64:64">
      <c r="BL3980" s="69"/>
    </row>
    <row r="3981" spans="64:64">
      <c r="BL3981" s="69"/>
    </row>
    <row r="3982" spans="64:64">
      <c r="BL3982" s="69"/>
    </row>
    <row r="3983" spans="64:64">
      <c r="BL3983" s="69"/>
    </row>
    <row r="3984" spans="64:64">
      <c r="BL3984" s="69"/>
    </row>
    <row r="3985" spans="64:64">
      <c r="BL3985" s="69"/>
    </row>
    <row r="3986" spans="64:64">
      <c r="BL3986" s="69"/>
    </row>
    <row r="3987" spans="64:64">
      <c r="BL3987" s="69"/>
    </row>
    <row r="3988" spans="64:64">
      <c r="BL3988" s="69"/>
    </row>
    <row r="3989" spans="64:64">
      <c r="BL3989" s="69"/>
    </row>
    <row r="3990" spans="64:64">
      <c r="BL3990" s="69"/>
    </row>
    <row r="3991" spans="64:64">
      <c r="BL3991" s="69"/>
    </row>
    <row r="3992" spans="64:64">
      <c r="BL3992" s="69"/>
    </row>
    <row r="3993" spans="64:64">
      <c r="BL3993" s="69"/>
    </row>
    <row r="3994" spans="64:64">
      <c r="BL3994" s="69"/>
    </row>
    <row r="3995" spans="64:64">
      <c r="BL3995" s="69"/>
    </row>
    <row r="3996" spans="64:64">
      <c r="BL3996" s="69"/>
    </row>
    <row r="3997" spans="64:64">
      <c r="BL3997" s="69"/>
    </row>
    <row r="3998" spans="64:64">
      <c r="BL3998" s="69"/>
    </row>
    <row r="3999" spans="64:64">
      <c r="BL3999" s="69"/>
    </row>
    <row r="4000" spans="64:64">
      <c r="BL4000" s="69"/>
    </row>
    <row r="4001" spans="64:64">
      <c r="BL4001" s="69"/>
    </row>
    <row r="4002" spans="64:64">
      <c r="BL4002" s="69"/>
    </row>
    <row r="4003" spans="64:64">
      <c r="BL4003" s="69"/>
    </row>
    <row r="4004" spans="64:64">
      <c r="BL4004" s="69"/>
    </row>
    <row r="4005" spans="64:64">
      <c r="BL4005" s="69"/>
    </row>
    <row r="4006" spans="64:64">
      <c r="BL4006" s="69"/>
    </row>
    <row r="4007" spans="64:64">
      <c r="BL4007" s="69"/>
    </row>
    <row r="4008" spans="64:64">
      <c r="BL4008" s="69"/>
    </row>
    <row r="4009" spans="64:64">
      <c r="BL4009" s="69"/>
    </row>
    <row r="4010" spans="64:64">
      <c r="BL4010" s="69"/>
    </row>
    <row r="4011" spans="64:64">
      <c r="BL4011" s="69"/>
    </row>
    <row r="4012" spans="64:64">
      <c r="BL4012" s="69"/>
    </row>
    <row r="4013" spans="64:64">
      <c r="BL4013" s="69"/>
    </row>
    <row r="4014" spans="64:64">
      <c r="BL4014" s="69"/>
    </row>
    <row r="4015" spans="64:64">
      <c r="BL4015" s="69"/>
    </row>
    <row r="4016" spans="64:64">
      <c r="BL4016" s="69"/>
    </row>
    <row r="4017" spans="64:64">
      <c r="BL4017" s="69"/>
    </row>
    <row r="4018" spans="64:64">
      <c r="BL4018" s="69"/>
    </row>
    <row r="4019" spans="64:64">
      <c r="BL4019" s="69"/>
    </row>
    <row r="4020" spans="64:64">
      <c r="BL4020" s="69"/>
    </row>
    <row r="4021" spans="64:64">
      <c r="BL4021" s="69"/>
    </row>
    <row r="4022" spans="64:64">
      <c r="BL4022" s="69"/>
    </row>
    <row r="4023" spans="64:64">
      <c r="BL4023" s="69"/>
    </row>
    <row r="4024" spans="64:64">
      <c r="BL4024" s="69"/>
    </row>
    <row r="4025" spans="64:64">
      <c r="BL4025" s="69"/>
    </row>
    <row r="4026" spans="64:64">
      <c r="BL4026" s="69"/>
    </row>
    <row r="4027" spans="64:64">
      <c r="BL4027" s="69"/>
    </row>
    <row r="4028" spans="64:64">
      <c r="BL4028" s="69"/>
    </row>
    <row r="4029" spans="64:64">
      <c r="BL4029" s="69"/>
    </row>
    <row r="4030" spans="64:64">
      <c r="BL4030" s="69"/>
    </row>
    <row r="4031" spans="64:64">
      <c r="BL4031" s="69"/>
    </row>
    <row r="4032" spans="64:64">
      <c r="BL4032" s="69"/>
    </row>
    <row r="4033" spans="64:64">
      <c r="BL4033" s="69"/>
    </row>
    <row r="4034" spans="64:64">
      <c r="BL4034" s="69"/>
    </row>
    <row r="4035" spans="64:64">
      <c r="BL4035" s="69"/>
    </row>
    <row r="4036" spans="64:64">
      <c r="BL4036" s="69"/>
    </row>
    <row r="4037" spans="64:64">
      <c r="BL4037" s="69"/>
    </row>
    <row r="4038" spans="64:64">
      <c r="BL4038" s="69"/>
    </row>
    <row r="4039" spans="64:64">
      <c r="BL4039" s="69"/>
    </row>
    <row r="4040" spans="64:64">
      <c r="BL4040" s="69"/>
    </row>
    <row r="4041" spans="64:64">
      <c r="BL4041" s="69"/>
    </row>
    <row r="4042" spans="64:64">
      <c r="BL4042" s="69"/>
    </row>
    <row r="4043" spans="64:64">
      <c r="BL4043" s="69"/>
    </row>
    <row r="4044" spans="64:64">
      <c r="BL4044" s="69"/>
    </row>
    <row r="4045" spans="64:64">
      <c r="BL4045" s="69"/>
    </row>
    <row r="4046" spans="64:64">
      <c r="BL4046" s="69"/>
    </row>
    <row r="4047" spans="64:64">
      <c r="BL4047" s="69"/>
    </row>
    <row r="4048" spans="64:64">
      <c r="BL4048" s="69"/>
    </row>
    <row r="4049" spans="64:64">
      <c r="BL4049" s="69"/>
    </row>
    <row r="4050" spans="64:64">
      <c r="BL4050" s="69"/>
    </row>
    <row r="4051" spans="64:64">
      <c r="BL4051" s="69"/>
    </row>
    <row r="4052" spans="64:64">
      <c r="BL4052" s="69"/>
    </row>
    <row r="4053" spans="64:64">
      <c r="BL4053" s="69"/>
    </row>
    <row r="4054" spans="64:64">
      <c r="BL4054" s="69"/>
    </row>
    <row r="4055" spans="64:64">
      <c r="BL4055" s="69"/>
    </row>
    <row r="4056" spans="64:64">
      <c r="BL4056" s="69"/>
    </row>
    <row r="4057" spans="64:64">
      <c r="BL4057" s="69"/>
    </row>
    <row r="4058" spans="64:64">
      <c r="BL4058" s="69"/>
    </row>
    <row r="4059" spans="64:64">
      <c r="BL4059" s="69"/>
    </row>
    <row r="4060" spans="64:64">
      <c r="BL4060" s="69"/>
    </row>
    <row r="4061" spans="64:64">
      <c r="BL4061" s="69"/>
    </row>
    <row r="4062" spans="64:64">
      <c r="BL4062" s="69"/>
    </row>
    <row r="4063" spans="64:64">
      <c r="BL4063" s="69"/>
    </row>
    <row r="4064" spans="64:64">
      <c r="BL4064" s="69"/>
    </row>
    <row r="4065" spans="64:64">
      <c r="BL4065" s="69"/>
    </row>
    <row r="4066" spans="64:64">
      <c r="BL4066" s="69"/>
    </row>
    <row r="4067" spans="64:64">
      <c r="BL4067" s="69"/>
    </row>
    <row r="4068" spans="64:64">
      <c r="BL4068" s="69"/>
    </row>
    <row r="4069" spans="64:64">
      <c r="BL4069" s="69"/>
    </row>
    <row r="4070" spans="64:64">
      <c r="BL4070" s="69"/>
    </row>
    <row r="4071" spans="64:64">
      <c r="BL4071" s="69"/>
    </row>
    <row r="4072" spans="64:64">
      <c r="BL4072" s="69"/>
    </row>
    <row r="4073" spans="64:64">
      <c r="BL4073" s="69"/>
    </row>
    <row r="4074" spans="64:64">
      <c r="BL4074" s="69"/>
    </row>
    <row r="4075" spans="64:64">
      <c r="BL4075" s="69"/>
    </row>
    <row r="4076" spans="64:64">
      <c r="BL4076" s="69"/>
    </row>
    <row r="4077" spans="64:64">
      <c r="BL4077" s="69"/>
    </row>
    <row r="4078" spans="64:64">
      <c r="BL4078" s="69"/>
    </row>
    <row r="4079" spans="64:64">
      <c r="BL4079" s="69"/>
    </row>
    <row r="4080" spans="64:64">
      <c r="BL4080" s="69"/>
    </row>
    <row r="4081" spans="64:64">
      <c r="BL4081" s="69"/>
    </row>
    <row r="4082" spans="64:64">
      <c r="BL4082" s="69"/>
    </row>
    <row r="4083" spans="64:64">
      <c r="BL4083" s="69"/>
    </row>
    <row r="4084" spans="64:64">
      <c r="BL4084" s="69"/>
    </row>
    <row r="4085" spans="64:64">
      <c r="BL4085" s="69"/>
    </row>
    <row r="4086" spans="64:64">
      <c r="BL4086" s="69"/>
    </row>
    <row r="4087" spans="64:64">
      <c r="BL4087" s="69"/>
    </row>
    <row r="4088" spans="64:64">
      <c r="BL4088" s="69"/>
    </row>
    <row r="4089" spans="64:64">
      <c r="BL4089" s="69"/>
    </row>
    <row r="4090" spans="64:64">
      <c r="BL4090" s="69"/>
    </row>
    <row r="4091" spans="64:64">
      <c r="BL4091" s="69"/>
    </row>
    <row r="4092" spans="64:64">
      <c r="BL4092" s="69"/>
    </row>
    <row r="4093" spans="64:64">
      <c r="BL4093" s="69"/>
    </row>
    <row r="4094" spans="64:64">
      <c r="BL4094" s="69"/>
    </row>
    <row r="4095" spans="64:64">
      <c r="BL4095" s="69"/>
    </row>
    <row r="4096" spans="64:64">
      <c r="BL4096" s="69"/>
    </row>
    <row r="4097" spans="64:64">
      <c r="BL4097" s="69"/>
    </row>
    <row r="4098" spans="64:64">
      <c r="BL4098" s="69"/>
    </row>
    <row r="4099" spans="64:64">
      <c r="BL4099" s="69"/>
    </row>
    <row r="4100" spans="64:64">
      <c r="BL4100" s="69"/>
    </row>
    <row r="4101" spans="64:64">
      <c r="BL4101" s="69"/>
    </row>
    <row r="4102" spans="64:64">
      <c r="BL4102" s="69"/>
    </row>
    <row r="4103" spans="64:64">
      <c r="BL4103" s="69"/>
    </row>
    <row r="4104" spans="64:64">
      <c r="BL4104" s="69"/>
    </row>
    <row r="4105" spans="64:64">
      <c r="BL4105" s="69"/>
    </row>
    <row r="4106" spans="64:64">
      <c r="BL4106" s="69"/>
    </row>
    <row r="4107" spans="64:64">
      <c r="BL4107" s="69"/>
    </row>
    <row r="4108" spans="64:64">
      <c r="BL4108" s="69"/>
    </row>
    <row r="4109" spans="64:64">
      <c r="BL4109" s="69"/>
    </row>
    <row r="4110" spans="64:64">
      <c r="BL4110" s="69"/>
    </row>
    <row r="4111" spans="64:64">
      <c r="BL4111" s="69"/>
    </row>
    <row r="4112" spans="64:64">
      <c r="BL4112" s="69"/>
    </row>
    <row r="4113" spans="64:64">
      <c r="BL4113" s="69"/>
    </row>
    <row r="4114" spans="64:64">
      <c r="BL4114" s="69"/>
    </row>
    <row r="4115" spans="64:64">
      <c r="BL4115" s="69"/>
    </row>
    <row r="4116" spans="64:64">
      <c r="BL4116" s="69"/>
    </row>
    <row r="4117" spans="64:64">
      <c r="BL4117" s="69"/>
    </row>
    <row r="4118" spans="64:64">
      <c r="BL4118" s="69"/>
    </row>
    <row r="4119" spans="64:64">
      <c r="BL4119" s="69"/>
    </row>
    <row r="4120" spans="64:64">
      <c r="BL4120" s="69"/>
    </row>
    <row r="4121" spans="64:64">
      <c r="BL4121" s="69"/>
    </row>
    <row r="4122" spans="64:64">
      <c r="BL4122" s="69"/>
    </row>
    <row r="4123" spans="64:64">
      <c r="BL4123" s="69"/>
    </row>
    <row r="4124" spans="64:64">
      <c r="BL4124" s="69"/>
    </row>
    <row r="4125" spans="64:64">
      <c r="BL4125" s="69"/>
    </row>
    <row r="4126" spans="64:64">
      <c r="BL4126" s="69"/>
    </row>
    <row r="4127" spans="64:64">
      <c r="BL4127" s="69"/>
    </row>
    <row r="4128" spans="64:64">
      <c r="BL4128" s="69"/>
    </row>
    <row r="4129" spans="64:64">
      <c r="BL4129" s="69"/>
    </row>
    <row r="4130" spans="64:64">
      <c r="BL4130" s="69"/>
    </row>
    <row r="4131" spans="64:64">
      <c r="BL4131" s="69"/>
    </row>
    <row r="4132" spans="64:64">
      <c r="BL4132" s="69"/>
    </row>
    <row r="4133" spans="64:64">
      <c r="BL4133" s="69"/>
    </row>
    <row r="4134" spans="64:64">
      <c r="BL4134" s="69"/>
    </row>
    <row r="4135" spans="64:64">
      <c r="BL4135" s="69"/>
    </row>
    <row r="4136" spans="64:64">
      <c r="BL4136" s="69"/>
    </row>
    <row r="4137" spans="64:64">
      <c r="BL4137" s="69"/>
    </row>
    <row r="4138" spans="64:64">
      <c r="BL4138" s="69"/>
    </row>
    <row r="4139" spans="64:64">
      <c r="BL4139" s="69"/>
    </row>
    <row r="4140" spans="64:64">
      <c r="BL4140" s="69"/>
    </row>
    <row r="4141" spans="64:64">
      <c r="BL4141" s="69"/>
    </row>
    <row r="4142" spans="64:64">
      <c r="BL4142" s="69"/>
    </row>
    <row r="4143" spans="64:64">
      <c r="BL4143" s="69"/>
    </row>
    <row r="4144" spans="64:64">
      <c r="BL4144" s="69"/>
    </row>
    <row r="4145" spans="64:64">
      <c r="BL4145" s="69"/>
    </row>
    <row r="4146" spans="64:64">
      <c r="BL4146" s="69"/>
    </row>
    <row r="4147" spans="64:64">
      <c r="BL4147" s="69"/>
    </row>
    <row r="4148" spans="64:64">
      <c r="BL4148" s="69"/>
    </row>
    <row r="4149" spans="64:64">
      <c r="BL4149" s="69"/>
    </row>
    <row r="4150" spans="64:64">
      <c r="BL4150" s="69"/>
    </row>
    <row r="4151" spans="64:64">
      <c r="BL4151" s="69"/>
    </row>
    <row r="4152" spans="64:64">
      <c r="BL4152" s="69"/>
    </row>
    <row r="4153" spans="64:64">
      <c r="BL4153" s="69"/>
    </row>
    <row r="4154" spans="64:64">
      <c r="BL4154" s="69"/>
    </row>
    <row r="4155" spans="64:64">
      <c r="BL4155" s="69"/>
    </row>
    <row r="4156" spans="64:64">
      <c r="BL4156" s="69"/>
    </row>
    <row r="4157" spans="64:64">
      <c r="BL4157" s="69"/>
    </row>
    <row r="4158" spans="64:64">
      <c r="BL4158" s="69"/>
    </row>
    <row r="4159" spans="64:64">
      <c r="BL4159" s="69"/>
    </row>
    <row r="4160" spans="64:64">
      <c r="BL4160" s="69"/>
    </row>
    <row r="4161" spans="64:64">
      <c r="BL4161" s="69"/>
    </row>
    <row r="4162" spans="64:64">
      <c r="BL4162" s="69"/>
    </row>
    <row r="4163" spans="64:64">
      <c r="BL4163" s="69"/>
    </row>
    <row r="4164" spans="64:64">
      <c r="BL4164" s="69"/>
    </row>
    <row r="4165" spans="64:64">
      <c r="BL4165" s="69"/>
    </row>
    <row r="4166" spans="64:64">
      <c r="BL4166" s="69"/>
    </row>
    <row r="4167" spans="64:64">
      <c r="BL4167" s="69"/>
    </row>
    <row r="4168" spans="64:64">
      <c r="BL4168" s="69"/>
    </row>
    <row r="4169" spans="64:64">
      <c r="BL4169" s="69"/>
    </row>
    <row r="4170" spans="64:64">
      <c r="BL4170" s="69"/>
    </row>
    <row r="4171" spans="64:64">
      <c r="BL4171" s="69"/>
    </row>
    <row r="4172" spans="64:64">
      <c r="BL4172" s="69"/>
    </row>
    <row r="4173" spans="64:64">
      <c r="BL4173" s="69"/>
    </row>
    <row r="4174" spans="64:64">
      <c r="BL4174" s="69"/>
    </row>
    <row r="4175" spans="64:64">
      <c r="BL4175" s="69"/>
    </row>
    <row r="4176" spans="64:64">
      <c r="BL4176" s="69"/>
    </row>
    <row r="4177" spans="64:64">
      <c r="BL4177" s="69"/>
    </row>
    <row r="4178" spans="64:64">
      <c r="BL4178" s="69"/>
    </row>
    <row r="4179" spans="64:64">
      <c r="BL4179" s="69"/>
    </row>
    <row r="4180" spans="64:64">
      <c r="BL4180" s="69"/>
    </row>
    <row r="4181" spans="64:64">
      <c r="BL4181" s="69"/>
    </row>
    <row r="4182" spans="64:64">
      <c r="BL4182" s="69"/>
    </row>
    <row r="4183" spans="64:64">
      <c r="BL4183" s="69"/>
    </row>
    <row r="4184" spans="64:64">
      <c r="BL4184" s="69"/>
    </row>
    <row r="4185" spans="64:64">
      <c r="BL4185" s="69"/>
    </row>
    <row r="4186" spans="64:64">
      <c r="BL4186" s="69"/>
    </row>
    <row r="4187" spans="64:64">
      <c r="BL4187" s="69"/>
    </row>
    <row r="4188" spans="64:64">
      <c r="BL4188" s="69"/>
    </row>
    <row r="4189" spans="64:64">
      <c r="BL4189" s="69"/>
    </row>
    <row r="4190" spans="64:64">
      <c r="BL4190" s="69"/>
    </row>
    <row r="4191" spans="64:64">
      <c r="BL4191" s="69"/>
    </row>
    <row r="4192" spans="64:64">
      <c r="BL4192" s="69"/>
    </row>
    <row r="4193" spans="64:64">
      <c r="BL4193" s="69"/>
    </row>
    <row r="4194" spans="64:64">
      <c r="BL4194" s="69"/>
    </row>
    <row r="4195" spans="64:64">
      <c r="BL4195" s="69"/>
    </row>
    <row r="4196" spans="64:64">
      <c r="BL4196" s="69"/>
    </row>
    <row r="4197" spans="64:64">
      <c r="BL4197" s="69"/>
    </row>
    <row r="4198" spans="64:64">
      <c r="BL4198" s="69"/>
    </row>
    <row r="4199" spans="64:64">
      <c r="BL4199" s="69"/>
    </row>
    <row r="4200" spans="64:64">
      <c r="BL4200" s="69"/>
    </row>
    <row r="4201" spans="64:64">
      <c r="BL4201" s="69"/>
    </row>
    <row r="4202" spans="64:64">
      <c r="BL4202" s="69"/>
    </row>
    <row r="4203" spans="64:64">
      <c r="BL4203" s="69"/>
    </row>
    <row r="4204" spans="64:64">
      <c r="BL4204" s="69"/>
    </row>
    <row r="4205" spans="64:64">
      <c r="BL4205" s="69"/>
    </row>
    <row r="4206" spans="64:64">
      <c r="BL4206" s="69"/>
    </row>
    <row r="4207" spans="64:64">
      <c r="BL4207" s="69"/>
    </row>
    <row r="4208" spans="64:64">
      <c r="BL4208" s="69"/>
    </row>
    <row r="4209" spans="64:64">
      <c r="BL4209" s="69"/>
    </row>
    <row r="4210" spans="64:64">
      <c r="BL4210" s="69"/>
    </row>
    <row r="4211" spans="64:64">
      <c r="BL4211" s="69"/>
    </row>
    <row r="4212" spans="64:64">
      <c r="BL4212" s="69"/>
    </row>
    <row r="4213" spans="64:64">
      <c r="BL4213" s="69"/>
    </row>
    <row r="4214" spans="64:64">
      <c r="BL4214" s="69"/>
    </row>
    <row r="4215" spans="64:64">
      <c r="BL4215" s="69"/>
    </row>
    <row r="4216" spans="64:64">
      <c r="BL4216" s="69"/>
    </row>
    <row r="4217" spans="64:64">
      <c r="BL4217" s="69"/>
    </row>
    <row r="4218" spans="64:64">
      <c r="BL4218" s="69"/>
    </row>
    <row r="4219" spans="64:64">
      <c r="BL4219" s="69"/>
    </row>
    <row r="4220" spans="64:64">
      <c r="BL4220" s="69"/>
    </row>
    <row r="4221" spans="64:64">
      <c r="BL4221" s="69"/>
    </row>
    <row r="4222" spans="64:64">
      <c r="BL4222" s="69"/>
    </row>
    <row r="4223" spans="64:64">
      <c r="BL4223" s="69"/>
    </row>
    <row r="4224" spans="64:64">
      <c r="BL4224" s="69"/>
    </row>
    <row r="4225" spans="64:64">
      <c r="BL4225" s="69"/>
    </row>
    <row r="4226" spans="64:64">
      <c r="BL4226" s="69"/>
    </row>
    <row r="4227" spans="64:64">
      <c r="BL4227" s="69"/>
    </row>
    <row r="4228" spans="64:64">
      <c r="BL4228" s="69"/>
    </row>
    <row r="4229" spans="64:64">
      <c r="BL4229" s="69"/>
    </row>
    <row r="4230" spans="64:64">
      <c r="BL4230" s="69"/>
    </row>
    <row r="4231" spans="64:64">
      <c r="BL4231" s="69"/>
    </row>
    <row r="4232" spans="64:64">
      <c r="BL4232" s="69"/>
    </row>
    <row r="4233" spans="64:64">
      <c r="BL4233" s="69"/>
    </row>
    <row r="4234" spans="64:64">
      <c r="BL4234" s="69"/>
    </row>
    <row r="4235" spans="64:64">
      <c r="BL4235" s="69"/>
    </row>
    <row r="4236" spans="64:64">
      <c r="BL4236" s="69"/>
    </row>
    <row r="4237" spans="64:64">
      <c r="BL4237" s="69"/>
    </row>
    <row r="4238" spans="64:64">
      <c r="BL4238" s="69"/>
    </row>
    <row r="4239" spans="64:64">
      <c r="BL4239" s="69"/>
    </row>
    <row r="4240" spans="64:64">
      <c r="BL4240" s="69"/>
    </row>
    <row r="4241" spans="64:64">
      <c r="BL4241" s="69"/>
    </row>
    <row r="4242" spans="64:64">
      <c r="BL4242" s="69"/>
    </row>
    <row r="4243" spans="64:64">
      <c r="BL4243" s="69"/>
    </row>
    <row r="4244" spans="64:64">
      <c r="BL4244" s="69"/>
    </row>
    <row r="4245" spans="64:64">
      <c r="BL4245" s="69"/>
    </row>
    <row r="4246" spans="64:64">
      <c r="BL4246" s="69"/>
    </row>
    <row r="4247" spans="64:64">
      <c r="BL4247" s="69"/>
    </row>
    <row r="4248" spans="64:64">
      <c r="BL4248" s="69"/>
    </row>
    <row r="4249" spans="64:64">
      <c r="BL4249" s="69"/>
    </row>
    <row r="4250" spans="64:64">
      <c r="BL4250" s="69"/>
    </row>
    <row r="4251" spans="64:64">
      <c r="BL4251" s="69"/>
    </row>
    <row r="4252" spans="64:64">
      <c r="BL4252" s="69"/>
    </row>
    <row r="4253" spans="64:64">
      <c r="BL4253" s="69"/>
    </row>
    <row r="4254" spans="64:64">
      <c r="BL4254" s="69"/>
    </row>
    <row r="4255" spans="64:64">
      <c r="BL4255" s="69"/>
    </row>
    <row r="4256" spans="64:64">
      <c r="BL4256" s="69"/>
    </row>
    <row r="4257" spans="64:64">
      <c r="BL4257" s="69"/>
    </row>
    <row r="4258" spans="64:64">
      <c r="BL4258" s="69"/>
    </row>
    <row r="4259" spans="64:64">
      <c r="BL4259" s="69"/>
    </row>
    <row r="4260" spans="64:64">
      <c r="BL4260" s="69"/>
    </row>
    <row r="4261" spans="64:64">
      <c r="BL4261" s="69"/>
    </row>
    <row r="4262" spans="64:64">
      <c r="BL4262" s="69"/>
    </row>
    <row r="4263" spans="64:64">
      <c r="BL4263" s="69"/>
    </row>
    <row r="4264" spans="64:64">
      <c r="BL4264" s="69"/>
    </row>
    <row r="4265" spans="64:64">
      <c r="BL4265" s="69"/>
    </row>
    <row r="4266" spans="64:64">
      <c r="BL4266" s="69"/>
    </row>
    <row r="4267" spans="64:64">
      <c r="BL4267" s="69"/>
    </row>
    <row r="4268" spans="64:64">
      <c r="BL4268" s="69"/>
    </row>
    <row r="4269" spans="64:64">
      <c r="BL4269" s="69"/>
    </row>
    <row r="4270" spans="64:64">
      <c r="BL4270" s="69"/>
    </row>
    <row r="4271" spans="64:64">
      <c r="BL4271" s="69"/>
    </row>
    <row r="4272" spans="64:64">
      <c r="BL4272" s="69"/>
    </row>
    <row r="4273" spans="64:64">
      <c r="BL4273" s="69"/>
    </row>
    <row r="4274" spans="64:64">
      <c r="BL4274" s="69"/>
    </row>
    <row r="4275" spans="64:64">
      <c r="BL4275" s="69"/>
    </row>
    <row r="4276" spans="64:64">
      <c r="BL4276" s="69"/>
    </row>
    <row r="4277" spans="64:64">
      <c r="BL4277" s="69"/>
    </row>
    <row r="4278" spans="64:64">
      <c r="BL4278" s="69"/>
    </row>
    <row r="4279" spans="64:64">
      <c r="BL4279" s="69"/>
    </row>
    <row r="4280" spans="64:64">
      <c r="BL4280" s="69"/>
    </row>
    <row r="4281" spans="64:64">
      <c r="BL4281" s="69"/>
    </row>
    <row r="4282" spans="64:64">
      <c r="BL4282" s="69"/>
    </row>
    <row r="4283" spans="64:64">
      <c r="BL4283" s="69"/>
    </row>
    <row r="4284" spans="64:64">
      <c r="BL4284" s="69"/>
    </row>
    <row r="4285" spans="64:64">
      <c r="BL4285" s="69"/>
    </row>
    <row r="4286" spans="64:64">
      <c r="BL4286" s="69"/>
    </row>
    <row r="4287" spans="64:64">
      <c r="BL4287" s="69"/>
    </row>
    <row r="4288" spans="64:64">
      <c r="BL4288" s="69"/>
    </row>
    <row r="4289" spans="64:64">
      <c r="BL4289" s="69"/>
    </row>
    <row r="4290" spans="64:64">
      <c r="BL4290" s="69"/>
    </row>
    <row r="4291" spans="64:64">
      <c r="BL4291" s="69"/>
    </row>
    <row r="4292" spans="64:64">
      <c r="BL4292" s="69"/>
    </row>
    <row r="4293" spans="64:64">
      <c r="BL4293" s="69"/>
    </row>
    <row r="4294" spans="64:64">
      <c r="BL4294" s="69"/>
    </row>
    <row r="4295" spans="64:64">
      <c r="BL4295" s="69"/>
    </row>
    <row r="4296" spans="64:64">
      <c r="BL4296" s="69"/>
    </row>
    <row r="4297" spans="64:64">
      <c r="BL4297" s="69"/>
    </row>
    <row r="4298" spans="64:64">
      <c r="BL4298" s="69"/>
    </row>
    <row r="4299" spans="64:64">
      <c r="BL4299" s="69"/>
    </row>
    <row r="4300" spans="64:64">
      <c r="BL4300" s="69"/>
    </row>
    <row r="4301" spans="64:64">
      <c r="BL4301" s="69"/>
    </row>
    <row r="4302" spans="64:64">
      <c r="BL4302" s="69"/>
    </row>
    <row r="4303" spans="64:64">
      <c r="BL4303" s="69"/>
    </row>
    <row r="4304" spans="64:64">
      <c r="BL4304" s="69"/>
    </row>
    <row r="4305" spans="64:64">
      <c r="BL4305" s="69"/>
    </row>
    <row r="4306" spans="64:64">
      <c r="BL4306" s="69"/>
    </row>
    <row r="4307" spans="64:64">
      <c r="BL4307" s="69"/>
    </row>
    <row r="4308" spans="64:64">
      <c r="BL4308" s="69"/>
    </row>
    <row r="4309" spans="64:64">
      <c r="BL4309" s="69"/>
    </row>
    <row r="4310" spans="64:64">
      <c r="BL4310" s="69"/>
    </row>
    <row r="4311" spans="64:64">
      <c r="BL4311" s="69"/>
    </row>
    <row r="4312" spans="64:64">
      <c r="BL4312" s="69"/>
    </row>
    <row r="4313" spans="64:64">
      <c r="BL4313" s="69"/>
    </row>
    <row r="4314" spans="64:64">
      <c r="BL4314" s="69"/>
    </row>
    <row r="4315" spans="64:64">
      <c r="BL4315" s="69"/>
    </row>
    <row r="4316" spans="64:64">
      <c r="BL4316" s="69"/>
    </row>
    <row r="4317" spans="64:64">
      <c r="BL4317" s="69"/>
    </row>
    <row r="4318" spans="64:64">
      <c r="BL4318" s="69"/>
    </row>
    <row r="4319" spans="64:64">
      <c r="BL4319" s="69"/>
    </row>
    <row r="4320" spans="64:64">
      <c r="BL4320" s="69"/>
    </row>
    <row r="4321" spans="64:64">
      <c r="BL4321" s="69"/>
    </row>
    <row r="4322" spans="64:64">
      <c r="BL4322" s="69"/>
    </row>
    <row r="4323" spans="64:64">
      <c r="BL4323" s="69"/>
    </row>
    <row r="4324" spans="64:64">
      <c r="BL4324" s="69"/>
    </row>
    <row r="4325" spans="64:64">
      <c r="BL4325" s="69"/>
    </row>
    <row r="4326" spans="64:64">
      <c r="BL4326" s="69"/>
    </row>
    <row r="4327" spans="64:64">
      <c r="BL4327" s="69"/>
    </row>
    <row r="4328" spans="64:64">
      <c r="BL4328" s="69"/>
    </row>
    <row r="4329" spans="64:64">
      <c r="BL4329" s="69"/>
    </row>
    <row r="4330" spans="64:64">
      <c r="BL4330" s="69"/>
    </row>
    <row r="4331" spans="64:64">
      <c r="BL4331" s="69"/>
    </row>
    <row r="4332" spans="64:64">
      <c r="BL4332" s="69"/>
    </row>
    <row r="4333" spans="64:64">
      <c r="BL4333" s="69"/>
    </row>
    <row r="4334" spans="64:64">
      <c r="BL4334" s="69"/>
    </row>
    <row r="4335" spans="64:64">
      <c r="BL4335" s="69"/>
    </row>
    <row r="4336" spans="64:64">
      <c r="BL4336" s="69"/>
    </row>
    <row r="4337" spans="64:64">
      <c r="BL4337" s="69"/>
    </row>
    <row r="4338" spans="64:64">
      <c r="BL4338" s="69"/>
    </row>
    <row r="4339" spans="64:64">
      <c r="BL4339" s="69"/>
    </row>
    <row r="4340" spans="64:64">
      <c r="BL4340" s="69"/>
    </row>
    <row r="4341" spans="64:64">
      <c r="BL4341" s="69"/>
    </row>
    <row r="4342" spans="64:64">
      <c r="BL4342" s="69"/>
    </row>
    <row r="4343" spans="64:64">
      <c r="BL4343" s="69"/>
    </row>
    <row r="4344" spans="64:64">
      <c r="BL4344" s="69"/>
    </row>
    <row r="4345" spans="64:64">
      <c r="BL4345" s="69"/>
    </row>
    <row r="4346" spans="64:64">
      <c r="BL4346" s="69"/>
    </row>
    <row r="4347" spans="64:64">
      <c r="BL4347" s="69"/>
    </row>
    <row r="4348" spans="64:64">
      <c r="BL4348" s="69"/>
    </row>
    <row r="4349" spans="64:64">
      <c r="BL4349" s="69"/>
    </row>
    <row r="4350" spans="64:64">
      <c r="BL4350" s="69"/>
    </row>
    <row r="4351" spans="64:64">
      <c r="BL4351" s="69"/>
    </row>
    <row r="4352" spans="64:64">
      <c r="BL4352" s="69"/>
    </row>
    <row r="4353" spans="64:64">
      <c r="BL4353" s="69"/>
    </row>
    <row r="4354" spans="64:64">
      <c r="BL4354" s="69"/>
    </row>
    <row r="4355" spans="64:64">
      <c r="BL4355" s="69"/>
    </row>
    <row r="4356" spans="64:64">
      <c r="BL4356" s="69"/>
    </row>
    <row r="4357" spans="64:64">
      <c r="BL4357" s="69"/>
    </row>
    <row r="4358" spans="64:64">
      <c r="BL4358" s="69"/>
    </row>
    <row r="4359" spans="64:64">
      <c r="BL4359" s="69"/>
    </row>
    <row r="4360" spans="64:64">
      <c r="BL4360" s="69"/>
    </row>
    <row r="4361" spans="64:64">
      <c r="BL4361" s="69"/>
    </row>
    <row r="4362" spans="64:64">
      <c r="BL4362" s="69"/>
    </row>
    <row r="4363" spans="64:64">
      <c r="BL4363" s="69"/>
    </row>
    <row r="4364" spans="64:64">
      <c r="BL4364" s="69"/>
    </row>
    <row r="4365" spans="64:64">
      <c r="BL4365" s="69"/>
    </row>
    <row r="4366" spans="64:64">
      <c r="BL4366" s="69"/>
    </row>
    <row r="4367" spans="64:64">
      <c r="BL4367" s="69"/>
    </row>
    <row r="4368" spans="64:64">
      <c r="BL4368" s="69"/>
    </row>
    <row r="4369" spans="64:64">
      <c r="BL4369" s="69"/>
    </row>
    <row r="4370" spans="64:64">
      <c r="BL4370" s="69"/>
    </row>
    <row r="4371" spans="64:64">
      <c r="BL4371" s="69"/>
    </row>
    <row r="4372" spans="64:64">
      <c r="BL4372" s="69"/>
    </row>
    <row r="4373" spans="64:64">
      <c r="BL4373" s="69"/>
    </row>
    <row r="4374" spans="64:64">
      <c r="BL4374" s="69"/>
    </row>
    <row r="4375" spans="64:64">
      <c r="BL4375" s="69"/>
    </row>
    <row r="4376" spans="64:64">
      <c r="BL4376" s="69"/>
    </row>
    <row r="4377" spans="64:64">
      <c r="BL4377" s="69"/>
    </row>
    <row r="4378" spans="64:64">
      <c r="BL4378" s="69"/>
    </row>
    <row r="4379" spans="64:64">
      <c r="BL4379" s="69"/>
    </row>
    <row r="4380" spans="64:64">
      <c r="BL4380" s="69"/>
    </row>
    <row r="4381" spans="64:64">
      <c r="BL4381" s="69"/>
    </row>
    <row r="4382" spans="64:64">
      <c r="BL4382" s="69"/>
    </row>
    <row r="4383" spans="64:64">
      <c r="BL4383" s="69"/>
    </row>
    <row r="4384" spans="64:64">
      <c r="BL4384" s="69"/>
    </row>
    <row r="4385" spans="64:64">
      <c r="BL4385" s="69"/>
    </row>
    <row r="4386" spans="64:64">
      <c r="BL4386" s="69"/>
    </row>
    <row r="4387" spans="64:64">
      <c r="BL4387" s="69"/>
    </row>
    <row r="4388" spans="64:64">
      <c r="BL4388" s="69"/>
    </row>
    <row r="4389" spans="64:64">
      <c r="BL4389" s="69"/>
    </row>
    <row r="4390" spans="64:64">
      <c r="BL4390" s="69"/>
    </row>
    <row r="4391" spans="64:64">
      <c r="BL4391" s="69"/>
    </row>
    <row r="4392" spans="64:64">
      <c r="BL4392" s="69"/>
    </row>
    <row r="4393" spans="64:64">
      <c r="BL4393" s="69"/>
    </row>
    <row r="4394" spans="64:64">
      <c r="BL4394" s="69"/>
    </row>
    <row r="4395" spans="64:64">
      <c r="BL4395" s="69"/>
    </row>
    <row r="4396" spans="64:64">
      <c r="BL4396" s="69"/>
    </row>
    <row r="4397" spans="64:64">
      <c r="BL4397" s="69"/>
    </row>
    <row r="4398" spans="64:64">
      <c r="BL4398" s="69"/>
    </row>
    <row r="4399" spans="64:64">
      <c r="BL4399" s="69"/>
    </row>
    <row r="4400" spans="64:64">
      <c r="BL4400" s="69"/>
    </row>
    <row r="4401" spans="64:64">
      <c r="BL4401" s="69"/>
    </row>
    <row r="4402" spans="64:64">
      <c r="BL4402" s="69"/>
    </row>
    <row r="4403" spans="64:64">
      <c r="BL4403" s="69"/>
    </row>
    <row r="4404" spans="64:64">
      <c r="BL4404" s="69"/>
    </row>
    <row r="4405" spans="64:64">
      <c r="BL4405" s="69"/>
    </row>
    <row r="4406" spans="64:64">
      <c r="BL4406" s="69"/>
    </row>
    <row r="4407" spans="64:64">
      <c r="BL4407" s="69"/>
    </row>
    <row r="4408" spans="64:64">
      <c r="BL4408" s="69"/>
    </row>
    <row r="4409" spans="64:64">
      <c r="BL4409" s="69"/>
    </row>
    <row r="4410" spans="64:64">
      <c r="BL4410" s="69"/>
    </row>
    <row r="4411" spans="64:64">
      <c r="BL4411" s="69"/>
    </row>
    <row r="4412" spans="64:64">
      <c r="BL4412" s="69"/>
    </row>
    <row r="4413" spans="64:64">
      <c r="BL4413" s="69"/>
    </row>
    <row r="4414" spans="64:64">
      <c r="BL4414" s="69"/>
    </row>
    <row r="4415" spans="64:64">
      <c r="BL4415" s="69"/>
    </row>
    <row r="4416" spans="64:64">
      <c r="BL4416" s="69"/>
    </row>
    <row r="4417" spans="64:64">
      <c r="BL4417" s="69"/>
    </row>
    <row r="4418" spans="64:64">
      <c r="BL4418" s="69"/>
    </row>
    <row r="4419" spans="64:64">
      <c r="BL4419" s="69"/>
    </row>
    <row r="4420" spans="64:64">
      <c r="BL4420" s="69"/>
    </row>
    <row r="4421" spans="64:64">
      <c r="BL4421" s="69"/>
    </row>
    <row r="4422" spans="64:64">
      <c r="BL4422" s="69"/>
    </row>
    <row r="4423" spans="64:64">
      <c r="BL4423" s="69"/>
    </row>
    <row r="4424" spans="64:64">
      <c r="BL4424" s="69"/>
    </row>
    <row r="4425" spans="64:64">
      <c r="BL4425" s="69"/>
    </row>
    <row r="4426" spans="64:64">
      <c r="BL4426" s="69"/>
    </row>
    <row r="4427" spans="64:64">
      <c r="BL4427" s="69"/>
    </row>
    <row r="4428" spans="64:64">
      <c r="BL4428" s="69"/>
    </row>
    <row r="4429" spans="64:64">
      <c r="BL4429" s="69"/>
    </row>
    <row r="4430" spans="64:64">
      <c r="BL4430" s="69"/>
    </row>
    <row r="4431" spans="64:64">
      <c r="BL4431" s="69"/>
    </row>
    <row r="4432" spans="64:64">
      <c r="BL4432" s="69"/>
    </row>
    <row r="4433" spans="64:64">
      <c r="BL4433" s="69"/>
    </row>
    <row r="4434" spans="64:64">
      <c r="BL4434" s="69"/>
    </row>
    <row r="4435" spans="64:64">
      <c r="BL4435" s="69"/>
    </row>
    <row r="4436" spans="64:64">
      <c r="BL4436" s="69"/>
    </row>
    <row r="4437" spans="64:64">
      <c r="BL4437" s="69"/>
    </row>
    <row r="4438" spans="64:64">
      <c r="BL4438" s="69"/>
    </row>
    <row r="4439" spans="64:64">
      <c r="BL4439" s="69"/>
    </row>
    <row r="4440" spans="64:64">
      <c r="BL4440" s="69"/>
    </row>
    <row r="4441" spans="64:64">
      <c r="BL4441" s="69"/>
    </row>
    <row r="4442" spans="64:64">
      <c r="BL4442" s="69"/>
    </row>
    <row r="4443" spans="64:64">
      <c r="BL4443" s="69"/>
    </row>
    <row r="4444" spans="64:64">
      <c r="BL4444" s="69"/>
    </row>
    <row r="4445" spans="64:64">
      <c r="BL4445" s="69"/>
    </row>
    <row r="4446" spans="64:64">
      <c r="BL4446" s="69"/>
    </row>
    <row r="4447" spans="64:64">
      <c r="BL4447" s="69"/>
    </row>
    <row r="4448" spans="64:64">
      <c r="BL4448" s="69"/>
    </row>
    <row r="4449" spans="64:64">
      <c r="BL4449" s="69"/>
    </row>
    <row r="4450" spans="64:64">
      <c r="BL4450" s="69"/>
    </row>
    <row r="4451" spans="64:64">
      <c r="BL4451" s="69"/>
    </row>
    <row r="4452" spans="64:64">
      <c r="BL4452" s="69"/>
    </row>
    <row r="4453" spans="64:64">
      <c r="BL4453" s="69"/>
    </row>
    <row r="4454" spans="64:64">
      <c r="BL4454" s="69"/>
    </row>
    <row r="4455" spans="64:64">
      <c r="BL4455" s="69"/>
    </row>
    <row r="4456" spans="64:64">
      <c r="BL4456" s="69"/>
    </row>
    <row r="4457" spans="64:64">
      <c r="BL4457" s="69"/>
    </row>
    <row r="4458" spans="64:64">
      <c r="BL4458" s="69"/>
    </row>
    <row r="4459" spans="64:64">
      <c r="BL4459" s="69"/>
    </row>
    <row r="4460" spans="64:64">
      <c r="BL4460" s="69"/>
    </row>
    <row r="4461" spans="64:64">
      <c r="BL4461" s="69"/>
    </row>
    <row r="4462" spans="64:64">
      <c r="BL4462" s="69"/>
    </row>
    <row r="4463" spans="64:64">
      <c r="BL4463" s="69"/>
    </row>
    <row r="4464" spans="64:64">
      <c r="BL4464" s="69"/>
    </row>
    <row r="4465" spans="64:64">
      <c r="BL4465" s="69"/>
    </row>
    <row r="4466" spans="64:64">
      <c r="BL4466" s="69"/>
    </row>
    <row r="4467" spans="64:64">
      <c r="BL4467" s="69"/>
    </row>
    <row r="4468" spans="64:64">
      <c r="BL4468" s="69"/>
    </row>
    <row r="4469" spans="64:64">
      <c r="BL4469" s="69"/>
    </row>
    <row r="4470" spans="64:64">
      <c r="BL4470" s="69"/>
    </row>
    <row r="4471" spans="64:64">
      <c r="BL4471" s="69"/>
    </row>
    <row r="4472" spans="64:64">
      <c r="BL4472" s="69"/>
    </row>
    <row r="4473" spans="64:64">
      <c r="BL4473" s="69"/>
    </row>
    <row r="4474" spans="64:64">
      <c r="BL4474" s="69"/>
    </row>
    <row r="4475" spans="64:64">
      <c r="BL4475" s="69"/>
    </row>
    <row r="4476" spans="64:64">
      <c r="BL4476" s="69"/>
    </row>
    <row r="4477" spans="64:64">
      <c r="BL4477" s="69"/>
    </row>
    <row r="4478" spans="64:64">
      <c r="BL4478" s="69"/>
    </row>
    <row r="4479" spans="64:64">
      <c r="BL4479" s="69"/>
    </row>
    <row r="4480" spans="64:64">
      <c r="BL4480" s="69"/>
    </row>
    <row r="4481" spans="64:64">
      <c r="BL4481" s="69"/>
    </row>
    <row r="4482" spans="64:64">
      <c r="BL4482" s="69"/>
    </row>
    <row r="4483" spans="64:64">
      <c r="BL4483" s="69"/>
    </row>
    <row r="4484" spans="64:64">
      <c r="BL4484" s="69"/>
    </row>
    <row r="4485" spans="64:64">
      <c r="BL4485" s="69"/>
    </row>
    <row r="4486" spans="64:64">
      <c r="BL4486" s="69"/>
    </row>
    <row r="4487" spans="64:64">
      <c r="BL4487" s="69"/>
    </row>
    <row r="4488" spans="64:64">
      <c r="BL4488" s="69"/>
    </row>
    <row r="4489" spans="64:64">
      <c r="BL4489" s="69"/>
    </row>
    <row r="4490" spans="64:64">
      <c r="BL4490" s="69"/>
    </row>
    <row r="4491" spans="64:64">
      <c r="BL4491" s="69"/>
    </row>
    <row r="4492" spans="64:64">
      <c r="BL4492" s="69"/>
    </row>
    <row r="4493" spans="64:64">
      <c r="BL4493" s="69"/>
    </row>
    <row r="4494" spans="64:64">
      <c r="BL4494" s="69"/>
    </row>
    <row r="4495" spans="64:64">
      <c r="BL4495" s="69"/>
    </row>
    <row r="4496" spans="64:64">
      <c r="BL4496" s="69"/>
    </row>
    <row r="4497" spans="64:64">
      <c r="BL4497" s="69"/>
    </row>
    <row r="4498" spans="64:64">
      <c r="BL4498" s="69"/>
    </row>
    <row r="4499" spans="64:64">
      <c r="BL4499" s="69"/>
    </row>
    <row r="4500" spans="64:64">
      <c r="BL4500" s="69"/>
    </row>
    <row r="4501" spans="64:64">
      <c r="BL4501" s="69"/>
    </row>
    <row r="4502" spans="64:64">
      <c r="BL4502" s="69"/>
    </row>
    <row r="4503" spans="64:64">
      <c r="BL4503" s="69"/>
    </row>
    <row r="4504" spans="64:64">
      <c r="BL4504" s="69"/>
    </row>
    <row r="4505" spans="64:64">
      <c r="BL4505" s="69"/>
    </row>
    <row r="4506" spans="64:64">
      <c r="BL4506" s="69"/>
    </row>
    <row r="4507" spans="64:64">
      <c r="BL4507" s="69"/>
    </row>
    <row r="4508" spans="64:64">
      <c r="BL4508" s="69"/>
    </row>
    <row r="4509" spans="64:64">
      <c r="BL4509" s="69"/>
    </row>
    <row r="4510" spans="64:64">
      <c r="BL4510" s="69"/>
    </row>
    <row r="4511" spans="64:64">
      <c r="BL4511" s="69"/>
    </row>
    <row r="4512" spans="64:64">
      <c r="BL4512" s="69"/>
    </row>
    <row r="4513" spans="64:64">
      <c r="BL4513" s="69"/>
    </row>
    <row r="4514" spans="64:64">
      <c r="BL4514" s="69"/>
    </row>
    <row r="4515" spans="64:64">
      <c r="BL4515" s="69"/>
    </row>
    <row r="4516" spans="64:64">
      <c r="BL4516" s="69"/>
    </row>
    <row r="4517" spans="64:64">
      <c r="BL4517" s="69"/>
    </row>
    <row r="4518" spans="64:64">
      <c r="BL4518" s="69"/>
    </row>
    <row r="4519" spans="64:64">
      <c r="BL4519" s="69"/>
    </row>
    <row r="4520" spans="64:64">
      <c r="BL4520" s="69"/>
    </row>
    <row r="4521" spans="64:64">
      <c r="BL4521" s="69"/>
    </row>
    <row r="4522" spans="64:64">
      <c r="BL4522" s="69"/>
    </row>
    <row r="4523" spans="64:64">
      <c r="BL4523" s="69"/>
    </row>
    <row r="4524" spans="64:64">
      <c r="BL4524" s="69"/>
    </row>
    <row r="4525" spans="64:64">
      <c r="BL4525" s="69"/>
    </row>
    <row r="4526" spans="64:64">
      <c r="BL4526" s="69"/>
    </row>
    <row r="4527" spans="64:64">
      <c r="BL4527" s="69"/>
    </row>
    <row r="4528" spans="64:64">
      <c r="BL4528" s="69"/>
    </row>
    <row r="4529" spans="64:64">
      <c r="BL4529" s="69"/>
    </row>
    <row r="4530" spans="64:64">
      <c r="BL4530" s="69"/>
    </row>
    <row r="4531" spans="64:64">
      <c r="BL4531" s="69"/>
    </row>
    <row r="4532" spans="64:64">
      <c r="BL4532" s="69"/>
    </row>
    <row r="4533" spans="64:64">
      <c r="BL4533" s="69"/>
    </row>
    <row r="4534" spans="64:64">
      <c r="BL4534" s="69"/>
    </row>
    <row r="4535" spans="64:64">
      <c r="BL4535" s="69"/>
    </row>
    <row r="4536" spans="64:64">
      <c r="BL4536" s="69"/>
    </row>
    <row r="4537" spans="64:64">
      <c r="BL4537" s="69"/>
    </row>
    <row r="4538" spans="64:64">
      <c r="BL4538" s="69"/>
    </row>
    <row r="4539" spans="64:64">
      <c r="BL4539" s="69"/>
    </row>
    <row r="4540" spans="64:64">
      <c r="BL4540" s="69"/>
    </row>
    <row r="4541" spans="64:64">
      <c r="BL4541" s="69"/>
    </row>
    <row r="4542" spans="64:64">
      <c r="BL4542" s="69"/>
    </row>
    <row r="4543" spans="64:64">
      <c r="BL4543" s="69"/>
    </row>
    <row r="4544" spans="64:64">
      <c r="BL4544" s="69"/>
    </row>
    <row r="4545" spans="64:64">
      <c r="BL4545" s="69"/>
    </row>
    <row r="4546" spans="64:64">
      <c r="BL4546" s="69"/>
    </row>
    <row r="4547" spans="64:64">
      <c r="BL4547" s="69"/>
    </row>
    <row r="4548" spans="64:64">
      <c r="BL4548" s="69"/>
    </row>
    <row r="4549" spans="64:64">
      <c r="BL4549" s="69"/>
    </row>
    <row r="4550" spans="64:64">
      <c r="BL4550" s="69"/>
    </row>
    <row r="4551" spans="64:64">
      <c r="BL4551" s="69"/>
    </row>
    <row r="4552" spans="64:64">
      <c r="BL4552" s="69"/>
    </row>
    <row r="4553" spans="64:64">
      <c r="BL4553" s="69"/>
    </row>
    <row r="4554" spans="64:64">
      <c r="BL4554" s="69"/>
    </row>
    <row r="4555" spans="64:64">
      <c r="BL4555" s="69"/>
    </row>
    <row r="4556" spans="64:64">
      <c r="BL4556" s="69"/>
    </row>
    <row r="4557" spans="64:64">
      <c r="BL4557" s="69"/>
    </row>
    <row r="4558" spans="64:64">
      <c r="BL4558" s="69"/>
    </row>
    <row r="4559" spans="64:64">
      <c r="BL4559" s="69"/>
    </row>
    <row r="4560" spans="64:64">
      <c r="BL4560" s="69"/>
    </row>
    <row r="4561" spans="64:64">
      <c r="BL4561" s="69"/>
    </row>
    <row r="4562" spans="64:64">
      <c r="BL4562" s="69"/>
    </row>
    <row r="4563" spans="64:64">
      <c r="BL4563" s="69"/>
    </row>
    <row r="4564" spans="64:64">
      <c r="BL4564" s="69"/>
    </row>
    <row r="4565" spans="64:64">
      <c r="BL4565" s="69"/>
    </row>
    <row r="4566" spans="64:64">
      <c r="BL4566" s="69"/>
    </row>
    <row r="4567" spans="64:64">
      <c r="BL4567" s="69"/>
    </row>
    <row r="4568" spans="64:64">
      <c r="BL4568" s="69"/>
    </row>
    <row r="4569" spans="64:64">
      <c r="BL4569" s="69"/>
    </row>
    <row r="4570" spans="64:64">
      <c r="BL4570" s="69"/>
    </row>
    <row r="4571" spans="64:64">
      <c r="BL4571" s="69"/>
    </row>
    <row r="4572" spans="64:64">
      <c r="BL4572" s="69"/>
    </row>
    <row r="4573" spans="64:64">
      <c r="BL4573" s="69"/>
    </row>
    <row r="4574" spans="64:64">
      <c r="BL4574" s="69"/>
    </row>
    <row r="4575" spans="64:64">
      <c r="BL4575" s="69"/>
    </row>
    <row r="4576" spans="64:64">
      <c r="BL4576" s="69"/>
    </row>
    <row r="4577" spans="64:64">
      <c r="BL4577" s="69"/>
    </row>
    <row r="4578" spans="64:64">
      <c r="BL4578" s="69"/>
    </row>
    <row r="4579" spans="64:64">
      <c r="BL4579" s="69"/>
    </row>
    <row r="4580" spans="64:64">
      <c r="BL4580" s="69"/>
    </row>
    <row r="4581" spans="64:64">
      <c r="BL4581" s="69"/>
    </row>
    <row r="4582" spans="64:64">
      <c r="BL4582" s="69"/>
    </row>
    <row r="4583" spans="64:64">
      <c r="BL4583" s="69"/>
    </row>
    <row r="4584" spans="64:64">
      <c r="BL4584" s="69"/>
    </row>
    <row r="4585" spans="64:64">
      <c r="BL4585" s="69"/>
    </row>
    <row r="4586" spans="64:64">
      <c r="BL4586" s="69"/>
    </row>
    <row r="4587" spans="64:64">
      <c r="BL4587" s="69"/>
    </row>
    <row r="4588" spans="64:64">
      <c r="BL4588" s="69"/>
    </row>
    <row r="4589" spans="64:64">
      <c r="BL4589" s="69"/>
    </row>
    <row r="4590" spans="64:64">
      <c r="BL4590" s="69"/>
    </row>
    <row r="4591" spans="64:64">
      <c r="BL4591" s="69"/>
    </row>
    <row r="4592" spans="64:64">
      <c r="BL4592" s="69"/>
    </row>
    <row r="4593" spans="64:64">
      <c r="BL4593" s="69"/>
    </row>
    <row r="4594" spans="64:64">
      <c r="BL4594" s="69"/>
    </row>
    <row r="4595" spans="64:64">
      <c r="BL4595" s="69"/>
    </row>
    <row r="4596" spans="64:64">
      <c r="BL4596" s="69"/>
    </row>
    <row r="4597" spans="64:64">
      <c r="BL4597" s="69"/>
    </row>
    <row r="4598" spans="64:64">
      <c r="BL4598" s="69"/>
    </row>
    <row r="4599" spans="64:64">
      <c r="BL4599" s="69"/>
    </row>
    <row r="4600" spans="64:64">
      <c r="BL4600" s="69"/>
    </row>
    <row r="4601" spans="64:64">
      <c r="BL4601" s="69"/>
    </row>
    <row r="4602" spans="64:64">
      <c r="BL4602" s="69"/>
    </row>
    <row r="4603" spans="64:64">
      <c r="BL4603" s="69"/>
    </row>
    <row r="4604" spans="64:64">
      <c r="BL4604" s="69"/>
    </row>
    <row r="4605" spans="64:64">
      <c r="BL4605" s="69"/>
    </row>
    <row r="4606" spans="64:64">
      <c r="BL4606" s="69"/>
    </row>
    <row r="4607" spans="64:64">
      <c r="BL4607" s="69"/>
    </row>
    <row r="4608" spans="64:64">
      <c r="BL4608" s="69"/>
    </row>
    <row r="4609" spans="64:64">
      <c r="BL4609" s="69"/>
    </row>
    <row r="4610" spans="64:64">
      <c r="BL4610" s="69"/>
    </row>
    <row r="4611" spans="64:64">
      <c r="BL4611" s="69"/>
    </row>
    <row r="4612" spans="64:64">
      <c r="BL4612" s="69"/>
    </row>
    <row r="4613" spans="64:64">
      <c r="BL4613" s="69"/>
    </row>
    <row r="4614" spans="64:64">
      <c r="BL4614" s="69"/>
    </row>
    <row r="4615" spans="64:64">
      <c r="BL4615" s="69"/>
    </row>
    <row r="4616" spans="64:64">
      <c r="BL4616" s="69"/>
    </row>
    <row r="4617" spans="64:64">
      <c r="BL4617" s="69"/>
    </row>
    <row r="4618" spans="64:64">
      <c r="BL4618" s="69"/>
    </row>
    <row r="4619" spans="64:64">
      <c r="BL4619" s="69"/>
    </row>
    <row r="4620" spans="64:64">
      <c r="BL4620" s="69"/>
    </row>
    <row r="4621" spans="64:64">
      <c r="BL4621" s="69"/>
    </row>
    <row r="4622" spans="64:64">
      <c r="BL4622" s="69"/>
    </row>
    <row r="4623" spans="64:64">
      <c r="BL4623" s="69"/>
    </row>
    <row r="4624" spans="64:64">
      <c r="BL4624" s="69"/>
    </row>
    <row r="4625" spans="64:64">
      <c r="BL4625" s="69"/>
    </row>
    <row r="4626" spans="64:64">
      <c r="BL4626" s="69"/>
    </row>
    <row r="4627" spans="64:64">
      <c r="BL4627" s="69"/>
    </row>
    <row r="4628" spans="64:64">
      <c r="BL4628" s="69"/>
    </row>
    <row r="4629" spans="64:64">
      <c r="BL4629" s="69"/>
    </row>
    <row r="4630" spans="64:64">
      <c r="BL4630" s="69"/>
    </row>
    <row r="4631" spans="64:64">
      <c r="BL4631" s="69"/>
    </row>
    <row r="4632" spans="64:64">
      <c r="BL4632" s="69"/>
    </row>
    <row r="4633" spans="64:64">
      <c r="BL4633" s="69"/>
    </row>
    <row r="4634" spans="64:64">
      <c r="BL4634" s="69"/>
    </row>
    <row r="4635" spans="64:64">
      <c r="BL4635" s="69"/>
    </row>
    <row r="4636" spans="64:64">
      <c r="BL4636" s="69"/>
    </row>
    <row r="4637" spans="64:64">
      <c r="BL4637" s="69"/>
    </row>
    <row r="4638" spans="64:64">
      <c r="BL4638" s="69"/>
    </row>
    <row r="4639" spans="64:64">
      <c r="BL4639" s="69"/>
    </row>
    <row r="4640" spans="64:64">
      <c r="BL4640" s="69"/>
    </row>
    <row r="4641" spans="64:64">
      <c r="BL4641" s="69"/>
    </row>
    <row r="4642" spans="64:64">
      <c r="BL4642" s="69"/>
    </row>
    <row r="4643" spans="64:64">
      <c r="BL4643" s="69"/>
    </row>
    <row r="4644" spans="64:64">
      <c r="BL4644" s="69"/>
    </row>
    <row r="4645" spans="64:64">
      <c r="BL4645" s="69"/>
    </row>
    <row r="4646" spans="64:64">
      <c r="BL4646" s="69"/>
    </row>
    <row r="4647" spans="64:64">
      <c r="BL4647" s="69"/>
    </row>
    <row r="4648" spans="64:64">
      <c r="BL4648" s="69"/>
    </row>
    <row r="4649" spans="64:64">
      <c r="BL4649" s="69"/>
    </row>
    <row r="4650" spans="64:64">
      <c r="BL4650" s="69"/>
    </row>
    <row r="4651" spans="64:64">
      <c r="BL4651" s="69"/>
    </row>
    <row r="4652" spans="64:64">
      <c r="BL4652" s="69"/>
    </row>
    <row r="4653" spans="64:64">
      <c r="BL4653" s="69"/>
    </row>
    <row r="4654" spans="64:64">
      <c r="BL4654" s="69"/>
    </row>
    <row r="4655" spans="64:64">
      <c r="BL4655" s="69"/>
    </row>
    <row r="4656" spans="64:64">
      <c r="BL4656" s="69"/>
    </row>
    <row r="4657" spans="64:64">
      <c r="BL4657" s="69"/>
    </row>
    <row r="4658" spans="64:64">
      <c r="BL4658" s="69"/>
    </row>
    <row r="4659" spans="64:64">
      <c r="BL4659" s="69"/>
    </row>
    <row r="4660" spans="64:64">
      <c r="BL4660" s="69"/>
    </row>
    <row r="4661" spans="64:64">
      <c r="BL4661" s="69"/>
    </row>
    <row r="4662" spans="64:64">
      <c r="BL4662" s="69"/>
    </row>
    <row r="4663" spans="64:64">
      <c r="BL4663" s="69"/>
    </row>
    <row r="4664" spans="64:64">
      <c r="BL4664" s="69"/>
    </row>
    <row r="4665" spans="64:64">
      <c r="BL4665" s="69"/>
    </row>
    <row r="4666" spans="64:64">
      <c r="BL4666" s="69"/>
    </row>
    <row r="4667" spans="64:64">
      <c r="BL4667" s="69"/>
    </row>
    <row r="4668" spans="64:64">
      <c r="BL4668" s="69"/>
    </row>
    <row r="4669" spans="64:64">
      <c r="BL4669" s="69"/>
    </row>
    <row r="4670" spans="64:64">
      <c r="BL4670" s="69"/>
    </row>
    <row r="4671" spans="64:64">
      <c r="BL4671" s="69"/>
    </row>
    <row r="4672" spans="64:64">
      <c r="BL4672" s="69"/>
    </row>
    <row r="4673" spans="64:64">
      <c r="BL4673" s="69"/>
    </row>
    <row r="4674" spans="64:64">
      <c r="BL4674" s="69"/>
    </row>
    <row r="4675" spans="64:64">
      <c r="BL4675" s="69"/>
    </row>
    <row r="4676" spans="64:64">
      <c r="BL4676" s="69"/>
    </row>
    <row r="4677" spans="64:64">
      <c r="BL4677" s="69"/>
    </row>
    <row r="4678" spans="64:64">
      <c r="BL4678" s="69"/>
    </row>
    <row r="4679" spans="64:64">
      <c r="BL4679" s="69"/>
    </row>
    <row r="4680" spans="64:64">
      <c r="BL4680" s="69"/>
    </row>
    <row r="4681" spans="64:64">
      <c r="BL4681" s="69"/>
    </row>
    <row r="4682" spans="64:64">
      <c r="BL4682" s="69"/>
    </row>
    <row r="4683" spans="64:64">
      <c r="BL4683" s="69"/>
    </row>
    <row r="4684" spans="64:64">
      <c r="BL4684" s="69"/>
    </row>
    <row r="4685" spans="64:64">
      <c r="BL4685" s="69"/>
    </row>
    <row r="4686" spans="64:64">
      <c r="BL4686" s="69"/>
    </row>
    <row r="4687" spans="64:64">
      <c r="BL4687" s="69"/>
    </row>
    <row r="4688" spans="64:64">
      <c r="BL4688" s="69"/>
    </row>
    <row r="4689" spans="64:64">
      <c r="BL4689" s="69"/>
    </row>
    <row r="4690" spans="64:64">
      <c r="BL4690" s="69"/>
    </row>
    <row r="4691" spans="64:64">
      <c r="BL4691" s="69"/>
    </row>
    <row r="4692" spans="64:64">
      <c r="BL4692" s="69"/>
    </row>
    <row r="4693" spans="64:64">
      <c r="BL4693" s="69"/>
    </row>
    <row r="4694" spans="64:64">
      <c r="BL4694" s="69"/>
    </row>
    <row r="4695" spans="64:64">
      <c r="BL4695" s="69"/>
    </row>
    <row r="4696" spans="64:64">
      <c r="BL4696" s="69"/>
    </row>
    <row r="4697" spans="64:64">
      <c r="BL4697" s="69"/>
    </row>
    <row r="4698" spans="64:64">
      <c r="BL4698" s="69"/>
    </row>
    <row r="4699" spans="64:64">
      <c r="BL4699" s="69"/>
    </row>
    <row r="4700" spans="64:64">
      <c r="BL4700" s="69"/>
    </row>
    <row r="4701" spans="64:64">
      <c r="BL4701" s="69"/>
    </row>
    <row r="4702" spans="64:64">
      <c r="BL4702" s="69"/>
    </row>
    <row r="4703" spans="64:64">
      <c r="BL4703" s="69"/>
    </row>
    <row r="4704" spans="64:64">
      <c r="BL4704" s="69"/>
    </row>
    <row r="4705" spans="64:64">
      <c r="BL4705" s="69"/>
    </row>
    <row r="4706" spans="64:64">
      <c r="BL4706" s="69"/>
    </row>
    <row r="4707" spans="64:64">
      <c r="BL4707" s="69"/>
    </row>
    <row r="4708" spans="64:64">
      <c r="BL4708" s="69"/>
    </row>
    <row r="4709" spans="64:64">
      <c r="BL4709" s="69"/>
    </row>
    <row r="4710" spans="64:64">
      <c r="BL4710" s="69"/>
    </row>
    <row r="4711" spans="64:64">
      <c r="BL4711" s="69"/>
    </row>
    <row r="4712" spans="64:64">
      <c r="BL4712" s="69"/>
    </row>
    <row r="4713" spans="64:64">
      <c r="BL4713" s="69"/>
    </row>
    <row r="4714" spans="64:64">
      <c r="BL4714" s="69"/>
    </row>
    <row r="4715" spans="64:64">
      <c r="BL4715" s="69"/>
    </row>
    <row r="4716" spans="64:64">
      <c r="BL4716" s="69"/>
    </row>
    <row r="4717" spans="64:64">
      <c r="BL4717" s="69"/>
    </row>
    <row r="4718" spans="64:64">
      <c r="BL4718" s="69"/>
    </row>
    <row r="4719" spans="64:64">
      <c r="BL4719" s="69"/>
    </row>
    <row r="4720" spans="64:64">
      <c r="BL4720" s="69"/>
    </row>
    <row r="4721" spans="64:64">
      <c r="BL4721" s="69"/>
    </row>
    <row r="4722" spans="64:64">
      <c r="BL4722" s="69"/>
    </row>
    <row r="4723" spans="64:64">
      <c r="BL4723" s="69"/>
    </row>
    <row r="4724" spans="64:64">
      <c r="BL4724" s="69"/>
    </row>
    <row r="4725" spans="64:64">
      <c r="BL4725" s="69"/>
    </row>
    <row r="4726" spans="64:64">
      <c r="BL4726" s="69"/>
    </row>
    <row r="4727" spans="64:64">
      <c r="BL4727" s="69"/>
    </row>
    <row r="4728" spans="64:64">
      <c r="BL4728" s="69"/>
    </row>
    <row r="4729" spans="64:64">
      <c r="BL4729" s="69"/>
    </row>
    <row r="4730" spans="64:64">
      <c r="BL4730" s="69"/>
    </row>
    <row r="4731" spans="64:64">
      <c r="BL4731" s="69"/>
    </row>
    <row r="4732" spans="64:64">
      <c r="BL4732" s="69"/>
    </row>
    <row r="4733" spans="64:64">
      <c r="BL4733" s="69"/>
    </row>
    <row r="4734" spans="64:64">
      <c r="BL4734" s="69"/>
    </row>
    <row r="4735" spans="64:64">
      <c r="BL4735" s="69"/>
    </row>
    <row r="4736" spans="64:64">
      <c r="BL4736" s="69"/>
    </row>
    <row r="4737" spans="64:64">
      <c r="BL4737" s="69"/>
    </row>
    <row r="4738" spans="64:64">
      <c r="BL4738" s="69"/>
    </row>
    <row r="4739" spans="64:64">
      <c r="BL4739" s="69"/>
    </row>
    <row r="4740" spans="64:64">
      <c r="BL4740" s="69"/>
    </row>
    <row r="4741" spans="64:64">
      <c r="BL4741" s="69"/>
    </row>
    <row r="4742" spans="64:64">
      <c r="BL4742" s="69"/>
    </row>
    <row r="4743" spans="64:64">
      <c r="BL4743" s="69"/>
    </row>
    <row r="4744" spans="64:64">
      <c r="BL4744" s="69"/>
    </row>
    <row r="4745" spans="64:64">
      <c r="BL4745" s="69"/>
    </row>
    <row r="4746" spans="64:64">
      <c r="BL4746" s="69"/>
    </row>
    <row r="4747" spans="64:64">
      <c r="BL4747" s="69"/>
    </row>
    <row r="4748" spans="64:64">
      <c r="BL4748" s="69"/>
    </row>
    <row r="4749" spans="64:64">
      <c r="BL4749" s="69"/>
    </row>
    <row r="4750" spans="64:64">
      <c r="BL4750" s="69"/>
    </row>
    <row r="4751" spans="64:64">
      <c r="BL4751" s="69"/>
    </row>
    <row r="4752" spans="64:64">
      <c r="BL4752" s="69"/>
    </row>
    <row r="4753" spans="64:64">
      <c r="BL4753" s="69"/>
    </row>
    <row r="4754" spans="64:64">
      <c r="BL4754" s="69"/>
    </row>
    <row r="4755" spans="64:64">
      <c r="BL4755" s="69"/>
    </row>
    <row r="4756" spans="64:64">
      <c r="BL4756" s="69"/>
    </row>
    <row r="4757" spans="64:64">
      <c r="BL4757" s="69"/>
    </row>
    <row r="4758" spans="64:64">
      <c r="BL4758" s="69"/>
    </row>
    <row r="4759" spans="64:64">
      <c r="BL4759" s="69"/>
    </row>
    <row r="4760" spans="64:64">
      <c r="BL4760" s="69"/>
    </row>
    <row r="4761" spans="64:64">
      <c r="BL4761" s="69"/>
    </row>
    <row r="4762" spans="64:64">
      <c r="BL4762" s="69"/>
    </row>
    <row r="4763" spans="64:64">
      <c r="BL4763" s="69"/>
    </row>
    <row r="4764" spans="64:64">
      <c r="BL4764" s="69"/>
    </row>
    <row r="4765" spans="64:64">
      <c r="BL4765" s="69"/>
    </row>
    <row r="4766" spans="64:64">
      <c r="BL4766" s="69"/>
    </row>
    <row r="4767" spans="64:64">
      <c r="BL4767" s="69"/>
    </row>
    <row r="4768" spans="64:64">
      <c r="BL4768" s="69"/>
    </row>
    <row r="4769" spans="64:64">
      <c r="BL4769" s="69"/>
    </row>
    <row r="4770" spans="64:64">
      <c r="BL4770" s="69"/>
    </row>
    <row r="4771" spans="64:64">
      <c r="BL4771" s="69"/>
    </row>
    <row r="4772" spans="64:64">
      <c r="BL4772" s="69"/>
    </row>
    <row r="4773" spans="64:64">
      <c r="BL4773" s="69"/>
    </row>
    <row r="4774" spans="64:64">
      <c r="BL4774" s="69"/>
    </row>
    <row r="4775" spans="64:64">
      <c r="BL4775" s="69"/>
    </row>
    <row r="4776" spans="64:64">
      <c r="BL4776" s="69"/>
    </row>
    <row r="4777" spans="64:64">
      <c r="BL4777" s="69"/>
    </row>
    <row r="4778" spans="64:64">
      <c r="BL4778" s="69"/>
    </row>
    <row r="4779" spans="64:64">
      <c r="BL4779" s="69"/>
    </row>
    <row r="4780" spans="64:64">
      <c r="BL4780" s="69"/>
    </row>
    <row r="4781" spans="64:64">
      <c r="BL4781" s="69"/>
    </row>
    <row r="4782" spans="64:64">
      <c r="BL4782" s="69"/>
    </row>
    <row r="4783" spans="64:64">
      <c r="BL4783" s="69"/>
    </row>
    <row r="4784" spans="64:64">
      <c r="BL4784" s="69"/>
    </row>
    <row r="4785" spans="64:64">
      <c r="BL4785" s="69"/>
    </row>
    <row r="4786" spans="64:64">
      <c r="BL4786" s="69"/>
    </row>
    <row r="4787" spans="64:64">
      <c r="BL4787" s="69"/>
    </row>
    <row r="4788" spans="64:64">
      <c r="BL4788" s="69"/>
    </row>
    <row r="4789" spans="64:64">
      <c r="BL4789" s="69"/>
    </row>
    <row r="4790" spans="64:64">
      <c r="BL4790" s="69"/>
    </row>
    <row r="4791" spans="64:64">
      <c r="BL4791" s="69"/>
    </row>
    <row r="4792" spans="64:64">
      <c r="BL4792" s="69"/>
    </row>
    <row r="4793" spans="64:64">
      <c r="BL4793" s="69"/>
    </row>
    <row r="4794" spans="64:64">
      <c r="BL4794" s="69"/>
    </row>
    <row r="4795" spans="64:64">
      <c r="BL4795" s="69"/>
    </row>
    <row r="4796" spans="64:64">
      <c r="BL4796" s="69"/>
    </row>
    <row r="4797" spans="64:64">
      <c r="BL4797" s="69"/>
    </row>
    <row r="4798" spans="64:64">
      <c r="BL4798" s="69"/>
    </row>
    <row r="4799" spans="64:64">
      <c r="BL4799" s="69"/>
    </row>
    <row r="4800" spans="64:64">
      <c r="BL4800" s="69"/>
    </row>
    <row r="4801" spans="64:64">
      <c r="BL4801" s="69"/>
    </row>
    <row r="4802" spans="64:64">
      <c r="BL4802" s="69"/>
    </row>
    <row r="4803" spans="64:64">
      <c r="BL4803" s="69"/>
    </row>
    <row r="4804" spans="64:64">
      <c r="BL4804" s="69"/>
    </row>
    <row r="4805" spans="64:64">
      <c r="BL4805" s="69"/>
    </row>
    <row r="4806" spans="64:64">
      <c r="BL4806" s="69"/>
    </row>
    <row r="4807" spans="64:64">
      <c r="BL4807" s="69"/>
    </row>
    <row r="4808" spans="64:64">
      <c r="BL4808" s="69"/>
    </row>
    <row r="4809" spans="64:64">
      <c r="BL4809" s="69"/>
    </row>
    <row r="4810" spans="64:64">
      <c r="BL4810" s="69"/>
    </row>
    <row r="4811" spans="64:64">
      <c r="BL4811" s="69"/>
    </row>
    <row r="4812" spans="64:64">
      <c r="BL4812" s="69"/>
    </row>
    <row r="4813" spans="64:64">
      <c r="BL4813" s="69"/>
    </row>
    <row r="4814" spans="64:64">
      <c r="BL4814" s="69"/>
    </row>
    <row r="4815" spans="64:64">
      <c r="BL4815" s="69"/>
    </row>
    <row r="4816" spans="64:64">
      <c r="BL4816" s="69"/>
    </row>
    <row r="4817" spans="64:64">
      <c r="BL4817" s="69"/>
    </row>
    <row r="4818" spans="64:64">
      <c r="BL4818" s="69"/>
    </row>
    <row r="4819" spans="64:64">
      <c r="BL4819" s="69"/>
    </row>
    <row r="4820" spans="64:64">
      <c r="BL4820" s="69"/>
    </row>
    <row r="4821" spans="64:64">
      <c r="BL4821" s="69"/>
    </row>
    <row r="4822" spans="64:64">
      <c r="BL4822" s="69"/>
    </row>
    <row r="4823" spans="64:64">
      <c r="BL4823" s="69"/>
    </row>
    <row r="4824" spans="64:64">
      <c r="BL4824" s="69"/>
    </row>
    <row r="4825" spans="64:64">
      <c r="BL4825" s="69"/>
    </row>
    <row r="4826" spans="64:64">
      <c r="BL4826" s="69"/>
    </row>
    <row r="4827" spans="64:64">
      <c r="BL4827" s="69"/>
    </row>
    <row r="4828" spans="64:64">
      <c r="BL4828" s="69"/>
    </row>
    <row r="4829" spans="64:64">
      <c r="BL4829" s="69"/>
    </row>
    <row r="4830" spans="64:64">
      <c r="BL4830" s="69"/>
    </row>
    <row r="4831" spans="64:64">
      <c r="BL4831" s="69"/>
    </row>
    <row r="4832" spans="64:64">
      <c r="BL4832" s="69"/>
    </row>
    <row r="4833" spans="64:64">
      <c r="BL4833" s="69"/>
    </row>
    <row r="4834" spans="64:64">
      <c r="BL4834" s="69"/>
    </row>
    <row r="4835" spans="64:64">
      <c r="BL4835" s="69"/>
    </row>
    <row r="4836" spans="64:64">
      <c r="BL4836" s="69"/>
    </row>
    <row r="4837" spans="64:64">
      <c r="BL4837" s="69"/>
    </row>
    <row r="4838" spans="64:64">
      <c r="BL4838" s="69"/>
    </row>
    <row r="4839" spans="64:64">
      <c r="BL4839" s="69"/>
    </row>
    <row r="4840" spans="64:64">
      <c r="BL4840" s="69"/>
    </row>
    <row r="4841" spans="64:64">
      <c r="BL4841" s="69"/>
    </row>
    <row r="4842" spans="64:64">
      <c r="BL4842" s="69"/>
    </row>
    <row r="4843" spans="64:64">
      <c r="BL4843" s="69"/>
    </row>
    <row r="4844" spans="64:64">
      <c r="BL4844" s="69"/>
    </row>
    <row r="4845" spans="64:64">
      <c r="BL4845" s="69"/>
    </row>
    <row r="4846" spans="64:64">
      <c r="BL4846" s="69"/>
    </row>
    <row r="4847" spans="64:64">
      <c r="BL4847" s="69"/>
    </row>
    <row r="4848" spans="64:64">
      <c r="BL4848" s="69"/>
    </row>
    <row r="4849" spans="64:64">
      <c r="BL4849" s="69"/>
    </row>
    <row r="4850" spans="64:64">
      <c r="BL4850" s="69"/>
    </row>
    <row r="4851" spans="64:64">
      <c r="BL4851" s="69"/>
    </row>
    <row r="4852" spans="64:64">
      <c r="BL4852" s="69"/>
    </row>
    <row r="4853" spans="64:64">
      <c r="BL4853" s="69"/>
    </row>
    <row r="4854" spans="64:64">
      <c r="BL4854" s="69"/>
    </row>
    <row r="4855" spans="64:64">
      <c r="BL4855" s="69"/>
    </row>
    <row r="4856" spans="64:64">
      <c r="BL4856" s="69"/>
    </row>
    <row r="4857" spans="64:64">
      <c r="BL4857" s="69"/>
    </row>
    <row r="4858" spans="64:64">
      <c r="BL4858" s="69"/>
    </row>
    <row r="4859" spans="64:64">
      <c r="BL4859" s="69"/>
    </row>
    <row r="4860" spans="64:64">
      <c r="BL4860" s="69"/>
    </row>
    <row r="4861" spans="64:64">
      <c r="BL4861" s="69"/>
    </row>
    <row r="4862" spans="64:64">
      <c r="BL4862" s="69"/>
    </row>
    <row r="4863" spans="64:64">
      <c r="BL4863" s="69"/>
    </row>
    <row r="4864" spans="64:64">
      <c r="BL4864" s="69"/>
    </row>
    <row r="4865" spans="64:64">
      <c r="BL4865" s="69"/>
    </row>
    <row r="4866" spans="64:64">
      <c r="BL4866" s="69"/>
    </row>
    <row r="4867" spans="64:64">
      <c r="BL4867" s="69"/>
    </row>
    <row r="4868" spans="64:64">
      <c r="BL4868" s="69"/>
    </row>
    <row r="4869" spans="64:64">
      <c r="BL4869" s="69"/>
    </row>
    <row r="4870" spans="64:64">
      <c r="BL4870" s="69"/>
    </row>
    <row r="4871" spans="64:64">
      <c r="BL4871" s="69"/>
    </row>
    <row r="4872" spans="64:64">
      <c r="BL4872" s="69"/>
    </row>
    <row r="4873" spans="64:64">
      <c r="BL4873" s="69"/>
    </row>
    <row r="4874" spans="64:64">
      <c r="BL4874" s="69"/>
    </row>
    <row r="4875" spans="64:64">
      <c r="BL4875" s="69"/>
    </row>
    <row r="4876" spans="64:64">
      <c r="BL4876" s="69"/>
    </row>
    <row r="4877" spans="64:64">
      <c r="BL4877" s="69"/>
    </row>
    <row r="4878" spans="64:64">
      <c r="BL4878" s="69"/>
    </row>
    <row r="4879" spans="64:64">
      <c r="BL4879" s="69"/>
    </row>
    <row r="4880" spans="64:64">
      <c r="BL4880" s="69"/>
    </row>
    <row r="4881" spans="64:64">
      <c r="BL4881" s="69"/>
    </row>
    <row r="4882" spans="64:64">
      <c r="BL4882" s="69"/>
    </row>
    <row r="4883" spans="64:64">
      <c r="BL4883" s="69"/>
    </row>
    <row r="4884" spans="64:64">
      <c r="BL4884" s="69"/>
    </row>
    <row r="4885" spans="64:64">
      <c r="BL4885" s="69"/>
    </row>
    <row r="4886" spans="64:64">
      <c r="BL4886" s="69"/>
    </row>
    <row r="4887" spans="64:64">
      <c r="BL4887" s="69"/>
    </row>
    <row r="4888" spans="64:64">
      <c r="BL4888" s="69"/>
    </row>
    <row r="4889" spans="64:64">
      <c r="BL4889" s="69"/>
    </row>
    <row r="4890" spans="64:64">
      <c r="BL4890" s="69"/>
    </row>
    <row r="4891" spans="64:64">
      <c r="BL4891" s="69"/>
    </row>
    <row r="4892" spans="64:64">
      <c r="BL4892" s="69"/>
    </row>
    <row r="4893" spans="64:64">
      <c r="BL4893" s="69"/>
    </row>
    <row r="4894" spans="64:64">
      <c r="BL4894" s="69"/>
    </row>
    <row r="4895" spans="64:64">
      <c r="BL4895" s="69"/>
    </row>
    <row r="4896" spans="64:64">
      <c r="BL4896" s="69"/>
    </row>
    <row r="4897" spans="64:64">
      <c r="BL4897" s="69"/>
    </row>
    <row r="4898" spans="64:64">
      <c r="BL4898" s="69"/>
    </row>
    <row r="4899" spans="64:64">
      <c r="BL4899" s="69"/>
    </row>
    <row r="4900" spans="64:64">
      <c r="BL4900" s="69"/>
    </row>
    <row r="4901" spans="64:64">
      <c r="BL4901" s="69"/>
    </row>
    <row r="4902" spans="64:64">
      <c r="BL4902" s="69"/>
    </row>
    <row r="4903" spans="64:64">
      <c r="BL4903" s="69"/>
    </row>
    <row r="4904" spans="64:64">
      <c r="BL4904" s="69"/>
    </row>
    <row r="4905" spans="64:64">
      <c r="BL4905" s="69"/>
    </row>
    <row r="4906" spans="64:64">
      <c r="BL4906" s="69"/>
    </row>
    <row r="4907" spans="64:64">
      <c r="BL4907" s="69"/>
    </row>
    <row r="4908" spans="64:64">
      <c r="BL4908" s="69"/>
    </row>
    <row r="4909" spans="64:64">
      <c r="BL4909" s="69"/>
    </row>
    <row r="4910" spans="64:64">
      <c r="BL4910" s="69"/>
    </row>
    <row r="4911" spans="64:64">
      <c r="BL4911" s="69"/>
    </row>
    <row r="4912" spans="64:64">
      <c r="BL4912" s="69"/>
    </row>
    <row r="4913" spans="64:64">
      <c r="BL4913" s="69"/>
    </row>
    <row r="4914" spans="64:64">
      <c r="BL4914" s="69"/>
    </row>
    <row r="4915" spans="64:64">
      <c r="BL4915" s="69"/>
    </row>
    <row r="4916" spans="64:64">
      <c r="BL4916" s="69"/>
    </row>
    <row r="4917" spans="64:64">
      <c r="BL4917" s="69"/>
    </row>
    <row r="4918" spans="64:64">
      <c r="BL4918" s="69"/>
    </row>
    <row r="4919" spans="64:64">
      <c r="BL4919" s="69"/>
    </row>
    <row r="4920" spans="64:64">
      <c r="BL4920" s="69"/>
    </row>
    <row r="4921" spans="64:64">
      <c r="BL4921" s="69"/>
    </row>
    <row r="4922" spans="64:64">
      <c r="BL4922" s="69"/>
    </row>
    <row r="4923" spans="64:64">
      <c r="BL4923" s="69"/>
    </row>
    <row r="4924" spans="64:64">
      <c r="BL4924" s="69"/>
    </row>
    <row r="4925" spans="64:64">
      <c r="BL4925" s="69"/>
    </row>
    <row r="4926" spans="64:64">
      <c r="BL4926" s="69"/>
    </row>
    <row r="4927" spans="64:64">
      <c r="BL4927" s="69"/>
    </row>
    <row r="4928" spans="64:64">
      <c r="BL4928" s="69"/>
    </row>
    <row r="4929" spans="64:64">
      <c r="BL4929" s="69"/>
    </row>
    <row r="4930" spans="64:64">
      <c r="BL4930" s="69"/>
    </row>
    <row r="4931" spans="64:64">
      <c r="BL4931" s="69"/>
    </row>
    <row r="4932" spans="64:64">
      <c r="BL4932" s="69"/>
    </row>
    <row r="4933" spans="64:64">
      <c r="BL4933" s="69"/>
    </row>
    <row r="4934" spans="64:64">
      <c r="BL4934" s="69"/>
    </row>
    <row r="4935" spans="64:64">
      <c r="BL4935" s="69"/>
    </row>
    <row r="4936" spans="64:64">
      <c r="BL4936" s="69"/>
    </row>
    <row r="4937" spans="64:64">
      <c r="BL4937" s="69"/>
    </row>
    <row r="4938" spans="64:64">
      <c r="BL4938" s="69"/>
    </row>
    <row r="4939" spans="64:64">
      <c r="BL4939" s="69"/>
    </row>
    <row r="4940" spans="64:64">
      <c r="BL4940" s="69"/>
    </row>
    <row r="4941" spans="64:64">
      <c r="BL4941" s="69"/>
    </row>
    <row r="4942" spans="64:64">
      <c r="BL4942" s="69"/>
    </row>
    <row r="4943" spans="64:64">
      <c r="BL4943" s="69"/>
    </row>
    <row r="4944" spans="64:64">
      <c r="BL4944" s="69"/>
    </row>
    <row r="4945" spans="64:64">
      <c r="BL4945" s="69"/>
    </row>
    <row r="4946" spans="64:64">
      <c r="BL4946" s="69"/>
    </row>
    <row r="4947" spans="64:64">
      <c r="BL4947" s="69"/>
    </row>
    <row r="4948" spans="64:64">
      <c r="BL4948" s="69"/>
    </row>
    <row r="4949" spans="64:64">
      <c r="BL4949" s="69"/>
    </row>
    <row r="4950" spans="64:64">
      <c r="BL4950" s="69"/>
    </row>
    <row r="4951" spans="64:64">
      <c r="BL4951" s="69"/>
    </row>
    <row r="4952" spans="64:64">
      <c r="BL4952" s="69"/>
    </row>
    <row r="4953" spans="64:64">
      <c r="BL4953" s="69"/>
    </row>
    <row r="4954" spans="64:64">
      <c r="BL4954" s="69"/>
    </row>
    <row r="4955" spans="64:64">
      <c r="BL4955" s="69"/>
    </row>
    <row r="4956" spans="64:64">
      <c r="BL4956" s="69"/>
    </row>
    <row r="4957" spans="64:64">
      <c r="BL4957" s="69"/>
    </row>
    <row r="4958" spans="64:64">
      <c r="BL4958" s="69"/>
    </row>
    <row r="4959" spans="64:64">
      <c r="BL4959" s="69"/>
    </row>
    <row r="4960" spans="64:64">
      <c r="BL4960" s="69"/>
    </row>
    <row r="4961" spans="64:64">
      <c r="BL4961" s="69"/>
    </row>
    <row r="4962" spans="64:64">
      <c r="BL4962" s="69"/>
    </row>
    <row r="4963" spans="64:64">
      <c r="BL4963" s="69"/>
    </row>
    <row r="4964" spans="64:64">
      <c r="BL4964" s="69"/>
    </row>
    <row r="4965" spans="64:64">
      <c r="BL4965" s="69"/>
    </row>
    <row r="4966" spans="64:64">
      <c r="BL4966" s="69"/>
    </row>
    <row r="4967" spans="64:64">
      <c r="BL4967" s="69"/>
    </row>
    <row r="4968" spans="64:64">
      <c r="BL4968" s="69"/>
    </row>
    <row r="4969" spans="64:64">
      <c r="BL4969" s="69"/>
    </row>
    <row r="4970" spans="64:64">
      <c r="BL4970" s="69"/>
    </row>
    <row r="4971" spans="64:64">
      <c r="BL4971" s="69"/>
    </row>
    <row r="4972" spans="64:64">
      <c r="BL4972" s="69"/>
    </row>
    <row r="4973" spans="64:64">
      <c r="BL4973" s="69"/>
    </row>
    <row r="4974" spans="64:64">
      <c r="BL4974" s="69"/>
    </row>
    <row r="4975" spans="64:64">
      <c r="BL4975" s="69"/>
    </row>
    <row r="4976" spans="64:64">
      <c r="BL4976" s="69"/>
    </row>
    <row r="4977" spans="64:64">
      <c r="BL4977" s="69"/>
    </row>
    <row r="4978" spans="64:64">
      <c r="BL4978" s="69"/>
    </row>
    <row r="4979" spans="64:64">
      <c r="BL4979" s="69"/>
    </row>
    <row r="4980" spans="64:64">
      <c r="BL4980" s="69"/>
    </row>
    <row r="4981" spans="64:64">
      <c r="BL4981" s="69"/>
    </row>
    <row r="4982" spans="64:64">
      <c r="BL4982" s="69"/>
    </row>
    <row r="4983" spans="64:64">
      <c r="BL4983" s="69"/>
    </row>
    <row r="4984" spans="64:64">
      <c r="BL4984" s="69"/>
    </row>
    <row r="4985" spans="64:64">
      <c r="BL4985" s="69"/>
    </row>
    <row r="4986" spans="64:64">
      <c r="BL4986" s="69"/>
    </row>
    <row r="4987" spans="64:64">
      <c r="BL4987" s="69"/>
    </row>
    <row r="4988" spans="64:64">
      <c r="BL4988" s="69"/>
    </row>
    <row r="4989" spans="64:64">
      <c r="BL4989" s="69"/>
    </row>
    <row r="4990" spans="64:64">
      <c r="BL4990" s="69"/>
    </row>
    <row r="4991" spans="64:64">
      <c r="BL4991" s="69"/>
    </row>
    <row r="4992" spans="64:64">
      <c r="BL4992" s="69"/>
    </row>
    <row r="4993" spans="64:64">
      <c r="BL4993" s="69"/>
    </row>
    <row r="4994" spans="64:64">
      <c r="BL4994" s="69"/>
    </row>
    <row r="4995" spans="64:64">
      <c r="BL4995" s="69"/>
    </row>
    <row r="4996" spans="64:64">
      <c r="BL4996" s="69"/>
    </row>
    <row r="4997" spans="64:64">
      <c r="BL4997" s="69"/>
    </row>
    <row r="4998" spans="64:64">
      <c r="BL4998" s="69"/>
    </row>
    <row r="4999" spans="64:64">
      <c r="BL4999" s="69"/>
    </row>
    <row r="5000" spans="64:64">
      <c r="BL5000" s="69"/>
    </row>
    <row r="5001" spans="64:64">
      <c r="BL5001" s="69"/>
    </row>
    <row r="5002" spans="64:64">
      <c r="BL5002" s="69"/>
    </row>
    <row r="5003" spans="64:64">
      <c r="BL5003" s="69"/>
    </row>
    <row r="5004" spans="64:64">
      <c r="BL5004" s="69"/>
    </row>
    <row r="5005" spans="64:64">
      <c r="BL5005" s="69"/>
    </row>
    <row r="5006" spans="64:64">
      <c r="BL5006" s="69"/>
    </row>
    <row r="5007" spans="64:64">
      <c r="BL5007" s="69"/>
    </row>
    <row r="5008" spans="64:64">
      <c r="BL5008" s="69"/>
    </row>
    <row r="5009" spans="64:64">
      <c r="BL5009" s="69"/>
    </row>
    <row r="5010" spans="64:64">
      <c r="BL5010" s="69"/>
    </row>
    <row r="5011" spans="64:64">
      <c r="BL5011" s="69"/>
    </row>
    <row r="5012" spans="64:64">
      <c r="BL5012" s="69"/>
    </row>
    <row r="5013" spans="64:64">
      <c r="BL5013" s="69"/>
    </row>
    <row r="5014" spans="64:64">
      <c r="BL5014" s="69"/>
    </row>
    <row r="5015" spans="64:64">
      <c r="BL5015" s="69"/>
    </row>
    <row r="5016" spans="64:64">
      <c r="BL5016" s="69"/>
    </row>
    <row r="5017" spans="64:64">
      <c r="BL5017" s="69"/>
    </row>
    <row r="5018" spans="64:64">
      <c r="BL5018" s="69"/>
    </row>
    <row r="5019" spans="64:64">
      <c r="BL5019" s="69"/>
    </row>
    <row r="5020" spans="64:64">
      <c r="BL5020" s="69"/>
    </row>
    <row r="5021" spans="64:64">
      <c r="BL5021" s="69"/>
    </row>
    <row r="5022" spans="64:64">
      <c r="BL5022" s="69"/>
    </row>
    <row r="5023" spans="64:64">
      <c r="BL5023" s="69"/>
    </row>
    <row r="5024" spans="64:64">
      <c r="BL5024" s="69"/>
    </row>
    <row r="5025" spans="64:64">
      <c r="BL5025" s="69"/>
    </row>
    <row r="5026" spans="64:64">
      <c r="BL5026" s="69"/>
    </row>
    <row r="5027" spans="64:64">
      <c r="BL5027" s="69"/>
    </row>
    <row r="5028" spans="64:64">
      <c r="BL5028" s="69"/>
    </row>
    <row r="5029" spans="64:64">
      <c r="BL5029" s="69"/>
    </row>
    <row r="5030" spans="64:64">
      <c r="BL5030" s="69"/>
    </row>
    <row r="5031" spans="64:64">
      <c r="BL5031" s="69"/>
    </row>
    <row r="5032" spans="64:64">
      <c r="BL5032" s="69"/>
    </row>
    <row r="5033" spans="64:64">
      <c r="BL5033" s="69"/>
    </row>
    <row r="5034" spans="64:64">
      <c r="BL5034" s="69"/>
    </row>
    <row r="5035" spans="64:64">
      <c r="BL5035" s="69"/>
    </row>
    <row r="5036" spans="64:64">
      <c r="BL5036" s="69"/>
    </row>
    <row r="5037" spans="64:64">
      <c r="BL5037" s="69"/>
    </row>
    <row r="5038" spans="64:64">
      <c r="BL5038" s="69"/>
    </row>
    <row r="5039" spans="64:64">
      <c r="BL5039" s="69"/>
    </row>
    <row r="5040" spans="64:64">
      <c r="BL5040" s="69"/>
    </row>
    <row r="5041" spans="64:64">
      <c r="BL5041" s="69"/>
    </row>
    <row r="5042" spans="64:64">
      <c r="BL5042" s="69"/>
    </row>
    <row r="5043" spans="64:64">
      <c r="BL5043" s="69"/>
    </row>
    <row r="5044" spans="64:64">
      <c r="BL5044" s="69"/>
    </row>
    <row r="5045" spans="64:64">
      <c r="BL5045" s="69"/>
    </row>
    <row r="5046" spans="64:64">
      <c r="BL5046" s="69"/>
    </row>
    <row r="5047" spans="64:64">
      <c r="BL5047" s="69"/>
    </row>
    <row r="5048" spans="64:64">
      <c r="BL5048" s="69"/>
    </row>
    <row r="5049" spans="64:64">
      <c r="BL5049" s="69"/>
    </row>
    <row r="5050" spans="64:64">
      <c r="BL5050" s="69"/>
    </row>
    <row r="5051" spans="64:64">
      <c r="BL5051" s="69"/>
    </row>
    <row r="5052" spans="64:64">
      <c r="BL5052" s="69"/>
    </row>
    <row r="5053" spans="64:64">
      <c r="BL5053" s="69"/>
    </row>
    <row r="5054" spans="64:64">
      <c r="BL5054" s="69"/>
    </row>
    <row r="5055" spans="64:64">
      <c r="BL5055" s="69"/>
    </row>
    <row r="5056" spans="64:64">
      <c r="BL5056" s="69"/>
    </row>
    <row r="5057" spans="64:64">
      <c r="BL5057" s="69"/>
    </row>
    <row r="5058" spans="64:64">
      <c r="BL5058" s="69"/>
    </row>
    <row r="5059" spans="64:64">
      <c r="BL5059" s="69"/>
    </row>
    <row r="5060" spans="64:64">
      <c r="BL5060" s="69"/>
    </row>
    <row r="5061" spans="64:64">
      <c r="BL5061" s="69"/>
    </row>
    <row r="5062" spans="64:64">
      <c r="BL5062" s="69"/>
    </row>
    <row r="5063" spans="64:64">
      <c r="BL5063" s="69"/>
    </row>
    <row r="5064" spans="64:64">
      <c r="BL5064" s="69"/>
    </row>
    <row r="5065" spans="64:64">
      <c r="BL5065" s="69"/>
    </row>
    <row r="5066" spans="64:64">
      <c r="BL5066" s="69"/>
    </row>
    <row r="5067" spans="64:64">
      <c r="BL5067" s="69"/>
    </row>
    <row r="5068" spans="64:64">
      <c r="BL5068" s="69"/>
    </row>
    <row r="5069" spans="64:64">
      <c r="BL5069" s="69"/>
    </row>
    <row r="5070" spans="64:64">
      <c r="BL5070" s="69"/>
    </row>
    <row r="5071" spans="64:64">
      <c r="BL5071" s="69"/>
    </row>
    <row r="5072" spans="64:64">
      <c r="BL5072" s="69"/>
    </row>
    <row r="5073" spans="64:64">
      <c r="BL5073" s="69"/>
    </row>
    <row r="5074" spans="64:64">
      <c r="BL5074" s="69"/>
    </row>
    <row r="5075" spans="64:64">
      <c r="BL5075" s="69"/>
    </row>
    <row r="5076" spans="64:64">
      <c r="BL5076" s="69"/>
    </row>
    <row r="5077" spans="64:64">
      <c r="BL5077" s="69"/>
    </row>
    <row r="5078" spans="64:64">
      <c r="BL5078" s="69"/>
    </row>
    <row r="5079" spans="64:64">
      <c r="BL5079" s="69"/>
    </row>
    <row r="5080" spans="64:64">
      <c r="BL5080" s="69"/>
    </row>
    <row r="5081" spans="64:64">
      <c r="BL5081" s="69"/>
    </row>
    <row r="5082" spans="64:64">
      <c r="BL5082" s="69"/>
    </row>
    <row r="5083" spans="64:64">
      <c r="BL5083" s="69"/>
    </row>
    <row r="5084" spans="64:64">
      <c r="BL5084" s="69"/>
    </row>
    <row r="5085" spans="64:64">
      <c r="BL5085" s="69"/>
    </row>
    <row r="5086" spans="64:64">
      <c r="BL5086" s="69"/>
    </row>
    <row r="5087" spans="64:64">
      <c r="BL5087" s="69"/>
    </row>
    <row r="5088" spans="64:64">
      <c r="BL5088" s="69"/>
    </row>
    <row r="5089" spans="64:64">
      <c r="BL5089" s="69"/>
    </row>
    <row r="5090" spans="64:64">
      <c r="BL5090" s="69"/>
    </row>
    <row r="5091" spans="64:64">
      <c r="BL5091" s="69"/>
    </row>
    <row r="5092" spans="64:64">
      <c r="BL5092" s="69"/>
    </row>
    <row r="5093" spans="64:64">
      <c r="BL5093" s="69"/>
    </row>
    <row r="5094" spans="64:64">
      <c r="BL5094" s="69"/>
    </row>
    <row r="5095" spans="64:64">
      <c r="BL5095" s="69"/>
    </row>
    <row r="5096" spans="64:64">
      <c r="BL5096" s="69"/>
    </row>
    <row r="5097" spans="64:64">
      <c r="BL5097" s="69"/>
    </row>
    <row r="5098" spans="64:64">
      <c r="BL5098" s="69"/>
    </row>
    <row r="5099" spans="64:64">
      <c r="BL5099" s="69"/>
    </row>
    <row r="5100" spans="64:64">
      <c r="BL5100" s="69"/>
    </row>
    <row r="5101" spans="64:64">
      <c r="BL5101" s="69"/>
    </row>
    <row r="5102" spans="64:64">
      <c r="BL5102" s="69"/>
    </row>
    <row r="5103" spans="64:64">
      <c r="BL5103" s="69"/>
    </row>
    <row r="5104" spans="64:64">
      <c r="BL5104" s="69"/>
    </row>
    <row r="5105" spans="64:64">
      <c r="BL5105" s="69"/>
    </row>
    <row r="5106" spans="64:64">
      <c r="BL5106" s="69"/>
    </row>
    <row r="5107" spans="64:64">
      <c r="BL5107" s="69"/>
    </row>
    <row r="5108" spans="64:64">
      <c r="BL5108" s="69"/>
    </row>
    <row r="5109" spans="64:64">
      <c r="BL5109" s="69"/>
    </row>
    <row r="5110" spans="64:64">
      <c r="BL5110" s="69"/>
    </row>
    <row r="5111" spans="64:64">
      <c r="BL5111" s="69"/>
    </row>
    <row r="5112" spans="64:64">
      <c r="BL5112" s="69"/>
    </row>
    <row r="5113" spans="64:64">
      <c r="BL5113" s="69"/>
    </row>
    <row r="5114" spans="64:64">
      <c r="BL5114" s="69"/>
    </row>
    <row r="5115" spans="64:64">
      <c r="BL5115" s="69"/>
    </row>
    <row r="5116" spans="64:64">
      <c r="BL5116" s="69"/>
    </row>
    <row r="5117" spans="64:64">
      <c r="BL5117" s="69"/>
    </row>
    <row r="5118" spans="64:64">
      <c r="BL5118" s="69"/>
    </row>
    <row r="5119" spans="64:64">
      <c r="BL5119" s="69"/>
    </row>
    <row r="5120" spans="64:64">
      <c r="BL5120" s="69"/>
    </row>
    <row r="5121" spans="64:64">
      <c r="BL5121" s="69"/>
    </row>
    <row r="5122" spans="64:64">
      <c r="BL5122" s="69"/>
    </row>
    <row r="5123" spans="64:64">
      <c r="BL5123" s="69"/>
    </row>
    <row r="5124" spans="64:64">
      <c r="BL5124" s="69"/>
    </row>
    <row r="5125" spans="64:64">
      <c r="BL5125" s="69"/>
    </row>
    <row r="5126" spans="64:64">
      <c r="BL5126" s="69"/>
    </row>
    <row r="5127" spans="64:64">
      <c r="BL5127" s="69"/>
    </row>
    <row r="5128" spans="64:64">
      <c r="BL5128" s="69"/>
    </row>
    <row r="5129" spans="64:64">
      <c r="BL5129" s="69"/>
    </row>
    <row r="5130" spans="64:64">
      <c r="BL5130" s="69"/>
    </row>
    <row r="5131" spans="64:64">
      <c r="BL5131" s="69"/>
    </row>
    <row r="5132" spans="64:64">
      <c r="BL5132" s="69"/>
    </row>
    <row r="5133" spans="64:64">
      <c r="BL5133" s="69"/>
    </row>
    <row r="5134" spans="64:64">
      <c r="BL5134" s="69"/>
    </row>
    <row r="5135" spans="64:64">
      <c r="BL5135" s="69"/>
    </row>
    <row r="5136" spans="64:64">
      <c r="BL5136" s="69"/>
    </row>
    <row r="5137" spans="64:64">
      <c r="BL5137" s="69"/>
    </row>
    <row r="5138" spans="64:64">
      <c r="BL5138" s="69"/>
    </row>
    <row r="5139" spans="64:64">
      <c r="BL5139" s="69"/>
    </row>
    <row r="5140" spans="64:64">
      <c r="BL5140" s="69"/>
    </row>
    <row r="5141" spans="64:64">
      <c r="BL5141" s="69"/>
    </row>
    <row r="5142" spans="64:64">
      <c r="BL5142" s="69"/>
    </row>
    <row r="5143" spans="64:64">
      <c r="BL5143" s="69"/>
    </row>
    <row r="5144" spans="64:64">
      <c r="BL5144" s="69"/>
    </row>
    <row r="5145" spans="64:64">
      <c r="BL5145" s="69"/>
    </row>
    <row r="5146" spans="64:64">
      <c r="BL5146" s="69"/>
    </row>
    <row r="5147" spans="64:64">
      <c r="BL5147" s="69"/>
    </row>
    <row r="5148" spans="64:64">
      <c r="BL5148" s="69"/>
    </row>
    <row r="5149" spans="64:64">
      <c r="BL5149" s="69"/>
    </row>
    <row r="5150" spans="64:64">
      <c r="BL5150" s="69"/>
    </row>
    <row r="5151" spans="64:64">
      <c r="BL5151" s="69"/>
    </row>
    <row r="5152" spans="64:64">
      <c r="BL5152" s="69"/>
    </row>
    <row r="5153" spans="64:64">
      <c r="BL5153" s="69"/>
    </row>
    <row r="5154" spans="64:64">
      <c r="BL5154" s="69"/>
    </row>
    <row r="5155" spans="64:64">
      <c r="BL5155" s="69"/>
    </row>
    <row r="5156" spans="64:64">
      <c r="BL5156" s="69"/>
    </row>
    <row r="5157" spans="64:64">
      <c r="BL5157" s="69"/>
    </row>
    <row r="5158" spans="64:64">
      <c r="BL5158" s="69"/>
    </row>
    <row r="5159" spans="64:64">
      <c r="BL5159" s="69"/>
    </row>
    <row r="5160" spans="64:64">
      <c r="BL5160" s="69"/>
    </row>
    <row r="5161" spans="64:64">
      <c r="BL5161" s="69"/>
    </row>
    <row r="5162" spans="64:64">
      <c r="BL5162" s="69"/>
    </row>
    <row r="5163" spans="64:64">
      <c r="BL5163" s="69"/>
    </row>
    <row r="5164" spans="64:64">
      <c r="BL5164" s="69"/>
    </row>
    <row r="5165" spans="64:64">
      <c r="BL5165" s="69"/>
    </row>
    <row r="5166" spans="64:64">
      <c r="BL5166" s="69"/>
    </row>
    <row r="5167" spans="64:64">
      <c r="BL5167" s="69"/>
    </row>
    <row r="5168" spans="64:64">
      <c r="BL5168" s="69"/>
    </row>
    <row r="5169" spans="64:64">
      <c r="BL5169" s="69"/>
    </row>
    <row r="5170" spans="64:64">
      <c r="BL5170" s="69"/>
    </row>
    <row r="5171" spans="64:64">
      <c r="BL5171" s="69"/>
    </row>
    <row r="5172" spans="64:64">
      <c r="BL5172" s="69"/>
    </row>
    <row r="5173" spans="64:64">
      <c r="BL5173" s="69"/>
    </row>
    <row r="5174" spans="64:64">
      <c r="BL5174" s="69"/>
    </row>
    <row r="5175" spans="64:64">
      <c r="BL5175" s="69"/>
    </row>
    <row r="5176" spans="64:64">
      <c r="BL5176" s="69"/>
    </row>
    <row r="5177" spans="64:64">
      <c r="BL5177" s="69"/>
    </row>
    <row r="5178" spans="64:64">
      <c r="BL5178" s="69"/>
    </row>
    <row r="5179" spans="64:64">
      <c r="BL5179" s="69"/>
    </row>
    <row r="5180" spans="64:64">
      <c r="BL5180" s="69"/>
    </row>
    <row r="5181" spans="64:64">
      <c r="BL5181" s="69"/>
    </row>
    <row r="5182" spans="64:64">
      <c r="BL5182" s="69"/>
    </row>
    <row r="5183" spans="64:64">
      <c r="BL5183" s="69"/>
    </row>
    <row r="5184" spans="64:64">
      <c r="BL5184" s="69"/>
    </row>
    <row r="5185" spans="64:64">
      <c r="BL5185" s="69"/>
    </row>
    <row r="5186" spans="64:64">
      <c r="BL5186" s="69"/>
    </row>
    <row r="5187" spans="64:64">
      <c r="BL5187" s="69"/>
    </row>
    <row r="5188" spans="64:64">
      <c r="BL5188" s="69"/>
    </row>
    <row r="5189" spans="64:64">
      <c r="BL5189" s="69"/>
    </row>
    <row r="5190" spans="64:64">
      <c r="BL5190" s="69"/>
    </row>
    <row r="5191" spans="64:64">
      <c r="BL5191" s="69"/>
    </row>
    <row r="5192" spans="64:64">
      <c r="BL5192" s="69"/>
    </row>
    <row r="5193" spans="64:64">
      <c r="BL5193" s="69"/>
    </row>
    <row r="5194" spans="64:64">
      <c r="BL5194" s="69"/>
    </row>
    <row r="5195" spans="64:64">
      <c r="BL5195" s="69"/>
    </row>
    <row r="5196" spans="64:64">
      <c r="BL5196" s="69"/>
    </row>
    <row r="5197" spans="64:64">
      <c r="BL5197" s="69"/>
    </row>
    <row r="5198" spans="64:64">
      <c r="BL5198" s="69"/>
    </row>
    <row r="5199" spans="64:64">
      <c r="BL5199" s="69"/>
    </row>
    <row r="5200" spans="64:64">
      <c r="BL5200" s="69"/>
    </row>
    <row r="5201" spans="64:64">
      <c r="BL5201" s="69"/>
    </row>
    <row r="5202" spans="64:64">
      <c r="BL5202" s="69"/>
    </row>
    <row r="5203" spans="64:64">
      <c r="BL5203" s="69"/>
    </row>
    <row r="5204" spans="64:64">
      <c r="BL5204" s="69"/>
    </row>
    <row r="5205" spans="64:64">
      <c r="BL5205" s="69"/>
    </row>
    <row r="5206" spans="64:64">
      <c r="BL5206" s="69"/>
    </row>
    <row r="5207" spans="64:64">
      <c r="BL5207" s="69"/>
    </row>
    <row r="5208" spans="64:64">
      <c r="BL5208" s="69"/>
    </row>
    <row r="5209" spans="64:64">
      <c r="BL5209" s="69"/>
    </row>
    <row r="5210" spans="64:64">
      <c r="BL5210" s="69"/>
    </row>
    <row r="5211" spans="64:64">
      <c r="BL5211" s="69"/>
    </row>
    <row r="5212" spans="64:64">
      <c r="BL5212" s="69"/>
    </row>
    <row r="5213" spans="64:64">
      <c r="BL5213" s="69"/>
    </row>
    <row r="5214" spans="64:64">
      <c r="BL5214" s="69"/>
    </row>
    <row r="5215" spans="64:64">
      <c r="BL5215" s="69"/>
    </row>
    <row r="5216" spans="64:64">
      <c r="BL5216" s="69"/>
    </row>
    <row r="5217" spans="64:64">
      <c r="BL5217" s="69"/>
    </row>
    <row r="5218" spans="64:64">
      <c r="BL5218" s="69"/>
    </row>
    <row r="5219" spans="64:64">
      <c r="BL5219" s="69"/>
    </row>
    <row r="5220" spans="64:64">
      <c r="BL5220" s="69"/>
    </row>
    <row r="5221" spans="64:64">
      <c r="BL5221" s="69"/>
    </row>
    <row r="5222" spans="64:64">
      <c r="BL5222" s="69"/>
    </row>
    <row r="5223" spans="64:64">
      <c r="BL5223" s="69"/>
    </row>
    <row r="5224" spans="64:64">
      <c r="BL5224" s="69"/>
    </row>
    <row r="5225" spans="64:64">
      <c r="BL5225" s="69"/>
    </row>
    <row r="5226" spans="64:64">
      <c r="BL5226" s="69"/>
    </row>
    <row r="5227" spans="64:64">
      <c r="BL5227" s="69"/>
    </row>
    <row r="5228" spans="64:64">
      <c r="BL5228" s="69"/>
    </row>
    <row r="5229" spans="64:64">
      <c r="BL5229" s="69"/>
    </row>
    <row r="5230" spans="64:64">
      <c r="BL5230" s="69"/>
    </row>
    <row r="5231" spans="64:64">
      <c r="BL5231" s="69"/>
    </row>
    <row r="5232" spans="64:64">
      <c r="BL5232" s="69"/>
    </row>
    <row r="5233" spans="64:64">
      <c r="BL5233" s="69"/>
    </row>
    <row r="5234" spans="64:64">
      <c r="BL5234" s="69"/>
    </row>
    <row r="5235" spans="64:64">
      <c r="BL5235" s="69"/>
    </row>
    <row r="5236" spans="64:64">
      <c r="BL5236" s="69"/>
    </row>
    <row r="5237" spans="64:64">
      <c r="BL5237" s="69"/>
    </row>
    <row r="5238" spans="64:64">
      <c r="BL5238" s="69"/>
    </row>
    <row r="5239" spans="64:64">
      <c r="BL5239" s="69"/>
    </row>
    <row r="5240" spans="64:64">
      <c r="BL5240" s="69"/>
    </row>
    <row r="5241" spans="64:64">
      <c r="BL5241" s="69"/>
    </row>
    <row r="5242" spans="64:64">
      <c r="BL5242" s="69"/>
    </row>
    <row r="5243" spans="64:64">
      <c r="BL5243" s="69"/>
    </row>
    <row r="5244" spans="64:64">
      <c r="BL5244" s="69"/>
    </row>
    <row r="5245" spans="64:64">
      <c r="BL5245" s="69"/>
    </row>
    <row r="5246" spans="64:64">
      <c r="BL5246" s="69"/>
    </row>
    <row r="5247" spans="64:64">
      <c r="BL5247" s="69"/>
    </row>
    <row r="5248" spans="64:64">
      <c r="BL5248" s="69"/>
    </row>
    <row r="5249" spans="64:64">
      <c r="BL5249" s="69"/>
    </row>
    <row r="5250" spans="64:64">
      <c r="BL5250" s="69"/>
    </row>
    <row r="5251" spans="64:64">
      <c r="BL5251" s="69"/>
    </row>
    <row r="5252" spans="64:64">
      <c r="BL5252" s="69"/>
    </row>
    <row r="5253" spans="64:64">
      <c r="BL5253" s="69"/>
    </row>
    <row r="5254" spans="64:64">
      <c r="BL5254" s="69"/>
    </row>
    <row r="5255" spans="64:64">
      <c r="BL5255" s="69"/>
    </row>
    <row r="5256" spans="64:64">
      <c r="BL5256" s="69"/>
    </row>
    <row r="5257" spans="64:64">
      <c r="BL5257" s="69"/>
    </row>
    <row r="5258" spans="64:64">
      <c r="BL5258" s="69"/>
    </row>
    <row r="5259" spans="64:64">
      <c r="BL5259" s="69"/>
    </row>
    <row r="5260" spans="64:64">
      <c r="BL5260" s="69"/>
    </row>
    <row r="5261" spans="64:64">
      <c r="BL5261" s="69"/>
    </row>
    <row r="5262" spans="64:64">
      <c r="BL5262" s="69"/>
    </row>
    <row r="5263" spans="64:64">
      <c r="BL5263" s="69"/>
    </row>
    <row r="5264" spans="64:64">
      <c r="BL5264" s="69"/>
    </row>
    <row r="5265" spans="64:64">
      <c r="BL5265" s="69"/>
    </row>
    <row r="5266" spans="64:64">
      <c r="BL5266" s="69"/>
    </row>
    <row r="5267" spans="64:64">
      <c r="BL5267" s="69"/>
    </row>
    <row r="5268" spans="64:64">
      <c r="BL5268" s="69"/>
    </row>
    <row r="5269" spans="64:64">
      <c r="BL5269" s="69"/>
    </row>
    <row r="5270" spans="64:64">
      <c r="BL5270" s="69"/>
    </row>
    <row r="5271" spans="64:64">
      <c r="BL5271" s="69"/>
    </row>
    <row r="5272" spans="64:64">
      <c r="BL5272" s="69"/>
    </row>
    <row r="5273" spans="64:64">
      <c r="BL5273" s="69"/>
    </row>
    <row r="5274" spans="64:64">
      <c r="BL5274" s="69"/>
    </row>
    <row r="5275" spans="64:64">
      <c r="BL5275" s="69"/>
    </row>
    <row r="5276" spans="64:64">
      <c r="BL5276" s="69"/>
    </row>
    <row r="5277" spans="64:64">
      <c r="BL5277" s="69"/>
    </row>
    <row r="5278" spans="64:64">
      <c r="BL5278" s="69"/>
    </row>
    <row r="5279" spans="64:64">
      <c r="BL5279" s="69"/>
    </row>
    <row r="5280" spans="64:64">
      <c r="BL5280" s="69"/>
    </row>
    <row r="5281" spans="64:64">
      <c r="BL5281" s="69"/>
    </row>
    <row r="5282" spans="64:64">
      <c r="BL5282" s="69"/>
    </row>
    <row r="5283" spans="64:64">
      <c r="BL5283" s="69"/>
    </row>
    <row r="5284" spans="64:64">
      <c r="BL5284" s="69"/>
    </row>
    <row r="5285" spans="64:64">
      <c r="BL5285" s="69"/>
    </row>
    <row r="5286" spans="64:64">
      <c r="BL5286" s="69"/>
    </row>
    <row r="5287" spans="64:64">
      <c r="BL5287" s="69"/>
    </row>
    <row r="5288" spans="64:64">
      <c r="BL5288" s="69"/>
    </row>
    <row r="5289" spans="64:64">
      <c r="BL5289" s="69"/>
    </row>
    <row r="5290" spans="64:64">
      <c r="BL5290" s="69"/>
    </row>
    <row r="5291" spans="64:64">
      <c r="BL5291" s="69"/>
    </row>
    <row r="5292" spans="64:64">
      <c r="BL5292" s="69"/>
    </row>
    <row r="5293" spans="64:64">
      <c r="BL5293" s="69"/>
    </row>
    <row r="5294" spans="64:64">
      <c r="BL5294" s="69"/>
    </row>
    <row r="5295" spans="64:64">
      <c r="BL5295" s="69"/>
    </row>
    <row r="5296" spans="64:64">
      <c r="BL5296" s="69"/>
    </row>
    <row r="5297" spans="64:64">
      <c r="BL5297" s="69"/>
    </row>
    <row r="5298" spans="64:64">
      <c r="BL5298" s="69"/>
    </row>
    <row r="5299" spans="64:64">
      <c r="BL5299" s="69"/>
    </row>
    <row r="5300" spans="64:64">
      <c r="BL5300" s="69"/>
    </row>
    <row r="5301" spans="64:64">
      <c r="BL5301" s="69"/>
    </row>
    <row r="5302" spans="64:64">
      <c r="BL5302" s="69"/>
    </row>
    <row r="5303" spans="64:64">
      <c r="BL5303" s="69"/>
    </row>
    <row r="5304" spans="64:64">
      <c r="BL5304" s="69"/>
    </row>
    <row r="5305" spans="64:64">
      <c r="BL5305" s="69"/>
    </row>
    <row r="5306" spans="64:64">
      <c r="BL5306" s="69"/>
    </row>
    <row r="5307" spans="64:64">
      <c r="BL5307" s="69"/>
    </row>
    <row r="5308" spans="64:64">
      <c r="BL5308" s="69"/>
    </row>
    <row r="5309" spans="64:64">
      <c r="BL5309" s="69"/>
    </row>
    <row r="5310" spans="64:64">
      <c r="BL5310" s="69"/>
    </row>
    <row r="5311" spans="64:64">
      <c r="BL5311" s="69"/>
    </row>
    <row r="5312" spans="64:64">
      <c r="BL5312" s="69"/>
    </row>
    <row r="5313" spans="64:64">
      <c r="BL5313" s="69"/>
    </row>
    <row r="5314" spans="64:64">
      <c r="BL5314" s="69"/>
    </row>
    <row r="5315" spans="64:64">
      <c r="BL5315" s="69"/>
    </row>
    <row r="5316" spans="64:64">
      <c r="BL5316" s="69"/>
    </row>
    <row r="5317" spans="64:64">
      <c r="BL5317" s="69"/>
    </row>
    <row r="5318" spans="64:64">
      <c r="BL5318" s="69"/>
    </row>
    <row r="5319" spans="64:64">
      <c r="BL5319" s="69"/>
    </row>
    <row r="5320" spans="64:64">
      <c r="BL5320" s="69"/>
    </row>
    <row r="5321" spans="64:64">
      <c r="BL5321" s="69"/>
    </row>
    <row r="5322" spans="64:64">
      <c r="BL5322" s="69"/>
    </row>
    <row r="5323" spans="64:64">
      <c r="BL5323" s="69"/>
    </row>
    <row r="5324" spans="64:64">
      <c r="BL5324" s="69"/>
    </row>
    <row r="5325" spans="64:64">
      <c r="BL5325" s="69"/>
    </row>
    <row r="5326" spans="64:64">
      <c r="BL5326" s="69"/>
    </row>
    <row r="5327" spans="64:64">
      <c r="BL5327" s="69"/>
    </row>
    <row r="5328" spans="64:64">
      <c r="BL5328" s="69"/>
    </row>
    <row r="5329" spans="64:64">
      <c r="BL5329" s="69"/>
    </row>
    <row r="5330" spans="64:64">
      <c r="BL5330" s="69"/>
    </row>
    <row r="5331" spans="64:64">
      <c r="BL5331" s="69"/>
    </row>
    <row r="5332" spans="64:64">
      <c r="BL5332" s="69"/>
    </row>
    <row r="5333" spans="64:64">
      <c r="BL5333" s="69"/>
    </row>
    <row r="5334" spans="64:64">
      <c r="BL5334" s="69"/>
    </row>
    <row r="5335" spans="64:64">
      <c r="BL5335" s="69"/>
    </row>
    <row r="5336" spans="64:64">
      <c r="BL5336" s="69"/>
    </row>
    <row r="5337" spans="64:64">
      <c r="BL5337" s="69"/>
    </row>
    <row r="5338" spans="64:64">
      <c r="BL5338" s="69"/>
    </row>
    <row r="5339" spans="64:64">
      <c r="BL5339" s="69"/>
    </row>
    <row r="5340" spans="64:64">
      <c r="BL5340" s="69"/>
    </row>
    <row r="5341" spans="64:64">
      <c r="BL5341" s="69"/>
    </row>
    <row r="5342" spans="64:64">
      <c r="BL5342" s="69"/>
    </row>
    <row r="5343" spans="64:64">
      <c r="BL5343" s="69"/>
    </row>
    <row r="5344" spans="64:64">
      <c r="BL5344" s="69"/>
    </row>
    <row r="5345" spans="64:64">
      <c r="BL5345" s="69"/>
    </row>
    <row r="5346" spans="64:64">
      <c r="BL5346" s="69"/>
    </row>
    <row r="5347" spans="64:64">
      <c r="BL5347" s="69"/>
    </row>
    <row r="5348" spans="64:64">
      <c r="BL5348" s="69"/>
    </row>
    <row r="5349" spans="64:64">
      <c r="BL5349" s="69"/>
    </row>
    <row r="5350" spans="64:64">
      <c r="BL5350" s="69"/>
    </row>
    <row r="5351" spans="64:64">
      <c r="BL5351" s="69"/>
    </row>
    <row r="5352" spans="64:64">
      <c r="BL5352" s="69"/>
    </row>
    <row r="5353" spans="64:64">
      <c r="BL5353" s="69"/>
    </row>
    <row r="5354" spans="64:64">
      <c r="BL5354" s="69"/>
    </row>
    <row r="5355" spans="64:64">
      <c r="BL5355" s="69"/>
    </row>
    <row r="5356" spans="64:64">
      <c r="BL5356" s="69"/>
    </row>
    <row r="5357" spans="64:64">
      <c r="BL5357" s="69"/>
    </row>
    <row r="5358" spans="64:64">
      <c r="BL5358" s="69"/>
    </row>
    <row r="5359" spans="64:64">
      <c r="BL5359" s="69"/>
    </row>
    <row r="5360" spans="64:64">
      <c r="BL5360" s="69"/>
    </row>
    <row r="5361" spans="64:64">
      <c r="BL5361" s="69"/>
    </row>
    <row r="5362" spans="64:64">
      <c r="BL5362" s="69"/>
    </row>
    <row r="5363" spans="64:64">
      <c r="BL5363" s="69"/>
    </row>
    <row r="5364" spans="64:64">
      <c r="BL5364" s="69"/>
    </row>
    <row r="5365" spans="64:64">
      <c r="BL5365" s="69"/>
    </row>
    <row r="5366" spans="64:64">
      <c r="BL5366" s="69"/>
    </row>
    <row r="5367" spans="64:64">
      <c r="BL5367" s="69"/>
    </row>
    <row r="5368" spans="64:64">
      <c r="BL5368" s="69"/>
    </row>
    <row r="5369" spans="64:64">
      <c r="BL5369" s="69"/>
    </row>
    <row r="5370" spans="64:64">
      <c r="BL5370" s="69"/>
    </row>
    <row r="5371" spans="64:64">
      <c r="BL5371" s="69"/>
    </row>
    <row r="5372" spans="64:64">
      <c r="BL5372" s="69"/>
    </row>
    <row r="5373" spans="64:64">
      <c r="BL5373" s="69"/>
    </row>
    <row r="5374" spans="64:64">
      <c r="BL5374" s="69"/>
    </row>
    <row r="5375" spans="64:64">
      <c r="BL5375" s="69"/>
    </row>
    <row r="5376" spans="64:64">
      <c r="BL5376" s="69"/>
    </row>
    <row r="5377" spans="64:64">
      <c r="BL5377" s="69"/>
    </row>
    <row r="5378" spans="64:64">
      <c r="BL5378" s="69"/>
    </row>
    <row r="5379" spans="64:64">
      <c r="BL5379" s="69"/>
    </row>
    <row r="5380" spans="64:64">
      <c r="BL5380" s="69"/>
    </row>
    <row r="5381" spans="64:64">
      <c r="BL5381" s="69"/>
    </row>
    <row r="5382" spans="64:64">
      <c r="BL5382" s="69"/>
    </row>
    <row r="5383" spans="64:64">
      <c r="BL5383" s="69"/>
    </row>
    <row r="5384" spans="64:64">
      <c r="BL5384" s="69"/>
    </row>
    <row r="5385" spans="64:64">
      <c r="BL5385" s="69"/>
    </row>
    <row r="5386" spans="64:64">
      <c r="BL5386" s="69"/>
    </row>
    <row r="5387" spans="64:64">
      <c r="BL5387" s="69"/>
    </row>
    <row r="5388" spans="64:64">
      <c r="BL5388" s="69"/>
    </row>
    <row r="5389" spans="64:64">
      <c r="BL5389" s="69"/>
    </row>
    <row r="5390" spans="64:64">
      <c r="BL5390" s="69"/>
    </row>
    <row r="5391" spans="64:64">
      <c r="BL5391" s="69"/>
    </row>
    <row r="5392" spans="64:64">
      <c r="BL5392" s="69"/>
    </row>
    <row r="5393" spans="64:64">
      <c r="BL5393" s="69"/>
    </row>
    <row r="5394" spans="64:64">
      <c r="BL5394" s="69"/>
    </row>
    <row r="5395" spans="64:64">
      <c r="BL5395" s="69"/>
    </row>
    <row r="5396" spans="64:64">
      <c r="BL5396" s="69"/>
    </row>
    <row r="5397" spans="64:64">
      <c r="BL5397" s="69"/>
    </row>
    <row r="5398" spans="64:64">
      <c r="BL5398" s="69"/>
    </row>
    <row r="5399" spans="64:64">
      <c r="BL5399" s="69"/>
    </row>
    <row r="5400" spans="64:64">
      <c r="BL5400" s="69"/>
    </row>
    <row r="5401" spans="64:64">
      <c r="BL5401" s="69"/>
    </row>
    <row r="5402" spans="64:64">
      <c r="BL5402" s="69"/>
    </row>
    <row r="5403" spans="64:64">
      <c r="BL5403" s="69"/>
    </row>
    <row r="5404" spans="64:64">
      <c r="BL5404" s="69"/>
    </row>
    <row r="5405" spans="64:64">
      <c r="BL5405" s="69"/>
    </row>
    <row r="5406" spans="64:64">
      <c r="BL5406" s="69"/>
    </row>
    <row r="5407" spans="64:64">
      <c r="BL5407" s="69"/>
    </row>
    <row r="5408" spans="64:64">
      <c r="BL5408" s="69"/>
    </row>
    <row r="5409" spans="64:64">
      <c r="BL5409" s="69"/>
    </row>
    <row r="5410" spans="64:64">
      <c r="BL5410" s="69"/>
    </row>
    <row r="5411" spans="64:64">
      <c r="BL5411" s="69"/>
    </row>
    <row r="5412" spans="64:64">
      <c r="BL5412" s="69"/>
    </row>
    <row r="5413" spans="64:64">
      <c r="BL5413" s="69"/>
    </row>
    <row r="5414" spans="64:64">
      <c r="BL5414" s="69"/>
    </row>
    <row r="5415" spans="64:64">
      <c r="BL5415" s="69"/>
    </row>
    <row r="5416" spans="64:64">
      <c r="BL5416" s="69"/>
    </row>
    <row r="5417" spans="64:64">
      <c r="BL5417" s="69"/>
    </row>
    <row r="5418" spans="64:64">
      <c r="BL5418" s="69"/>
    </row>
    <row r="5419" spans="64:64">
      <c r="BL5419" s="69"/>
    </row>
    <row r="5420" spans="64:64">
      <c r="BL5420" s="69"/>
    </row>
    <row r="5421" spans="64:64">
      <c r="BL5421" s="69"/>
    </row>
    <row r="5422" spans="64:64">
      <c r="BL5422" s="69"/>
    </row>
    <row r="5423" spans="64:64">
      <c r="BL5423" s="69"/>
    </row>
    <row r="5424" spans="64:64">
      <c r="BL5424" s="69"/>
    </row>
    <row r="5425" spans="64:64">
      <c r="BL5425" s="69"/>
    </row>
    <row r="5426" spans="64:64">
      <c r="BL5426" s="69"/>
    </row>
    <row r="5427" spans="64:64">
      <c r="BL5427" s="69"/>
    </row>
    <row r="5428" spans="64:64">
      <c r="BL5428" s="69"/>
    </row>
    <row r="5429" spans="64:64">
      <c r="BL5429" s="69"/>
    </row>
    <row r="5430" spans="64:64">
      <c r="BL5430" s="69"/>
    </row>
    <row r="5431" spans="64:64">
      <c r="BL5431" s="69"/>
    </row>
    <row r="5432" spans="64:64">
      <c r="BL5432" s="69"/>
    </row>
    <row r="5433" spans="64:64">
      <c r="BL5433" s="69"/>
    </row>
    <row r="5434" spans="64:64">
      <c r="BL5434" s="69"/>
    </row>
    <row r="5435" spans="64:64">
      <c r="BL5435" s="69"/>
    </row>
    <row r="5436" spans="64:64">
      <c r="BL5436" s="69"/>
    </row>
    <row r="5437" spans="64:64">
      <c r="BL5437" s="69"/>
    </row>
    <row r="5438" spans="64:64">
      <c r="BL5438" s="69"/>
    </row>
    <row r="5439" spans="64:64">
      <c r="BL5439" s="69"/>
    </row>
    <row r="5440" spans="64:64">
      <c r="BL5440" s="69"/>
    </row>
    <row r="5441" spans="64:64">
      <c r="BL5441" s="69"/>
    </row>
    <row r="5442" spans="64:64">
      <c r="BL5442" s="69"/>
    </row>
    <row r="5443" spans="64:64">
      <c r="BL5443" s="69"/>
    </row>
    <row r="5444" spans="64:64">
      <c r="BL5444" s="69"/>
    </row>
    <row r="5445" spans="64:64">
      <c r="BL5445" s="69"/>
    </row>
    <row r="5446" spans="64:64">
      <c r="BL5446" s="69"/>
    </row>
    <row r="5447" spans="64:64">
      <c r="BL5447" s="69"/>
    </row>
    <row r="5448" spans="64:64">
      <c r="BL5448" s="69"/>
    </row>
    <row r="5449" spans="64:64">
      <c r="BL5449" s="69"/>
    </row>
    <row r="5450" spans="64:64">
      <c r="BL5450" s="69"/>
    </row>
    <row r="5451" spans="64:64">
      <c r="BL5451" s="69"/>
    </row>
    <row r="5452" spans="64:64">
      <c r="BL5452" s="69"/>
    </row>
    <row r="5453" spans="64:64">
      <c r="BL5453" s="69"/>
    </row>
    <row r="5454" spans="64:64">
      <c r="BL5454" s="69"/>
    </row>
    <row r="5455" spans="64:64">
      <c r="BL5455" s="69"/>
    </row>
    <row r="5456" spans="64:64">
      <c r="BL5456" s="69"/>
    </row>
    <row r="5457" spans="64:64">
      <c r="BL5457" s="69"/>
    </row>
    <row r="5458" spans="64:64">
      <c r="BL5458" s="69"/>
    </row>
    <row r="5459" spans="64:64">
      <c r="BL5459" s="69"/>
    </row>
    <row r="5460" spans="64:64">
      <c r="BL5460" s="69"/>
    </row>
    <row r="5461" spans="64:64">
      <c r="BL5461" s="69"/>
    </row>
    <row r="5462" spans="64:64">
      <c r="BL5462" s="69"/>
    </row>
    <row r="5463" spans="64:64">
      <c r="BL5463" s="69"/>
    </row>
    <row r="5464" spans="64:64">
      <c r="BL5464" s="69"/>
    </row>
    <row r="5465" spans="64:64">
      <c r="BL5465" s="69"/>
    </row>
    <row r="5466" spans="64:64">
      <c r="BL5466" s="69"/>
    </row>
    <row r="5467" spans="64:64">
      <c r="BL5467" s="69"/>
    </row>
    <row r="5468" spans="64:64">
      <c r="BL5468" s="69"/>
    </row>
    <row r="5469" spans="64:64">
      <c r="BL5469" s="69"/>
    </row>
    <row r="5470" spans="64:64">
      <c r="BL5470" s="69"/>
    </row>
    <row r="5471" spans="64:64">
      <c r="BL5471" s="69"/>
    </row>
    <row r="5472" spans="64:64">
      <c r="BL5472" s="69"/>
    </row>
    <row r="5473" spans="64:64">
      <c r="BL5473" s="69"/>
    </row>
    <row r="5474" spans="64:64">
      <c r="BL5474" s="69"/>
    </row>
    <row r="5475" spans="64:64">
      <c r="BL5475" s="69"/>
    </row>
    <row r="5476" spans="64:64">
      <c r="BL5476" s="69"/>
    </row>
    <row r="5477" spans="64:64">
      <c r="BL5477" s="69"/>
    </row>
    <row r="5478" spans="64:64">
      <c r="BL5478" s="69"/>
    </row>
    <row r="5479" spans="64:64">
      <c r="BL5479" s="69"/>
    </row>
    <row r="5480" spans="64:64">
      <c r="BL5480" s="69"/>
    </row>
    <row r="5481" spans="64:64">
      <c r="BL5481" s="69"/>
    </row>
    <row r="5482" spans="64:64">
      <c r="BL5482" s="69"/>
    </row>
    <row r="5483" spans="64:64">
      <c r="BL5483" s="69"/>
    </row>
    <row r="5484" spans="64:64">
      <c r="BL5484" s="69"/>
    </row>
    <row r="5485" spans="64:64">
      <c r="BL5485" s="69"/>
    </row>
    <row r="5486" spans="64:64">
      <c r="BL5486" s="69"/>
    </row>
    <row r="5487" spans="64:64">
      <c r="BL5487" s="69"/>
    </row>
    <row r="5488" spans="64:64">
      <c r="BL5488" s="69"/>
    </row>
    <row r="5489" spans="64:64">
      <c r="BL5489" s="69"/>
    </row>
    <row r="5490" spans="64:64">
      <c r="BL5490" s="69"/>
    </row>
    <row r="5491" spans="64:64">
      <c r="BL5491" s="69"/>
    </row>
    <row r="5492" spans="64:64">
      <c r="BL5492" s="69"/>
    </row>
    <row r="5493" spans="64:64">
      <c r="BL5493" s="69"/>
    </row>
    <row r="5494" spans="64:64">
      <c r="BL5494" s="69"/>
    </row>
    <row r="5495" spans="64:64">
      <c r="BL5495" s="69"/>
    </row>
    <row r="5496" spans="64:64">
      <c r="BL5496" s="69"/>
    </row>
    <row r="5497" spans="64:64">
      <c r="BL5497" s="69"/>
    </row>
    <row r="5498" spans="64:64">
      <c r="BL5498" s="69"/>
    </row>
    <row r="5499" spans="64:64">
      <c r="BL5499" s="69"/>
    </row>
    <row r="5500" spans="64:64">
      <c r="BL5500" s="69"/>
    </row>
    <row r="5501" spans="64:64">
      <c r="BL5501" s="69"/>
    </row>
    <row r="5502" spans="64:64">
      <c r="BL5502" s="69"/>
    </row>
    <row r="5503" spans="64:64">
      <c r="BL5503" s="69"/>
    </row>
    <row r="5504" spans="64:64">
      <c r="BL5504" s="69"/>
    </row>
    <row r="5505" spans="64:64">
      <c r="BL5505" s="69"/>
    </row>
    <row r="5506" spans="64:64">
      <c r="BL5506" s="69"/>
    </row>
    <row r="5507" spans="64:64">
      <c r="BL5507" s="69"/>
    </row>
    <row r="5508" spans="64:64">
      <c r="BL5508" s="69"/>
    </row>
    <row r="5509" spans="64:64">
      <c r="BL5509" s="69"/>
    </row>
    <row r="5510" spans="64:64">
      <c r="BL5510" s="69"/>
    </row>
    <row r="5511" spans="64:64">
      <c r="BL5511" s="69"/>
    </row>
    <row r="5512" spans="64:64">
      <c r="BL5512" s="69"/>
    </row>
    <row r="5513" spans="64:64">
      <c r="BL5513" s="69"/>
    </row>
    <row r="5514" spans="64:64">
      <c r="BL5514" s="69"/>
    </row>
    <row r="5515" spans="64:64">
      <c r="BL5515" s="69"/>
    </row>
    <row r="5516" spans="64:64">
      <c r="BL5516" s="69"/>
    </row>
    <row r="5517" spans="64:64">
      <c r="BL5517" s="69"/>
    </row>
    <row r="5518" spans="64:64">
      <c r="BL5518" s="69"/>
    </row>
    <row r="5519" spans="64:64">
      <c r="BL5519" s="69"/>
    </row>
    <row r="5520" spans="64:64">
      <c r="BL5520" s="69"/>
    </row>
    <row r="5521" spans="64:64">
      <c r="BL5521" s="69"/>
    </row>
    <row r="5522" spans="64:64">
      <c r="BL5522" s="69"/>
    </row>
    <row r="5523" spans="64:64">
      <c r="BL5523" s="69"/>
    </row>
    <row r="5524" spans="64:64">
      <c r="BL5524" s="69"/>
    </row>
    <row r="5525" spans="64:64">
      <c r="BL5525" s="69"/>
    </row>
    <row r="5526" spans="64:64">
      <c r="BL5526" s="69"/>
    </row>
    <row r="5527" spans="64:64">
      <c r="BL5527" s="69"/>
    </row>
    <row r="5528" spans="64:64">
      <c r="BL5528" s="69"/>
    </row>
    <row r="5529" spans="64:64">
      <c r="BL5529" s="69"/>
    </row>
    <row r="5530" spans="64:64">
      <c r="BL5530" s="69"/>
    </row>
    <row r="5531" spans="64:64">
      <c r="BL5531" s="69"/>
    </row>
    <row r="5532" spans="64:64">
      <c r="BL5532" s="69"/>
    </row>
    <row r="5533" spans="64:64">
      <c r="BL5533" s="69"/>
    </row>
    <row r="5534" spans="64:64">
      <c r="BL5534" s="69"/>
    </row>
    <row r="5535" spans="64:64">
      <c r="BL5535" s="69"/>
    </row>
    <row r="5536" spans="64:64">
      <c r="BL5536" s="69"/>
    </row>
    <row r="5537" spans="64:64">
      <c r="BL5537" s="69"/>
    </row>
    <row r="5538" spans="64:64">
      <c r="BL5538" s="69"/>
    </row>
    <row r="5539" spans="64:64">
      <c r="BL5539" s="69"/>
    </row>
    <row r="5540" spans="64:64">
      <c r="BL5540" s="69"/>
    </row>
    <row r="5541" spans="64:64">
      <c r="BL5541" s="69"/>
    </row>
    <row r="5542" spans="64:64">
      <c r="BL5542" s="69"/>
    </row>
    <row r="5543" spans="64:64">
      <c r="BL5543" s="69"/>
    </row>
    <row r="5544" spans="64:64">
      <c r="BL5544" s="69"/>
    </row>
    <row r="5545" spans="64:64">
      <c r="BL5545" s="69"/>
    </row>
    <row r="5546" spans="64:64">
      <c r="BL5546" s="69"/>
    </row>
    <row r="5547" spans="64:64">
      <c r="BL5547" s="69"/>
    </row>
    <row r="5548" spans="64:64">
      <c r="BL5548" s="69"/>
    </row>
    <row r="5549" spans="64:64">
      <c r="BL5549" s="69"/>
    </row>
    <row r="5550" spans="64:64">
      <c r="BL5550" s="69"/>
    </row>
    <row r="5551" spans="64:64">
      <c r="BL5551" s="69"/>
    </row>
    <row r="5552" spans="64:64">
      <c r="BL5552" s="69"/>
    </row>
    <row r="5553" spans="64:64">
      <c r="BL5553" s="69"/>
    </row>
    <row r="5554" spans="64:64">
      <c r="BL5554" s="69"/>
    </row>
    <row r="5555" spans="64:64">
      <c r="BL5555" s="69"/>
    </row>
    <row r="5556" spans="64:64">
      <c r="BL5556" s="69"/>
    </row>
    <row r="5557" spans="64:64">
      <c r="BL5557" s="69"/>
    </row>
    <row r="5558" spans="64:64">
      <c r="BL5558" s="69"/>
    </row>
    <row r="5559" spans="64:64">
      <c r="BL5559" s="69"/>
    </row>
    <row r="5560" spans="64:64">
      <c r="BL5560" s="69"/>
    </row>
    <row r="5561" spans="64:64">
      <c r="BL5561" s="69"/>
    </row>
    <row r="5562" spans="64:64">
      <c r="BL5562" s="69"/>
    </row>
    <row r="5563" spans="64:64">
      <c r="BL5563" s="69"/>
    </row>
    <row r="5564" spans="64:64">
      <c r="BL5564" s="69"/>
    </row>
    <row r="5565" spans="64:64">
      <c r="BL5565" s="69"/>
    </row>
    <row r="5566" spans="64:64">
      <c r="BL5566" s="69"/>
    </row>
    <row r="5567" spans="64:64">
      <c r="BL5567" s="69"/>
    </row>
    <row r="5568" spans="64:64">
      <c r="BL5568" s="69"/>
    </row>
    <row r="5569" spans="64:64">
      <c r="BL5569" s="69"/>
    </row>
    <row r="5570" spans="64:64">
      <c r="BL5570" s="69"/>
    </row>
    <row r="5571" spans="64:64">
      <c r="BL5571" s="69"/>
    </row>
    <row r="5572" spans="64:64">
      <c r="BL5572" s="69"/>
    </row>
    <row r="5573" spans="64:64">
      <c r="BL5573" s="69"/>
    </row>
    <row r="5574" spans="64:64">
      <c r="BL5574" s="69"/>
    </row>
    <row r="5575" spans="64:64">
      <c r="BL5575" s="69"/>
    </row>
    <row r="5576" spans="64:64">
      <c r="BL5576" s="69"/>
    </row>
    <row r="5577" spans="64:64">
      <c r="BL5577" s="69"/>
    </row>
    <row r="5578" spans="64:64">
      <c r="BL5578" s="69"/>
    </row>
    <row r="5579" spans="64:64">
      <c r="BL5579" s="69"/>
    </row>
    <row r="5580" spans="64:64">
      <c r="BL5580" s="69"/>
    </row>
    <row r="5581" spans="64:64">
      <c r="BL5581" s="69"/>
    </row>
    <row r="5582" spans="64:64">
      <c r="BL5582" s="69"/>
    </row>
    <row r="5583" spans="64:64">
      <c r="BL5583" s="69"/>
    </row>
    <row r="5584" spans="64:64">
      <c r="BL5584" s="69"/>
    </row>
    <row r="5585" spans="64:64">
      <c r="BL5585" s="69"/>
    </row>
    <row r="5586" spans="64:64">
      <c r="BL5586" s="69"/>
    </row>
    <row r="5587" spans="64:64">
      <c r="BL5587" s="69"/>
    </row>
    <row r="5588" spans="64:64">
      <c r="BL5588" s="69"/>
    </row>
    <row r="5589" spans="64:64">
      <c r="BL5589" s="69"/>
    </row>
    <row r="5590" spans="64:64">
      <c r="BL5590" s="69"/>
    </row>
    <row r="5591" spans="64:64">
      <c r="BL5591" s="69"/>
    </row>
    <row r="5592" spans="64:64">
      <c r="BL5592" s="69"/>
    </row>
    <row r="5593" spans="64:64">
      <c r="BL5593" s="69"/>
    </row>
    <row r="5594" spans="64:64">
      <c r="BL5594" s="69"/>
    </row>
    <row r="5595" spans="64:64">
      <c r="BL5595" s="69"/>
    </row>
    <row r="5596" spans="64:64">
      <c r="BL5596" s="69"/>
    </row>
    <row r="5597" spans="64:64">
      <c r="BL5597" s="69"/>
    </row>
    <row r="5598" spans="64:64">
      <c r="BL5598" s="69"/>
    </row>
    <row r="5599" spans="64:64">
      <c r="BL5599" s="69"/>
    </row>
    <row r="5600" spans="64:64">
      <c r="BL5600" s="69"/>
    </row>
    <row r="5601" spans="64:64">
      <c r="BL5601" s="69"/>
    </row>
    <row r="5602" spans="64:64">
      <c r="BL5602" s="69"/>
    </row>
    <row r="5603" spans="64:64">
      <c r="BL5603" s="69"/>
    </row>
    <row r="5604" spans="64:64">
      <c r="BL5604" s="69"/>
    </row>
    <row r="5605" spans="64:64">
      <c r="BL5605" s="69"/>
    </row>
    <row r="5606" spans="64:64">
      <c r="BL5606" s="69"/>
    </row>
    <row r="5607" spans="64:64">
      <c r="BL5607" s="69"/>
    </row>
    <row r="5608" spans="64:64">
      <c r="BL5608" s="69"/>
    </row>
    <row r="5609" spans="64:64">
      <c r="BL5609" s="69"/>
    </row>
    <row r="5610" spans="64:64">
      <c r="BL5610" s="69"/>
    </row>
    <row r="5611" spans="64:64">
      <c r="BL5611" s="69"/>
    </row>
    <row r="5612" spans="64:64">
      <c r="BL5612" s="69"/>
    </row>
    <row r="5613" spans="64:64">
      <c r="BL5613" s="69"/>
    </row>
    <row r="5614" spans="64:64">
      <c r="BL5614" s="69"/>
    </row>
    <row r="5615" spans="64:64">
      <c r="BL5615" s="69"/>
    </row>
    <row r="5616" spans="64:64">
      <c r="BL5616" s="69"/>
    </row>
    <row r="5617" spans="64:64">
      <c r="BL5617" s="69"/>
    </row>
    <row r="5618" spans="64:64">
      <c r="BL5618" s="69"/>
    </row>
    <row r="5619" spans="64:64">
      <c r="BL5619" s="69"/>
    </row>
    <row r="5620" spans="64:64">
      <c r="BL5620" s="69"/>
    </row>
    <row r="5621" spans="64:64">
      <c r="BL5621" s="69"/>
    </row>
    <row r="5622" spans="64:64">
      <c r="BL5622" s="69"/>
    </row>
    <row r="5623" spans="64:64">
      <c r="BL5623" s="69"/>
    </row>
    <row r="5624" spans="64:64">
      <c r="BL5624" s="69"/>
    </row>
    <row r="5625" spans="64:64">
      <c r="BL5625" s="69"/>
    </row>
    <row r="5626" spans="64:64">
      <c r="BL5626" s="69"/>
    </row>
    <row r="5627" spans="64:64">
      <c r="BL5627" s="69"/>
    </row>
    <row r="5628" spans="64:64">
      <c r="BL5628" s="69"/>
    </row>
    <row r="5629" spans="64:64">
      <c r="BL5629" s="69"/>
    </row>
    <row r="5630" spans="64:64">
      <c r="BL5630" s="69"/>
    </row>
    <row r="5631" spans="64:64">
      <c r="BL5631" s="69"/>
    </row>
    <row r="5632" spans="64:64">
      <c r="BL5632" s="69"/>
    </row>
    <row r="5633" spans="64:64">
      <c r="BL5633" s="69"/>
    </row>
    <row r="5634" spans="64:64">
      <c r="BL5634" s="69"/>
    </row>
    <row r="5635" spans="64:64">
      <c r="BL5635" s="69"/>
    </row>
    <row r="5636" spans="64:64">
      <c r="BL5636" s="69"/>
    </row>
    <row r="5637" spans="64:64">
      <c r="BL5637" s="69"/>
    </row>
    <row r="5638" spans="64:64">
      <c r="BL5638" s="69"/>
    </row>
    <row r="5639" spans="64:64">
      <c r="BL5639" s="69"/>
    </row>
    <row r="5640" spans="64:64">
      <c r="BL5640" s="69"/>
    </row>
    <row r="5641" spans="64:64">
      <c r="BL5641" s="69"/>
    </row>
    <row r="5642" spans="64:64">
      <c r="BL5642" s="69"/>
    </row>
    <row r="5643" spans="64:64">
      <c r="BL5643" s="69"/>
    </row>
    <row r="5644" spans="64:64">
      <c r="BL5644" s="69"/>
    </row>
    <row r="5645" spans="64:64">
      <c r="BL5645" s="69"/>
    </row>
    <row r="5646" spans="64:64">
      <c r="BL5646" s="69"/>
    </row>
    <row r="5647" spans="64:64">
      <c r="BL5647" s="69"/>
    </row>
    <row r="5648" spans="64:64">
      <c r="BL5648" s="69"/>
    </row>
    <row r="5649" spans="64:64">
      <c r="BL5649" s="69"/>
    </row>
    <row r="5650" spans="64:64">
      <c r="BL5650" s="69"/>
    </row>
    <row r="5651" spans="64:64">
      <c r="BL5651" s="69"/>
    </row>
    <row r="5652" spans="64:64">
      <c r="BL5652" s="69"/>
    </row>
    <row r="5653" spans="64:64">
      <c r="BL5653" s="69"/>
    </row>
    <row r="5654" spans="64:64">
      <c r="BL5654" s="69"/>
    </row>
    <row r="5655" spans="64:64">
      <c r="BL5655" s="69"/>
    </row>
    <row r="5656" spans="64:64">
      <c r="BL5656" s="69"/>
    </row>
    <row r="5657" spans="64:64">
      <c r="BL5657" s="69"/>
    </row>
    <row r="5658" spans="64:64">
      <c r="BL5658" s="69"/>
    </row>
    <row r="5659" spans="64:64">
      <c r="BL5659" s="69"/>
    </row>
    <row r="5660" spans="64:64">
      <c r="BL5660" s="69"/>
    </row>
    <row r="5661" spans="64:64">
      <c r="BL5661" s="69"/>
    </row>
    <row r="5662" spans="64:64">
      <c r="BL5662" s="69"/>
    </row>
    <row r="5663" spans="64:64">
      <c r="BL5663" s="69"/>
    </row>
    <row r="5664" spans="64:64">
      <c r="BL5664" s="69"/>
    </row>
    <row r="5665" spans="64:64">
      <c r="BL5665" s="69"/>
    </row>
    <row r="5666" spans="64:64">
      <c r="BL5666" s="69"/>
    </row>
    <row r="5667" spans="64:64">
      <c r="BL5667" s="69"/>
    </row>
    <row r="5668" spans="64:64">
      <c r="BL5668" s="69"/>
    </row>
    <row r="5669" spans="64:64">
      <c r="BL5669" s="69"/>
    </row>
    <row r="5670" spans="64:64">
      <c r="BL5670" s="69"/>
    </row>
    <row r="5671" spans="64:64">
      <c r="BL5671" s="69"/>
    </row>
    <row r="5672" spans="64:64">
      <c r="BL5672" s="69"/>
    </row>
    <row r="5673" spans="64:64">
      <c r="BL5673" s="69"/>
    </row>
    <row r="5674" spans="64:64">
      <c r="BL5674" s="69"/>
    </row>
    <row r="5675" spans="64:64">
      <c r="BL5675" s="69"/>
    </row>
    <row r="5676" spans="64:64">
      <c r="BL5676" s="69"/>
    </row>
    <row r="5677" spans="64:64">
      <c r="BL5677" s="69"/>
    </row>
    <row r="5678" spans="64:64">
      <c r="BL5678" s="69"/>
    </row>
    <row r="5679" spans="64:64">
      <c r="BL5679" s="69"/>
    </row>
    <row r="5680" spans="64:64">
      <c r="BL5680" s="69"/>
    </row>
    <row r="5681" spans="64:64">
      <c r="BL5681" s="69"/>
    </row>
    <row r="5682" spans="64:64">
      <c r="BL5682" s="69"/>
    </row>
    <row r="5683" spans="64:64">
      <c r="BL5683" s="69"/>
    </row>
    <row r="5684" spans="64:64">
      <c r="BL5684" s="69"/>
    </row>
    <row r="5685" spans="64:64">
      <c r="BL5685" s="69"/>
    </row>
    <row r="5686" spans="64:64">
      <c r="BL5686" s="69"/>
    </row>
    <row r="5687" spans="64:64">
      <c r="BL5687" s="69"/>
    </row>
    <row r="5688" spans="64:64">
      <c r="BL5688" s="69"/>
    </row>
    <row r="5689" spans="64:64">
      <c r="BL5689" s="69"/>
    </row>
    <row r="5690" spans="64:64">
      <c r="BL5690" s="69"/>
    </row>
    <row r="5691" spans="64:64">
      <c r="BL5691" s="69"/>
    </row>
    <row r="5692" spans="64:64">
      <c r="BL5692" s="69"/>
    </row>
    <row r="5693" spans="64:64">
      <c r="BL5693" s="69"/>
    </row>
    <row r="5694" spans="64:64">
      <c r="BL5694" s="69"/>
    </row>
    <row r="5695" spans="64:64">
      <c r="BL5695" s="69"/>
    </row>
    <row r="5696" spans="64:64">
      <c r="BL5696" s="69"/>
    </row>
    <row r="5697" spans="64:64">
      <c r="BL5697" s="69"/>
    </row>
    <row r="5698" spans="64:64">
      <c r="BL5698" s="69"/>
    </row>
    <row r="5699" spans="64:64">
      <c r="BL5699" s="69"/>
    </row>
    <row r="5700" spans="64:64">
      <c r="BL5700" s="69"/>
    </row>
    <row r="5701" spans="64:64">
      <c r="BL5701" s="69"/>
    </row>
    <row r="5702" spans="64:64">
      <c r="BL5702" s="69"/>
    </row>
    <row r="5703" spans="64:64">
      <c r="BL5703" s="69"/>
    </row>
    <row r="5704" spans="64:64">
      <c r="BL5704" s="69"/>
    </row>
    <row r="5705" spans="64:64">
      <c r="BL5705" s="69"/>
    </row>
    <row r="5706" spans="64:64">
      <c r="BL5706" s="69"/>
    </row>
    <row r="5707" spans="64:64">
      <c r="BL5707" s="69"/>
    </row>
    <row r="5708" spans="64:64">
      <c r="BL5708" s="69"/>
    </row>
    <row r="5709" spans="64:64">
      <c r="BL5709" s="69"/>
    </row>
    <row r="5710" spans="64:64">
      <c r="BL5710" s="69"/>
    </row>
    <row r="5711" spans="64:64">
      <c r="BL5711" s="69"/>
    </row>
    <row r="5712" spans="64:64">
      <c r="BL5712" s="69"/>
    </row>
    <row r="5713" spans="64:64">
      <c r="BL5713" s="69"/>
    </row>
    <row r="5714" spans="64:64">
      <c r="BL5714" s="69"/>
    </row>
    <row r="5715" spans="64:64">
      <c r="BL5715" s="69"/>
    </row>
    <row r="5716" spans="64:64">
      <c r="BL5716" s="69"/>
    </row>
    <row r="5717" spans="64:64">
      <c r="BL5717" s="69"/>
    </row>
    <row r="5718" spans="64:64">
      <c r="BL5718" s="69"/>
    </row>
    <row r="5719" spans="64:64">
      <c r="BL5719" s="69"/>
    </row>
    <row r="5720" spans="64:64">
      <c r="BL5720" s="69"/>
    </row>
    <row r="5721" spans="64:64">
      <c r="BL5721" s="69"/>
    </row>
    <row r="5722" spans="64:64">
      <c r="BL5722" s="69"/>
    </row>
    <row r="5723" spans="64:64">
      <c r="BL5723" s="69"/>
    </row>
    <row r="5724" spans="64:64">
      <c r="BL5724" s="69"/>
    </row>
    <row r="5725" spans="64:64">
      <c r="BL5725" s="69"/>
    </row>
    <row r="5726" spans="64:64">
      <c r="BL5726" s="69"/>
    </row>
    <row r="5727" spans="64:64">
      <c r="BL5727" s="69"/>
    </row>
    <row r="5728" spans="64:64">
      <c r="BL5728" s="69"/>
    </row>
    <row r="5729" spans="64:64">
      <c r="BL5729" s="69"/>
    </row>
    <row r="5730" spans="64:64">
      <c r="BL5730" s="69"/>
    </row>
    <row r="5731" spans="64:64">
      <c r="BL5731" s="69"/>
    </row>
    <row r="5732" spans="64:64">
      <c r="BL5732" s="69"/>
    </row>
    <row r="5733" spans="64:64">
      <c r="BL5733" s="69"/>
    </row>
    <row r="5734" spans="64:64">
      <c r="BL5734" s="69"/>
    </row>
    <row r="5735" spans="64:64">
      <c r="BL5735" s="69"/>
    </row>
    <row r="5736" spans="64:64">
      <c r="BL5736" s="69"/>
    </row>
    <row r="5737" spans="64:64">
      <c r="BL5737" s="69"/>
    </row>
    <row r="5738" spans="64:64">
      <c r="BL5738" s="69"/>
    </row>
    <row r="5739" spans="64:64">
      <c r="BL5739" s="69"/>
    </row>
    <row r="5740" spans="64:64">
      <c r="BL5740" s="69"/>
    </row>
    <row r="5741" spans="64:64">
      <c r="BL5741" s="69"/>
    </row>
    <row r="5742" spans="64:64">
      <c r="BL5742" s="69"/>
    </row>
    <row r="5743" spans="64:64">
      <c r="BL5743" s="69"/>
    </row>
    <row r="5744" spans="64:64">
      <c r="BL5744" s="69"/>
    </row>
    <row r="5745" spans="64:64">
      <c r="BL5745" s="69"/>
    </row>
    <row r="5746" spans="64:64">
      <c r="BL5746" s="69"/>
    </row>
    <row r="5747" spans="64:64">
      <c r="BL5747" s="69"/>
    </row>
    <row r="5748" spans="64:64">
      <c r="BL5748" s="69"/>
    </row>
    <row r="5749" spans="64:64">
      <c r="BL5749" s="69"/>
    </row>
    <row r="5750" spans="64:64">
      <c r="BL5750" s="69"/>
    </row>
    <row r="5751" spans="64:64">
      <c r="BL5751" s="69"/>
    </row>
    <row r="5752" spans="64:64">
      <c r="BL5752" s="69"/>
    </row>
    <row r="5753" spans="64:64">
      <c r="BL5753" s="69"/>
    </row>
    <row r="5754" spans="64:64">
      <c r="BL5754" s="69"/>
    </row>
    <row r="5755" spans="64:64">
      <c r="BL5755" s="69"/>
    </row>
    <row r="5756" spans="64:64">
      <c r="BL5756" s="69"/>
    </row>
    <row r="5757" spans="64:64">
      <c r="BL5757" s="69"/>
    </row>
    <row r="5758" spans="64:64">
      <c r="BL5758" s="69"/>
    </row>
    <row r="5759" spans="64:64">
      <c r="BL5759" s="69"/>
    </row>
    <row r="5760" spans="64:64">
      <c r="BL5760" s="69"/>
    </row>
    <row r="5761" spans="64:64">
      <c r="BL5761" s="69"/>
    </row>
    <row r="5762" spans="64:64">
      <c r="BL5762" s="69"/>
    </row>
    <row r="5763" spans="64:64">
      <c r="BL5763" s="69"/>
    </row>
    <row r="5764" spans="64:64">
      <c r="BL5764" s="69"/>
    </row>
    <row r="5765" spans="64:64">
      <c r="BL5765" s="69"/>
    </row>
    <row r="5766" spans="64:64">
      <c r="BL5766" s="69"/>
    </row>
    <row r="5767" spans="64:64">
      <c r="BL5767" s="69"/>
    </row>
    <row r="5768" spans="64:64">
      <c r="BL5768" s="69"/>
    </row>
    <row r="5769" spans="64:64">
      <c r="BL5769" s="69"/>
    </row>
    <row r="5770" spans="64:64">
      <c r="BL5770" s="69"/>
    </row>
    <row r="5771" spans="64:64">
      <c r="BL5771" s="69"/>
    </row>
    <row r="5772" spans="64:64">
      <c r="BL5772" s="69"/>
    </row>
    <row r="5773" spans="64:64">
      <c r="BL5773" s="69"/>
    </row>
    <row r="5774" spans="64:64">
      <c r="BL5774" s="69"/>
    </row>
    <row r="5775" spans="64:64">
      <c r="BL5775" s="69"/>
    </row>
    <row r="5776" spans="64:64">
      <c r="BL5776" s="69"/>
    </row>
    <row r="5777" spans="64:64">
      <c r="BL5777" s="69"/>
    </row>
    <row r="5778" spans="64:64">
      <c r="BL5778" s="69"/>
    </row>
    <row r="5779" spans="64:64">
      <c r="BL5779" s="69"/>
    </row>
    <row r="5780" spans="64:64">
      <c r="BL5780" s="69"/>
    </row>
    <row r="5781" spans="64:64">
      <c r="BL5781" s="69"/>
    </row>
    <row r="5782" spans="64:64">
      <c r="BL5782" s="69"/>
    </row>
    <row r="5783" spans="64:64">
      <c r="BL5783" s="69"/>
    </row>
    <row r="5784" spans="64:64">
      <c r="BL5784" s="69"/>
    </row>
    <row r="5785" spans="64:64">
      <c r="BL5785" s="69"/>
    </row>
    <row r="5786" spans="64:64">
      <c r="BL5786" s="69"/>
    </row>
    <row r="5787" spans="64:64">
      <c r="BL5787" s="69"/>
    </row>
    <row r="5788" spans="64:64">
      <c r="BL5788" s="69"/>
    </row>
    <row r="5789" spans="64:64">
      <c r="BL5789" s="69"/>
    </row>
    <row r="5790" spans="64:64">
      <c r="BL5790" s="69"/>
    </row>
    <row r="5791" spans="64:64">
      <c r="BL5791" s="69"/>
    </row>
    <row r="5792" spans="64:64">
      <c r="BL5792" s="69"/>
    </row>
    <row r="5793" spans="64:64">
      <c r="BL5793" s="69"/>
    </row>
    <row r="5794" spans="64:64">
      <c r="BL5794" s="69"/>
    </row>
    <row r="5795" spans="64:64">
      <c r="BL5795" s="69"/>
    </row>
    <row r="5796" spans="64:64">
      <c r="BL5796" s="69"/>
    </row>
    <row r="5797" spans="64:64">
      <c r="BL5797" s="69"/>
    </row>
    <row r="5798" spans="64:64">
      <c r="BL5798" s="69"/>
    </row>
    <row r="5799" spans="64:64">
      <c r="BL5799" s="69"/>
    </row>
    <row r="5800" spans="64:64">
      <c r="BL5800" s="69"/>
    </row>
    <row r="5801" spans="64:64">
      <c r="BL5801" s="69"/>
    </row>
    <row r="5802" spans="64:64">
      <c r="BL5802" s="69"/>
    </row>
    <row r="5803" spans="64:64">
      <c r="BL5803" s="69"/>
    </row>
    <row r="5804" spans="64:64">
      <c r="BL5804" s="69"/>
    </row>
    <row r="5805" spans="64:64">
      <c r="BL5805" s="69"/>
    </row>
    <row r="5806" spans="64:64">
      <c r="BL5806" s="69"/>
    </row>
    <row r="5807" spans="64:64">
      <c r="BL5807" s="69"/>
    </row>
    <row r="5808" spans="64:64">
      <c r="BL5808" s="69"/>
    </row>
    <row r="5809" spans="64:64">
      <c r="BL5809" s="69"/>
    </row>
    <row r="5810" spans="64:64">
      <c r="BL5810" s="69"/>
    </row>
    <row r="5811" spans="64:64">
      <c r="BL5811" s="69"/>
    </row>
    <row r="5812" spans="64:64">
      <c r="BL5812" s="69"/>
    </row>
    <row r="5813" spans="64:64">
      <c r="BL5813" s="69"/>
    </row>
    <row r="5814" spans="64:64">
      <c r="BL5814" s="69"/>
    </row>
    <row r="5815" spans="64:64">
      <c r="BL5815" s="69"/>
    </row>
    <row r="5816" spans="64:64">
      <c r="BL5816" s="69"/>
    </row>
    <row r="5817" spans="64:64">
      <c r="BL5817" s="69"/>
    </row>
    <row r="5818" spans="64:64">
      <c r="BL5818" s="69"/>
    </row>
    <row r="5819" spans="64:64">
      <c r="BL5819" s="69"/>
    </row>
    <row r="5820" spans="64:64">
      <c r="BL5820" s="69"/>
    </row>
    <row r="5821" spans="64:64">
      <c r="BL5821" s="69"/>
    </row>
    <row r="5822" spans="64:64">
      <c r="BL5822" s="69"/>
    </row>
    <row r="5823" spans="64:64">
      <c r="BL5823" s="69"/>
    </row>
    <row r="5824" spans="64:64">
      <c r="BL5824" s="69"/>
    </row>
    <row r="5825" spans="64:64">
      <c r="BL5825" s="69"/>
    </row>
    <row r="5826" spans="64:64">
      <c r="BL5826" s="69"/>
    </row>
    <row r="5827" spans="64:64">
      <c r="BL5827" s="69"/>
    </row>
    <row r="5828" spans="64:64">
      <c r="BL5828" s="69"/>
    </row>
    <row r="5829" spans="64:64">
      <c r="BL5829" s="69"/>
    </row>
    <row r="5830" spans="64:64">
      <c r="BL5830" s="69"/>
    </row>
    <row r="5831" spans="64:64">
      <c r="BL5831" s="69"/>
    </row>
    <row r="5832" spans="64:64">
      <c r="BL5832" s="69"/>
    </row>
    <row r="5833" spans="64:64">
      <c r="BL5833" s="69"/>
    </row>
    <row r="5834" spans="64:64">
      <c r="BL5834" s="69"/>
    </row>
    <row r="5835" spans="64:64">
      <c r="BL5835" s="69"/>
    </row>
    <row r="5836" spans="64:64">
      <c r="BL5836" s="69"/>
    </row>
    <row r="5837" spans="64:64">
      <c r="BL5837" s="69"/>
    </row>
    <row r="5838" spans="64:64">
      <c r="BL5838" s="69"/>
    </row>
    <row r="5839" spans="64:64">
      <c r="BL5839" s="69"/>
    </row>
    <row r="5840" spans="64:64">
      <c r="BL5840" s="69"/>
    </row>
    <row r="5841" spans="64:64">
      <c r="BL5841" s="69"/>
    </row>
    <row r="5842" spans="64:64">
      <c r="BL5842" s="69"/>
    </row>
    <row r="5843" spans="64:64">
      <c r="BL5843" s="69"/>
    </row>
    <row r="5844" spans="64:64">
      <c r="BL5844" s="69"/>
    </row>
    <row r="5845" spans="64:64">
      <c r="BL5845" s="69"/>
    </row>
    <row r="5846" spans="64:64">
      <c r="BL5846" s="69"/>
    </row>
    <row r="5847" spans="64:64">
      <c r="BL5847" s="69"/>
    </row>
    <row r="5848" spans="64:64">
      <c r="BL5848" s="69"/>
    </row>
    <row r="5849" spans="64:64">
      <c r="BL5849" s="69"/>
    </row>
    <row r="5850" spans="64:64">
      <c r="BL5850" s="69"/>
    </row>
    <row r="5851" spans="64:64">
      <c r="BL5851" s="69"/>
    </row>
    <row r="5852" spans="64:64">
      <c r="BL5852" s="69"/>
    </row>
    <row r="5853" spans="64:64">
      <c r="BL5853" s="69"/>
    </row>
    <row r="5854" spans="64:64">
      <c r="BL5854" s="69"/>
    </row>
    <row r="5855" spans="64:64">
      <c r="BL5855" s="69"/>
    </row>
    <row r="5856" spans="64:64">
      <c r="BL5856" s="69"/>
    </row>
    <row r="5857" spans="64:64">
      <c r="BL5857" s="69"/>
    </row>
    <row r="5858" spans="64:64">
      <c r="BL5858" s="69"/>
    </row>
    <row r="5859" spans="64:64">
      <c r="BL5859" s="69"/>
    </row>
    <row r="5860" spans="64:64">
      <c r="BL5860" s="69"/>
    </row>
    <row r="5861" spans="64:64">
      <c r="BL5861" s="69"/>
    </row>
    <row r="5862" spans="64:64">
      <c r="BL5862" s="69"/>
    </row>
    <row r="5863" spans="64:64">
      <c r="BL5863" s="69"/>
    </row>
    <row r="5864" spans="64:64">
      <c r="BL5864" s="69"/>
    </row>
    <row r="5865" spans="64:64">
      <c r="BL5865" s="69"/>
    </row>
    <row r="5866" spans="64:64">
      <c r="BL5866" s="69"/>
    </row>
    <row r="5867" spans="64:64">
      <c r="BL5867" s="69"/>
    </row>
    <row r="5868" spans="64:64">
      <c r="BL5868" s="69"/>
    </row>
    <row r="5869" spans="64:64">
      <c r="BL5869" s="69"/>
    </row>
    <row r="5870" spans="64:64">
      <c r="BL5870" s="69"/>
    </row>
    <row r="5871" spans="64:64">
      <c r="BL5871" s="69"/>
    </row>
    <row r="5872" spans="64:64">
      <c r="BL5872" s="69"/>
    </row>
    <row r="5873" spans="64:64">
      <c r="BL5873" s="69"/>
    </row>
    <row r="5874" spans="64:64">
      <c r="BL5874" s="69"/>
    </row>
    <row r="5875" spans="64:64">
      <c r="BL5875" s="69"/>
    </row>
    <row r="5876" spans="64:64">
      <c r="BL5876" s="69"/>
    </row>
    <row r="5877" spans="64:64">
      <c r="BL5877" s="69"/>
    </row>
    <row r="5878" spans="64:64">
      <c r="BL5878" s="69"/>
    </row>
    <row r="5879" spans="64:64">
      <c r="BL5879" s="69"/>
    </row>
    <row r="5880" spans="64:64">
      <c r="BL5880" s="69"/>
    </row>
    <row r="5881" spans="64:64">
      <c r="BL5881" s="69"/>
    </row>
    <row r="5882" spans="64:64">
      <c r="BL5882" s="69"/>
    </row>
    <row r="5883" spans="64:64">
      <c r="BL5883" s="69"/>
    </row>
    <row r="5884" spans="64:64">
      <c r="BL5884" s="69"/>
    </row>
    <row r="5885" spans="64:64">
      <c r="BL5885" s="69"/>
    </row>
    <row r="5886" spans="64:64">
      <c r="BL5886" s="69"/>
    </row>
    <row r="5887" spans="64:64">
      <c r="BL5887" s="69"/>
    </row>
    <row r="5888" spans="64:64">
      <c r="BL5888" s="69"/>
    </row>
    <row r="5889" spans="64:64">
      <c r="BL5889" s="69"/>
    </row>
    <row r="5890" spans="64:64">
      <c r="BL5890" s="69"/>
    </row>
    <row r="5891" spans="64:64">
      <c r="BL5891" s="69"/>
    </row>
    <row r="5892" spans="64:64">
      <c r="BL5892" s="69"/>
    </row>
    <row r="5893" spans="64:64">
      <c r="BL5893" s="69"/>
    </row>
    <row r="5894" spans="64:64">
      <c r="BL5894" s="69"/>
    </row>
    <row r="5895" spans="64:64">
      <c r="BL5895" s="69"/>
    </row>
    <row r="5896" spans="64:64">
      <c r="BL5896" s="69"/>
    </row>
    <row r="5897" spans="64:64">
      <c r="BL5897" s="69"/>
    </row>
    <row r="5898" spans="64:64">
      <c r="BL5898" s="69"/>
    </row>
    <row r="5899" spans="64:64">
      <c r="BL5899" s="69"/>
    </row>
    <row r="5900" spans="64:64">
      <c r="BL5900" s="69"/>
    </row>
    <row r="5901" spans="64:64">
      <c r="BL5901" s="69"/>
    </row>
    <row r="5902" spans="64:64">
      <c r="BL5902" s="69"/>
    </row>
    <row r="5903" spans="64:64">
      <c r="BL5903" s="69"/>
    </row>
    <row r="5904" spans="64:64">
      <c r="BL5904" s="69"/>
    </row>
    <row r="5905" spans="64:64">
      <c r="BL5905" s="69"/>
    </row>
    <row r="5906" spans="64:64">
      <c r="BL5906" s="69"/>
    </row>
    <row r="5907" spans="64:64">
      <c r="BL5907" s="69"/>
    </row>
    <row r="5908" spans="64:64">
      <c r="BL5908" s="69"/>
    </row>
    <row r="5909" spans="64:64">
      <c r="BL5909" s="69"/>
    </row>
    <row r="5910" spans="64:64">
      <c r="BL5910" s="69"/>
    </row>
    <row r="5911" spans="64:64">
      <c r="BL5911" s="69"/>
    </row>
    <row r="5912" spans="64:64">
      <c r="BL5912" s="69"/>
    </row>
    <row r="5913" spans="64:64">
      <c r="BL5913" s="69"/>
    </row>
    <row r="5914" spans="64:64">
      <c r="BL5914" s="69"/>
    </row>
    <row r="5915" spans="64:64">
      <c r="BL5915" s="69"/>
    </row>
    <row r="5916" spans="64:64">
      <c r="BL5916" s="69"/>
    </row>
    <row r="5917" spans="64:64">
      <c r="BL5917" s="69"/>
    </row>
    <row r="5918" spans="64:64">
      <c r="BL5918" s="69"/>
    </row>
    <row r="5919" spans="64:64">
      <c r="BL5919" s="69"/>
    </row>
    <row r="5920" spans="64:64">
      <c r="BL5920" s="69"/>
    </row>
    <row r="5921" spans="64:64">
      <c r="BL5921" s="69"/>
    </row>
    <row r="5922" spans="64:64">
      <c r="BL5922" s="69"/>
    </row>
    <row r="5923" spans="64:64">
      <c r="BL5923" s="69"/>
    </row>
    <row r="5924" spans="64:64">
      <c r="BL5924" s="69"/>
    </row>
    <row r="5925" spans="64:64">
      <c r="BL5925" s="69"/>
    </row>
    <row r="5926" spans="64:64">
      <c r="BL5926" s="69"/>
    </row>
    <row r="5927" spans="64:64">
      <c r="BL5927" s="69"/>
    </row>
    <row r="5928" spans="64:64">
      <c r="BL5928" s="69"/>
    </row>
    <row r="5929" spans="64:64">
      <c r="BL5929" s="69"/>
    </row>
    <row r="5930" spans="64:64">
      <c r="BL5930" s="69"/>
    </row>
    <row r="5931" spans="64:64">
      <c r="BL5931" s="69"/>
    </row>
    <row r="5932" spans="64:64">
      <c r="BL5932" s="69"/>
    </row>
    <row r="5933" spans="64:64">
      <c r="BL5933" s="69"/>
    </row>
    <row r="5934" spans="64:64">
      <c r="BL5934" s="69"/>
    </row>
    <row r="5935" spans="64:64">
      <c r="BL5935" s="69"/>
    </row>
    <row r="5936" spans="64:64">
      <c r="BL5936" s="69"/>
    </row>
    <row r="5937" spans="64:64">
      <c r="BL5937" s="69"/>
    </row>
    <row r="5938" spans="64:64">
      <c r="BL5938" s="69"/>
    </row>
    <row r="5939" spans="64:64">
      <c r="BL5939" s="69"/>
    </row>
    <row r="5940" spans="64:64">
      <c r="BL5940" s="69"/>
    </row>
    <row r="5941" spans="64:64">
      <c r="BL5941" s="69"/>
    </row>
    <row r="5942" spans="64:64">
      <c r="BL5942" s="69"/>
    </row>
    <row r="5943" spans="64:64">
      <c r="BL5943" s="69"/>
    </row>
    <row r="5944" spans="64:64">
      <c r="BL5944" s="69"/>
    </row>
    <row r="5945" spans="64:64">
      <c r="BL5945" s="69"/>
    </row>
    <row r="5946" spans="64:64">
      <c r="BL5946" s="69"/>
    </row>
    <row r="5947" spans="64:64">
      <c r="BL5947" s="69"/>
    </row>
    <row r="5948" spans="64:64">
      <c r="BL5948" s="69"/>
    </row>
    <row r="5949" spans="64:64">
      <c r="BL5949" s="69"/>
    </row>
    <row r="5950" spans="64:64">
      <c r="BL5950" s="69"/>
    </row>
    <row r="5951" spans="64:64">
      <c r="BL5951" s="69"/>
    </row>
    <row r="5952" spans="64:64">
      <c r="BL5952" s="69"/>
    </row>
    <row r="5953" spans="64:64">
      <c r="BL5953" s="69"/>
    </row>
    <row r="5954" spans="64:64">
      <c r="BL5954" s="69"/>
    </row>
    <row r="5955" spans="64:64">
      <c r="BL5955" s="69"/>
    </row>
    <row r="5956" spans="64:64">
      <c r="BL5956" s="69"/>
    </row>
    <row r="5957" spans="64:64">
      <c r="BL5957" s="69"/>
    </row>
    <row r="5958" spans="64:64">
      <c r="BL5958" s="69"/>
    </row>
    <row r="5959" spans="64:64">
      <c r="BL5959" s="69"/>
    </row>
    <row r="5960" spans="64:64">
      <c r="BL5960" s="69"/>
    </row>
    <row r="5961" spans="64:64">
      <c r="BL5961" s="69"/>
    </row>
    <row r="5962" spans="64:64">
      <c r="BL5962" s="69"/>
    </row>
    <row r="5963" spans="64:64">
      <c r="BL5963" s="69"/>
    </row>
    <row r="5964" spans="64:64">
      <c r="BL5964" s="69"/>
    </row>
    <row r="5965" spans="64:64">
      <c r="BL5965" s="69"/>
    </row>
    <row r="5966" spans="64:64">
      <c r="BL5966" s="69"/>
    </row>
    <row r="5967" spans="64:64">
      <c r="BL5967" s="69"/>
    </row>
    <row r="5968" spans="64:64">
      <c r="BL5968" s="69"/>
    </row>
    <row r="5969" spans="64:64">
      <c r="BL5969" s="69"/>
    </row>
    <row r="5970" spans="64:64">
      <c r="BL5970" s="69"/>
    </row>
    <row r="5971" spans="64:64">
      <c r="BL5971" s="69"/>
    </row>
    <row r="5972" spans="64:64">
      <c r="BL5972" s="69"/>
    </row>
    <row r="5973" spans="64:64">
      <c r="BL5973" s="69"/>
    </row>
    <row r="5974" spans="64:64">
      <c r="BL5974" s="69"/>
    </row>
    <row r="5975" spans="64:64">
      <c r="BL5975" s="69"/>
    </row>
    <row r="5976" spans="64:64">
      <c r="BL5976" s="69"/>
    </row>
    <row r="5977" spans="64:64">
      <c r="BL5977" s="69"/>
    </row>
    <row r="5978" spans="64:64">
      <c r="BL5978" s="69"/>
    </row>
    <row r="5979" spans="64:64">
      <c r="BL5979" s="69"/>
    </row>
    <row r="5980" spans="64:64">
      <c r="BL5980" s="69"/>
    </row>
    <row r="5981" spans="64:64">
      <c r="BL5981" s="69"/>
    </row>
    <row r="5982" spans="64:64">
      <c r="BL5982" s="69"/>
    </row>
    <row r="5983" spans="64:64">
      <c r="BL5983" s="69"/>
    </row>
    <row r="5984" spans="64:64">
      <c r="BL5984" s="69"/>
    </row>
    <row r="5985" spans="64:64">
      <c r="BL5985" s="69"/>
    </row>
    <row r="5986" spans="64:64">
      <c r="BL5986" s="69"/>
    </row>
    <row r="5987" spans="64:64">
      <c r="BL5987" s="69"/>
    </row>
    <row r="5988" spans="64:64">
      <c r="BL5988" s="69"/>
    </row>
    <row r="5989" spans="64:64">
      <c r="BL5989" s="69"/>
    </row>
    <row r="5990" spans="64:64">
      <c r="BL5990" s="69"/>
    </row>
    <row r="5991" spans="64:64">
      <c r="BL5991" s="69"/>
    </row>
    <row r="5992" spans="64:64">
      <c r="BL5992" s="69"/>
    </row>
    <row r="5993" spans="64:64">
      <c r="BL5993" s="69"/>
    </row>
    <row r="5994" spans="64:64">
      <c r="BL5994" s="69"/>
    </row>
    <row r="5995" spans="64:64">
      <c r="BL5995" s="69"/>
    </row>
    <row r="5996" spans="64:64">
      <c r="BL5996" s="69"/>
    </row>
    <row r="5997" spans="64:64">
      <c r="BL5997" s="69"/>
    </row>
    <row r="5998" spans="64:64">
      <c r="BL5998" s="69"/>
    </row>
    <row r="5999" spans="64:64">
      <c r="BL5999" s="69"/>
    </row>
    <row r="6000" spans="64:64">
      <c r="BL6000" s="69"/>
    </row>
    <row r="6001" spans="64:64">
      <c r="BL6001" s="69"/>
    </row>
    <row r="6002" spans="64:64">
      <c r="BL6002" s="69"/>
    </row>
    <row r="6003" spans="64:64">
      <c r="BL6003" s="69"/>
    </row>
    <row r="6004" spans="64:64">
      <c r="BL6004" s="69"/>
    </row>
    <row r="6005" spans="64:64">
      <c r="BL6005" s="69"/>
    </row>
    <row r="6006" spans="64:64">
      <c r="BL6006" s="69"/>
    </row>
    <row r="6007" spans="64:64">
      <c r="BL6007" s="69"/>
    </row>
    <row r="6008" spans="64:64">
      <c r="BL6008" s="69"/>
    </row>
    <row r="6009" spans="64:64">
      <c r="BL6009" s="69"/>
    </row>
    <row r="6010" spans="64:64">
      <c r="BL6010" s="69"/>
    </row>
    <row r="6011" spans="64:64">
      <c r="BL6011" s="69"/>
    </row>
    <row r="6012" spans="64:64">
      <c r="BL6012" s="69"/>
    </row>
    <row r="6013" spans="64:64">
      <c r="BL6013" s="69"/>
    </row>
    <row r="6014" spans="64:64">
      <c r="BL6014" s="69"/>
    </row>
    <row r="6015" spans="64:64">
      <c r="BL6015" s="69"/>
    </row>
    <row r="6016" spans="64:64">
      <c r="BL6016" s="69"/>
    </row>
    <row r="6017" spans="64:64">
      <c r="BL6017" s="69"/>
    </row>
    <row r="6018" spans="64:64">
      <c r="BL6018" s="69"/>
    </row>
    <row r="6019" spans="64:64">
      <c r="BL6019" s="69"/>
    </row>
    <row r="6020" spans="64:64">
      <c r="BL6020" s="69"/>
    </row>
    <row r="6021" spans="64:64">
      <c r="BL6021" s="69"/>
    </row>
    <row r="6022" spans="64:64">
      <c r="BL6022" s="69"/>
    </row>
    <row r="6023" spans="64:64">
      <c r="BL6023" s="69"/>
    </row>
    <row r="6024" spans="64:64">
      <c r="BL6024" s="69"/>
    </row>
    <row r="6025" spans="64:64">
      <c r="BL6025" s="69"/>
    </row>
    <row r="6026" spans="64:64">
      <c r="BL6026" s="69"/>
    </row>
    <row r="6027" spans="64:64">
      <c r="BL6027" s="69"/>
    </row>
    <row r="6028" spans="64:64">
      <c r="BL6028" s="69"/>
    </row>
    <row r="6029" spans="64:64">
      <c r="BL6029" s="69"/>
    </row>
    <row r="6030" spans="64:64">
      <c r="BL6030" s="69"/>
    </row>
    <row r="6031" spans="64:64">
      <c r="BL6031" s="69"/>
    </row>
    <row r="6032" spans="64:64">
      <c r="BL6032" s="69"/>
    </row>
    <row r="6033" spans="64:64">
      <c r="BL6033" s="69"/>
    </row>
    <row r="6034" spans="64:64">
      <c r="BL6034" s="69"/>
    </row>
    <row r="6035" spans="64:64">
      <c r="BL6035" s="69"/>
    </row>
    <row r="6036" spans="64:64">
      <c r="BL6036" s="69"/>
    </row>
    <row r="6037" spans="64:64">
      <c r="BL6037" s="69"/>
    </row>
    <row r="6038" spans="64:64">
      <c r="BL6038" s="69"/>
    </row>
    <row r="6039" spans="64:64">
      <c r="BL6039" s="69"/>
    </row>
    <row r="6040" spans="64:64">
      <c r="BL6040" s="69"/>
    </row>
    <row r="6041" spans="64:64">
      <c r="BL6041" s="69"/>
    </row>
    <row r="6042" spans="64:64">
      <c r="BL6042" s="69"/>
    </row>
    <row r="6043" spans="64:64">
      <c r="BL6043" s="69"/>
    </row>
    <row r="6044" spans="64:64">
      <c r="BL6044" s="69"/>
    </row>
    <row r="6045" spans="64:64">
      <c r="BL6045" s="69"/>
    </row>
    <row r="6046" spans="64:64">
      <c r="BL6046" s="69"/>
    </row>
    <row r="6047" spans="64:64">
      <c r="BL6047" s="69"/>
    </row>
    <row r="6048" spans="64:64">
      <c r="BL6048" s="69"/>
    </row>
    <row r="6049" spans="64:64">
      <c r="BL6049" s="69"/>
    </row>
    <row r="6050" spans="64:64">
      <c r="BL6050" s="69"/>
    </row>
    <row r="6051" spans="64:64">
      <c r="BL6051" s="69"/>
    </row>
    <row r="6052" spans="64:64">
      <c r="BL6052" s="69"/>
    </row>
    <row r="6053" spans="64:64">
      <c r="BL6053" s="69"/>
    </row>
    <row r="6054" spans="64:64">
      <c r="BL6054" s="69"/>
    </row>
    <row r="6055" spans="64:64">
      <c r="BL6055" s="69"/>
    </row>
    <row r="6056" spans="64:64">
      <c r="BL6056" s="69"/>
    </row>
    <row r="6057" spans="64:64">
      <c r="BL6057" s="69"/>
    </row>
    <row r="6058" spans="64:64">
      <c r="BL6058" s="69"/>
    </row>
    <row r="6059" spans="64:64">
      <c r="BL6059" s="69"/>
    </row>
    <row r="6060" spans="64:64">
      <c r="BL6060" s="69"/>
    </row>
    <row r="6061" spans="64:64">
      <c r="BL6061" s="69"/>
    </row>
    <row r="6062" spans="64:64">
      <c r="BL6062" s="69"/>
    </row>
    <row r="6063" spans="64:64">
      <c r="BL6063" s="69"/>
    </row>
    <row r="6064" spans="64:64">
      <c r="BL6064" s="69"/>
    </row>
    <row r="6065" spans="64:64">
      <c r="BL6065" s="69"/>
    </row>
    <row r="6066" spans="64:64">
      <c r="BL6066" s="69"/>
    </row>
    <row r="6067" spans="64:64">
      <c r="BL6067" s="69"/>
    </row>
    <row r="6068" spans="64:64">
      <c r="BL6068" s="69"/>
    </row>
    <row r="6069" spans="64:64">
      <c r="BL6069" s="69"/>
    </row>
    <row r="6070" spans="64:64">
      <c r="BL6070" s="69"/>
    </row>
    <row r="6071" spans="64:64">
      <c r="BL6071" s="69"/>
    </row>
    <row r="6072" spans="64:64">
      <c r="BL6072" s="69"/>
    </row>
    <row r="6073" spans="64:64">
      <c r="BL6073" s="69"/>
    </row>
    <row r="6074" spans="64:64">
      <c r="BL6074" s="69"/>
    </row>
    <row r="6075" spans="64:64">
      <c r="BL6075" s="69"/>
    </row>
    <row r="6076" spans="64:64">
      <c r="BL6076" s="69"/>
    </row>
    <row r="6077" spans="64:64">
      <c r="BL6077" s="69"/>
    </row>
    <row r="6078" spans="64:64">
      <c r="BL6078" s="69"/>
    </row>
    <row r="6079" spans="64:64">
      <c r="BL6079" s="69"/>
    </row>
    <row r="6080" spans="64:64">
      <c r="BL6080" s="69"/>
    </row>
    <row r="6081" spans="64:64">
      <c r="BL6081" s="69"/>
    </row>
    <row r="6082" spans="64:64">
      <c r="BL6082" s="69"/>
    </row>
    <row r="6083" spans="64:64">
      <c r="BL6083" s="69"/>
    </row>
    <row r="6084" spans="64:64">
      <c r="BL6084" s="69"/>
    </row>
    <row r="6085" spans="64:64">
      <c r="BL6085" s="69"/>
    </row>
    <row r="6086" spans="64:64">
      <c r="BL6086" s="69"/>
    </row>
    <row r="6087" spans="64:64">
      <c r="BL6087" s="69"/>
    </row>
    <row r="6088" spans="64:64">
      <c r="BL6088" s="69"/>
    </row>
    <row r="6089" spans="64:64">
      <c r="BL6089" s="69"/>
    </row>
    <row r="6090" spans="64:64">
      <c r="BL6090" s="69"/>
    </row>
    <row r="6091" spans="64:64">
      <c r="BL6091" s="69"/>
    </row>
    <row r="6092" spans="64:64">
      <c r="BL6092" s="69"/>
    </row>
    <row r="6093" spans="64:64">
      <c r="BL6093" s="69"/>
    </row>
    <row r="6094" spans="64:64">
      <c r="BL6094" s="69"/>
    </row>
    <row r="6095" spans="64:64">
      <c r="BL6095" s="69"/>
    </row>
    <row r="6096" spans="64:64">
      <c r="BL6096" s="69"/>
    </row>
    <row r="6097" spans="64:64">
      <c r="BL6097" s="69"/>
    </row>
    <row r="6098" spans="64:64">
      <c r="BL6098" s="69"/>
    </row>
    <row r="6099" spans="64:64">
      <c r="BL6099" s="69"/>
    </row>
    <row r="6100" spans="64:64">
      <c r="BL6100" s="69"/>
    </row>
    <row r="6101" spans="64:64">
      <c r="BL6101" s="69"/>
    </row>
    <row r="6102" spans="64:64">
      <c r="BL6102" s="69"/>
    </row>
    <row r="6103" spans="64:64">
      <c r="BL6103" s="69"/>
    </row>
    <row r="6104" spans="64:64">
      <c r="BL6104" s="69"/>
    </row>
    <row r="6105" spans="64:64">
      <c r="BL6105" s="69"/>
    </row>
    <row r="6106" spans="64:64">
      <c r="BL6106" s="69"/>
    </row>
    <row r="6107" spans="64:64">
      <c r="BL6107" s="69"/>
    </row>
    <row r="6108" spans="64:64">
      <c r="BL6108" s="69"/>
    </row>
    <row r="6109" spans="64:64">
      <c r="BL6109" s="69"/>
    </row>
    <row r="6110" spans="64:64">
      <c r="BL6110" s="69"/>
    </row>
    <row r="6111" spans="64:64">
      <c r="BL6111" s="69"/>
    </row>
    <row r="6112" spans="64:64">
      <c r="BL6112" s="69"/>
    </row>
    <row r="6113" spans="64:64">
      <c r="BL6113" s="69"/>
    </row>
    <row r="6114" spans="64:64">
      <c r="BL6114" s="69"/>
    </row>
    <row r="6115" spans="64:64">
      <c r="BL6115" s="69"/>
    </row>
    <row r="6116" spans="64:64">
      <c r="BL6116" s="69"/>
    </row>
    <row r="6117" spans="64:64">
      <c r="BL6117" s="69"/>
    </row>
    <row r="6118" spans="64:64">
      <c r="BL6118" s="69"/>
    </row>
    <row r="6119" spans="64:64">
      <c r="BL6119" s="69"/>
    </row>
    <row r="6120" spans="64:64">
      <c r="BL6120" s="69"/>
    </row>
    <row r="6121" spans="64:64">
      <c r="BL6121" s="69"/>
    </row>
    <row r="6122" spans="64:64">
      <c r="BL6122" s="69"/>
    </row>
    <row r="6123" spans="64:64">
      <c r="BL6123" s="69"/>
    </row>
    <row r="6124" spans="64:64">
      <c r="BL6124" s="69"/>
    </row>
    <row r="6125" spans="64:64">
      <c r="BL6125" s="69"/>
    </row>
    <row r="6126" spans="64:64">
      <c r="BL6126" s="69"/>
    </row>
    <row r="6127" spans="64:64">
      <c r="BL6127" s="69"/>
    </row>
    <row r="6128" spans="64:64">
      <c r="BL6128" s="69"/>
    </row>
    <row r="6129" spans="64:64">
      <c r="BL6129" s="69"/>
    </row>
    <row r="6130" spans="64:64">
      <c r="BL6130" s="69"/>
    </row>
    <row r="6131" spans="64:64">
      <c r="BL6131" s="69"/>
    </row>
    <row r="6132" spans="64:64">
      <c r="BL6132" s="69"/>
    </row>
    <row r="6133" spans="64:64">
      <c r="BL6133" s="69"/>
    </row>
    <row r="6134" spans="64:64">
      <c r="BL6134" s="69"/>
    </row>
    <row r="6135" spans="64:64">
      <c r="BL6135" s="69"/>
    </row>
    <row r="6136" spans="64:64">
      <c r="BL6136" s="69"/>
    </row>
    <row r="6137" spans="64:64">
      <c r="BL6137" s="69"/>
    </row>
    <row r="6138" spans="64:64">
      <c r="BL6138" s="69"/>
    </row>
    <row r="6139" spans="64:64">
      <c r="BL6139" s="69"/>
    </row>
    <row r="6140" spans="64:64">
      <c r="BL6140" s="69"/>
    </row>
    <row r="6141" spans="64:64">
      <c r="BL6141" s="69"/>
    </row>
    <row r="6142" spans="64:64">
      <c r="BL6142" s="69"/>
    </row>
    <row r="6143" spans="64:64">
      <c r="BL6143" s="69"/>
    </row>
    <row r="6144" spans="64:64">
      <c r="BL6144" s="69"/>
    </row>
    <row r="6145" spans="64:64">
      <c r="BL6145" s="69"/>
    </row>
    <row r="6146" spans="64:64">
      <c r="BL6146" s="69"/>
    </row>
    <row r="6147" spans="64:64">
      <c r="BL6147" s="69"/>
    </row>
    <row r="6148" spans="64:64">
      <c r="BL6148" s="69"/>
    </row>
    <row r="6149" spans="64:64">
      <c r="BL6149" s="69"/>
    </row>
    <row r="6150" spans="64:64">
      <c r="BL6150" s="69"/>
    </row>
    <row r="6151" spans="64:64">
      <c r="BL6151" s="69"/>
    </row>
    <row r="6152" spans="64:64">
      <c r="BL6152" s="69"/>
    </row>
    <row r="6153" spans="64:64">
      <c r="BL6153" s="69"/>
    </row>
    <row r="6154" spans="64:64">
      <c r="BL6154" s="69"/>
    </row>
    <row r="6155" spans="64:64">
      <c r="BL6155" s="69"/>
    </row>
    <row r="6156" spans="64:64">
      <c r="BL6156" s="69"/>
    </row>
    <row r="6157" spans="64:64">
      <c r="BL6157" s="69"/>
    </row>
    <row r="6158" spans="64:64">
      <c r="BL6158" s="69"/>
    </row>
    <row r="6159" spans="64:64">
      <c r="BL6159" s="69"/>
    </row>
    <row r="6160" spans="64:64">
      <c r="BL6160" s="69"/>
    </row>
    <row r="6161" spans="64:64">
      <c r="BL6161" s="69"/>
    </row>
    <row r="6162" spans="64:64">
      <c r="BL6162" s="69"/>
    </row>
    <row r="6163" spans="64:64">
      <c r="BL6163" s="69"/>
    </row>
    <row r="6164" spans="64:64">
      <c r="BL6164" s="69"/>
    </row>
    <row r="6165" spans="64:64">
      <c r="BL6165" s="69"/>
    </row>
    <row r="6166" spans="64:64">
      <c r="BL6166" s="69"/>
    </row>
    <row r="6167" spans="64:64">
      <c r="BL6167" s="69"/>
    </row>
    <row r="6168" spans="64:64">
      <c r="BL6168" s="69"/>
    </row>
    <row r="6169" spans="64:64">
      <c r="BL6169" s="69"/>
    </row>
    <row r="6170" spans="64:64">
      <c r="BL6170" s="69"/>
    </row>
    <row r="6171" spans="64:64">
      <c r="BL6171" s="69"/>
    </row>
    <row r="6172" spans="64:64">
      <c r="BL6172" s="69"/>
    </row>
    <row r="6173" spans="64:64">
      <c r="BL6173" s="69"/>
    </row>
    <row r="6174" spans="64:64">
      <c r="BL6174" s="69"/>
    </row>
    <row r="6175" spans="64:64">
      <c r="BL6175" s="69"/>
    </row>
    <row r="6176" spans="64:64">
      <c r="BL6176" s="69"/>
    </row>
    <row r="6177" spans="64:64">
      <c r="BL6177" s="69"/>
    </row>
    <row r="6178" spans="64:64">
      <c r="BL6178" s="69"/>
    </row>
    <row r="6179" spans="64:64">
      <c r="BL6179" s="69"/>
    </row>
    <row r="6180" spans="64:64">
      <c r="BL6180" s="69"/>
    </row>
    <row r="6181" spans="64:64">
      <c r="BL6181" s="69"/>
    </row>
    <row r="6182" spans="64:64">
      <c r="BL6182" s="69"/>
    </row>
    <row r="6183" spans="64:64">
      <c r="BL6183" s="69"/>
    </row>
    <row r="6184" spans="64:64">
      <c r="BL6184" s="69"/>
    </row>
    <row r="6185" spans="64:64">
      <c r="BL6185" s="69"/>
    </row>
    <row r="6186" spans="64:64">
      <c r="BL6186" s="69"/>
    </row>
    <row r="6187" spans="64:64">
      <c r="BL6187" s="69"/>
    </row>
    <row r="6188" spans="64:64">
      <c r="BL6188" s="69"/>
    </row>
    <row r="6189" spans="64:64">
      <c r="BL6189" s="69"/>
    </row>
    <row r="6190" spans="64:64">
      <c r="BL6190" s="69"/>
    </row>
    <row r="6191" spans="64:64">
      <c r="BL6191" s="69"/>
    </row>
    <row r="6192" spans="64:64">
      <c r="BL6192" s="69"/>
    </row>
    <row r="6193" spans="64:64">
      <c r="BL6193" s="69"/>
    </row>
    <row r="6194" spans="64:64">
      <c r="BL6194" s="69"/>
    </row>
    <row r="6195" spans="64:64">
      <c r="BL6195" s="69"/>
    </row>
    <row r="6196" spans="64:64">
      <c r="BL6196" s="69"/>
    </row>
    <row r="6197" spans="64:64">
      <c r="BL6197" s="69"/>
    </row>
    <row r="6198" spans="64:64">
      <c r="BL6198" s="69"/>
    </row>
    <row r="6199" spans="64:64">
      <c r="BL6199" s="69"/>
    </row>
    <row r="6200" spans="64:64">
      <c r="BL6200" s="69"/>
    </row>
    <row r="6201" spans="64:64">
      <c r="BL6201" s="69"/>
    </row>
    <row r="6202" spans="64:64">
      <c r="BL6202" s="69"/>
    </row>
    <row r="6203" spans="64:64">
      <c r="BL6203" s="69"/>
    </row>
    <row r="6204" spans="64:64">
      <c r="BL6204" s="69"/>
    </row>
    <row r="6205" spans="64:64">
      <c r="BL6205" s="69"/>
    </row>
    <row r="6206" spans="64:64">
      <c r="BL6206" s="69"/>
    </row>
    <row r="6207" spans="64:64">
      <c r="BL6207" s="69"/>
    </row>
    <row r="6208" spans="64:64">
      <c r="BL6208" s="69"/>
    </row>
    <row r="6209" spans="64:64">
      <c r="BL6209" s="69"/>
    </row>
    <row r="6210" spans="64:64">
      <c r="BL6210" s="69"/>
    </row>
    <row r="6211" spans="64:64">
      <c r="BL6211" s="69"/>
    </row>
    <row r="6212" spans="64:64">
      <c r="BL6212" s="69"/>
    </row>
    <row r="6213" spans="64:64">
      <c r="BL6213" s="69"/>
    </row>
    <row r="6214" spans="64:64">
      <c r="BL6214" s="69"/>
    </row>
    <row r="6215" spans="64:64">
      <c r="BL6215" s="69"/>
    </row>
    <row r="6216" spans="64:64">
      <c r="BL6216" s="69"/>
    </row>
    <row r="6217" spans="64:64">
      <c r="BL6217" s="69"/>
    </row>
    <row r="6218" spans="64:64">
      <c r="BL6218" s="69"/>
    </row>
    <row r="6219" spans="64:64">
      <c r="BL6219" s="69"/>
    </row>
    <row r="6220" spans="64:64">
      <c r="BL6220" s="69"/>
    </row>
    <row r="6221" spans="64:64">
      <c r="BL6221" s="69"/>
    </row>
    <row r="6222" spans="64:64">
      <c r="BL6222" s="69"/>
    </row>
    <row r="6223" spans="64:64">
      <c r="BL6223" s="69"/>
    </row>
    <row r="6224" spans="64:64">
      <c r="BL6224" s="69"/>
    </row>
    <row r="6225" spans="64:64">
      <c r="BL6225" s="69"/>
    </row>
    <row r="6226" spans="64:64">
      <c r="BL6226" s="69"/>
    </row>
    <row r="6227" spans="64:64">
      <c r="BL6227" s="69"/>
    </row>
    <row r="6228" spans="64:64">
      <c r="BL6228" s="69"/>
    </row>
    <row r="6229" spans="64:64">
      <c r="BL6229" s="69"/>
    </row>
    <row r="6230" spans="64:64">
      <c r="BL6230" s="69"/>
    </row>
    <row r="6231" spans="64:64">
      <c r="BL6231" s="69"/>
    </row>
    <row r="6232" spans="64:64">
      <c r="BL6232" s="69"/>
    </row>
    <row r="6233" spans="64:64">
      <c r="BL6233" s="69"/>
    </row>
    <row r="6234" spans="64:64">
      <c r="BL6234" s="69"/>
    </row>
    <row r="6235" spans="64:64">
      <c r="BL6235" s="69"/>
    </row>
    <row r="6236" spans="64:64">
      <c r="BL6236" s="69"/>
    </row>
    <row r="6237" spans="64:64">
      <c r="BL6237" s="69"/>
    </row>
    <row r="6238" spans="64:64">
      <c r="BL6238" s="69"/>
    </row>
    <row r="6239" spans="64:64">
      <c r="BL6239" s="69"/>
    </row>
    <row r="6240" spans="64:64">
      <c r="BL6240" s="69"/>
    </row>
    <row r="6241" spans="64:64">
      <c r="BL6241" s="69"/>
    </row>
    <row r="6242" spans="64:64">
      <c r="BL6242" s="69"/>
    </row>
    <row r="6243" spans="64:64">
      <c r="BL6243" s="69"/>
    </row>
    <row r="6244" spans="64:64">
      <c r="BL6244" s="69"/>
    </row>
    <row r="6245" spans="64:64">
      <c r="BL6245" s="69"/>
    </row>
    <row r="6246" spans="64:64">
      <c r="BL6246" s="69"/>
    </row>
    <row r="6247" spans="64:64">
      <c r="BL6247" s="69"/>
    </row>
    <row r="6248" spans="64:64">
      <c r="BL6248" s="69"/>
    </row>
    <row r="6249" spans="64:64">
      <c r="BL6249" s="69"/>
    </row>
    <row r="6250" spans="64:64">
      <c r="BL6250" s="69"/>
    </row>
    <row r="6251" spans="64:64">
      <c r="BL6251" s="69"/>
    </row>
    <row r="6252" spans="64:64">
      <c r="BL6252" s="69"/>
    </row>
    <row r="6253" spans="64:64">
      <c r="BL6253" s="69"/>
    </row>
    <row r="6254" spans="64:64">
      <c r="BL6254" s="69"/>
    </row>
    <row r="6255" spans="64:64">
      <c r="BL6255" s="69"/>
    </row>
    <row r="6256" spans="64:64">
      <c r="BL6256" s="69"/>
    </row>
    <row r="6257" spans="64:64">
      <c r="BL6257" s="69"/>
    </row>
    <row r="6258" spans="64:64">
      <c r="BL6258" s="69"/>
    </row>
    <row r="6259" spans="64:64">
      <c r="BL6259" s="69"/>
    </row>
    <row r="6260" spans="64:64">
      <c r="BL6260" s="69"/>
    </row>
    <row r="6261" spans="64:64">
      <c r="BL6261" s="69"/>
    </row>
    <row r="6262" spans="64:64">
      <c r="BL6262" s="69"/>
    </row>
    <row r="6263" spans="64:64">
      <c r="BL6263" s="69"/>
    </row>
    <row r="6264" spans="64:64">
      <c r="BL6264" s="69"/>
    </row>
    <row r="6265" spans="64:64">
      <c r="BL6265" s="69"/>
    </row>
    <row r="6266" spans="64:64">
      <c r="BL6266" s="69"/>
    </row>
    <row r="6267" spans="64:64">
      <c r="BL6267" s="69"/>
    </row>
    <row r="6268" spans="64:64">
      <c r="BL6268" s="69"/>
    </row>
    <row r="6269" spans="64:64">
      <c r="BL6269" s="69"/>
    </row>
    <row r="6270" spans="64:64">
      <c r="BL6270" s="69"/>
    </row>
    <row r="6271" spans="64:64">
      <c r="BL6271" s="69"/>
    </row>
    <row r="6272" spans="64:64">
      <c r="BL6272" s="69"/>
    </row>
    <row r="6273" spans="64:64">
      <c r="BL6273" s="69"/>
    </row>
    <row r="6274" spans="64:64">
      <c r="BL6274" s="69"/>
    </row>
    <row r="6275" spans="64:64">
      <c r="BL6275" s="69"/>
    </row>
    <row r="6276" spans="64:64">
      <c r="BL6276" s="69"/>
    </row>
    <row r="6277" spans="64:64">
      <c r="BL6277" s="69"/>
    </row>
    <row r="6278" spans="64:64">
      <c r="BL6278" s="69"/>
    </row>
    <row r="6279" spans="64:64">
      <c r="BL6279" s="69"/>
    </row>
    <row r="6280" spans="64:64">
      <c r="BL6280" s="69"/>
    </row>
    <row r="6281" spans="64:64">
      <c r="BL6281" s="69"/>
    </row>
    <row r="6282" spans="64:64">
      <c r="BL6282" s="69"/>
    </row>
    <row r="6283" spans="64:64">
      <c r="BL6283" s="69"/>
    </row>
    <row r="6284" spans="64:64">
      <c r="BL6284" s="69"/>
    </row>
    <row r="6285" spans="64:64">
      <c r="BL6285" s="69"/>
    </row>
    <row r="6286" spans="64:64">
      <c r="BL6286" s="69"/>
    </row>
    <row r="6287" spans="64:64">
      <c r="BL6287" s="69"/>
    </row>
    <row r="6288" spans="64:64">
      <c r="BL6288" s="69"/>
    </row>
    <row r="6289" spans="64:64">
      <c r="BL6289" s="69"/>
    </row>
    <row r="6290" spans="64:64">
      <c r="BL6290" s="69"/>
    </row>
    <row r="6291" spans="64:64">
      <c r="BL6291" s="69"/>
    </row>
    <row r="6292" spans="64:64">
      <c r="BL6292" s="69"/>
    </row>
    <row r="6293" spans="64:64">
      <c r="BL6293" s="69"/>
    </row>
    <row r="6294" spans="64:64">
      <c r="BL6294" s="69"/>
    </row>
    <row r="6295" spans="64:64">
      <c r="BL6295" s="69"/>
    </row>
    <row r="6296" spans="64:64">
      <c r="BL6296" s="69"/>
    </row>
    <row r="6297" spans="64:64">
      <c r="BL6297" s="69"/>
    </row>
    <row r="6298" spans="64:64">
      <c r="BL6298" s="69"/>
    </row>
    <row r="6299" spans="64:64">
      <c r="BL6299" s="69"/>
    </row>
    <row r="6300" spans="64:64">
      <c r="BL6300" s="69"/>
    </row>
    <row r="6301" spans="64:64">
      <c r="BL6301" s="69"/>
    </row>
    <row r="6302" spans="64:64">
      <c r="BL6302" s="69"/>
    </row>
    <row r="6303" spans="64:64">
      <c r="BL6303" s="69"/>
    </row>
    <row r="6304" spans="64:64">
      <c r="BL6304" s="69"/>
    </row>
    <row r="6305" spans="64:64">
      <c r="BL6305" s="69"/>
    </row>
    <row r="6306" spans="64:64">
      <c r="BL6306" s="69"/>
    </row>
    <row r="6307" spans="64:64">
      <c r="BL6307" s="69"/>
    </row>
    <row r="6308" spans="64:64">
      <c r="BL6308" s="69"/>
    </row>
    <row r="6309" spans="64:64">
      <c r="BL6309" s="69"/>
    </row>
    <row r="6310" spans="64:64">
      <c r="BL6310" s="69"/>
    </row>
    <row r="6311" spans="64:64">
      <c r="BL6311" s="69"/>
    </row>
    <row r="6312" spans="64:64">
      <c r="BL6312" s="69"/>
    </row>
    <row r="6313" spans="64:64">
      <c r="BL6313" s="69"/>
    </row>
    <row r="6314" spans="64:64">
      <c r="BL6314" s="69"/>
    </row>
    <row r="6315" spans="64:64">
      <c r="BL6315" s="69"/>
    </row>
    <row r="6316" spans="64:64">
      <c r="BL6316" s="69"/>
    </row>
    <row r="6317" spans="64:64">
      <c r="BL6317" s="69"/>
    </row>
    <row r="6318" spans="64:64">
      <c r="BL6318" s="69"/>
    </row>
    <row r="6319" spans="64:64">
      <c r="BL6319" s="69"/>
    </row>
    <row r="6320" spans="64:64">
      <c r="BL6320" s="69"/>
    </row>
    <row r="6321" spans="64:64">
      <c r="BL6321" s="69"/>
    </row>
    <row r="6322" spans="64:64">
      <c r="BL6322" s="69"/>
    </row>
    <row r="6323" spans="64:64">
      <c r="BL6323" s="69"/>
    </row>
    <row r="6324" spans="64:64">
      <c r="BL6324" s="69"/>
    </row>
    <row r="6325" spans="64:64">
      <c r="BL6325" s="69"/>
    </row>
    <row r="6326" spans="64:64">
      <c r="BL6326" s="69"/>
    </row>
    <row r="6327" spans="64:64">
      <c r="BL6327" s="69"/>
    </row>
    <row r="6328" spans="64:64">
      <c r="BL6328" s="69"/>
    </row>
    <row r="6329" spans="64:64">
      <c r="BL6329" s="69"/>
    </row>
    <row r="6330" spans="64:64">
      <c r="BL6330" s="69"/>
    </row>
    <row r="6331" spans="64:64">
      <c r="BL6331" s="69"/>
    </row>
    <row r="6332" spans="64:64">
      <c r="BL6332" s="69"/>
    </row>
    <row r="6333" spans="64:64">
      <c r="BL6333" s="69"/>
    </row>
    <row r="6334" spans="64:64">
      <c r="BL6334" s="69"/>
    </row>
    <row r="6335" spans="64:64">
      <c r="BL6335" s="69"/>
    </row>
    <row r="6336" spans="64:64">
      <c r="BL6336" s="69"/>
    </row>
    <row r="6337" spans="64:64">
      <c r="BL6337" s="69"/>
    </row>
    <row r="6338" spans="64:64">
      <c r="BL6338" s="69"/>
    </row>
    <row r="6339" spans="64:64">
      <c r="BL6339" s="69"/>
    </row>
    <row r="6340" spans="64:64">
      <c r="BL6340" s="69"/>
    </row>
    <row r="6341" spans="64:64">
      <c r="BL6341" s="69"/>
    </row>
    <row r="6342" spans="64:64">
      <c r="BL6342" s="69"/>
    </row>
    <row r="6343" spans="64:64">
      <c r="BL6343" s="69"/>
    </row>
    <row r="6344" spans="64:64">
      <c r="BL6344" s="69"/>
    </row>
    <row r="6345" spans="64:64">
      <c r="BL6345" s="69"/>
    </row>
    <row r="6346" spans="64:64">
      <c r="BL6346" s="69"/>
    </row>
    <row r="6347" spans="64:64">
      <c r="BL6347" s="69"/>
    </row>
    <row r="6348" spans="64:64">
      <c r="BL6348" s="69"/>
    </row>
    <row r="6349" spans="64:64">
      <c r="BL6349" s="69"/>
    </row>
    <row r="6350" spans="64:64">
      <c r="BL6350" s="69"/>
    </row>
    <row r="6351" spans="64:64">
      <c r="BL6351" s="69"/>
    </row>
    <row r="6352" spans="64:64">
      <c r="BL6352" s="69"/>
    </row>
    <row r="6353" spans="64:64">
      <c r="BL6353" s="69"/>
    </row>
    <row r="6354" spans="64:64">
      <c r="BL6354" s="69"/>
    </row>
    <row r="6355" spans="64:64">
      <c r="BL6355" s="69"/>
    </row>
    <row r="6356" spans="64:64">
      <c r="BL6356" s="69"/>
    </row>
    <row r="6357" spans="64:64">
      <c r="BL6357" s="69"/>
    </row>
    <row r="6358" spans="64:64">
      <c r="BL6358" s="69"/>
    </row>
    <row r="6359" spans="64:64">
      <c r="BL6359" s="69"/>
    </row>
    <row r="6360" spans="64:64">
      <c r="BL6360" s="69"/>
    </row>
    <row r="6361" spans="64:64">
      <c r="BL6361" s="69"/>
    </row>
    <row r="6362" spans="64:64">
      <c r="BL6362" s="69"/>
    </row>
    <row r="6363" spans="64:64">
      <c r="BL6363" s="69"/>
    </row>
    <row r="6364" spans="64:64">
      <c r="BL6364" s="69"/>
    </row>
    <row r="6365" spans="64:64">
      <c r="BL6365" s="69"/>
    </row>
    <row r="6366" spans="64:64">
      <c r="BL6366" s="69"/>
    </row>
    <row r="6367" spans="64:64">
      <c r="BL6367" s="69"/>
    </row>
    <row r="6368" spans="64:64">
      <c r="BL6368" s="69"/>
    </row>
    <row r="6369" spans="64:64">
      <c r="BL6369" s="69"/>
    </row>
    <row r="6370" spans="64:64">
      <c r="BL6370" s="69"/>
    </row>
    <row r="6371" spans="64:64">
      <c r="BL6371" s="69"/>
    </row>
    <row r="6372" spans="64:64">
      <c r="BL6372" s="69"/>
    </row>
    <row r="6373" spans="64:64">
      <c r="BL6373" s="69"/>
    </row>
    <row r="6374" spans="64:64">
      <c r="BL6374" s="69"/>
    </row>
    <row r="6375" spans="64:64">
      <c r="BL6375" s="69"/>
    </row>
    <row r="6376" spans="64:64">
      <c r="BL6376" s="69"/>
    </row>
    <row r="6377" spans="64:64">
      <c r="BL6377" s="69"/>
    </row>
    <row r="6378" spans="64:64">
      <c r="BL6378" s="69"/>
    </row>
    <row r="6379" spans="64:64">
      <c r="BL6379" s="69"/>
    </row>
    <row r="6380" spans="64:64">
      <c r="BL6380" s="69"/>
    </row>
    <row r="6381" spans="64:64">
      <c r="BL6381" s="69"/>
    </row>
    <row r="6382" spans="64:64">
      <c r="BL6382" s="69"/>
    </row>
    <row r="6383" spans="64:64">
      <c r="BL6383" s="69"/>
    </row>
    <row r="6384" spans="64:64">
      <c r="BL6384" s="69"/>
    </row>
    <row r="6385" spans="64:64">
      <c r="BL6385" s="69"/>
    </row>
    <row r="6386" spans="64:64">
      <c r="BL6386" s="69"/>
    </row>
    <row r="6387" spans="64:64">
      <c r="BL6387" s="69"/>
    </row>
    <row r="6388" spans="64:64">
      <c r="BL6388" s="69"/>
    </row>
    <row r="6389" spans="64:64">
      <c r="BL6389" s="69"/>
    </row>
    <row r="6390" spans="64:64">
      <c r="BL6390" s="69"/>
    </row>
    <row r="6391" spans="64:64">
      <c r="BL6391" s="69"/>
    </row>
    <row r="6392" spans="64:64">
      <c r="BL6392" s="69"/>
    </row>
    <row r="6393" spans="64:64">
      <c r="BL6393" s="69"/>
    </row>
    <row r="6394" spans="64:64">
      <c r="BL6394" s="69"/>
    </row>
    <row r="6395" spans="64:64">
      <c r="BL6395" s="69"/>
    </row>
    <row r="6396" spans="64:64">
      <c r="BL6396" s="69"/>
    </row>
    <row r="6397" spans="64:64">
      <c r="BL6397" s="69"/>
    </row>
    <row r="6398" spans="64:64">
      <c r="BL6398" s="69"/>
    </row>
    <row r="6399" spans="64:64">
      <c r="BL6399" s="69"/>
    </row>
    <row r="6400" spans="64:64">
      <c r="BL6400" s="69"/>
    </row>
    <row r="6401" spans="64:64">
      <c r="BL6401" s="69"/>
    </row>
    <row r="6402" spans="64:64">
      <c r="BL6402" s="69"/>
    </row>
    <row r="6403" spans="64:64">
      <c r="BL6403" s="69"/>
    </row>
    <row r="6404" spans="64:64">
      <c r="BL6404" s="69"/>
    </row>
    <row r="6405" spans="64:64">
      <c r="BL6405" s="69"/>
    </row>
    <row r="6406" spans="64:64">
      <c r="BL6406" s="69"/>
    </row>
    <row r="6407" spans="64:64">
      <c r="BL6407" s="69"/>
    </row>
    <row r="6408" spans="64:64">
      <c r="BL6408" s="69"/>
    </row>
    <row r="6409" spans="64:64">
      <c r="BL6409" s="69"/>
    </row>
    <row r="6410" spans="64:64">
      <c r="BL6410" s="69"/>
    </row>
    <row r="6411" spans="64:64">
      <c r="BL6411" s="69"/>
    </row>
    <row r="6412" spans="64:64">
      <c r="BL6412" s="69"/>
    </row>
    <row r="6413" spans="64:64">
      <c r="BL6413" s="69"/>
    </row>
    <row r="6414" spans="64:64">
      <c r="BL6414" s="69"/>
    </row>
    <row r="6415" spans="64:64">
      <c r="BL6415" s="69"/>
    </row>
    <row r="6416" spans="64:64">
      <c r="BL6416" s="69"/>
    </row>
    <row r="6417" spans="64:64">
      <c r="BL6417" s="69"/>
    </row>
    <row r="6418" spans="64:64">
      <c r="BL6418" s="69"/>
    </row>
    <row r="6419" spans="64:64">
      <c r="BL6419" s="69"/>
    </row>
    <row r="6420" spans="64:64">
      <c r="BL6420" s="69"/>
    </row>
    <row r="6421" spans="64:64">
      <c r="BL6421" s="69"/>
    </row>
    <row r="6422" spans="64:64">
      <c r="BL6422" s="69"/>
    </row>
    <row r="6423" spans="64:64">
      <c r="BL6423" s="69"/>
    </row>
    <row r="6424" spans="64:64">
      <c r="BL6424" s="69"/>
    </row>
    <row r="6425" spans="64:64">
      <c r="BL6425" s="69"/>
    </row>
    <row r="6426" spans="64:64">
      <c r="BL6426" s="69"/>
    </row>
    <row r="6427" spans="64:64">
      <c r="BL6427" s="69"/>
    </row>
    <row r="6428" spans="64:64">
      <c r="BL6428" s="69"/>
    </row>
    <row r="6429" spans="64:64">
      <c r="BL6429" s="69"/>
    </row>
    <row r="6430" spans="64:64">
      <c r="BL6430" s="69"/>
    </row>
    <row r="6431" spans="64:64">
      <c r="BL6431" s="69"/>
    </row>
    <row r="6432" spans="64:64">
      <c r="BL6432" s="69"/>
    </row>
    <row r="6433" spans="64:64">
      <c r="BL6433" s="69"/>
    </row>
    <row r="6434" spans="64:64">
      <c r="BL6434" s="69"/>
    </row>
    <row r="6435" spans="64:64">
      <c r="BL6435" s="69"/>
    </row>
    <row r="6436" spans="64:64">
      <c r="BL6436" s="69"/>
    </row>
    <row r="6437" spans="64:64">
      <c r="BL6437" s="69"/>
    </row>
    <row r="6438" spans="64:64">
      <c r="BL6438" s="69"/>
    </row>
    <row r="6439" spans="64:64">
      <c r="BL6439" s="69"/>
    </row>
    <row r="6440" spans="64:64">
      <c r="BL6440" s="69"/>
    </row>
    <row r="6441" spans="64:64">
      <c r="BL6441" s="69"/>
    </row>
    <row r="6442" spans="64:64">
      <c r="BL6442" s="69"/>
    </row>
    <row r="6443" spans="64:64">
      <c r="BL6443" s="69"/>
    </row>
    <row r="6444" spans="64:64">
      <c r="BL6444" s="69"/>
    </row>
    <row r="6445" spans="64:64">
      <c r="BL6445" s="69"/>
    </row>
    <row r="6446" spans="64:64">
      <c r="BL6446" s="69"/>
    </row>
    <row r="6447" spans="64:64">
      <c r="BL6447" s="69"/>
    </row>
    <row r="6448" spans="64:64">
      <c r="BL6448" s="69"/>
    </row>
    <row r="6449" spans="64:64">
      <c r="BL6449" s="69"/>
    </row>
    <row r="6450" spans="64:64">
      <c r="BL6450" s="69"/>
    </row>
    <row r="6451" spans="64:64">
      <c r="BL6451" s="69"/>
    </row>
    <row r="6452" spans="64:64">
      <c r="BL6452" s="69"/>
    </row>
    <row r="6453" spans="64:64">
      <c r="BL6453" s="69"/>
    </row>
    <row r="6454" spans="64:64">
      <c r="BL6454" s="69"/>
    </row>
    <row r="6455" spans="64:64">
      <c r="BL6455" s="69"/>
    </row>
    <row r="6456" spans="64:64">
      <c r="BL6456" s="69"/>
    </row>
    <row r="6457" spans="64:64">
      <c r="BL6457" s="69"/>
    </row>
    <row r="6458" spans="64:64">
      <c r="BL6458" s="69"/>
    </row>
    <row r="6459" spans="64:64">
      <c r="BL6459" s="69"/>
    </row>
    <row r="6460" spans="64:64">
      <c r="BL6460" s="69"/>
    </row>
    <row r="6461" spans="64:64">
      <c r="BL6461" s="69"/>
    </row>
    <row r="6462" spans="64:64">
      <c r="BL6462" s="69"/>
    </row>
    <row r="6463" spans="64:64">
      <c r="BL6463" s="69"/>
    </row>
    <row r="6464" spans="64:64">
      <c r="BL6464" s="69"/>
    </row>
    <row r="6465" spans="64:64">
      <c r="BL6465" s="69"/>
    </row>
    <row r="6466" spans="64:64">
      <c r="BL6466" s="69"/>
    </row>
    <row r="6467" spans="64:64">
      <c r="BL6467" s="69"/>
    </row>
    <row r="6468" spans="64:64">
      <c r="BL6468" s="69"/>
    </row>
    <row r="6469" spans="64:64">
      <c r="BL6469" s="69"/>
    </row>
    <row r="6470" spans="64:64">
      <c r="BL6470" s="69"/>
    </row>
    <row r="6471" spans="64:64">
      <c r="BL6471" s="69"/>
    </row>
    <row r="6472" spans="64:64">
      <c r="BL6472" s="69"/>
    </row>
    <row r="6473" spans="64:64">
      <c r="BL6473" s="69"/>
    </row>
    <row r="6474" spans="64:64">
      <c r="BL6474" s="69"/>
    </row>
    <row r="6475" spans="64:64">
      <c r="BL6475" s="69"/>
    </row>
    <row r="6476" spans="64:64">
      <c r="BL6476" s="69"/>
    </row>
    <row r="6477" spans="64:64">
      <c r="BL6477" s="69"/>
    </row>
    <row r="6478" spans="64:64">
      <c r="BL6478" s="69"/>
    </row>
    <row r="6479" spans="64:64">
      <c r="BL6479" s="69"/>
    </row>
    <row r="6480" spans="64:64">
      <c r="BL6480" s="69"/>
    </row>
    <row r="6481" spans="64:64">
      <c r="BL6481" s="69"/>
    </row>
    <row r="6482" spans="64:64">
      <c r="BL6482" s="69"/>
    </row>
    <row r="6483" spans="64:64">
      <c r="BL6483" s="69"/>
    </row>
    <row r="6484" spans="64:64">
      <c r="BL6484" s="69"/>
    </row>
    <row r="6485" spans="64:64">
      <c r="BL6485" s="69"/>
    </row>
    <row r="6486" spans="64:64">
      <c r="BL6486" s="69"/>
    </row>
    <row r="6487" spans="64:64">
      <c r="BL6487" s="69"/>
    </row>
    <row r="6488" spans="64:64">
      <c r="BL6488" s="69"/>
    </row>
    <row r="6489" spans="64:64">
      <c r="BL6489" s="69"/>
    </row>
    <row r="6490" spans="64:64">
      <c r="BL6490" s="69"/>
    </row>
    <row r="6491" spans="64:64">
      <c r="BL6491" s="69"/>
    </row>
    <row r="6492" spans="64:64">
      <c r="BL6492" s="69"/>
    </row>
    <row r="6493" spans="64:64">
      <c r="BL6493" s="69"/>
    </row>
    <row r="6494" spans="64:64">
      <c r="BL6494" s="69"/>
    </row>
    <row r="6495" spans="64:64">
      <c r="BL6495" s="69"/>
    </row>
    <row r="6496" spans="64:64">
      <c r="BL6496" s="69"/>
    </row>
    <row r="6497" spans="64:64">
      <c r="BL6497" s="69"/>
    </row>
    <row r="6498" spans="64:64">
      <c r="BL6498" s="69"/>
    </row>
    <row r="6499" spans="64:64">
      <c r="BL6499" s="69"/>
    </row>
    <row r="6500" spans="64:64">
      <c r="BL6500" s="69"/>
    </row>
    <row r="6501" spans="64:64">
      <c r="BL6501" s="69"/>
    </row>
    <row r="6502" spans="64:64">
      <c r="BL6502" s="69"/>
    </row>
    <row r="6503" spans="64:64">
      <c r="BL6503" s="69"/>
    </row>
    <row r="6504" spans="64:64">
      <c r="BL6504" s="69"/>
    </row>
    <row r="6505" spans="64:64">
      <c r="BL6505" s="69"/>
    </row>
    <row r="6506" spans="64:64">
      <c r="BL6506" s="69"/>
    </row>
    <row r="6507" spans="64:64">
      <c r="BL6507" s="69"/>
    </row>
    <row r="6508" spans="64:64">
      <c r="BL6508" s="69"/>
    </row>
    <row r="6509" spans="64:64">
      <c r="BL6509" s="69"/>
    </row>
    <row r="6510" spans="64:64">
      <c r="BL6510" s="69"/>
    </row>
    <row r="6511" spans="64:64">
      <c r="BL6511" s="69"/>
    </row>
    <row r="6512" spans="64:64">
      <c r="BL6512" s="69"/>
    </row>
    <row r="6513" spans="64:64">
      <c r="BL6513" s="69"/>
    </row>
    <row r="6514" spans="64:64">
      <c r="BL6514" s="69"/>
    </row>
    <row r="6515" spans="64:64">
      <c r="BL6515" s="69"/>
    </row>
    <row r="6516" spans="64:64">
      <c r="BL6516" s="69"/>
    </row>
    <row r="6517" spans="64:64">
      <c r="BL6517" s="69"/>
    </row>
    <row r="6518" spans="64:64">
      <c r="BL6518" s="69"/>
    </row>
    <row r="6519" spans="64:64">
      <c r="BL6519" s="69"/>
    </row>
    <row r="6520" spans="64:64">
      <c r="BL6520" s="69"/>
    </row>
    <row r="6521" spans="64:64">
      <c r="BL6521" s="69"/>
    </row>
    <row r="6522" spans="64:64">
      <c r="BL6522" s="69"/>
    </row>
    <row r="6523" spans="64:64">
      <c r="BL6523" s="69"/>
    </row>
    <row r="6524" spans="64:64">
      <c r="BL6524" s="69"/>
    </row>
    <row r="6525" spans="64:64">
      <c r="BL6525" s="69"/>
    </row>
    <row r="6526" spans="64:64">
      <c r="BL6526" s="69"/>
    </row>
    <row r="6527" spans="64:64">
      <c r="BL6527" s="69"/>
    </row>
    <row r="6528" spans="64:64">
      <c r="BL6528" s="69"/>
    </row>
    <row r="6529" spans="64:64">
      <c r="BL6529" s="69"/>
    </row>
    <row r="6530" spans="64:64">
      <c r="BL6530" s="69"/>
    </row>
    <row r="6531" spans="64:64">
      <c r="BL6531" s="69"/>
    </row>
    <row r="6532" spans="64:64">
      <c r="BL6532" s="69"/>
    </row>
    <row r="6533" spans="64:64">
      <c r="BL6533" s="69"/>
    </row>
    <row r="6534" spans="64:64">
      <c r="BL6534" s="69"/>
    </row>
    <row r="6535" spans="64:64">
      <c r="BL6535" s="69"/>
    </row>
    <row r="6536" spans="64:64">
      <c r="BL6536" s="69"/>
    </row>
    <row r="6537" spans="64:64">
      <c r="BL6537" s="69"/>
    </row>
    <row r="6538" spans="64:64">
      <c r="BL6538" s="69"/>
    </row>
    <row r="6539" spans="64:64">
      <c r="BL6539" s="69"/>
    </row>
    <row r="6540" spans="64:64">
      <c r="BL6540" s="69"/>
    </row>
    <row r="6541" spans="64:64">
      <c r="BL6541" s="69"/>
    </row>
    <row r="6542" spans="64:64">
      <c r="BL6542" s="69"/>
    </row>
    <row r="6543" spans="64:64">
      <c r="BL6543" s="69"/>
    </row>
    <row r="6544" spans="64:64">
      <c r="BL6544" s="69"/>
    </row>
    <row r="6545" spans="64:64">
      <c r="BL6545" s="69"/>
    </row>
    <row r="6546" spans="64:64">
      <c r="BL6546" s="69"/>
    </row>
    <row r="6547" spans="64:64">
      <c r="BL6547" s="69"/>
    </row>
    <row r="6548" spans="64:64">
      <c r="BL6548" s="69"/>
    </row>
    <row r="6549" spans="64:64">
      <c r="BL6549" s="69"/>
    </row>
    <row r="6550" spans="64:64">
      <c r="BL6550" s="69"/>
    </row>
    <row r="6551" spans="64:64">
      <c r="BL6551" s="69"/>
    </row>
    <row r="6552" spans="64:64">
      <c r="BL6552" s="69"/>
    </row>
    <row r="6553" spans="64:64">
      <c r="BL6553" s="69"/>
    </row>
    <row r="6554" spans="64:64">
      <c r="BL6554" s="69"/>
    </row>
    <row r="6555" spans="64:64">
      <c r="BL6555" s="69"/>
    </row>
    <row r="6556" spans="64:64">
      <c r="BL6556" s="69"/>
    </row>
    <row r="6557" spans="64:64">
      <c r="BL6557" s="69"/>
    </row>
    <row r="6558" spans="64:64">
      <c r="BL6558" s="69"/>
    </row>
    <row r="6559" spans="64:64">
      <c r="BL6559" s="69"/>
    </row>
    <row r="6560" spans="64:64">
      <c r="BL6560" s="69"/>
    </row>
    <row r="6561" spans="64:64">
      <c r="BL6561" s="69"/>
    </row>
    <row r="6562" spans="64:64">
      <c r="BL6562" s="69"/>
    </row>
    <row r="6563" spans="64:64">
      <c r="BL6563" s="69"/>
    </row>
    <row r="6564" spans="64:64">
      <c r="BL6564" s="69"/>
    </row>
    <row r="6565" spans="64:64">
      <c r="BL6565" s="69"/>
    </row>
    <row r="6566" spans="64:64">
      <c r="BL6566" s="69"/>
    </row>
    <row r="6567" spans="64:64">
      <c r="BL6567" s="69"/>
    </row>
    <row r="6568" spans="64:64">
      <c r="BL6568" s="69"/>
    </row>
    <row r="6569" spans="64:64">
      <c r="BL6569" s="69"/>
    </row>
    <row r="6570" spans="64:64">
      <c r="BL6570" s="69"/>
    </row>
    <row r="6571" spans="64:64">
      <c r="BL6571" s="69"/>
    </row>
    <row r="6572" spans="64:64">
      <c r="BL6572" s="69"/>
    </row>
    <row r="6573" spans="64:64">
      <c r="BL6573" s="69"/>
    </row>
    <row r="6574" spans="64:64">
      <c r="BL6574" s="69"/>
    </row>
    <row r="6575" spans="64:64">
      <c r="BL6575" s="69"/>
    </row>
    <row r="6576" spans="64:64">
      <c r="BL6576" s="69"/>
    </row>
    <row r="6577" spans="64:64">
      <c r="BL6577" s="69"/>
    </row>
    <row r="6578" spans="64:64">
      <c r="BL6578" s="69"/>
    </row>
    <row r="6579" spans="64:64">
      <c r="BL6579" s="69"/>
    </row>
    <row r="6580" spans="64:64">
      <c r="BL6580" s="69"/>
    </row>
    <row r="6581" spans="64:64">
      <c r="BL6581" s="69"/>
    </row>
    <row r="6582" spans="64:64">
      <c r="BL6582" s="69"/>
    </row>
    <row r="6583" spans="64:64">
      <c r="BL6583" s="69"/>
    </row>
    <row r="6584" spans="64:64">
      <c r="BL6584" s="69"/>
    </row>
    <row r="6585" spans="64:64">
      <c r="BL6585" s="69"/>
    </row>
    <row r="6586" spans="64:64">
      <c r="BL6586" s="69"/>
    </row>
    <row r="6587" spans="64:64">
      <c r="BL6587" s="69"/>
    </row>
    <row r="6588" spans="64:64">
      <c r="BL6588" s="69"/>
    </row>
    <row r="6589" spans="64:64">
      <c r="BL6589" s="69"/>
    </row>
    <row r="6590" spans="64:64">
      <c r="BL6590" s="69"/>
    </row>
    <row r="6591" spans="64:64">
      <c r="BL6591" s="69"/>
    </row>
    <row r="6592" spans="64:64">
      <c r="BL6592" s="69"/>
    </row>
    <row r="6593" spans="64:64">
      <c r="BL6593" s="69"/>
    </row>
    <row r="6594" spans="64:64">
      <c r="BL6594" s="69"/>
    </row>
    <row r="6595" spans="64:64">
      <c r="BL6595" s="69"/>
    </row>
    <row r="6596" spans="64:64">
      <c r="BL6596" s="69"/>
    </row>
    <row r="6597" spans="64:64">
      <c r="BL6597" s="69"/>
    </row>
    <row r="6598" spans="64:64">
      <c r="BL6598" s="69"/>
    </row>
    <row r="6599" spans="64:64">
      <c r="BL6599" s="69"/>
    </row>
    <row r="6600" spans="64:64">
      <c r="BL6600" s="69"/>
    </row>
    <row r="6601" spans="64:64">
      <c r="BL6601" s="69"/>
    </row>
    <row r="6602" spans="64:64">
      <c r="BL6602" s="69"/>
    </row>
    <row r="6603" spans="64:64">
      <c r="BL6603" s="69"/>
    </row>
    <row r="6604" spans="64:64">
      <c r="BL6604" s="69"/>
    </row>
    <row r="6605" spans="64:64">
      <c r="BL6605" s="69"/>
    </row>
    <row r="6606" spans="64:64">
      <c r="BL6606" s="69"/>
    </row>
    <row r="6607" spans="64:64">
      <c r="BL6607" s="69"/>
    </row>
    <row r="6608" spans="64:64">
      <c r="BL6608" s="69"/>
    </row>
    <row r="6609" spans="64:64">
      <c r="BL6609" s="69"/>
    </row>
    <row r="6610" spans="64:64">
      <c r="BL6610" s="69"/>
    </row>
    <row r="6611" spans="64:64">
      <c r="BL6611" s="69"/>
    </row>
    <row r="6612" spans="64:64">
      <c r="BL6612" s="69"/>
    </row>
    <row r="6613" spans="64:64">
      <c r="BL6613" s="69"/>
    </row>
    <row r="6614" spans="64:64">
      <c r="BL6614" s="69"/>
    </row>
    <row r="6615" spans="64:64">
      <c r="BL6615" s="69"/>
    </row>
    <row r="6616" spans="64:64">
      <c r="BL6616" s="69"/>
    </row>
    <row r="6617" spans="64:64">
      <c r="BL6617" s="69"/>
    </row>
    <row r="6618" spans="64:64">
      <c r="BL6618" s="69"/>
    </row>
    <row r="6619" spans="64:64">
      <c r="BL6619" s="69"/>
    </row>
    <row r="6620" spans="64:64">
      <c r="BL6620" s="69"/>
    </row>
    <row r="6621" spans="64:64">
      <c r="BL6621" s="69"/>
    </row>
    <row r="6622" spans="64:64">
      <c r="BL6622" s="69"/>
    </row>
    <row r="6623" spans="64:64">
      <c r="BL6623" s="69"/>
    </row>
    <row r="6624" spans="64:64">
      <c r="BL6624" s="69"/>
    </row>
    <row r="6625" spans="64:64">
      <c r="BL6625" s="69"/>
    </row>
    <row r="6626" spans="64:64">
      <c r="BL6626" s="69"/>
    </row>
    <row r="6627" spans="64:64">
      <c r="BL6627" s="69"/>
    </row>
    <row r="6628" spans="64:64">
      <c r="BL6628" s="69"/>
    </row>
    <row r="6629" spans="64:64">
      <c r="BL6629" s="69"/>
    </row>
    <row r="6630" spans="64:64">
      <c r="BL6630" s="69"/>
    </row>
    <row r="6631" spans="64:64">
      <c r="BL6631" s="69"/>
    </row>
    <row r="6632" spans="64:64">
      <c r="BL6632" s="69"/>
    </row>
    <row r="6633" spans="64:64">
      <c r="BL6633" s="69"/>
    </row>
    <row r="6634" spans="64:64">
      <c r="BL6634" s="69"/>
    </row>
    <row r="6635" spans="64:64">
      <c r="BL6635" s="69"/>
    </row>
    <row r="6636" spans="64:64">
      <c r="BL6636" s="69"/>
    </row>
    <row r="6637" spans="64:64">
      <c r="BL6637" s="69"/>
    </row>
    <row r="6638" spans="64:64">
      <c r="BL6638" s="69"/>
    </row>
    <row r="6639" spans="64:64">
      <c r="BL6639" s="69"/>
    </row>
    <row r="6640" spans="64:64">
      <c r="BL6640" s="69"/>
    </row>
    <row r="6641" spans="64:64">
      <c r="BL6641" s="69"/>
    </row>
    <row r="6642" spans="64:64">
      <c r="BL6642" s="69"/>
    </row>
    <row r="6643" spans="64:64">
      <c r="BL6643" s="69"/>
    </row>
    <row r="6644" spans="64:64">
      <c r="BL6644" s="69"/>
    </row>
    <row r="6645" spans="64:64">
      <c r="BL6645" s="69"/>
    </row>
    <row r="6646" spans="64:64">
      <c r="BL6646" s="69"/>
    </row>
    <row r="6647" spans="64:64">
      <c r="BL6647" s="69"/>
    </row>
    <row r="6648" spans="64:64">
      <c r="BL6648" s="69"/>
    </row>
    <row r="6649" spans="64:64">
      <c r="BL6649" s="69"/>
    </row>
    <row r="6650" spans="64:64">
      <c r="BL6650" s="69"/>
    </row>
    <row r="6651" spans="64:64">
      <c r="BL6651" s="69"/>
    </row>
    <row r="6652" spans="64:64">
      <c r="BL6652" s="69"/>
    </row>
    <row r="6653" spans="64:64">
      <c r="BL6653" s="69"/>
    </row>
    <row r="6654" spans="64:64">
      <c r="BL6654" s="69"/>
    </row>
    <row r="6655" spans="64:64">
      <c r="BL6655" s="69"/>
    </row>
    <row r="6656" spans="64:64">
      <c r="BL6656" s="69"/>
    </row>
    <row r="6657" spans="64:64">
      <c r="BL6657" s="69"/>
    </row>
    <row r="6658" spans="64:64">
      <c r="BL6658" s="69"/>
    </row>
    <row r="6659" spans="64:64">
      <c r="BL6659" s="69"/>
    </row>
    <row r="6660" spans="64:64">
      <c r="BL6660" s="69"/>
    </row>
    <row r="6661" spans="64:64">
      <c r="BL6661" s="69"/>
    </row>
    <row r="6662" spans="64:64">
      <c r="BL6662" s="69"/>
    </row>
    <row r="6663" spans="64:64">
      <c r="BL6663" s="69"/>
    </row>
    <row r="6664" spans="64:64">
      <c r="BL6664" s="69"/>
    </row>
    <row r="6665" spans="64:64">
      <c r="BL6665" s="69"/>
    </row>
    <row r="6666" spans="64:64">
      <c r="BL6666" s="69"/>
    </row>
    <row r="6667" spans="64:64">
      <c r="BL6667" s="69"/>
    </row>
    <row r="6668" spans="64:64">
      <c r="BL6668" s="69"/>
    </row>
    <row r="6669" spans="64:64">
      <c r="BL6669" s="69"/>
    </row>
    <row r="6670" spans="64:64">
      <c r="BL6670" s="69"/>
    </row>
    <row r="6671" spans="64:64">
      <c r="BL6671" s="69"/>
    </row>
    <row r="6672" spans="64:64">
      <c r="BL6672" s="69"/>
    </row>
    <row r="6673" spans="64:64">
      <c r="BL6673" s="69"/>
    </row>
    <row r="6674" spans="64:64">
      <c r="BL6674" s="69"/>
    </row>
    <row r="6675" spans="64:64">
      <c r="BL6675" s="69"/>
    </row>
    <row r="6676" spans="64:64">
      <c r="BL6676" s="69"/>
    </row>
    <row r="6677" spans="64:64">
      <c r="BL6677" s="69"/>
    </row>
    <row r="6678" spans="64:64">
      <c r="BL6678" s="69"/>
    </row>
    <row r="6679" spans="64:64">
      <c r="BL6679" s="69"/>
    </row>
    <row r="6680" spans="64:64">
      <c r="BL6680" s="69"/>
    </row>
    <row r="6681" spans="64:64">
      <c r="BL6681" s="69"/>
    </row>
    <row r="6682" spans="64:64">
      <c r="BL6682" s="69"/>
    </row>
    <row r="6683" spans="64:64">
      <c r="BL6683" s="69"/>
    </row>
    <row r="6684" spans="64:64">
      <c r="BL6684" s="69"/>
    </row>
    <row r="6685" spans="64:64">
      <c r="BL6685" s="69"/>
    </row>
    <row r="6686" spans="64:64">
      <c r="BL6686" s="69"/>
    </row>
    <row r="6687" spans="64:64">
      <c r="BL6687" s="69"/>
    </row>
    <row r="6688" spans="64:64">
      <c r="BL6688" s="69"/>
    </row>
    <row r="6689" spans="64:64">
      <c r="BL6689" s="69"/>
    </row>
    <row r="6690" spans="64:64">
      <c r="BL6690" s="69"/>
    </row>
    <row r="6691" spans="64:64">
      <c r="BL6691" s="69"/>
    </row>
    <row r="6692" spans="64:64">
      <c r="BL6692" s="69"/>
    </row>
    <row r="6693" spans="64:64">
      <c r="BL6693" s="69"/>
    </row>
    <row r="6694" spans="64:64">
      <c r="BL6694" s="69"/>
    </row>
    <row r="6695" spans="64:64">
      <c r="BL6695" s="69"/>
    </row>
    <row r="6696" spans="64:64">
      <c r="BL6696" s="69"/>
    </row>
    <row r="6697" spans="64:64">
      <c r="BL6697" s="69"/>
    </row>
    <row r="6698" spans="64:64">
      <c r="BL6698" s="69"/>
    </row>
    <row r="6699" spans="64:64">
      <c r="BL6699" s="69"/>
    </row>
    <row r="6700" spans="64:64">
      <c r="BL6700" s="69"/>
    </row>
    <row r="6701" spans="64:64">
      <c r="BL6701" s="69"/>
    </row>
    <row r="6702" spans="64:64">
      <c r="BL6702" s="69"/>
    </row>
    <row r="6703" spans="64:64">
      <c r="BL6703" s="69"/>
    </row>
    <row r="6704" spans="64:64">
      <c r="BL6704" s="69"/>
    </row>
    <row r="6705" spans="64:64">
      <c r="BL6705" s="69"/>
    </row>
    <row r="6706" spans="64:64">
      <c r="BL6706" s="69"/>
    </row>
    <row r="6707" spans="64:64">
      <c r="BL6707" s="69"/>
    </row>
    <row r="6708" spans="64:64">
      <c r="BL6708" s="69"/>
    </row>
    <row r="6709" spans="64:64">
      <c r="BL6709" s="69"/>
    </row>
    <row r="6710" spans="64:64">
      <c r="BL6710" s="69"/>
    </row>
    <row r="6711" spans="64:64">
      <c r="BL6711" s="69"/>
    </row>
    <row r="6712" spans="64:64">
      <c r="BL6712" s="69"/>
    </row>
    <row r="6713" spans="64:64">
      <c r="BL6713" s="69"/>
    </row>
    <row r="6714" spans="64:64">
      <c r="BL6714" s="69"/>
    </row>
    <row r="6715" spans="64:64">
      <c r="BL6715" s="69"/>
    </row>
    <row r="6716" spans="64:64">
      <c r="BL6716" s="69"/>
    </row>
    <row r="6717" spans="64:64">
      <c r="BL6717" s="69"/>
    </row>
    <row r="6718" spans="64:64">
      <c r="BL6718" s="69"/>
    </row>
    <row r="6719" spans="64:64">
      <c r="BL6719" s="69"/>
    </row>
    <row r="6720" spans="64:64">
      <c r="BL6720" s="69"/>
    </row>
    <row r="6721" spans="64:64">
      <c r="BL6721" s="69"/>
    </row>
    <row r="6722" spans="64:64">
      <c r="BL6722" s="69"/>
    </row>
    <row r="6723" spans="64:64">
      <c r="BL6723" s="69"/>
    </row>
    <row r="6724" spans="64:64">
      <c r="BL6724" s="69"/>
    </row>
    <row r="6725" spans="64:64">
      <c r="BL6725" s="69"/>
    </row>
    <row r="6726" spans="64:64">
      <c r="BL6726" s="69"/>
    </row>
    <row r="6727" spans="64:64">
      <c r="BL6727" s="69"/>
    </row>
    <row r="6728" spans="64:64">
      <c r="BL6728" s="69"/>
    </row>
    <row r="6729" spans="64:64">
      <c r="BL6729" s="69"/>
    </row>
    <row r="6730" spans="64:64">
      <c r="BL6730" s="69"/>
    </row>
    <row r="6731" spans="64:64">
      <c r="BL6731" s="69"/>
    </row>
    <row r="6732" spans="64:64">
      <c r="BL6732" s="69"/>
    </row>
    <row r="6733" spans="64:64">
      <c r="BL6733" s="69"/>
    </row>
    <row r="6734" spans="64:64">
      <c r="BL6734" s="69"/>
    </row>
    <row r="6735" spans="64:64">
      <c r="BL6735" s="69"/>
    </row>
    <row r="6736" spans="64:64">
      <c r="BL6736" s="69"/>
    </row>
    <row r="6737" spans="64:64">
      <c r="BL6737" s="69"/>
    </row>
    <row r="6738" spans="64:64">
      <c r="BL6738" s="69"/>
    </row>
    <row r="6739" spans="64:64">
      <c r="BL6739" s="69"/>
    </row>
    <row r="6740" spans="64:64">
      <c r="BL6740" s="69"/>
    </row>
    <row r="6741" spans="64:64">
      <c r="BL6741" s="69"/>
    </row>
    <row r="6742" spans="64:64">
      <c r="BL6742" s="69"/>
    </row>
    <row r="6743" spans="64:64">
      <c r="BL6743" s="69"/>
    </row>
    <row r="6744" spans="64:64">
      <c r="BL6744" s="69"/>
    </row>
    <row r="6745" spans="64:64">
      <c r="BL6745" s="69"/>
    </row>
    <row r="6746" spans="64:64">
      <c r="BL6746" s="69"/>
    </row>
    <row r="6747" spans="64:64">
      <c r="BL6747" s="69"/>
    </row>
    <row r="6748" spans="64:64">
      <c r="BL6748" s="69"/>
    </row>
    <row r="6749" spans="64:64">
      <c r="BL6749" s="69"/>
    </row>
    <row r="6750" spans="64:64">
      <c r="BL6750" s="69"/>
    </row>
    <row r="6751" spans="64:64">
      <c r="BL6751" s="69"/>
    </row>
    <row r="6752" spans="64:64">
      <c r="BL6752" s="69"/>
    </row>
    <row r="6753" spans="64:64">
      <c r="BL6753" s="69"/>
    </row>
    <row r="6754" spans="64:64">
      <c r="BL6754" s="69"/>
    </row>
    <row r="6755" spans="64:64">
      <c r="BL6755" s="69"/>
    </row>
    <row r="6756" spans="64:64">
      <c r="BL6756" s="69"/>
    </row>
    <row r="6757" spans="64:64">
      <c r="BL6757" s="69"/>
    </row>
    <row r="6758" spans="64:64">
      <c r="BL6758" s="69"/>
    </row>
    <row r="6759" spans="64:64">
      <c r="BL6759" s="69"/>
    </row>
    <row r="6760" spans="64:64">
      <c r="BL6760" s="69"/>
    </row>
    <row r="6761" spans="64:64">
      <c r="BL6761" s="69"/>
    </row>
    <row r="6762" spans="64:64">
      <c r="BL6762" s="69"/>
    </row>
    <row r="6763" spans="64:64">
      <c r="BL6763" s="69"/>
    </row>
    <row r="6764" spans="64:64">
      <c r="BL6764" s="69"/>
    </row>
    <row r="6765" spans="64:64">
      <c r="BL6765" s="69"/>
    </row>
    <row r="6766" spans="64:64">
      <c r="BL6766" s="69"/>
    </row>
    <row r="6767" spans="64:64">
      <c r="BL6767" s="69"/>
    </row>
    <row r="6768" spans="64:64">
      <c r="BL6768" s="69"/>
    </row>
    <row r="6769" spans="64:64">
      <c r="BL6769" s="69"/>
    </row>
    <row r="6770" spans="64:64">
      <c r="BL6770" s="69"/>
    </row>
    <row r="6771" spans="64:64">
      <c r="BL6771" s="69"/>
    </row>
    <row r="6772" spans="64:64">
      <c r="BL6772" s="69"/>
    </row>
    <row r="6773" spans="64:64">
      <c r="BL6773" s="69"/>
    </row>
    <row r="6774" spans="64:64">
      <c r="BL6774" s="69"/>
    </row>
    <row r="6775" spans="64:64">
      <c r="BL6775" s="69"/>
    </row>
    <row r="6776" spans="64:64">
      <c r="BL6776" s="69"/>
    </row>
    <row r="6777" spans="64:64">
      <c r="BL6777" s="69"/>
    </row>
    <row r="6778" spans="64:64">
      <c r="BL6778" s="69"/>
    </row>
    <row r="6779" spans="64:64">
      <c r="BL6779" s="69"/>
    </row>
    <row r="6780" spans="64:64">
      <c r="BL6780" s="69"/>
    </row>
    <row r="6781" spans="64:64">
      <c r="BL6781" s="69"/>
    </row>
    <row r="6782" spans="64:64">
      <c r="BL6782" s="69"/>
    </row>
    <row r="6783" spans="64:64">
      <c r="BL6783" s="69"/>
    </row>
    <row r="6784" spans="64:64">
      <c r="BL6784" s="69"/>
    </row>
    <row r="6785" spans="64:64">
      <c r="BL6785" s="69"/>
    </row>
    <row r="6786" spans="64:64">
      <c r="BL6786" s="69"/>
    </row>
    <row r="6787" spans="64:64">
      <c r="BL6787" s="69"/>
    </row>
    <row r="6788" spans="64:64">
      <c r="BL6788" s="69"/>
    </row>
    <row r="6789" spans="64:64">
      <c r="BL6789" s="69"/>
    </row>
    <row r="6790" spans="64:64">
      <c r="BL6790" s="69"/>
    </row>
    <row r="6791" spans="64:64">
      <c r="BL6791" s="69"/>
    </row>
    <row r="6792" spans="64:64">
      <c r="BL6792" s="69"/>
    </row>
    <row r="6793" spans="64:64">
      <c r="BL6793" s="69"/>
    </row>
    <row r="6794" spans="64:64">
      <c r="BL6794" s="69"/>
    </row>
    <row r="6795" spans="64:64">
      <c r="BL6795" s="69"/>
    </row>
    <row r="6796" spans="64:64">
      <c r="BL6796" s="69"/>
    </row>
    <row r="6797" spans="64:64">
      <c r="BL6797" s="69"/>
    </row>
    <row r="6798" spans="64:64">
      <c r="BL6798" s="69"/>
    </row>
    <row r="6799" spans="64:64">
      <c r="BL6799" s="69"/>
    </row>
    <row r="6800" spans="64:64">
      <c r="BL6800" s="69"/>
    </row>
    <row r="6801" spans="64:64">
      <c r="BL6801" s="69"/>
    </row>
    <row r="6802" spans="64:64">
      <c r="BL6802" s="69"/>
    </row>
    <row r="6803" spans="64:64">
      <c r="BL6803" s="69"/>
    </row>
    <row r="6804" spans="64:64">
      <c r="BL6804" s="69"/>
    </row>
    <row r="6805" spans="64:64">
      <c r="BL6805" s="69"/>
    </row>
    <row r="6806" spans="64:64">
      <c r="BL6806" s="69"/>
    </row>
    <row r="6807" spans="64:64">
      <c r="BL6807" s="69"/>
    </row>
    <row r="6808" spans="64:64">
      <c r="BL6808" s="69"/>
    </row>
    <row r="6809" spans="64:64">
      <c r="BL6809" s="69"/>
    </row>
    <row r="6810" spans="64:64">
      <c r="BL6810" s="69"/>
    </row>
    <row r="6811" spans="64:64">
      <c r="BL6811" s="69"/>
    </row>
    <row r="6812" spans="64:64">
      <c r="BL6812" s="69"/>
    </row>
    <row r="6813" spans="64:64">
      <c r="BL6813" s="69"/>
    </row>
    <row r="6814" spans="64:64">
      <c r="BL6814" s="69"/>
    </row>
    <row r="6815" spans="64:64">
      <c r="BL6815" s="69"/>
    </row>
    <row r="6816" spans="64:64">
      <c r="BL6816" s="69"/>
    </row>
    <row r="6817" spans="64:64">
      <c r="BL6817" s="69"/>
    </row>
    <row r="6818" spans="64:64">
      <c r="BL6818" s="69"/>
    </row>
    <row r="6819" spans="64:64">
      <c r="BL6819" s="69"/>
    </row>
    <row r="6820" spans="64:64">
      <c r="BL6820" s="69"/>
    </row>
    <row r="6821" spans="64:64">
      <c r="BL6821" s="69"/>
    </row>
    <row r="6822" spans="64:64">
      <c r="BL6822" s="69"/>
    </row>
    <row r="6823" spans="64:64">
      <c r="BL6823" s="69"/>
    </row>
    <row r="6824" spans="64:64">
      <c r="BL6824" s="69"/>
    </row>
    <row r="6825" spans="64:64">
      <c r="BL6825" s="69"/>
    </row>
    <row r="6826" spans="64:64">
      <c r="BL6826" s="69"/>
    </row>
    <row r="6827" spans="64:64">
      <c r="BL6827" s="69"/>
    </row>
    <row r="6828" spans="64:64">
      <c r="BL6828" s="69"/>
    </row>
    <row r="6829" spans="64:64">
      <c r="BL6829" s="69"/>
    </row>
    <row r="6830" spans="64:64">
      <c r="BL6830" s="69"/>
    </row>
    <row r="6831" spans="64:64">
      <c r="BL6831" s="69"/>
    </row>
    <row r="6832" spans="64:64">
      <c r="BL6832" s="69"/>
    </row>
    <row r="6833" spans="64:64">
      <c r="BL6833" s="69"/>
    </row>
    <row r="6834" spans="64:64">
      <c r="BL6834" s="69"/>
    </row>
    <row r="6835" spans="64:64">
      <c r="BL6835" s="69"/>
    </row>
    <row r="6836" spans="64:64">
      <c r="BL6836" s="69"/>
    </row>
    <row r="6837" spans="64:64">
      <c r="BL6837" s="69"/>
    </row>
    <row r="6838" spans="64:64">
      <c r="BL6838" s="69"/>
    </row>
    <row r="6839" spans="64:64">
      <c r="BL6839" s="69"/>
    </row>
    <row r="6840" spans="64:64">
      <c r="BL6840" s="69"/>
    </row>
    <row r="6841" spans="64:64">
      <c r="BL6841" s="69"/>
    </row>
    <row r="6842" spans="64:64">
      <c r="BL6842" s="69"/>
    </row>
    <row r="6843" spans="64:64">
      <c r="BL6843" s="69"/>
    </row>
    <row r="6844" spans="64:64">
      <c r="BL6844" s="69"/>
    </row>
    <row r="6845" spans="64:64">
      <c r="BL6845" s="69"/>
    </row>
    <row r="6846" spans="64:64">
      <c r="BL6846" s="69"/>
    </row>
    <row r="6847" spans="64:64">
      <c r="BL6847" s="69"/>
    </row>
    <row r="6848" spans="64:64">
      <c r="BL6848" s="69"/>
    </row>
    <row r="6849" spans="64:64">
      <c r="BL6849" s="69"/>
    </row>
    <row r="6850" spans="64:64">
      <c r="BL6850" s="69"/>
    </row>
    <row r="6851" spans="64:64">
      <c r="BL6851" s="69"/>
    </row>
    <row r="6852" spans="64:64">
      <c r="BL6852" s="69"/>
    </row>
    <row r="6853" spans="64:64">
      <c r="BL6853" s="69"/>
    </row>
    <row r="6854" spans="64:64">
      <c r="BL6854" s="69"/>
    </row>
    <row r="6855" spans="64:64">
      <c r="BL6855" s="69"/>
    </row>
    <row r="6856" spans="64:64">
      <c r="BL6856" s="69"/>
    </row>
    <row r="6857" spans="64:64">
      <c r="BL6857" s="69"/>
    </row>
    <row r="6858" spans="64:64">
      <c r="BL6858" s="69"/>
    </row>
    <row r="6859" spans="64:64">
      <c r="BL6859" s="69"/>
    </row>
    <row r="6860" spans="64:64">
      <c r="BL6860" s="69"/>
    </row>
    <row r="6861" spans="64:64">
      <c r="BL6861" s="69"/>
    </row>
    <row r="6862" spans="64:64">
      <c r="BL6862" s="69"/>
    </row>
    <row r="6863" spans="64:64">
      <c r="BL6863" s="69"/>
    </row>
    <row r="6864" spans="64:64">
      <c r="BL6864" s="69"/>
    </row>
    <row r="6865" spans="64:64">
      <c r="BL6865" s="69"/>
    </row>
    <row r="6866" spans="64:64">
      <c r="BL6866" s="69"/>
    </row>
    <row r="6867" spans="64:64">
      <c r="BL6867" s="69"/>
    </row>
    <row r="6868" spans="64:64">
      <c r="BL6868" s="69"/>
    </row>
    <row r="6869" spans="64:64">
      <c r="BL6869" s="69"/>
    </row>
    <row r="6870" spans="64:64">
      <c r="BL6870" s="69"/>
    </row>
    <row r="6871" spans="64:64">
      <c r="BL6871" s="69"/>
    </row>
    <row r="6872" spans="64:64">
      <c r="BL6872" s="69"/>
    </row>
    <row r="6873" spans="64:64">
      <c r="BL6873" s="69"/>
    </row>
    <row r="6874" spans="64:64">
      <c r="BL6874" s="69"/>
    </row>
    <row r="6875" spans="64:64">
      <c r="BL6875" s="69"/>
    </row>
    <row r="6876" spans="64:64">
      <c r="BL6876" s="69"/>
    </row>
    <row r="6877" spans="64:64">
      <c r="BL6877" s="69"/>
    </row>
    <row r="6878" spans="64:64">
      <c r="BL6878" s="69"/>
    </row>
    <row r="6879" spans="64:64">
      <c r="BL6879" s="69"/>
    </row>
    <row r="6880" spans="64:64">
      <c r="BL6880" s="69"/>
    </row>
    <row r="6881" spans="64:64">
      <c r="BL6881" s="69"/>
    </row>
    <row r="6882" spans="64:64">
      <c r="BL6882" s="69"/>
    </row>
    <row r="6883" spans="64:64">
      <c r="BL6883" s="69"/>
    </row>
    <row r="6884" spans="64:64">
      <c r="BL6884" s="69"/>
    </row>
    <row r="6885" spans="64:64">
      <c r="BL6885" s="69"/>
    </row>
    <row r="6886" spans="64:64">
      <c r="BL6886" s="69"/>
    </row>
    <row r="6887" spans="64:64">
      <c r="BL6887" s="69"/>
    </row>
    <row r="6888" spans="64:64">
      <c r="BL6888" s="69"/>
    </row>
    <row r="6889" spans="64:64">
      <c r="BL6889" s="69"/>
    </row>
    <row r="6890" spans="64:64">
      <c r="BL6890" s="69"/>
    </row>
    <row r="6891" spans="64:64">
      <c r="BL6891" s="69"/>
    </row>
    <row r="6892" spans="64:64">
      <c r="BL6892" s="69"/>
    </row>
    <row r="6893" spans="64:64">
      <c r="BL6893" s="69"/>
    </row>
    <row r="6894" spans="64:64">
      <c r="BL6894" s="69"/>
    </row>
    <row r="6895" spans="64:64">
      <c r="BL6895" s="69"/>
    </row>
    <row r="6896" spans="64:64">
      <c r="BL6896" s="69"/>
    </row>
    <row r="6897" spans="64:64">
      <c r="BL6897" s="69"/>
    </row>
    <row r="6898" spans="64:64">
      <c r="BL6898" s="69"/>
    </row>
    <row r="6899" spans="64:64">
      <c r="BL6899" s="69"/>
    </row>
    <row r="6900" spans="64:64">
      <c r="BL6900" s="69"/>
    </row>
    <row r="6901" spans="64:64">
      <c r="BL6901" s="69"/>
    </row>
    <row r="6902" spans="64:64">
      <c r="BL6902" s="69"/>
    </row>
    <row r="6903" spans="64:64">
      <c r="BL6903" s="69"/>
    </row>
    <row r="6904" spans="64:64">
      <c r="BL6904" s="69"/>
    </row>
    <row r="6905" spans="64:64">
      <c r="BL6905" s="69"/>
    </row>
    <row r="6906" spans="64:64">
      <c r="BL6906" s="69"/>
    </row>
    <row r="6907" spans="64:64">
      <c r="BL6907" s="69"/>
    </row>
    <row r="6908" spans="64:64">
      <c r="BL6908" s="69"/>
    </row>
    <row r="6909" spans="64:64">
      <c r="BL6909" s="69"/>
    </row>
    <row r="6910" spans="64:64">
      <c r="BL6910" s="69"/>
    </row>
    <row r="6911" spans="64:64">
      <c r="BL6911" s="69"/>
    </row>
    <row r="6912" spans="64:64">
      <c r="BL6912" s="69"/>
    </row>
    <row r="6913" spans="64:64">
      <c r="BL6913" s="69"/>
    </row>
    <row r="6914" spans="64:64">
      <c r="BL6914" s="69"/>
    </row>
    <row r="6915" spans="64:64">
      <c r="BL6915" s="69"/>
    </row>
    <row r="6916" spans="64:64">
      <c r="BL6916" s="69"/>
    </row>
    <row r="6917" spans="64:64">
      <c r="BL6917" s="69"/>
    </row>
    <row r="6918" spans="64:64">
      <c r="BL6918" s="69"/>
    </row>
    <row r="6919" spans="64:64">
      <c r="BL6919" s="69"/>
    </row>
    <row r="6920" spans="64:64">
      <c r="BL6920" s="69"/>
    </row>
    <row r="6921" spans="64:64">
      <c r="BL6921" s="69"/>
    </row>
    <row r="6922" spans="64:64">
      <c r="BL6922" s="69"/>
    </row>
    <row r="6923" spans="64:64">
      <c r="BL6923" s="69"/>
    </row>
    <row r="6924" spans="64:64">
      <c r="BL6924" s="69"/>
    </row>
    <row r="6925" spans="64:64">
      <c r="BL6925" s="69"/>
    </row>
    <row r="6926" spans="64:64">
      <c r="BL6926" s="69"/>
    </row>
    <row r="6927" spans="64:64">
      <c r="BL6927" s="69"/>
    </row>
    <row r="6928" spans="64:64">
      <c r="BL6928" s="69"/>
    </row>
    <row r="6929" spans="64:64">
      <c r="BL6929" s="69"/>
    </row>
    <row r="6930" spans="64:64">
      <c r="BL6930" s="69"/>
    </row>
    <row r="6931" spans="64:64">
      <c r="BL6931" s="69"/>
    </row>
    <row r="6932" spans="64:64">
      <c r="BL6932" s="69"/>
    </row>
    <row r="6933" spans="64:64">
      <c r="BL6933" s="69"/>
    </row>
    <row r="6934" spans="64:64">
      <c r="BL6934" s="69"/>
    </row>
    <row r="6935" spans="64:64">
      <c r="BL6935" s="69"/>
    </row>
    <row r="6936" spans="64:64">
      <c r="BL6936" s="69"/>
    </row>
    <row r="6937" spans="64:64">
      <c r="BL6937" s="69"/>
    </row>
    <row r="6938" spans="64:64">
      <c r="BL6938" s="69"/>
    </row>
    <row r="6939" spans="64:64">
      <c r="BL6939" s="69"/>
    </row>
    <row r="6940" spans="64:64">
      <c r="BL6940" s="69"/>
    </row>
    <row r="6941" spans="64:64">
      <c r="BL6941" s="69"/>
    </row>
    <row r="6942" spans="64:64">
      <c r="BL6942" s="69"/>
    </row>
    <row r="6943" spans="64:64">
      <c r="BL6943" s="69"/>
    </row>
    <row r="6944" spans="64:64">
      <c r="BL6944" s="69"/>
    </row>
    <row r="6945" spans="64:64">
      <c r="BL6945" s="69"/>
    </row>
    <row r="6946" spans="64:64">
      <c r="BL6946" s="69"/>
    </row>
    <row r="6947" spans="64:64">
      <c r="BL6947" s="69"/>
    </row>
    <row r="6948" spans="64:64">
      <c r="BL6948" s="69"/>
    </row>
    <row r="6949" spans="64:64">
      <c r="BL6949" s="69"/>
    </row>
    <row r="6950" spans="64:64">
      <c r="BL6950" s="69"/>
    </row>
    <row r="6951" spans="64:64">
      <c r="BL6951" s="69"/>
    </row>
    <row r="6952" spans="64:64">
      <c r="BL6952" s="69"/>
    </row>
    <row r="6953" spans="64:64">
      <c r="BL6953" s="69"/>
    </row>
    <row r="6954" spans="64:64">
      <c r="BL6954" s="69"/>
    </row>
    <row r="6955" spans="64:64">
      <c r="BL6955" s="69"/>
    </row>
    <row r="6956" spans="64:64">
      <c r="BL6956" s="69"/>
    </row>
    <row r="6957" spans="64:64">
      <c r="BL6957" s="69"/>
    </row>
    <row r="6958" spans="64:64">
      <c r="BL6958" s="69"/>
    </row>
    <row r="6959" spans="64:64">
      <c r="BL6959" s="69"/>
    </row>
    <row r="6960" spans="64:64">
      <c r="BL6960" s="69"/>
    </row>
    <row r="6961" spans="64:64">
      <c r="BL6961" s="69"/>
    </row>
    <row r="6962" spans="64:64">
      <c r="BL6962" s="69"/>
    </row>
    <row r="6963" spans="64:64">
      <c r="BL6963" s="69"/>
    </row>
    <row r="6964" spans="64:64">
      <c r="BL6964" s="69"/>
    </row>
    <row r="6965" spans="64:64">
      <c r="BL6965" s="69"/>
    </row>
    <row r="6966" spans="64:64">
      <c r="BL6966" s="69"/>
    </row>
    <row r="6967" spans="64:64">
      <c r="BL6967" s="69"/>
    </row>
    <row r="6968" spans="64:64">
      <c r="BL6968" s="69"/>
    </row>
    <row r="6969" spans="64:64">
      <c r="BL6969" s="69"/>
    </row>
    <row r="6970" spans="64:64">
      <c r="BL6970" s="69"/>
    </row>
    <row r="6971" spans="64:64">
      <c r="BL6971" s="69"/>
    </row>
    <row r="6972" spans="64:64">
      <c r="BL6972" s="69"/>
    </row>
    <row r="6973" spans="64:64">
      <c r="BL6973" s="69"/>
    </row>
    <row r="6974" spans="64:64">
      <c r="BL6974" s="69"/>
    </row>
    <row r="6975" spans="64:64">
      <c r="BL6975" s="69"/>
    </row>
    <row r="6976" spans="64:64">
      <c r="BL6976" s="69"/>
    </row>
    <row r="6977" spans="64:64">
      <c r="BL6977" s="69"/>
    </row>
    <row r="6978" spans="64:64">
      <c r="BL6978" s="69"/>
    </row>
    <row r="6979" spans="64:64">
      <c r="BL6979" s="69"/>
    </row>
    <row r="6980" spans="64:64">
      <c r="BL6980" s="69"/>
    </row>
    <row r="6981" spans="64:64">
      <c r="BL6981" s="69"/>
    </row>
    <row r="6982" spans="64:64">
      <c r="BL6982" s="69"/>
    </row>
    <row r="6983" spans="64:64">
      <c r="BL6983" s="69"/>
    </row>
    <row r="6984" spans="64:64">
      <c r="BL6984" s="69"/>
    </row>
    <row r="6985" spans="64:64">
      <c r="BL6985" s="69"/>
    </row>
    <row r="6986" spans="64:64">
      <c r="BL6986" s="69"/>
    </row>
    <row r="6987" spans="64:64">
      <c r="BL6987" s="69"/>
    </row>
    <row r="6988" spans="64:64">
      <c r="BL6988" s="69"/>
    </row>
    <row r="6989" spans="64:64">
      <c r="BL6989" s="69"/>
    </row>
    <row r="6990" spans="64:64">
      <c r="BL6990" s="69"/>
    </row>
    <row r="6991" spans="64:64">
      <c r="BL6991" s="69"/>
    </row>
    <row r="6992" spans="64:64">
      <c r="BL6992" s="69"/>
    </row>
    <row r="6993" spans="64:64">
      <c r="BL6993" s="69"/>
    </row>
    <row r="6994" spans="64:64">
      <c r="BL6994" s="69"/>
    </row>
    <row r="6995" spans="64:64">
      <c r="BL6995" s="69"/>
    </row>
    <row r="6996" spans="64:64">
      <c r="BL6996" s="69"/>
    </row>
    <row r="6997" spans="64:64">
      <c r="BL6997" s="69"/>
    </row>
    <row r="6998" spans="64:64">
      <c r="BL6998" s="69"/>
    </row>
    <row r="6999" spans="64:64">
      <c r="BL6999" s="69"/>
    </row>
    <row r="7000" spans="64:64">
      <c r="BL7000" s="69"/>
    </row>
    <row r="7001" spans="64:64">
      <c r="BL7001" s="69"/>
    </row>
    <row r="7002" spans="64:64">
      <c r="BL7002" s="69"/>
    </row>
    <row r="7003" spans="64:64">
      <c r="BL7003" s="69"/>
    </row>
    <row r="7004" spans="64:64">
      <c r="BL7004" s="69"/>
    </row>
    <row r="7005" spans="64:64">
      <c r="BL7005" s="69"/>
    </row>
    <row r="7006" spans="64:64">
      <c r="BL7006" s="69"/>
    </row>
    <row r="7007" spans="64:64">
      <c r="BL7007" s="69"/>
    </row>
    <row r="7008" spans="64:64">
      <c r="BL7008" s="69"/>
    </row>
    <row r="7009" spans="64:64">
      <c r="BL7009" s="69"/>
    </row>
    <row r="7010" spans="64:64">
      <c r="BL7010" s="69"/>
    </row>
    <row r="7011" spans="64:64">
      <c r="BL7011" s="69"/>
    </row>
    <row r="7012" spans="64:64">
      <c r="BL7012" s="69"/>
    </row>
    <row r="7013" spans="64:64">
      <c r="BL7013" s="69"/>
    </row>
    <row r="7014" spans="64:64">
      <c r="BL7014" s="69"/>
    </row>
    <row r="7015" spans="64:64">
      <c r="BL7015" s="69"/>
    </row>
    <row r="7016" spans="64:64">
      <c r="BL7016" s="69"/>
    </row>
    <row r="7017" spans="64:64">
      <c r="BL7017" s="69"/>
    </row>
    <row r="7018" spans="64:64">
      <c r="BL7018" s="69"/>
    </row>
    <row r="7019" spans="64:64">
      <c r="BL7019" s="69"/>
    </row>
    <row r="7020" spans="64:64">
      <c r="BL7020" s="69"/>
    </row>
    <row r="7021" spans="64:64">
      <c r="BL7021" s="69"/>
    </row>
    <row r="7022" spans="64:64">
      <c r="BL7022" s="69"/>
    </row>
    <row r="7023" spans="64:64">
      <c r="BL7023" s="69"/>
    </row>
    <row r="7024" spans="64:64">
      <c r="BL7024" s="69"/>
    </row>
    <row r="7025" spans="64:64">
      <c r="BL7025" s="69"/>
    </row>
    <row r="7026" spans="64:64">
      <c r="BL7026" s="69"/>
    </row>
    <row r="7027" spans="64:64">
      <c r="BL7027" s="69"/>
    </row>
    <row r="7028" spans="64:64">
      <c r="BL7028" s="69"/>
    </row>
    <row r="7029" spans="64:64">
      <c r="BL7029" s="69"/>
    </row>
    <row r="7030" spans="64:64">
      <c r="BL7030" s="69"/>
    </row>
    <row r="7031" spans="64:64">
      <c r="BL7031" s="69"/>
    </row>
    <row r="7032" spans="64:64">
      <c r="BL7032" s="69"/>
    </row>
    <row r="7033" spans="64:64">
      <c r="BL7033" s="69"/>
    </row>
    <row r="7034" spans="64:64">
      <c r="BL7034" s="69"/>
    </row>
    <row r="7035" spans="64:64">
      <c r="BL7035" s="69"/>
    </row>
    <row r="7036" spans="64:64">
      <c r="BL7036" s="69"/>
    </row>
    <row r="7037" spans="64:64">
      <c r="BL7037" s="69"/>
    </row>
    <row r="7038" spans="64:64">
      <c r="BL7038" s="69"/>
    </row>
    <row r="7039" spans="64:64">
      <c r="BL7039" s="69"/>
    </row>
    <row r="7040" spans="64:64">
      <c r="BL7040" s="69"/>
    </row>
    <row r="7041" spans="64:64">
      <c r="BL7041" s="69"/>
    </row>
    <row r="7042" spans="64:64">
      <c r="BL7042" s="69"/>
    </row>
    <row r="7043" spans="64:64">
      <c r="BL7043" s="69"/>
    </row>
    <row r="7044" spans="64:64">
      <c r="BL7044" s="69"/>
    </row>
    <row r="7045" spans="64:64">
      <c r="BL7045" s="69"/>
    </row>
    <row r="7046" spans="64:64">
      <c r="BL7046" s="69"/>
    </row>
    <row r="7047" spans="64:64">
      <c r="BL7047" s="69"/>
    </row>
    <row r="7048" spans="64:64">
      <c r="BL7048" s="69"/>
    </row>
    <row r="7049" spans="64:64">
      <c r="BL7049" s="69"/>
    </row>
    <row r="7050" spans="64:64">
      <c r="BL7050" s="69"/>
    </row>
    <row r="7051" spans="64:64">
      <c r="BL7051" s="69"/>
    </row>
    <row r="7052" spans="64:64">
      <c r="BL7052" s="69"/>
    </row>
    <row r="7053" spans="64:64">
      <c r="BL7053" s="69"/>
    </row>
    <row r="7054" spans="64:64">
      <c r="BL7054" s="69"/>
    </row>
    <row r="7055" spans="64:64">
      <c r="BL7055" s="69"/>
    </row>
    <row r="7056" spans="64:64">
      <c r="BL7056" s="69"/>
    </row>
    <row r="7057" spans="64:64">
      <c r="BL7057" s="69"/>
    </row>
    <row r="7058" spans="64:64">
      <c r="BL7058" s="69"/>
    </row>
    <row r="7059" spans="64:64">
      <c r="BL7059" s="69"/>
    </row>
    <row r="7060" spans="64:64">
      <c r="BL7060" s="69"/>
    </row>
    <row r="7061" spans="64:64">
      <c r="BL7061" s="69"/>
    </row>
    <row r="7062" spans="64:64">
      <c r="BL7062" s="69"/>
    </row>
    <row r="7063" spans="64:64">
      <c r="BL7063" s="69"/>
    </row>
    <row r="7064" spans="64:64">
      <c r="BL7064" s="69"/>
    </row>
    <row r="7065" spans="64:64">
      <c r="BL7065" s="69"/>
    </row>
    <row r="7066" spans="64:64">
      <c r="BL7066" s="69"/>
    </row>
    <row r="7067" spans="64:64">
      <c r="BL7067" s="69"/>
    </row>
    <row r="7068" spans="64:64">
      <c r="BL7068" s="69"/>
    </row>
    <row r="7069" spans="64:64">
      <c r="BL7069" s="69"/>
    </row>
    <row r="7070" spans="64:64">
      <c r="BL7070" s="69"/>
    </row>
    <row r="7071" spans="64:64">
      <c r="BL7071" s="69"/>
    </row>
    <row r="7072" spans="64:64">
      <c r="BL7072" s="69"/>
    </row>
    <row r="7073" spans="64:64">
      <c r="BL7073" s="69"/>
    </row>
    <row r="7074" spans="64:64">
      <c r="BL7074" s="69"/>
    </row>
    <row r="7075" spans="64:64">
      <c r="BL7075" s="69"/>
    </row>
    <row r="7076" spans="64:64">
      <c r="BL7076" s="69"/>
    </row>
    <row r="7077" spans="64:64">
      <c r="BL7077" s="69"/>
    </row>
    <row r="7078" spans="64:64">
      <c r="BL7078" s="69"/>
    </row>
    <row r="7079" spans="64:64">
      <c r="BL7079" s="69"/>
    </row>
    <row r="7080" spans="64:64">
      <c r="BL7080" s="69"/>
    </row>
    <row r="7081" spans="64:64">
      <c r="BL7081" s="69"/>
    </row>
    <row r="7082" spans="64:64">
      <c r="BL7082" s="69"/>
    </row>
    <row r="7083" spans="64:64">
      <c r="BL7083" s="69"/>
    </row>
    <row r="7084" spans="64:64">
      <c r="BL7084" s="69"/>
    </row>
    <row r="7085" spans="64:64">
      <c r="BL7085" s="69"/>
    </row>
    <row r="7086" spans="64:64">
      <c r="BL7086" s="69"/>
    </row>
    <row r="7087" spans="64:64">
      <c r="BL7087" s="69"/>
    </row>
    <row r="7088" spans="64:64">
      <c r="BL7088" s="69"/>
    </row>
    <row r="7089" spans="64:64">
      <c r="BL7089" s="69"/>
    </row>
    <row r="7090" spans="64:64">
      <c r="BL7090" s="69"/>
    </row>
    <row r="7091" spans="64:64">
      <c r="BL7091" s="69"/>
    </row>
    <row r="7092" spans="64:64">
      <c r="BL7092" s="69"/>
    </row>
    <row r="7093" spans="64:64">
      <c r="BL7093" s="69"/>
    </row>
    <row r="7094" spans="64:64">
      <c r="BL7094" s="69"/>
    </row>
    <row r="7095" spans="64:64">
      <c r="BL7095" s="69"/>
    </row>
    <row r="7096" spans="64:64">
      <c r="BL7096" s="69"/>
    </row>
    <row r="7097" spans="64:64">
      <c r="BL7097" s="69"/>
    </row>
    <row r="7098" spans="64:64">
      <c r="BL7098" s="69"/>
    </row>
    <row r="7099" spans="64:64">
      <c r="BL7099" s="69"/>
    </row>
    <row r="7100" spans="64:64">
      <c r="BL7100" s="69"/>
    </row>
    <row r="7101" spans="64:64">
      <c r="BL7101" s="69"/>
    </row>
    <row r="7102" spans="64:64">
      <c r="BL7102" s="69"/>
    </row>
    <row r="7103" spans="64:64">
      <c r="BL7103" s="69"/>
    </row>
    <row r="7104" spans="64:64">
      <c r="BL7104" s="69"/>
    </row>
    <row r="7105" spans="64:64">
      <c r="BL7105" s="69"/>
    </row>
    <row r="7106" spans="64:64">
      <c r="BL7106" s="69"/>
    </row>
    <row r="7107" spans="64:64">
      <c r="BL7107" s="69"/>
    </row>
    <row r="7108" spans="64:64">
      <c r="BL7108" s="69"/>
    </row>
    <row r="7109" spans="64:64">
      <c r="BL7109" s="69"/>
    </row>
    <row r="7110" spans="64:64">
      <c r="BL7110" s="69"/>
    </row>
    <row r="7111" spans="64:64">
      <c r="BL7111" s="69"/>
    </row>
    <row r="7112" spans="64:64">
      <c r="BL7112" s="69"/>
    </row>
    <row r="7113" spans="64:64">
      <c r="BL7113" s="69"/>
    </row>
    <row r="7114" spans="64:64">
      <c r="BL7114" s="69"/>
    </row>
    <row r="7115" spans="64:64">
      <c r="BL7115" s="69"/>
    </row>
    <row r="7116" spans="64:64">
      <c r="BL7116" s="69"/>
    </row>
    <row r="7117" spans="64:64">
      <c r="BL7117" s="69"/>
    </row>
    <row r="7118" spans="64:64">
      <c r="BL7118" s="69"/>
    </row>
    <row r="7119" spans="64:64">
      <c r="BL7119" s="69"/>
    </row>
    <row r="7120" spans="64:64">
      <c r="BL7120" s="69"/>
    </row>
    <row r="7121" spans="64:64">
      <c r="BL7121" s="69"/>
    </row>
    <row r="7122" spans="64:64">
      <c r="BL7122" s="69"/>
    </row>
    <row r="7123" spans="64:64">
      <c r="BL7123" s="69"/>
    </row>
    <row r="7124" spans="64:64">
      <c r="BL7124" s="69"/>
    </row>
    <row r="7125" spans="64:64">
      <c r="BL7125" s="69"/>
    </row>
    <row r="7126" spans="64:64">
      <c r="BL7126" s="69"/>
    </row>
    <row r="7127" spans="64:64">
      <c r="BL7127" s="69"/>
    </row>
    <row r="7128" spans="64:64">
      <c r="BL7128" s="69"/>
    </row>
    <row r="7129" spans="64:64">
      <c r="BL7129" s="69"/>
    </row>
    <row r="7130" spans="64:64">
      <c r="BL7130" s="69"/>
    </row>
    <row r="7131" spans="64:64">
      <c r="BL7131" s="69"/>
    </row>
    <row r="7132" spans="64:64">
      <c r="BL7132" s="69"/>
    </row>
    <row r="7133" spans="64:64">
      <c r="BL7133" s="69"/>
    </row>
    <row r="7134" spans="64:64">
      <c r="BL7134" s="69"/>
    </row>
    <row r="7135" spans="64:64">
      <c r="BL7135" s="69"/>
    </row>
    <row r="7136" spans="64:64">
      <c r="BL7136" s="69"/>
    </row>
    <row r="7137" spans="64:64">
      <c r="BL7137" s="69"/>
    </row>
    <row r="7138" spans="64:64">
      <c r="BL7138" s="69"/>
    </row>
    <row r="7139" spans="64:64">
      <c r="BL7139" s="69"/>
    </row>
    <row r="7140" spans="64:64">
      <c r="BL7140" s="69"/>
    </row>
    <row r="7141" spans="64:64">
      <c r="BL7141" s="69"/>
    </row>
    <row r="7142" spans="64:64">
      <c r="BL7142" s="69"/>
    </row>
    <row r="7143" spans="64:64">
      <c r="BL7143" s="69"/>
    </row>
    <row r="7144" spans="64:64">
      <c r="BL7144" s="69"/>
    </row>
    <row r="7145" spans="64:64">
      <c r="BL7145" s="69"/>
    </row>
    <row r="7146" spans="64:64">
      <c r="BL7146" s="69"/>
    </row>
    <row r="7147" spans="64:64">
      <c r="BL7147" s="69"/>
    </row>
    <row r="7148" spans="64:64">
      <c r="BL7148" s="69"/>
    </row>
    <row r="7149" spans="64:64">
      <c r="BL7149" s="69"/>
    </row>
    <row r="7150" spans="64:64">
      <c r="BL7150" s="69"/>
    </row>
    <row r="7151" spans="64:64">
      <c r="BL7151" s="69"/>
    </row>
    <row r="7152" spans="64:64">
      <c r="BL7152" s="69"/>
    </row>
    <row r="7153" spans="64:64">
      <c r="BL7153" s="69"/>
    </row>
    <row r="7154" spans="64:64">
      <c r="BL7154" s="69"/>
    </row>
    <row r="7155" spans="64:64">
      <c r="BL7155" s="69"/>
    </row>
    <row r="7156" spans="64:64">
      <c r="BL7156" s="69"/>
    </row>
    <row r="7157" spans="64:64">
      <c r="BL7157" s="69"/>
    </row>
    <row r="7158" spans="64:64">
      <c r="BL7158" s="69"/>
    </row>
    <row r="7159" spans="64:64">
      <c r="BL7159" s="69"/>
    </row>
    <row r="7160" spans="64:64">
      <c r="BL7160" s="69"/>
    </row>
    <row r="7161" spans="64:64">
      <c r="BL7161" s="69"/>
    </row>
    <row r="7162" spans="64:64">
      <c r="BL7162" s="69"/>
    </row>
    <row r="7163" spans="64:64">
      <c r="BL7163" s="69"/>
    </row>
    <row r="7164" spans="64:64">
      <c r="BL7164" s="69"/>
    </row>
    <row r="7165" spans="64:64">
      <c r="BL7165" s="69"/>
    </row>
    <row r="7166" spans="64:64">
      <c r="BL7166" s="69"/>
    </row>
    <row r="7167" spans="64:64">
      <c r="BL7167" s="69"/>
    </row>
    <row r="7168" spans="64:64">
      <c r="BL7168" s="69"/>
    </row>
    <row r="7169" spans="64:64">
      <c r="BL7169" s="69"/>
    </row>
    <row r="7170" spans="64:64">
      <c r="BL7170" s="69"/>
    </row>
    <row r="7171" spans="64:64">
      <c r="BL7171" s="69"/>
    </row>
    <row r="7172" spans="64:64">
      <c r="BL7172" s="69"/>
    </row>
    <row r="7173" spans="64:64">
      <c r="BL7173" s="69"/>
    </row>
    <row r="7174" spans="64:64">
      <c r="BL7174" s="69"/>
    </row>
    <row r="7175" spans="64:64">
      <c r="BL7175" s="69"/>
    </row>
    <row r="7176" spans="64:64">
      <c r="BL7176" s="69"/>
    </row>
    <row r="7177" spans="64:64">
      <c r="BL7177" s="69"/>
    </row>
    <row r="7178" spans="64:64">
      <c r="BL7178" s="69"/>
    </row>
    <row r="7179" spans="64:64">
      <c r="BL7179" s="69"/>
    </row>
    <row r="7180" spans="64:64">
      <c r="BL7180" s="69"/>
    </row>
    <row r="7181" spans="64:64">
      <c r="BL7181" s="69"/>
    </row>
    <row r="7182" spans="64:64">
      <c r="BL7182" s="69"/>
    </row>
    <row r="7183" spans="64:64">
      <c r="BL7183" s="69"/>
    </row>
    <row r="7184" spans="64:64">
      <c r="BL7184" s="69"/>
    </row>
    <row r="7185" spans="64:64">
      <c r="BL7185" s="69"/>
    </row>
    <row r="7186" spans="64:64">
      <c r="BL7186" s="69"/>
    </row>
    <row r="7187" spans="64:64">
      <c r="BL7187" s="69"/>
    </row>
    <row r="7188" spans="64:64">
      <c r="BL7188" s="69"/>
    </row>
    <row r="7189" spans="64:64">
      <c r="BL7189" s="69"/>
    </row>
    <row r="7190" spans="64:64">
      <c r="BL7190" s="69"/>
    </row>
    <row r="7191" spans="64:64">
      <c r="BL7191" s="69"/>
    </row>
    <row r="7192" spans="64:64">
      <c r="BL7192" s="69"/>
    </row>
    <row r="7193" spans="64:64">
      <c r="BL7193" s="69"/>
    </row>
    <row r="7194" spans="64:64">
      <c r="BL7194" s="69"/>
    </row>
    <row r="7195" spans="64:64">
      <c r="BL7195" s="69"/>
    </row>
    <row r="7196" spans="64:64">
      <c r="BL7196" s="69"/>
    </row>
    <row r="7197" spans="64:64">
      <c r="BL7197" s="69"/>
    </row>
    <row r="7198" spans="64:64">
      <c r="BL7198" s="69"/>
    </row>
    <row r="7199" spans="64:64">
      <c r="BL7199" s="69"/>
    </row>
    <row r="7200" spans="64:64">
      <c r="BL7200" s="69"/>
    </row>
    <row r="7201" spans="64:64">
      <c r="BL7201" s="69"/>
    </row>
    <row r="7202" spans="64:64">
      <c r="BL7202" s="69"/>
    </row>
    <row r="7203" spans="64:64">
      <c r="BL7203" s="69"/>
    </row>
    <row r="7204" spans="64:64">
      <c r="BL7204" s="69"/>
    </row>
    <row r="7205" spans="64:64">
      <c r="BL7205" s="69"/>
    </row>
    <row r="7206" spans="64:64">
      <c r="BL7206" s="69"/>
    </row>
    <row r="7207" spans="64:64">
      <c r="BL7207" s="69"/>
    </row>
    <row r="7208" spans="64:64">
      <c r="BL7208" s="69"/>
    </row>
    <row r="7209" spans="64:64">
      <c r="BL7209" s="69"/>
    </row>
    <row r="7210" spans="64:64">
      <c r="BL7210" s="69"/>
    </row>
    <row r="7211" spans="64:64">
      <c r="BL7211" s="69"/>
    </row>
    <row r="7212" spans="64:64">
      <c r="BL7212" s="69"/>
    </row>
    <row r="7213" spans="64:64">
      <c r="BL7213" s="69"/>
    </row>
    <row r="7214" spans="64:64">
      <c r="BL7214" s="69"/>
    </row>
    <row r="7215" spans="64:64">
      <c r="BL7215" s="69"/>
    </row>
    <row r="7216" spans="64:64">
      <c r="BL7216" s="69"/>
    </row>
    <row r="7217" spans="64:64">
      <c r="BL7217" s="69"/>
    </row>
    <row r="7218" spans="64:64">
      <c r="BL7218" s="69"/>
    </row>
    <row r="7219" spans="64:64">
      <c r="BL7219" s="69"/>
    </row>
    <row r="7220" spans="64:64">
      <c r="BL7220" s="69"/>
    </row>
    <row r="7221" spans="64:64">
      <c r="BL7221" s="69"/>
    </row>
    <row r="7222" spans="64:64">
      <c r="BL7222" s="69"/>
    </row>
    <row r="7223" spans="64:64">
      <c r="BL7223" s="69"/>
    </row>
    <row r="7224" spans="64:64">
      <c r="BL7224" s="69"/>
    </row>
    <row r="7225" spans="64:64">
      <c r="BL7225" s="69"/>
    </row>
    <row r="7226" spans="64:64">
      <c r="BL7226" s="69"/>
    </row>
    <row r="7227" spans="64:64">
      <c r="BL7227" s="69"/>
    </row>
    <row r="7228" spans="64:64">
      <c r="BL7228" s="69"/>
    </row>
    <row r="7229" spans="64:64">
      <c r="BL7229" s="69"/>
    </row>
    <row r="7230" spans="64:64">
      <c r="BL7230" s="69"/>
    </row>
    <row r="7231" spans="64:64">
      <c r="BL7231" s="69"/>
    </row>
    <row r="7232" spans="64:64">
      <c r="BL7232" s="69"/>
    </row>
    <row r="7233" spans="64:64">
      <c r="BL7233" s="69"/>
    </row>
    <row r="7234" spans="64:64">
      <c r="BL7234" s="69"/>
    </row>
    <row r="7235" spans="64:64">
      <c r="BL7235" s="69"/>
    </row>
    <row r="7236" spans="64:64">
      <c r="BL7236" s="69"/>
    </row>
    <row r="7237" spans="64:64">
      <c r="BL7237" s="69"/>
    </row>
    <row r="7238" spans="64:64">
      <c r="BL7238" s="69"/>
    </row>
    <row r="7239" spans="64:64">
      <c r="BL7239" s="69"/>
    </row>
    <row r="7240" spans="64:64">
      <c r="BL7240" s="69"/>
    </row>
    <row r="7241" spans="64:64">
      <c r="BL7241" s="69"/>
    </row>
    <row r="7242" spans="64:64">
      <c r="BL7242" s="69"/>
    </row>
    <row r="7243" spans="64:64">
      <c r="BL7243" s="69"/>
    </row>
    <row r="7244" spans="64:64">
      <c r="BL7244" s="69"/>
    </row>
    <row r="7245" spans="64:64">
      <c r="BL7245" s="69"/>
    </row>
    <row r="7246" spans="64:64">
      <c r="BL7246" s="69"/>
    </row>
    <row r="7247" spans="64:64">
      <c r="BL7247" s="69"/>
    </row>
    <row r="7248" spans="64:64">
      <c r="BL7248" s="69"/>
    </row>
    <row r="7249" spans="64:64">
      <c r="BL7249" s="69"/>
    </row>
    <row r="7250" spans="64:64">
      <c r="BL7250" s="69"/>
    </row>
    <row r="7251" spans="64:64">
      <c r="BL7251" s="69"/>
    </row>
    <row r="7252" spans="64:64">
      <c r="BL7252" s="69"/>
    </row>
    <row r="7253" spans="64:64">
      <c r="BL7253" s="69"/>
    </row>
    <row r="7254" spans="64:64">
      <c r="BL7254" s="69"/>
    </row>
    <row r="7255" spans="64:64">
      <c r="BL7255" s="69"/>
    </row>
    <row r="7256" spans="64:64">
      <c r="BL7256" s="69"/>
    </row>
    <row r="7257" spans="64:64">
      <c r="BL7257" s="69"/>
    </row>
    <row r="7258" spans="64:64">
      <c r="BL7258" s="69"/>
    </row>
    <row r="7259" spans="64:64">
      <c r="BL7259" s="69"/>
    </row>
    <row r="7260" spans="64:64">
      <c r="BL7260" s="69"/>
    </row>
    <row r="7261" spans="64:64">
      <c r="BL7261" s="69"/>
    </row>
    <row r="7262" spans="64:64">
      <c r="BL7262" s="69"/>
    </row>
    <row r="7263" spans="64:64">
      <c r="BL7263" s="69"/>
    </row>
    <row r="7264" spans="64:64">
      <c r="BL7264" s="69"/>
    </row>
    <row r="7265" spans="64:64">
      <c r="BL7265" s="69"/>
    </row>
    <row r="7266" spans="64:64">
      <c r="BL7266" s="69"/>
    </row>
    <row r="7267" spans="64:64">
      <c r="BL7267" s="69"/>
    </row>
    <row r="7268" spans="64:64">
      <c r="BL7268" s="69"/>
    </row>
    <row r="7269" spans="64:64">
      <c r="BL7269" s="69"/>
    </row>
    <row r="7270" spans="64:64">
      <c r="BL7270" s="69"/>
    </row>
    <row r="7271" spans="64:64">
      <c r="BL7271" s="69"/>
    </row>
    <row r="7272" spans="64:64">
      <c r="BL7272" s="69"/>
    </row>
    <row r="7273" spans="64:64">
      <c r="BL7273" s="69"/>
    </row>
    <row r="7274" spans="64:64">
      <c r="BL7274" s="69"/>
    </row>
    <row r="7275" spans="64:64">
      <c r="BL7275" s="69"/>
    </row>
    <row r="7276" spans="64:64">
      <c r="BL7276" s="69"/>
    </row>
    <row r="7277" spans="64:64">
      <c r="BL7277" s="69"/>
    </row>
    <row r="7278" spans="64:64">
      <c r="BL7278" s="69"/>
    </row>
    <row r="7279" spans="64:64">
      <c r="BL7279" s="69"/>
    </row>
    <row r="7280" spans="64:64">
      <c r="BL7280" s="69"/>
    </row>
    <row r="7281" spans="64:64">
      <c r="BL7281" s="69"/>
    </row>
    <row r="7282" spans="64:64">
      <c r="BL7282" s="69"/>
    </row>
    <row r="7283" spans="64:64">
      <c r="BL7283" s="69"/>
    </row>
    <row r="7284" spans="64:64">
      <c r="BL7284" s="69"/>
    </row>
    <row r="7285" spans="64:64">
      <c r="BL7285" s="69"/>
    </row>
    <row r="7286" spans="64:64">
      <c r="BL7286" s="69"/>
    </row>
    <row r="7287" spans="64:64">
      <c r="BL7287" s="69"/>
    </row>
    <row r="7288" spans="64:64">
      <c r="BL7288" s="69"/>
    </row>
    <row r="7289" spans="64:64">
      <c r="BL7289" s="69"/>
    </row>
    <row r="7290" spans="64:64">
      <c r="BL7290" s="69"/>
    </row>
    <row r="7291" spans="64:64">
      <c r="BL7291" s="69"/>
    </row>
    <row r="7292" spans="64:64">
      <c r="BL7292" s="69"/>
    </row>
    <row r="7293" spans="64:64">
      <c r="BL7293" s="69"/>
    </row>
    <row r="7294" spans="64:64">
      <c r="BL7294" s="69"/>
    </row>
    <row r="7295" spans="64:64">
      <c r="BL7295" s="69"/>
    </row>
    <row r="7296" spans="64:64">
      <c r="BL7296" s="69"/>
    </row>
    <row r="7297" spans="64:64">
      <c r="BL7297" s="69"/>
    </row>
    <row r="7298" spans="64:64">
      <c r="BL7298" s="69"/>
    </row>
    <row r="7299" spans="64:64">
      <c r="BL7299" s="69"/>
    </row>
    <row r="7300" spans="64:64">
      <c r="BL7300" s="69"/>
    </row>
    <row r="7301" spans="64:64">
      <c r="BL7301" s="69"/>
    </row>
    <row r="7302" spans="64:64">
      <c r="BL7302" s="69"/>
    </row>
    <row r="7303" spans="64:64">
      <c r="BL7303" s="69"/>
    </row>
    <row r="7304" spans="64:64">
      <c r="BL7304" s="69"/>
    </row>
    <row r="7305" spans="64:64">
      <c r="BL7305" s="69"/>
    </row>
    <row r="7306" spans="64:64">
      <c r="BL7306" s="69"/>
    </row>
    <row r="7307" spans="64:64">
      <c r="BL7307" s="69"/>
    </row>
    <row r="7308" spans="64:64">
      <c r="BL7308" s="69"/>
    </row>
    <row r="7309" spans="64:64">
      <c r="BL7309" s="69"/>
    </row>
    <row r="7310" spans="64:64">
      <c r="BL7310" s="69"/>
    </row>
    <row r="7311" spans="64:64">
      <c r="BL7311" s="69"/>
    </row>
    <row r="7312" spans="64:64">
      <c r="BL7312" s="69"/>
    </row>
    <row r="7313" spans="64:64">
      <c r="BL7313" s="69"/>
    </row>
    <row r="7314" spans="64:64">
      <c r="BL7314" s="69"/>
    </row>
    <row r="7315" spans="64:64">
      <c r="BL7315" s="69"/>
    </row>
    <row r="7316" spans="64:64">
      <c r="BL7316" s="69"/>
    </row>
    <row r="7317" spans="64:64">
      <c r="BL7317" s="69"/>
    </row>
    <row r="7318" spans="64:64">
      <c r="BL7318" s="69"/>
    </row>
    <row r="7319" spans="64:64">
      <c r="BL7319" s="69"/>
    </row>
    <row r="7320" spans="64:64">
      <c r="BL7320" s="69"/>
    </row>
    <row r="7321" spans="64:64">
      <c r="BL7321" s="69"/>
    </row>
    <row r="7322" spans="64:64">
      <c r="BL7322" s="69"/>
    </row>
    <row r="7323" spans="64:64">
      <c r="BL7323" s="69"/>
    </row>
    <row r="7324" spans="64:64">
      <c r="BL7324" s="69"/>
    </row>
    <row r="7325" spans="64:64">
      <c r="BL7325" s="69"/>
    </row>
    <row r="7326" spans="64:64">
      <c r="BL7326" s="69"/>
    </row>
    <row r="7327" spans="64:64">
      <c r="BL7327" s="69"/>
    </row>
    <row r="7328" spans="64:64">
      <c r="BL7328" s="69"/>
    </row>
    <row r="7329" spans="64:64">
      <c r="BL7329" s="69"/>
    </row>
    <row r="7330" spans="64:64">
      <c r="BL7330" s="69"/>
    </row>
    <row r="7331" spans="64:64">
      <c r="BL7331" s="69"/>
    </row>
    <row r="7332" spans="64:64">
      <c r="BL7332" s="69"/>
    </row>
    <row r="7333" spans="64:64">
      <c r="BL7333" s="69"/>
    </row>
    <row r="7334" spans="64:64">
      <c r="BL7334" s="69"/>
    </row>
    <row r="7335" spans="64:64">
      <c r="BL7335" s="69"/>
    </row>
    <row r="7336" spans="64:64">
      <c r="BL7336" s="69"/>
    </row>
    <row r="7337" spans="64:64">
      <c r="BL7337" s="69"/>
    </row>
    <row r="7338" spans="64:64">
      <c r="BL7338" s="69"/>
    </row>
    <row r="7339" spans="64:64">
      <c r="BL7339" s="69"/>
    </row>
    <row r="7340" spans="64:64">
      <c r="BL7340" s="69"/>
    </row>
    <row r="7341" spans="64:64">
      <c r="BL7341" s="69"/>
    </row>
    <row r="7342" spans="64:64">
      <c r="BL7342" s="69"/>
    </row>
    <row r="7343" spans="64:64">
      <c r="BL7343" s="69"/>
    </row>
    <row r="7344" spans="64:64">
      <c r="BL7344" s="69"/>
    </row>
    <row r="7345" spans="64:64">
      <c r="BL7345" s="69"/>
    </row>
    <row r="7346" spans="64:64">
      <c r="BL7346" s="69"/>
    </row>
    <row r="7347" spans="64:64">
      <c r="BL7347" s="69"/>
    </row>
    <row r="7348" spans="64:64">
      <c r="BL7348" s="69"/>
    </row>
    <row r="7349" spans="64:64">
      <c r="BL7349" s="69"/>
    </row>
    <row r="7350" spans="64:64">
      <c r="BL7350" s="69"/>
    </row>
    <row r="7351" spans="64:64">
      <c r="BL7351" s="69"/>
    </row>
    <row r="7352" spans="64:64">
      <c r="BL7352" s="69"/>
    </row>
    <row r="7353" spans="64:64">
      <c r="BL7353" s="69"/>
    </row>
    <row r="7354" spans="64:64">
      <c r="BL7354" s="69"/>
    </row>
    <row r="7355" spans="64:64">
      <c r="BL7355" s="69"/>
    </row>
    <row r="7356" spans="64:64">
      <c r="BL7356" s="69"/>
    </row>
    <row r="7357" spans="64:64">
      <c r="BL7357" s="69"/>
    </row>
    <row r="7358" spans="64:64">
      <c r="BL7358" s="69"/>
    </row>
    <row r="7359" spans="64:64">
      <c r="BL7359" s="69"/>
    </row>
    <row r="7360" spans="64:64">
      <c r="BL7360" s="69"/>
    </row>
    <row r="7361" spans="64:64">
      <c r="BL7361" s="69"/>
    </row>
    <row r="7362" spans="64:64">
      <c r="BL7362" s="69"/>
    </row>
    <row r="7363" spans="64:64">
      <c r="BL7363" s="69"/>
    </row>
    <row r="7364" spans="64:64">
      <c r="BL7364" s="69"/>
    </row>
    <row r="7365" spans="64:64">
      <c r="BL7365" s="69"/>
    </row>
    <row r="7366" spans="64:64">
      <c r="BL7366" s="69"/>
    </row>
    <row r="7367" spans="64:64">
      <c r="BL7367" s="69"/>
    </row>
    <row r="7368" spans="64:64">
      <c r="BL7368" s="69"/>
    </row>
    <row r="7369" spans="64:64">
      <c r="BL7369" s="69"/>
    </row>
    <row r="7370" spans="64:64">
      <c r="BL7370" s="69"/>
    </row>
    <row r="7371" spans="64:64">
      <c r="BL7371" s="69"/>
    </row>
    <row r="7372" spans="64:64">
      <c r="BL7372" s="69"/>
    </row>
    <row r="7373" spans="64:64">
      <c r="BL7373" s="69"/>
    </row>
    <row r="7374" spans="64:64">
      <c r="BL7374" s="69"/>
    </row>
    <row r="7375" spans="64:64">
      <c r="BL7375" s="69"/>
    </row>
    <row r="7376" spans="64:64">
      <c r="BL7376" s="69"/>
    </row>
    <row r="7377" spans="64:64">
      <c r="BL7377" s="69"/>
    </row>
    <row r="7378" spans="64:64">
      <c r="BL7378" s="69"/>
    </row>
    <row r="7379" spans="64:64">
      <c r="BL7379" s="69"/>
    </row>
    <row r="7380" spans="64:64">
      <c r="BL7380" s="69"/>
    </row>
    <row r="7381" spans="64:64">
      <c r="BL7381" s="69"/>
    </row>
    <row r="7382" spans="64:64">
      <c r="BL7382" s="69"/>
    </row>
    <row r="7383" spans="64:64">
      <c r="BL7383" s="69"/>
    </row>
    <row r="7384" spans="64:64">
      <c r="BL7384" s="69"/>
    </row>
    <row r="7385" spans="64:64">
      <c r="BL7385" s="69"/>
    </row>
    <row r="7386" spans="64:64">
      <c r="BL7386" s="69"/>
    </row>
    <row r="7387" spans="64:64">
      <c r="BL7387" s="69"/>
    </row>
    <row r="7388" spans="64:64">
      <c r="BL7388" s="69"/>
    </row>
    <row r="7389" spans="64:64">
      <c r="BL7389" s="69"/>
    </row>
    <row r="7390" spans="64:64">
      <c r="BL7390" s="69"/>
    </row>
    <row r="7391" spans="64:64">
      <c r="BL7391" s="69"/>
    </row>
    <row r="7392" spans="64:64">
      <c r="BL7392" s="69"/>
    </row>
    <row r="7393" spans="64:64">
      <c r="BL7393" s="69"/>
    </row>
    <row r="7394" spans="64:64">
      <c r="BL7394" s="69"/>
    </row>
    <row r="7395" spans="64:64">
      <c r="BL7395" s="69"/>
    </row>
    <row r="7396" spans="64:64">
      <c r="BL7396" s="69"/>
    </row>
    <row r="7397" spans="64:64">
      <c r="BL7397" s="69"/>
    </row>
    <row r="7398" spans="64:64">
      <c r="BL7398" s="69"/>
    </row>
    <row r="7399" spans="64:64">
      <c r="BL7399" s="69"/>
    </row>
    <row r="7400" spans="64:64">
      <c r="BL7400" s="69"/>
    </row>
    <row r="7401" spans="64:64">
      <c r="BL7401" s="69"/>
    </row>
    <row r="7402" spans="64:64">
      <c r="BL7402" s="69"/>
    </row>
    <row r="7403" spans="64:64">
      <c r="BL7403" s="69"/>
    </row>
    <row r="7404" spans="64:64">
      <c r="BL7404" s="69"/>
    </row>
    <row r="7405" spans="64:64">
      <c r="BL7405" s="69"/>
    </row>
    <row r="7406" spans="64:64">
      <c r="BL7406" s="69"/>
    </row>
    <row r="7407" spans="64:64">
      <c r="BL7407" s="69"/>
    </row>
    <row r="7408" spans="64:64">
      <c r="BL7408" s="69"/>
    </row>
    <row r="7409" spans="64:64">
      <c r="BL7409" s="69"/>
    </row>
    <row r="7410" spans="64:64">
      <c r="BL7410" s="69"/>
    </row>
    <row r="7411" spans="64:64">
      <c r="BL7411" s="69"/>
    </row>
    <row r="7412" spans="64:64">
      <c r="BL7412" s="69"/>
    </row>
    <row r="7413" spans="64:64">
      <c r="BL7413" s="69"/>
    </row>
    <row r="7414" spans="64:64">
      <c r="BL7414" s="69"/>
    </row>
    <row r="7415" spans="64:64">
      <c r="BL7415" s="69"/>
    </row>
    <row r="7416" spans="64:64">
      <c r="BL7416" s="69"/>
    </row>
    <row r="7417" spans="64:64">
      <c r="BL7417" s="69"/>
    </row>
    <row r="7418" spans="64:64">
      <c r="BL7418" s="69"/>
    </row>
    <row r="7419" spans="64:64">
      <c r="BL7419" s="69"/>
    </row>
    <row r="7420" spans="64:64">
      <c r="BL7420" s="69"/>
    </row>
    <row r="7421" spans="64:64">
      <c r="BL7421" s="69"/>
    </row>
    <row r="7422" spans="64:64">
      <c r="BL7422" s="69"/>
    </row>
    <row r="7423" spans="64:64">
      <c r="BL7423" s="69"/>
    </row>
    <row r="7424" spans="64:64">
      <c r="BL7424" s="69"/>
    </row>
    <row r="7425" spans="64:64">
      <c r="BL7425" s="69"/>
    </row>
    <row r="7426" spans="64:64">
      <c r="BL7426" s="69"/>
    </row>
    <row r="7427" spans="64:64">
      <c r="BL7427" s="69"/>
    </row>
    <row r="7428" spans="64:64">
      <c r="BL7428" s="69"/>
    </row>
    <row r="7429" spans="64:64">
      <c r="BL7429" s="69"/>
    </row>
    <row r="7430" spans="64:64">
      <c r="BL7430" s="69"/>
    </row>
    <row r="7431" spans="64:64">
      <c r="BL7431" s="69"/>
    </row>
    <row r="7432" spans="64:64">
      <c r="BL7432" s="69"/>
    </row>
    <row r="7433" spans="64:64">
      <c r="BL7433" s="69"/>
    </row>
    <row r="7434" spans="64:64">
      <c r="BL7434" s="69"/>
    </row>
    <row r="7435" spans="64:64">
      <c r="BL7435" s="69"/>
    </row>
    <row r="7436" spans="64:64">
      <c r="BL7436" s="69"/>
    </row>
    <row r="7437" spans="64:64">
      <c r="BL7437" s="69"/>
    </row>
    <row r="7438" spans="64:64">
      <c r="BL7438" s="69"/>
    </row>
    <row r="7439" spans="64:64">
      <c r="BL7439" s="69"/>
    </row>
    <row r="7440" spans="64:64">
      <c r="BL7440" s="69"/>
    </row>
    <row r="7441" spans="64:64">
      <c r="BL7441" s="69"/>
    </row>
    <row r="7442" spans="64:64">
      <c r="BL7442" s="69"/>
    </row>
    <row r="7443" spans="64:64">
      <c r="BL7443" s="69"/>
    </row>
    <row r="7444" spans="64:64">
      <c r="BL7444" s="69"/>
    </row>
    <row r="7445" spans="64:64">
      <c r="BL7445" s="69"/>
    </row>
    <row r="7446" spans="64:64">
      <c r="BL7446" s="69"/>
    </row>
    <row r="7447" spans="64:64">
      <c r="BL7447" s="69"/>
    </row>
    <row r="7448" spans="64:64">
      <c r="BL7448" s="69"/>
    </row>
    <row r="7449" spans="64:64">
      <c r="BL7449" s="69"/>
    </row>
    <row r="7450" spans="64:64">
      <c r="BL7450" s="69"/>
    </row>
    <row r="7451" spans="64:64">
      <c r="BL7451" s="69"/>
    </row>
    <row r="7452" spans="64:64">
      <c r="BL7452" s="69"/>
    </row>
    <row r="7453" spans="64:64">
      <c r="BL7453" s="69"/>
    </row>
    <row r="7454" spans="64:64">
      <c r="BL7454" s="69"/>
    </row>
    <row r="7455" spans="64:64">
      <c r="BL7455" s="69"/>
    </row>
    <row r="7456" spans="64:64">
      <c r="BL7456" s="69"/>
    </row>
    <row r="7457" spans="64:64">
      <c r="BL7457" s="69"/>
    </row>
    <row r="7458" spans="64:64">
      <c r="BL7458" s="69"/>
    </row>
    <row r="7459" spans="64:64">
      <c r="BL7459" s="69"/>
    </row>
    <row r="7460" spans="64:64">
      <c r="BL7460" s="69"/>
    </row>
    <row r="7461" spans="64:64">
      <c r="BL7461" s="69"/>
    </row>
    <row r="7462" spans="64:64">
      <c r="BL7462" s="69"/>
    </row>
    <row r="7463" spans="64:64">
      <c r="BL7463" s="69"/>
    </row>
    <row r="7464" spans="64:64">
      <c r="BL7464" s="69"/>
    </row>
    <row r="7465" spans="64:64">
      <c r="BL7465" s="69"/>
    </row>
    <row r="7466" spans="64:64">
      <c r="BL7466" s="69"/>
    </row>
    <row r="7467" spans="64:64">
      <c r="BL7467" s="69"/>
    </row>
    <row r="7468" spans="64:64">
      <c r="BL7468" s="69"/>
    </row>
    <row r="7469" spans="64:64">
      <c r="BL7469" s="69"/>
    </row>
    <row r="7470" spans="64:64">
      <c r="BL7470" s="69"/>
    </row>
    <row r="7471" spans="64:64">
      <c r="BL7471" s="69"/>
    </row>
    <row r="7472" spans="64:64">
      <c r="BL7472" s="69"/>
    </row>
    <row r="7473" spans="64:64">
      <c r="BL7473" s="69"/>
    </row>
    <row r="7474" spans="64:64">
      <c r="BL7474" s="69"/>
    </row>
    <row r="7475" spans="64:64">
      <c r="BL7475" s="69"/>
    </row>
    <row r="7476" spans="64:64">
      <c r="BL7476" s="69"/>
    </row>
    <row r="7477" spans="64:64">
      <c r="BL7477" s="69"/>
    </row>
    <row r="7478" spans="64:64">
      <c r="BL7478" s="69"/>
    </row>
    <row r="7479" spans="64:64">
      <c r="BL7479" s="69"/>
    </row>
    <row r="7480" spans="64:64">
      <c r="BL7480" s="69"/>
    </row>
    <row r="7481" spans="64:64">
      <c r="BL7481" s="69"/>
    </row>
    <row r="7482" spans="64:64">
      <c r="BL7482" s="69"/>
    </row>
    <row r="7483" spans="64:64">
      <c r="BL7483" s="69"/>
    </row>
    <row r="7484" spans="64:64">
      <c r="BL7484" s="69"/>
    </row>
    <row r="7485" spans="64:64">
      <c r="BL7485" s="69"/>
    </row>
    <row r="7486" spans="64:64">
      <c r="BL7486" s="69"/>
    </row>
    <row r="7487" spans="64:64">
      <c r="BL7487" s="69"/>
    </row>
    <row r="7488" spans="64:64">
      <c r="BL7488" s="69"/>
    </row>
    <row r="7489" spans="64:64">
      <c r="BL7489" s="69"/>
    </row>
    <row r="7490" spans="64:64">
      <c r="BL7490" s="69"/>
    </row>
    <row r="7491" spans="64:64">
      <c r="BL7491" s="69"/>
    </row>
    <row r="7492" spans="64:64">
      <c r="BL7492" s="69"/>
    </row>
    <row r="7493" spans="64:64">
      <c r="BL7493" s="69"/>
    </row>
    <row r="7494" spans="64:64">
      <c r="BL7494" s="69"/>
    </row>
    <row r="7495" spans="64:64">
      <c r="BL7495" s="69"/>
    </row>
    <row r="7496" spans="64:64">
      <c r="BL7496" s="69"/>
    </row>
    <row r="7497" spans="64:64">
      <c r="BL7497" s="69"/>
    </row>
    <row r="7498" spans="64:64">
      <c r="BL7498" s="69"/>
    </row>
    <row r="7499" spans="64:64">
      <c r="BL7499" s="69"/>
    </row>
    <row r="7500" spans="64:64">
      <c r="BL7500" s="69"/>
    </row>
    <row r="7501" spans="64:64">
      <c r="BL7501" s="69"/>
    </row>
    <row r="7502" spans="64:64">
      <c r="BL7502" s="69"/>
    </row>
    <row r="7503" spans="64:64">
      <c r="BL7503" s="69"/>
    </row>
    <row r="7504" spans="64:64">
      <c r="BL7504" s="69"/>
    </row>
    <row r="7505" spans="64:64">
      <c r="BL7505" s="69"/>
    </row>
    <row r="7506" spans="64:64">
      <c r="BL7506" s="69"/>
    </row>
    <row r="7507" spans="64:64">
      <c r="BL7507" s="69"/>
    </row>
    <row r="7508" spans="64:64">
      <c r="BL7508" s="69"/>
    </row>
    <row r="7509" spans="64:64">
      <c r="BL7509" s="69"/>
    </row>
    <row r="7510" spans="64:64">
      <c r="BL7510" s="69"/>
    </row>
    <row r="7511" spans="64:64">
      <c r="BL7511" s="69"/>
    </row>
    <row r="7512" spans="64:64">
      <c r="BL7512" s="69"/>
    </row>
    <row r="7513" spans="64:64">
      <c r="BL7513" s="69"/>
    </row>
    <row r="7514" spans="64:64">
      <c r="BL7514" s="69"/>
    </row>
    <row r="7515" spans="64:64">
      <c r="BL7515" s="69"/>
    </row>
    <row r="7516" spans="64:64">
      <c r="BL7516" s="69"/>
    </row>
    <row r="7517" spans="64:64">
      <c r="BL7517" s="69"/>
    </row>
    <row r="7518" spans="64:64">
      <c r="BL7518" s="69"/>
    </row>
    <row r="7519" spans="64:64">
      <c r="BL7519" s="69"/>
    </row>
    <row r="7520" spans="64:64">
      <c r="BL7520" s="69"/>
    </row>
    <row r="7521" spans="64:64">
      <c r="BL7521" s="69"/>
    </row>
    <row r="7522" spans="64:64">
      <c r="BL7522" s="69"/>
    </row>
    <row r="7523" spans="64:64">
      <c r="BL7523" s="69"/>
    </row>
    <row r="7524" spans="64:64">
      <c r="BL7524" s="69"/>
    </row>
    <row r="7525" spans="64:64">
      <c r="BL7525" s="69"/>
    </row>
    <row r="7526" spans="64:64">
      <c r="BL7526" s="69"/>
    </row>
    <row r="7527" spans="64:64">
      <c r="BL7527" s="69"/>
    </row>
    <row r="7528" spans="64:64">
      <c r="BL7528" s="69"/>
    </row>
    <row r="7529" spans="64:64">
      <c r="BL7529" s="69"/>
    </row>
    <row r="7530" spans="64:64">
      <c r="BL7530" s="69"/>
    </row>
    <row r="7531" spans="64:64">
      <c r="BL7531" s="69"/>
    </row>
    <row r="7532" spans="64:64">
      <c r="BL7532" s="69"/>
    </row>
    <row r="7533" spans="64:64">
      <c r="BL7533" s="69"/>
    </row>
    <row r="7534" spans="64:64">
      <c r="BL7534" s="69"/>
    </row>
    <row r="7535" spans="64:64">
      <c r="BL7535" s="69"/>
    </row>
    <row r="7536" spans="64:64">
      <c r="BL7536" s="69"/>
    </row>
    <row r="7537" spans="64:64">
      <c r="BL7537" s="69"/>
    </row>
    <row r="7538" spans="64:64">
      <c r="BL7538" s="69"/>
    </row>
    <row r="7539" spans="64:64">
      <c r="BL7539" s="69"/>
    </row>
    <row r="7540" spans="64:64">
      <c r="BL7540" s="69"/>
    </row>
    <row r="7541" spans="64:64">
      <c r="BL7541" s="69"/>
    </row>
    <row r="7542" spans="64:64">
      <c r="BL7542" s="69"/>
    </row>
    <row r="7543" spans="64:64">
      <c r="BL7543" s="69"/>
    </row>
    <row r="7544" spans="64:64">
      <c r="BL7544" s="69"/>
    </row>
    <row r="7545" spans="64:64">
      <c r="BL7545" s="69"/>
    </row>
    <row r="7546" spans="64:64">
      <c r="BL7546" s="69"/>
    </row>
    <row r="7547" spans="64:64">
      <c r="BL7547" s="69"/>
    </row>
    <row r="7548" spans="64:64">
      <c r="BL7548" s="69"/>
    </row>
    <row r="7549" spans="64:64">
      <c r="BL7549" s="69"/>
    </row>
    <row r="7550" spans="64:64">
      <c r="BL7550" s="69"/>
    </row>
    <row r="7551" spans="64:64">
      <c r="BL7551" s="69"/>
    </row>
    <row r="7552" spans="64:64">
      <c r="BL7552" s="69"/>
    </row>
    <row r="7553" spans="64:64">
      <c r="BL7553" s="69"/>
    </row>
    <row r="7554" spans="64:64">
      <c r="BL7554" s="69"/>
    </row>
    <row r="7555" spans="64:64">
      <c r="BL7555" s="69"/>
    </row>
    <row r="7556" spans="64:64">
      <c r="BL7556" s="69"/>
    </row>
    <row r="7557" spans="64:64">
      <c r="BL7557" s="69"/>
    </row>
    <row r="7558" spans="64:64">
      <c r="BL7558" s="69"/>
    </row>
    <row r="7559" spans="64:64">
      <c r="BL7559" s="69"/>
    </row>
    <row r="7560" spans="64:64">
      <c r="BL7560" s="69"/>
    </row>
    <row r="7561" spans="64:64">
      <c r="BL7561" s="69"/>
    </row>
    <row r="7562" spans="64:64">
      <c r="BL7562" s="69"/>
    </row>
    <row r="7563" spans="64:64">
      <c r="BL7563" s="69"/>
    </row>
    <row r="7564" spans="64:64">
      <c r="BL7564" s="69"/>
    </row>
    <row r="7565" spans="64:64">
      <c r="BL7565" s="69"/>
    </row>
    <row r="7566" spans="64:64">
      <c r="BL7566" s="69"/>
    </row>
    <row r="7567" spans="64:64">
      <c r="BL7567" s="69"/>
    </row>
    <row r="7568" spans="64:64">
      <c r="BL7568" s="69"/>
    </row>
    <row r="7569" spans="64:64">
      <c r="BL7569" s="69"/>
    </row>
    <row r="7570" spans="64:64">
      <c r="BL7570" s="69"/>
    </row>
    <row r="7571" spans="64:64">
      <c r="BL7571" s="69"/>
    </row>
    <row r="7572" spans="64:64">
      <c r="BL7572" s="69"/>
    </row>
    <row r="7573" spans="64:64">
      <c r="BL7573" s="69"/>
    </row>
    <row r="7574" spans="64:64">
      <c r="BL7574" s="69"/>
    </row>
    <row r="7575" spans="64:64">
      <c r="BL7575" s="69"/>
    </row>
    <row r="7576" spans="64:64">
      <c r="BL7576" s="69"/>
    </row>
    <row r="7577" spans="64:64">
      <c r="BL7577" s="69"/>
    </row>
    <row r="7578" spans="64:64">
      <c r="BL7578" s="69"/>
    </row>
    <row r="7579" spans="64:64">
      <c r="BL7579" s="69"/>
    </row>
    <row r="7580" spans="64:64">
      <c r="BL7580" s="69"/>
    </row>
    <row r="7581" spans="64:64">
      <c r="BL7581" s="69"/>
    </row>
    <row r="7582" spans="64:64">
      <c r="BL7582" s="69"/>
    </row>
    <row r="7583" spans="64:64">
      <c r="BL7583" s="69"/>
    </row>
    <row r="7584" spans="64:64">
      <c r="BL7584" s="69"/>
    </row>
    <row r="7585" spans="64:64">
      <c r="BL7585" s="69"/>
    </row>
    <row r="7586" spans="64:64">
      <c r="BL7586" s="69"/>
    </row>
    <row r="7587" spans="64:64">
      <c r="BL7587" s="69"/>
    </row>
    <row r="7588" spans="64:64">
      <c r="BL7588" s="69"/>
    </row>
    <row r="7589" spans="64:64">
      <c r="BL7589" s="69"/>
    </row>
    <row r="7590" spans="64:64">
      <c r="BL7590" s="69"/>
    </row>
    <row r="7591" spans="64:64">
      <c r="BL7591" s="69"/>
    </row>
    <row r="7592" spans="64:64">
      <c r="BL7592" s="69"/>
    </row>
    <row r="7593" spans="64:64">
      <c r="BL7593" s="69"/>
    </row>
    <row r="7594" spans="64:64">
      <c r="BL7594" s="69"/>
    </row>
    <row r="7595" spans="64:64">
      <c r="BL7595" s="69"/>
    </row>
    <row r="7596" spans="64:64">
      <c r="BL7596" s="69"/>
    </row>
    <row r="7597" spans="64:64">
      <c r="BL7597" s="69"/>
    </row>
    <row r="7598" spans="64:64">
      <c r="BL7598" s="69"/>
    </row>
    <row r="7599" spans="64:64">
      <c r="BL7599" s="69"/>
    </row>
    <row r="7600" spans="64:64">
      <c r="BL7600" s="69"/>
    </row>
    <row r="7601" spans="64:64">
      <c r="BL7601" s="69"/>
    </row>
    <row r="7602" spans="64:64">
      <c r="BL7602" s="69"/>
    </row>
    <row r="7603" spans="64:64">
      <c r="BL7603" s="69"/>
    </row>
    <row r="7604" spans="64:64">
      <c r="BL7604" s="69"/>
    </row>
    <row r="7605" spans="64:64">
      <c r="BL7605" s="69"/>
    </row>
    <row r="7606" spans="64:64">
      <c r="BL7606" s="69"/>
    </row>
    <row r="7607" spans="64:64">
      <c r="BL7607" s="69"/>
    </row>
    <row r="7608" spans="64:64">
      <c r="BL7608" s="69"/>
    </row>
    <row r="7609" spans="64:64">
      <c r="BL7609" s="69"/>
    </row>
    <row r="7610" spans="64:64">
      <c r="BL7610" s="69"/>
    </row>
    <row r="7611" spans="64:64">
      <c r="BL7611" s="69"/>
    </row>
    <row r="7612" spans="64:64">
      <c r="BL7612" s="69"/>
    </row>
    <row r="7613" spans="64:64">
      <c r="BL7613" s="69"/>
    </row>
    <row r="7614" spans="64:64">
      <c r="BL7614" s="69"/>
    </row>
    <row r="7615" spans="64:64">
      <c r="BL7615" s="69"/>
    </row>
    <row r="7616" spans="64:64">
      <c r="BL7616" s="69"/>
    </row>
    <row r="7617" spans="64:64">
      <c r="BL7617" s="69"/>
    </row>
    <row r="7618" spans="64:64">
      <c r="BL7618" s="69"/>
    </row>
    <row r="7619" spans="64:64">
      <c r="BL7619" s="69"/>
    </row>
    <row r="7620" spans="64:64">
      <c r="BL7620" s="69"/>
    </row>
    <row r="7621" spans="64:64">
      <c r="BL7621" s="69"/>
    </row>
    <row r="7622" spans="64:64">
      <c r="BL7622" s="69"/>
    </row>
    <row r="7623" spans="64:64">
      <c r="BL7623" s="69"/>
    </row>
    <row r="7624" spans="64:64">
      <c r="BL7624" s="69"/>
    </row>
    <row r="7625" spans="64:64">
      <c r="BL7625" s="69"/>
    </row>
    <row r="7626" spans="64:64">
      <c r="BL7626" s="69"/>
    </row>
    <row r="7627" spans="64:64">
      <c r="BL7627" s="69"/>
    </row>
    <row r="7628" spans="64:64">
      <c r="BL7628" s="69"/>
    </row>
    <row r="7629" spans="64:64">
      <c r="BL7629" s="69"/>
    </row>
    <row r="7630" spans="64:64">
      <c r="BL7630" s="69"/>
    </row>
    <row r="7631" spans="64:64">
      <c r="BL7631" s="69"/>
    </row>
    <row r="7632" spans="64:64">
      <c r="BL7632" s="69"/>
    </row>
    <row r="7633" spans="64:64">
      <c r="BL7633" s="69"/>
    </row>
    <row r="7634" spans="64:64">
      <c r="BL7634" s="69"/>
    </row>
    <row r="7635" spans="64:64">
      <c r="BL7635" s="69"/>
    </row>
    <row r="7636" spans="64:64">
      <c r="BL7636" s="69"/>
    </row>
    <row r="7637" spans="64:64">
      <c r="BL7637" s="69"/>
    </row>
    <row r="7638" spans="64:64">
      <c r="BL7638" s="69"/>
    </row>
    <row r="7639" spans="64:64">
      <c r="BL7639" s="69"/>
    </row>
    <row r="7640" spans="64:64">
      <c r="BL7640" s="69"/>
    </row>
    <row r="7641" spans="64:64">
      <c r="BL7641" s="69"/>
    </row>
    <row r="7642" spans="64:64">
      <c r="BL7642" s="69"/>
    </row>
    <row r="7643" spans="64:64">
      <c r="BL7643" s="69"/>
    </row>
    <row r="7644" spans="64:64">
      <c r="BL7644" s="69"/>
    </row>
    <row r="7645" spans="64:64">
      <c r="BL7645" s="69"/>
    </row>
    <row r="7646" spans="64:64">
      <c r="BL7646" s="69"/>
    </row>
    <row r="7647" spans="64:64">
      <c r="BL7647" s="69"/>
    </row>
    <row r="7648" spans="64:64">
      <c r="BL7648" s="69"/>
    </row>
    <row r="7649" spans="64:64">
      <c r="BL7649" s="69"/>
    </row>
    <row r="7650" spans="64:64">
      <c r="BL7650" s="69"/>
    </row>
    <row r="7651" spans="64:64">
      <c r="BL7651" s="69"/>
    </row>
    <row r="7652" spans="64:64">
      <c r="BL7652" s="69"/>
    </row>
    <row r="7653" spans="64:64">
      <c r="BL7653" s="69"/>
    </row>
    <row r="7654" spans="64:64">
      <c r="BL7654" s="69"/>
    </row>
    <row r="7655" spans="64:64">
      <c r="BL7655" s="69"/>
    </row>
    <row r="7656" spans="64:64">
      <c r="BL7656" s="69"/>
    </row>
    <row r="7657" spans="64:64">
      <c r="BL7657" s="69"/>
    </row>
    <row r="7658" spans="64:64">
      <c r="BL7658" s="69"/>
    </row>
    <row r="7659" spans="64:64">
      <c r="BL7659" s="69"/>
    </row>
    <row r="7660" spans="64:64">
      <c r="BL7660" s="69"/>
    </row>
    <row r="7661" spans="64:64">
      <c r="BL7661" s="69"/>
    </row>
    <row r="7662" spans="64:64">
      <c r="BL7662" s="69"/>
    </row>
    <row r="7663" spans="64:64">
      <c r="BL7663" s="69"/>
    </row>
    <row r="7664" spans="64:64">
      <c r="BL7664" s="69"/>
    </row>
    <row r="7665" spans="64:64">
      <c r="BL7665" s="69"/>
    </row>
    <row r="7666" spans="64:64">
      <c r="BL7666" s="69"/>
    </row>
    <row r="7667" spans="64:64">
      <c r="BL7667" s="69"/>
    </row>
    <row r="7668" spans="64:64">
      <c r="BL7668" s="69"/>
    </row>
    <row r="7669" spans="64:64">
      <c r="BL7669" s="69"/>
    </row>
    <row r="7670" spans="64:64">
      <c r="BL7670" s="69"/>
    </row>
    <row r="7671" spans="64:64">
      <c r="BL7671" s="69"/>
    </row>
    <row r="7672" spans="64:64">
      <c r="BL7672" s="69"/>
    </row>
    <row r="7673" spans="64:64">
      <c r="BL7673" s="69"/>
    </row>
    <row r="7674" spans="64:64">
      <c r="BL7674" s="69"/>
    </row>
    <row r="7675" spans="64:64">
      <c r="BL7675" s="69"/>
    </row>
    <row r="7676" spans="64:64">
      <c r="BL7676" s="69"/>
    </row>
    <row r="7677" spans="64:64">
      <c r="BL7677" s="69"/>
    </row>
    <row r="7678" spans="64:64">
      <c r="BL7678" s="69"/>
    </row>
    <row r="7679" spans="64:64">
      <c r="BL7679" s="69"/>
    </row>
    <row r="7680" spans="64:64">
      <c r="BL7680" s="69"/>
    </row>
    <row r="7681" spans="64:64">
      <c r="BL7681" s="69"/>
    </row>
    <row r="7682" spans="64:64">
      <c r="BL7682" s="69"/>
    </row>
    <row r="7683" spans="64:64">
      <c r="BL7683" s="69"/>
    </row>
    <row r="7684" spans="64:64">
      <c r="BL7684" s="69"/>
    </row>
    <row r="7685" spans="64:64">
      <c r="BL7685" s="69"/>
    </row>
    <row r="7686" spans="64:64">
      <c r="BL7686" s="69"/>
    </row>
    <row r="7687" spans="64:64">
      <c r="BL7687" s="69"/>
    </row>
    <row r="7688" spans="64:64">
      <c r="BL7688" s="69"/>
    </row>
    <row r="7689" spans="64:64">
      <c r="BL7689" s="69"/>
    </row>
    <row r="7690" spans="64:64">
      <c r="BL7690" s="69"/>
    </row>
    <row r="7691" spans="64:64">
      <c r="BL7691" s="69"/>
    </row>
    <row r="7692" spans="64:64">
      <c r="BL7692" s="69"/>
    </row>
    <row r="7693" spans="64:64">
      <c r="BL7693" s="69"/>
    </row>
    <row r="7694" spans="64:64">
      <c r="BL7694" s="69"/>
    </row>
    <row r="7695" spans="64:64">
      <c r="BL7695" s="69"/>
    </row>
    <row r="7696" spans="64:64">
      <c r="BL7696" s="69"/>
    </row>
    <row r="7697" spans="64:64">
      <c r="BL7697" s="69"/>
    </row>
    <row r="7698" spans="64:64">
      <c r="BL7698" s="69"/>
    </row>
    <row r="7699" spans="64:64">
      <c r="BL7699" s="69"/>
    </row>
    <row r="7700" spans="64:64">
      <c r="BL7700" s="69"/>
    </row>
    <row r="7701" spans="64:64">
      <c r="BL7701" s="69"/>
    </row>
    <row r="7702" spans="64:64">
      <c r="BL7702" s="69"/>
    </row>
    <row r="7703" spans="64:64">
      <c r="BL7703" s="69"/>
    </row>
    <row r="7704" spans="64:64">
      <c r="BL7704" s="69"/>
    </row>
    <row r="7705" spans="64:64">
      <c r="BL7705" s="69"/>
    </row>
    <row r="7706" spans="64:64">
      <c r="BL7706" s="69"/>
    </row>
    <row r="7707" spans="64:64">
      <c r="BL7707" s="69"/>
    </row>
    <row r="7708" spans="64:64">
      <c r="BL7708" s="69"/>
    </row>
    <row r="7709" spans="64:64">
      <c r="BL7709" s="69"/>
    </row>
    <row r="7710" spans="64:64">
      <c r="BL7710" s="69"/>
    </row>
    <row r="7711" spans="64:64">
      <c r="BL7711" s="69"/>
    </row>
    <row r="7712" spans="64:64">
      <c r="BL7712" s="69"/>
    </row>
    <row r="7713" spans="64:64">
      <c r="BL7713" s="69"/>
    </row>
    <row r="7714" spans="64:64">
      <c r="BL7714" s="69"/>
    </row>
    <row r="7715" spans="64:64">
      <c r="BL7715" s="69"/>
    </row>
    <row r="7716" spans="64:64">
      <c r="BL7716" s="69"/>
    </row>
    <row r="7717" spans="64:64">
      <c r="BL7717" s="69"/>
    </row>
    <row r="7718" spans="64:64">
      <c r="BL7718" s="69"/>
    </row>
    <row r="7719" spans="64:64">
      <c r="BL7719" s="69"/>
    </row>
    <row r="7720" spans="64:64">
      <c r="BL7720" s="69"/>
    </row>
    <row r="7721" spans="64:64">
      <c r="BL7721" s="69"/>
    </row>
    <row r="7722" spans="64:64">
      <c r="BL7722" s="69"/>
    </row>
    <row r="7723" spans="64:64">
      <c r="BL7723" s="69"/>
    </row>
    <row r="7724" spans="64:64">
      <c r="BL7724" s="69"/>
    </row>
    <row r="7725" spans="64:64">
      <c r="BL7725" s="69"/>
    </row>
    <row r="7726" spans="64:64">
      <c r="BL7726" s="69"/>
    </row>
    <row r="7727" spans="64:64">
      <c r="BL7727" s="69"/>
    </row>
    <row r="7728" spans="64:64">
      <c r="BL7728" s="69"/>
    </row>
    <row r="7729" spans="64:64">
      <c r="BL7729" s="69"/>
    </row>
    <row r="7730" spans="64:64">
      <c r="BL7730" s="69"/>
    </row>
    <row r="7731" spans="64:64">
      <c r="BL7731" s="69"/>
    </row>
    <row r="7732" spans="64:64">
      <c r="BL7732" s="69"/>
    </row>
    <row r="7733" spans="64:64">
      <c r="BL7733" s="69"/>
    </row>
    <row r="7734" spans="64:64">
      <c r="BL7734" s="69"/>
    </row>
    <row r="7735" spans="64:64">
      <c r="BL7735" s="69"/>
    </row>
    <row r="7736" spans="64:64">
      <c r="BL7736" s="69"/>
    </row>
    <row r="7737" spans="64:64">
      <c r="BL7737" s="69"/>
    </row>
    <row r="7738" spans="64:64">
      <c r="BL7738" s="69"/>
    </row>
    <row r="7739" spans="64:64">
      <c r="BL7739" s="69"/>
    </row>
    <row r="7740" spans="64:64">
      <c r="BL7740" s="69"/>
    </row>
    <row r="7741" spans="64:64">
      <c r="BL7741" s="69"/>
    </row>
    <row r="7742" spans="64:64">
      <c r="BL7742" s="69"/>
    </row>
    <row r="7743" spans="64:64">
      <c r="BL7743" s="69"/>
    </row>
    <row r="7744" spans="64:64">
      <c r="BL7744" s="69"/>
    </row>
    <row r="7745" spans="64:64">
      <c r="BL7745" s="69"/>
    </row>
    <row r="7746" spans="64:64">
      <c r="BL7746" s="69"/>
    </row>
    <row r="7747" spans="64:64">
      <c r="BL7747" s="69"/>
    </row>
    <row r="7748" spans="64:64">
      <c r="BL7748" s="69"/>
    </row>
    <row r="7749" spans="64:64">
      <c r="BL7749" s="69"/>
    </row>
    <row r="7750" spans="64:64">
      <c r="BL7750" s="69"/>
    </row>
    <row r="7751" spans="64:64">
      <c r="BL7751" s="69"/>
    </row>
    <row r="7752" spans="64:64">
      <c r="BL7752" s="69"/>
    </row>
    <row r="7753" spans="64:64">
      <c r="BL7753" s="69"/>
    </row>
    <row r="7754" spans="64:64">
      <c r="BL7754" s="69"/>
    </row>
    <row r="7755" spans="64:64">
      <c r="BL7755" s="69"/>
    </row>
    <row r="7756" spans="64:64">
      <c r="BL7756" s="69"/>
    </row>
    <row r="7757" spans="64:64">
      <c r="BL7757" s="69"/>
    </row>
    <row r="7758" spans="64:64">
      <c r="BL7758" s="69"/>
    </row>
    <row r="7759" spans="64:64">
      <c r="BL7759" s="69"/>
    </row>
    <row r="7760" spans="64:64">
      <c r="BL7760" s="69"/>
    </row>
    <row r="7761" spans="64:64">
      <c r="BL7761" s="69"/>
    </row>
    <row r="7762" spans="64:64">
      <c r="BL7762" s="69"/>
    </row>
    <row r="7763" spans="64:64">
      <c r="BL7763" s="69"/>
    </row>
    <row r="7764" spans="64:64">
      <c r="BL7764" s="69"/>
    </row>
    <row r="7765" spans="64:64">
      <c r="BL7765" s="69"/>
    </row>
    <row r="7766" spans="64:64">
      <c r="BL7766" s="69"/>
    </row>
    <row r="7767" spans="64:64">
      <c r="BL7767" s="69"/>
    </row>
    <row r="7768" spans="64:64">
      <c r="BL7768" s="69"/>
    </row>
    <row r="7769" spans="64:64">
      <c r="BL7769" s="69"/>
    </row>
    <row r="7770" spans="64:64">
      <c r="BL7770" s="69"/>
    </row>
    <row r="7771" spans="64:64">
      <c r="BL7771" s="69"/>
    </row>
    <row r="7772" spans="64:64">
      <c r="BL7772" s="69"/>
    </row>
    <row r="7773" spans="64:64">
      <c r="BL7773" s="69"/>
    </row>
    <row r="7774" spans="64:64">
      <c r="BL7774" s="69"/>
    </row>
    <row r="7775" spans="64:64">
      <c r="BL7775" s="69"/>
    </row>
    <row r="7776" spans="64:64">
      <c r="BL7776" s="69"/>
    </row>
    <row r="7777" spans="64:64">
      <c r="BL7777" s="69"/>
    </row>
    <row r="7778" spans="64:64">
      <c r="BL7778" s="69"/>
    </row>
    <row r="7779" spans="64:64">
      <c r="BL7779" s="69"/>
    </row>
    <row r="7780" spans="64:64">
      <c r="BL7780" s="69"/>
    </row>
    <row r="7781" spans="64:64">
      <c r="BL7781" s="69"/>
    </row>
    <row r="7782" spans="64:64">
      <c r="BL7782" s="69"/>
    </row>
    <row r="7783" spans="64:64">
      <c r="BL7783" s="69"/>
    </row>
    <row r="7784" spans="64:64">
      <c r="BL7784" s="69"/>
    </row>
    <row r="7785" spans="64:64">
      <c r="BL7785" s="69"/>
    </row>
    <row r="7786" spans="64:64">
      <c r="BL7786" s="69"/>
    </row>
    <row r="7787" spans="64:64">
      <c r="BL7787" s="69"/>
    </row>
    <row r="7788" spans="64:64">
      <c r="BL7788" s="69"/>
    </row>
    <row r="7789" spans="64:64">
      <c r="BL7789" s="69"/>
    </row>
    <row r="7790" spans="64:64">
      <c r="BL7790" s="69"/>
    </row>
    <row r="7791" spans="64:64">
      <c r="BL7791" s="69"/>
    </row>
    <row r="7792" spans="64:64">
      <c r="BL7792" s="69"/>
    </row>
    <row r="7793" spans="64:64">
      <c r="BL7793" s="69"/>
    </row>
    <row r="7794" spans="64:64">
      <c r="BL7794" s="69"/>
    </row>
    <row r="7795" spans="64:64">
      <c r="BL7795" s="69"/>
    </row>
    <row r="7796" spans="64:64">
      <c r="BL7796" s="69"/>
    </row>
    <row r="7797" spans="64:64">
      <c r="BL7797" s="69"/>
    </row>
    <row r="7798" spans="64:64">
      <c r="BL7798" s="69"/>
    </row>
    <row r="7799" spans="64:64">
      <c r="BL7799" s="69"/>
    </row>
    <row r="7800" spans="64:64">
      <c r="BL7800" s="69"/>
    </row>
    <row r="7801" spans="64:64">
      <c r="BL7801" s="69"/>
    </row>
    <row r="7802" spans="64:64">
      <c r="BL7802" s="69"/>
    </row>
    <row r="7803" spans="64:64">
      <c r="BL7803" s="69"/>
    </row>
    <row r="7804" spans="64:64">
      <c r="BL7804" s="69"/>
    </row>
    <row r="7805" spans="64:64">
      <c r="BL7805" s="69"/>
    </row>
    <row r="7806" spans="64:64">
      <c r="BL7806" s="69"/>
    </row>
    <row r="7807" spans="64:64">
      <c r="BL7807" s="69"/>
    </row>
    <row r="7808" spans="64:64">
      <c r="BL7808" s="69"/>
    </row>
    <row r="7809" spans="64:64">
      <c r="BL7809" s="69"/>
    </row>
    <row r="7810" spans="64:64">
      <c r="BL7810" s="69"/>
    </row>
    <row r="7811" spans="64:64">
      <c r="BL7811" s="69"/>
    </row>
    <row r="7812" spans="64:64">
      <c r="BL7812" s="69"/>
    </row>
    <row r="7813" spans="64:64">
      <c r="BL7813" s="69"/>
    </row>
    <row r="7814" spans="64:64">
      <c r="BL7814" s="69"/>
    </row>
    <row r="7815" spans="64:64">
      <c r="BL7815" s="69"/>
    </row>
    <row r="7816" spans="64:64">
      <c r="BL7816" s="69"/>
    </row>
    <row r="7817" spans="64:64">
      <c r="BL7817" s="69"/>
    </row>
    <row r="7818" spans="64:64">
      <c r="BL7818" s="69"/>
    </row>
    <row r="7819" spans="64:64">
      <c r="BL7819" s="69"/>
    </row>
    <row r="7820" spans="64:64">
      <c r="BL7820" s="69"/>
    </row>
    <row r="7821" spans="64:64">
      <c r="BL7821" s="69"/>
    </row>
    <row r="7822" spans="64:64">
      <c r="BL7822" s="69"/>
    </row>
    <row r="7823" spans="64:64">
      <c r="BL7823" s="69"/>
    </row>
    <row r="7824" spans="64:64">
      <c r="BL7824" s="69"/>
    </row>
    <row r="7825" spans="64:64">
      <c r="BL7825" s="69"/>
    </row>
    <row r="7826" spans="64:64">
      <c r="BL7826" s="69"/>
    </row>
    <row r="7827" spans="64:64">
      <c r="BL7827" s="69"/>
    </row>
    <row r="7828" spans="64:64">
      <c r="BL7828" s="69"/>
    </row>
    <row r="7829" spans="64:64">
      <c r="BL7829" s="69"/>
    </row>
    <row r="7830" spans="64:64">
      <c r="BL7830" s="69"/>
    </row>
    <row r="7831" spans="64:64">
      <c r="BL7831" s="69"/>
    </row>
    <row r="7832" spans="64:64">
      <c r="BL7832" s="69"/>
    </row>
    <row r="7833" spans="64:64">
      <c r="BL7833" s="69"/>
    </row>
    <row r="7834" spans="64:64">
      <c r="BL7834" s="69"/>
    </row>
    <row r="7835" spans="64:64">
      <c r="BL7835" s="69"/>
    </row>
    <row r="7836" spans="64:64">
      <c r="BL7836" s="69"/>
    </row>
    <row r="7837" spans="64:64">
      <c r="BL7837" s="69"/>
    </row>
    <row r="7838" spans="64:64">
      <c r="BL7838" s="69"/>
    </row>
    <row r="7839" spans="64:64">
      <c r="BL7839" s="69"/>
    </row>
    <row r="7840" spans="64:64">
      <c r="BL7840" s="69"/>
    </row>
    <row r="7841" spans="64:64">
      <c r="BL7841" s="69"/>
    </row>
    <row r="7842" spans="64:64">
      <c r="BL7842" s="69"/>
    </row>
    <row r="7843" spans="64:64">
      <c r="BL7843" s="69"/>
    </row>
    <row r="7844" spans="64:64">
      <c r="BL7844" s="69"/>
    </row>
    <row r="7845" spans="64:64">
      <c r="BL7845" s="69"/>
    </row>
    <row r="7846" spans="64:64">
      <c r="BL7846" s="69"/>
    </row>
    <row r="7847" spans="64:64">
      <c r="BL7847" s="69"/>
    </row>
    <row r="7848" spans="64:64">
      <c r="BL7848" s="69"/>
    </row>
    <row r="7849" spans="64:64">
      <c r="BL7849" s="69"/>
    </row>
    <row r="7850" spans="64:64">
      <c r="BL7850" s="69"/>
    </row>
    <row r="7851" spans="64:64">
      <c r="BL7851" s="69"/>
    </row>
    <row r="7852" spans="64:64">
      <c r="BL7852" s="69"/>
    </row>
    <row r="7853" spans="64:64">
      <c r="BL7853" s="69"/>
    </row>
    <row r="7854" spans="64:64">
      <c r="BL7854" s="69"/>
    </row>
    <row r="7855" spans="64:64">
      <c r="BL7855" s="69"/>
    </row>
    <row r="7856" spans="64:64">
      <c r="BL7856" s="69"/>
    </row>
    <row r="7857" spans="64:64">
      <c r="BL7857" s="69"/>
    </row>
    <row r="7858" spans="64:64">
      <c r="BL7858" s="69"/>
    </row>
    <row r="7859" spans="64:64">
      <c r="BL7859" s="69"/>
    </row>
    <row r="7860" spans="64:64">
      <c r="BL7860" s="69"/>
    </row>
    <row r="7861" spans="64:64">
      <c r="BL7861" s="69"/>
    </row>
    <row r="7862" spans="64:64">
      <c r="BL7862" s="69"/>
    </row>
    <row r="7863" spans="64:64">
      <c r="BL7863" s="69"/>
    </row>
    <row r="7864" spans="64:64">
      <c r="BL7864" s="69"/>
    </row>
    <row r="7865" spans="64:64">
      <c r="BL7865" s="69"/>
    </row>
    <row r="7866" spans="64:64">
      <c r="BL7866" s="69"/>
    </row>
    <row r="7867" spans="64:64">
      <c r="BL7867" s="69"/>
    </row>
    <row r="7868" spans="64:64">
      <c r="BL7868" s="69"/>
    </row>
    <row r="7869" spans="64:64">
      <c r="BL7869" s="69"/>
    </row>
    <row r="7870" spans="64:64">
      <c r="BL7870" s="69"/>
    </row>
    <row r="7871" spans="64:64">
      <c r="BL7871" s="69"/>
    </row>
    <row r="7872" spans="64:64">
      <c r="BL7872" s="69"/>
    </row>
    <row r="7873" spans="64:64">
      <c r="BL7873" s="69"/>
    </row>
    <row r="7874" spans="64:64">
      <c r="BL7874" s="69"/>
    </row>
    <row r="7875" spans="64:64">
      <c r="BL7875" s="69"/>
    </row>
    <row r="7876" spans="64:64">
      <c r="BL7876" s="69"/>
    </row>
    <row r="7877" spans="64:64">
      <c r="BL7877" s="69"/>
    </row>
    <row r="7878" spans="64:64">
      <c r="BL7878" s="69"/>
    </row>
    <row r="7879" spans="64:64">
      <c r="BL7879" s="69"/>
    </row>
    <row r="7880" spans="64:64">
      <c r="BL7880" s="69"/>
    </row>
    <row r="7881" spans="64:64">
      <c r="BL7881" s="69"/>
    </row>
    <row r="7882" spans="64:64">
      <c r="BL7882" s="69"/>
    </row>
    <row r="7883" spans="64:64">
      <c r="BL7883" s="69"/>
    </row>
    <row r="7884" spans="64:64">
      <c r="BL7884" s="69"/>
    </row>
    <row r="7885" spans="64:64">
      <c r="BL7885" s="69"/>
    </row>
    <row r="7886" spans="64:64">
      <c r="BL7886" s="69"/>
    </row>
    <row r="7887" spans="64:64">
      <c r="BL7887" s="69"/>
    </row>
    <row r="7888" spans="64:64">
      <c r="BL7888" s="69"/>
    </row>
    <row r="7889" spans="64:64">
      <c r="BL7889" s="69"/>
    </row>
    <row r="7890" spans="64:64">
      <c r="BL7890" s="69"/>
    </row>
    <row r="7891" spans="64:64">
      <c r="BL7891" s="69"/>
    </row>
    <row r="7892" spans="64:64">
      <c r="BL7892" s="69"/>
    </row>
    <row r="7893" spans="64:64">
      <c r="BL7893" s="69"/>
    </row>
    <row r="7894" spans="64:64">
      <c r="BL7894" s="69"/>
    </row>
    <row r="7895" spans="64:64">
      <c r="BL7895" s="69"/>
    </row>
    <row r="7896" spans="64:64">
      <c r="BL7896" s="69"/>
    </row>
    <row r="7897" spans="64:64">
      <c r="BL7897" s="69"/>
    </row>
    <row r="7898" spans="64:64">
      <c r="BL7898" s="69"/>
    </row>
    <row r="7899" spans="64:64">
      <c r="BL7899" s="69"/>
    </row>
    <row r="7900" spans="64:64">
      <c r="BL7900" s="69"/>
    </row>
    <row r="7901" spans="64:64">
      <c r="BL7901" s="69"/>
    </row>
    <row r="7902" spans="64:64">
      <c r="BL7902" s="69"/>
    </row>
    <row r="7903" spans="64:64">
      <c r="BL7903" s="69"/>
    </row>
    <row r="7904" spans="64:64">
      <c r="BL7904" s="69"/>
    </row>
    <row r="7905" spans="64:64">
      <c r="BL7905" s="69"/>
    </row>
    <row r="7906" spans="64:64">
      <c r="BL7906" s="69"/>
    </row>
    <row r="7907" spans="64:64">
      <c r="BL7907" s="69"/>
    </row>
    <row r="7908" spans="64:64">
      <c r="BL7908" s="69"/>
    </row>
    <row r="7909" spans="64:64">
      <c r="BL7909" s="69"/>
    </row>
    <row r="7910" spans="64:64">
      <c r="BL7910" s="69"/>
    </row>
    <row r="7911" spans="64:64">
      <c r="BL7911" s="69"/>
    </row>
    <row r="7912" spans="64:64">
      <c r="BL7912" s="69"/>
    </row>
    <row r="7913" spans="64:64">
      <c r="BL7913" s="69"/>
    </row>
    <row r="7914" spans="64:64">
      <c r="BL7914" s="69"/>
    </row>
    <row r="7915" spans="64:64">
      <c r="BL7915" s="69"/>
    </row>
    <row r="7916" spans="64:64">
      <c r="BL7916" s="69"/>
    </row>
    <row r="7917" spans="64:64">
      <c r="BL7917" s="69"/>
    </row>
    <row r="7918" spans="64:64">
      <c r="BL7918" s="69"/>
    </row>
    <row r="7919" spans="64:64">
      <c r="BL7919" s="69"/>
    </row>
    <row r="7920" spans="64:64">
      <c r="BL7920" s="69"/>
    </row>
    <row r="7921" spans="64:64">
      <c r="BL7921" s="69"/>
    </row>
    <row r="7922" spans="64:64">
      <c r="BL7922" s="69"/>
    </row>
    <row r="7923" spans="64:64">
      <c r="BL7923" s="69"/>
    </row>
    <row r="7924" spans="64:64">
      <c r="BL7924" s="69"/>
    </row>
    <row r="7925" spans="64:64">
      <c r="BL7925" s="69"/>
    </row>
    <row r="7926" spans="64:64">
      <c r="BL7926" s="69"/>
    </row>
    <row r="7927" spans="64:64">
      <c r="BL7927" s="69"/>
    </row>
    <row r="7928" spans="64:64">
      <c r="BL7928" s="69"/>
    </row>
    <row r="7929" spans="64:64">
      <c r="BL7929" s="69"/>
    </row>
    <row r="7930" spans="64:64">
      <c r="BL7930" s="69"/>
    </row>
    <row r="7931" spans="64:64">
      <c r="BL7931" s="69"/>
    </row>
    <row r="7932" spans="64:64">
      <c r="BL7932" s="69"/>
    </row>
    <row r="7933" spans="64:64">
      <c r="BL7933" s="69"/>
    </row>
    <row r="7934" spans="64:64">
      <c r="BL7934" s="69"/>
    </row>
    <row r="7935" spans="64:64">
      <c r="BL7935" s="69"/>
    </row>
    <row r="7936" spans="64:64">
      <c r="BL7936" s="69"/>
    </row>
    <row r="7937" spans="64:64">
      <c r="BL7937" s="69"/>
    </row>
    <row r="7938" spans="64:64">
      <c r="BL7938" s="69"/>
    </row>
    <row r="7939" spans="64:64">
      <c r="BL7939" s="69"/>
    </row>
    <row r="7940" spans="64:64">
      <c r="BL7940" s="69"/>
    </row>
    <row r="7941" spans="64:64">
      <c r="BL7941" s="69"/>
    </row>
    <row r="7942" spans="64:64">
      <c r="BL7942" s="69"/>
    </row>
    <row r="7943" spans="64:64">
      <c r="BL7943" s="69"/>
    </row>
    <row r="7944" spans="64:64">
      <c r="BL7944" s="69"/>
    </row>
    <row r="7945" spans="64:64">
      <c r="BL7945" s="69"/>
    </row>
    <row r="7946" spans="64:64">
      <c r="BL7946" s="69"/>
    </row>
    <row r="7947" spans="64:64">
      <c r="BL7947" s="69"/>
    </row>
    <row r="7948" spans="64:64">
      <c r="BL7948" s="69"/>
    </row>
    <row r="7949" spans="64:64">
      <c r="BL7949" s="69"/>
    </row>
    <row r="7950" spans="64:64">
      <c r="BL7950" s="69"/>
    </row>
    <row r="7951" spans="64:64">
      <c r="BL7951" s="69"/>
    </row>
    <row r="7952" spans="64:64">
      <c r="BL7952" s="69"/>
    </row>
    <row r="7953" spans="64:64">
      <c r="BL7953" s="69"/>
    </row>
    <row r="7954" spans="64:64">
      <c r="BL7954" s="69"/>
    </row>
    <row r="7955" spans="64:64">
      <c r="BL7955" s="69"/>
    </row>
    <row r="7956" spans="64:64">
      <c r="BL7956" s="69"/>
    </row>
    <row r="7957" spans="64:64">
      <c r="BL7957" s="69"/>
    </row>
    <row r="7958" spans="64:64">
      <c r="BL7958" s="69"/>
    </row>
    <row r="7959" spans="64:64">
      <c r="BL7959" s="69"/>
    </row>
    <row r="7960" spans="64:64">
      <c r="BL7960" s="69"/>
    </row>
    <row r="7961" spans="64:64">
      <c r="BL7961" s="69"/>
    </row>
    <row r="7962" spans="64:64">
      <c r="BL7962" s="69"/>
    </row>
    <row r="7963" spans="64:64">
      <c r="BL7963" s="69"/>
    </row>
    <row r="7964" spans="64:64">
      <c r="BL7964" s="69"/>
    </row>
    <row r="7965" spans="64:64">
      <c r="BL7965" s="69"/>
    </row>
    <row r="7966" spans="64:64">
      <c r="BL7966" s="69"/>
    </row>
    <row r="7967" spans="64:64">
      <c r="BL7967" s="69"/>
    </row>
    <row r="7968" spans="64:64">
      <c r="BL7968" s="69"/>
    </row>
    <row r="7969" spans="64:64">
      <c r="BL7969" s="69"/>
    </row>
    <row r="7970" spans="64:64">
      <c r="BL7970" s="69"/>
    </row>
    <row r="7971" spans="64:64">
      <c r="BL7971" s="69"/>
    </row>
    <row r="7972" spans="64:64">
      <c r="BL7972" s="69"/>
    </row>
    <row r="7973" spans="64:64">
      <c r="BL7973" s="69"/>
    </row>
    <row r="7974" spans="64:64">
      <c r="BL7974" s="69"/>
    </row>
    <row r="7975" spans="64:64">
      <c r="BL7975" s="69"/>
    </row>
    <row r="7976" spans="64:64">
      <c r="BL7976" s="69"/>
    </row>
    <row r="7977" spans="64:64">
      <c r="BL7977" s="69"/>
    </row>
    <row r="7978" spans="64:64">
      <c r="BL7978" s="69"/>
    </row>
    <row r="7979" spans="64:64">
      <c r="BL7979" s="69"/>
    </row>
    <row r="7980" spans="64:64">
      <c r="BL7980" s="69"/>
    </row>
    <row r="7981" spans="64:64">
      <c r="BL7981" s="69"/>
    </row>
    <row r="7982" spans="64:64">
      <c r="BL7982" s="69"/>
    </row>
    <row r="7983" spans="64:64">
      <c r="BL7983" s="69"/>
    </row>
    <row r="7984" spans="64:64">
      <c r="BL7984" s="69"/>
    </row>
    <row r="7985" spans="64:64">
      <c r="BL7985" s="69"/>
    </row>
    <row r="7986" spans="64:64">
      <c r="BL7986" s="69"/>
    </row>
    <row r="7987" spans="64:64">
      <c r="BL7987" s="69"/>
    </row>
    <row r="7988" spans="64:64">
      <c r="BL7988" s="69"/>
    </row>
    <row r="7989" spans="64:64">
      <c r="BL7989" s="69"/>
    </row>
    <row r="7990" spans="64:64">
      <c r="BL7990" s="69"/>
    </row>
    <row r="7991" spans="64:64">
      <c r="BL7991" s="69"/>
    </row>
    <row r="7992" spans="64:64">
      <c r="BL7992" s="69"/>
    </row>
    <row r="7993" spans="64:64">
      <c r="BL7993" s="69"/>
    </row>
    <row r="7994" spans="64:64">
      <c r="BL7994" s="69"/>
    </row>
    <row r="7995" spans="64:64">
      <c r="BL7995" s="69"/>
    </row>
    <row r="7996" spans="64:64">
      <c r="BL7996" s="69"/>
    </row>
    <row r="7997" spans="64:64">
      <c r="BL7997" s="69"/>
    </row>
    <row r="7998" spans="64:64">
      <c r="BL7998" s="69"/>
    </row>
    <row r="7999" spans="64:64">
      <c r="BL7999" s="69"/>
    </row>
    <row r="8000" spans="64:64">
      <c r="BL8000" s="69"/>
    </row>
    <row r="8001" spans="64:64">
      <c r="BL8001" s="69"/>
    </row>
    <row r="8002" spans="64:64">
      <c r="BL8002" s="69"/>
    </row>
    <row r="8003" spans="64:64">
      <c r="BL8003" s="69"/>
    </row>
    <row r="8004" spans="64:64">
      <c r="BL8004" s="69"/>
    </row>
    <row r="8005" spans="64:64">
      <c r="BL8005" s="69"/>
    </row>
    <row r="8006" spans="64:64">
      <c r="BL8006" s="69"/>
    </row>
    <row r="8007" spans="64:64">
      <c r="BL8007" s="69"/>
    </row>
    <row r="8008" spans="64:64">
      <c r="BL8008" s="69"/>
    </row>
    <row r="8009" spans="64:64">
      <c r="BL8009" s="69"/>
    </row>
    <row r="8010" spans="64:64">
      <c r="BL8010" s="69"/>
    </row>
    <row r="8011" spans="64:64">
      <c r="BL8011" s="69"/>
    </row>
    <row r="8012" spans="64:64">
      <c r="BL8012" s="69"/>
    </row>
    <row r="8013" spans="64:64">
      <c r="BL8013" s="69"/>
    </row>
    <row r="8014" spans="64:64">
      <c r="BL8014" s="69"/>
    </row>
    <row r="8015" spans="64:64">
      <c r="BL8015" s="69"/>
    </row>
    <row r="8016" spans="64:64">
      <c r="BL8016" s="69"/>
    </row>
    <row r="8017" spans="64:64">
      <c r="BL8017" s="69"/>
    </row>
    <row r="8018" spans="64:64">
      <c r="BL8018" s="69"/>
    </row>
    <row r="8019" spans="64:64">
      <c r="BL8019" s="69"/>
    </row>
    <row r="8020" spans="64:64">
      <c r="BL8020" s="69"/>
    </row>
    <row r="8021" spans="64:64">
      <c r="BL8021" s="69"/>
    </row>
    <row r="8022" spans="64:64">
      <c r="BL8022" s="69"/>
    </row>
    <row r="8023" spans="64:64">
      <c r="BL8023" s="69"/>
    </row>
    <row r="8024" spans="64:64">
      <c r="BL8024" s="69"/>
    </row>
    <row r="8025" spans="64:64">
      <c r="BL8025" s="69"/>
    </row>
    <row r="8026" spans="64:64">
      <c r="BL8026" s="69"/>
    </row>
    <row r="8027" spans="64:64">
      <c r="BL8027" s="69"/>
    </row>
    <row r="8028" spans="64:64">
      <c r="BL8028" s="69"/>
    </row>
    <row r="8029" spans="64:64">
      <c r="BL8029" s="69"/>
    </row>
    <row r="8030" spans="64:64">
      <c r="BL8030" s="69"/>
    </row>
    <row r="8031" spans="64:64">
      <c r="BL8031" s="69"/>
    </row>
    <row r="8032" spans="64:64">
      <c r="BL8032" s="69"/>
    </row>
    <row r="8033" spans="64:64">
      <c r="BL8033" s="69"/>
    </row>
    <row r="8034" spans="64:64">
      <c r="BL8034" s="69"/>
    </row>
    <row r="8035" spans="64:64">
      <c r="BL8035" s="69"/>
    </row>
    <row r="8036" spans="64:64">
      <c r="BL8036" s="69"/>
    </row>
    <row r="8037" spans="64:64">
      <c r="BL8037" s="69"/>
    </row>
    <row r="8038" spans="64:64">
      <c r="BL8038" s="69"/>
    </row>
    <row r="8039" spans="64:64">
      <c r="BL8039" s="69"/>
    </row>
    <row r="8040" spans="64:64">
      <c r="BL8040" s="69"/>
    </row>
    <row r="8041" spans="64:64">
      <c r="BL8041" s="69"/>
    </row>
    <row r="8042" spans="64:64">
      <c r="BL8042" s="69"/>
    </row>
    <row r="8043" spans="64:64">
      <c r="BL8043" s="69"/>
    </row>
    <row r="8044" spans="64:64">
      <c r="BL8044" s="69"/>
    </row>
    <row r="8045" spans="64:64">
      <c r="BL8045" s="69"/>
    </row>
    <row r="8046" spans="64:64">
      <c r="BL8046" s="69"/>
    </row>
    <row r="8047" spans="64:64">
      <c r="BL8047" s="69"/>
    </row>
    <row r="8048" spans="64:64">
      <c r="BL8048" s="69"/>
    </row>
    <row r="8049" spans="64:64">
      <c r="BL8049" s="69"/>
    </row>
    <row r="8050" spans="64:64">
      <c r="BL8050" s="69"/>
    </row>
    <row r="8051" spans="64:64">
      <c r="BL8051" s="69"/>
    </row>
    <row r="8052" spans="64:64">
      <c r="BL8052" s="69"/>
    </row>
    <row r="8053" spans="64:64">
      <c r="BL8053" s="69"/>
    </row>
    <row r="8054" spans="64:64">
      <c r="BL8054" s="69"/>
    </row>
    <row r="8055" spans="64:64">
      <c r="BL8055" s="69"/>
    </row>
    <row r="8056" spans="64:64">
      <c r="BL8056" s="69"/>
    </row>
    <row r="8057" spans="64:64">
      <c r="BL8057" s="69"/>
    </row>
    <row r="8058" spans="64:64">
      <c r="BL8058" s="69"/>
    </row>
    <row r="8059" spans="64:64">
      <c r="BL8059" s="69"/>
    </row>
    <row r="8060" spans="64:64">
      <c r="BL8060" s="69"/>
    </row>
    <row r="8061" spans="64:64">
      <c r="BL8061" s="69"/>
    </row>
    <row r="8062" spans="64:64">
      <c r="BL8062" s="69"/>
    </row>
    <row r="8063" spans="64:64">
      <c r="BL8063" s="69"/>
    </row>
    <row r="8064" spans="64:64">
      <c r="BL8064" s="69"/>
    </row>
    <row r="8065" spans="64:64">
      <c r="BL8065" s="69"/>
    </row>
    <row r="8066" spans="64:64">
      <c r="BL8066" s="69"/>
    </row>
    <row r="8067" spans="64:64">
      <c r="BL8067" s="69"/>
    </row>
    <row r="8068" spans="64:64">
      <c r="BL8068" s="69"/>
    </row>
    <row r="8069" spans="64:64">
      <c r="BL8069" s="69"/>
    </row>
    <row r="8070" spans="64:64">
      <c r="BL8070" s="69"/>
    </row>
    <row r="8071" spans="64:64">
      <c r="BL8071" s="69"/>
    </row>
    <row r="8072" spans="64:64">
      <c r="BL8072" s="69"/>
    </row>
    <row r="8073" spans="64:64">
      <c r="BL8073" s="69"/>
    </row>
    <row r="8074" spans="64:64">
      <c r="BL8074" s="69"/>
    </row>
    <row r="8075" spans="64:64">
      <c r="BL8075" s="69"/>
    </row>
    <row r="8076" spans="64:64">
      <c r="BL8076" s="69"/>
    </row>
    <row r="8077" spans="64:64">
      <c r="BL8077" s="69"/>
    </row>
    <row r="8078" spans="64:64">
      <c r="BL8078" s="69"/>
    </row>
    <row r="8079" spans="64:64">
      <c r="BL8079" s="69"/>
    </row>
    <row r="8080" spans="64:64">
      <c r="BL8080" s="69"/>
    </row>
    <row r="8081" spans="64:64">
      <c r="BL8081" s="69"/>
    </row>
    <row r="8082" spans="64:64">
      <c r="BL8082" s="69"/>
    </row>
    <row r="8083" spans="64:64">
      <c r="BL8083" s="69"/>
    </row>
    <row r="8084" spans="64:64">
      <c r="BL8084" s="69"/>
    </row>
    <row r="8085" spans="64:64">
      <c r="BL8085" s="69"/>
    </row>
    <row r="8086" spans="64:64">
      <c r="BL8086" s="69"/>
    </row>
    <row r="8087" spans="64:64">
      <c r="BL8087" s="69"/>
    </row>
    <row r="8088" spans="64:64">
      <c r="BL8088" s="69"/>
    </row>
    <row r="8089" spans="64:64">
      <c r="BL8089" s="69"/>
    </row>
    <row r="8090" spans="64:64">
      <c r="BL8090" s="69"/>
    </row>
    <row r="8091" spans="64:64">
      <c r="BL8091" s="69"/>
    </row>
    <row r="8092" spans="64:64">
      <c r="BL8092" s="69"/>
    </row>
    <row r="8093" spans="64:64">
      <c r="BL8093" s="69"/>
    </row>
    <row r="8094" spans="64:64">
      <c r="BL8094" s="69"/>
    </row>
    <row r="8095" spans="64:64">
      <c r="BL8095" s="69"/>
    </row>
    <row r="8096" spans="64:64">
      <c r="BL8096" s="69"/>
    </row>
    <row r="8097" spans="64:64">
      <c r="BL8097" s="69"/>
    </row>
    <row r="8098" spans="64:64">
      <c r="BL8098" s="69"/>
    </row>
    <row r="8099" spans="64:64">
      <c r="BL8099" s="69"/>
    </row>
    <row r="8100" spans="64:64">
      <c r="BL8100" s="69"/>
    </row>
    <row r="8101" spans="64:64">
      <c r="BL8101" s="69"/>
    </row>
    <row r="8102" spans="64:64">
      <c r="BL8102" s="69"/>
    </row>
    <row r="8103" spans="64:64">
      <c r="BL8103" s="69"/>
    </row>
    <row r="8104" spans="64:64">
      <c r="BL8104" s="69"/>
    </row>
    <row r="8105" spans="64:64">
      <c r="BL8105" s="69"/>
    </row>
    <row r="8106" spans="64:64">
      <c r="BL8106" s="69"/>
    </row>
    <row r="8107" spans="64:64">
      <c r="BL8107" s="69"/>
    </row>
    <row r="8108" spans="64:64">
      <c r="BL8108" s="69"/>
    </row>
    <row r="8109" spans="64:64">
      <c r="BL8109" s="69"/>
    </row>
    <row r="8110" spans="64:64">
      <c r="BL8110" s="69"/>
    </row>
    <row r="8111" spans="64:64">
      <c r="BL8111" s="69"/>
    </row>
    <row r="8112" spans="64:64">
      <c r="BL8112" s="69"/>
    </row>
    <row r="8113" spans="64:64">
      <c r="BL8113" s="69"/>
    </row>
    <row r="8114" spans="64:64">
      <c r="BL8114" s="69"/>
    </row>
    <row r="8115" spans="64:64">
      <c r="BL8115" s="69"/>
    </row>
    <row r="8116" spans="64:64">
      <c r="BL8116" s="69"/>
    </row>
    <row r="8117" spans="64:64">
      <c r="BL8117" s="69"/>
    </row>
    <row r="8118" spans="64:64">
      <c r="BL8118" s="69"/>
    </row>
    <row r="8119" spans="64:64">
      <c r="BL8119" s="69"/>
    </row>
    <row r="8120" spans="64:64">
      <c r="BL8120" s="69"/>
    </row>
    <row r="8121" spans="64:64">
      <c r="BL8121" s="69"/>
    </row>
    <row r="8122" spans="64:64">
      <c r="BL8122" s="69"/>
    </row>
    <row r="8123" spans="64:64">
      <c r="BL8123" s="69"/>
    </row>
    <row r="8124" spans="64:64">
      <c r="BL8124" s="69"/>
    </row>
    <row r="8125" spans="64:64">
      <c r="BL8125" s="69"/>
    </row>
    <row r="8126" spans="64:64">
      <c r="BL8126" s="69"/>
    </row>
    <row r="8127" spans="64:64">
      <c r="BL8127" s="69"/>
    </row>
    <row r="8128" spans="64:64">
      <c r="BL8128" s="69"/>
    </row>
    <row r="8129" spans="64:64">
      <c r="BL8129" s="69"/>
    </row>
    <row r="8130" spans="64:64">
      <c r="BL8130" s="69"/>
    </row>
    <row r="8131" spans="64:64">
      <c r="BL8131" s="69"/>
    </row>
    <row r="8132" spans="64:64">
      <c r="BL8132" s="69"/>
    </row>
    <row r="8133" spans="64:64">
      <c r="BL8133" s="69"/>
    </row>
    <row r="8134" spans="64:64">
      <c r="BL8134" s="69"/>
    </row>
    <row r="8135" spans="64:64">
      <c r="BL8135" s="69"/>
    </row>
    <row r="8136" spans="64:64">
      <c r="BL8136" s="69"/>
    </row>
    <row r="8137" spans="64:64">
      <c r="BL8137" s="69"/>
    </row>
    <row r="8138" spans="64:64">
      <c r="BL8138" s="69"/>
    </row>
    <row r="8139" spans="64:64">
      <c r="BL8139" s="69"/>
    </row>
    <row r="8140" spans="64:64">
      <c r="BL8140" s="69"/>
    </row>
    <row r="8141" spans="64:64">
      <c r="BL8141" s="69"/>
    </row>
    <row r="8142" spans="64:64">
      <c r="BL8142" s="69"/>
    </row>
    <row r="8143" spans="64:64">
      <c r="BL8143" s="69"/>
    </row>
    <row r="8144" spans="64:64">
      <c r="BL8144" s="69"/>
    </row>
    <row r="8145" spans="64:64">
      <c r="BL8145" s="69"/>
    </row>
    <row r="8146" spans="64:64">
      <c r="BL8146" s="69"/>
    </row>
    <row r="8147" spans="64:64">
      <c r="BL8147" s="69"/>
    </row>
    <row r="8148" spans="64:64">
      <c r="BL8148" s="69"/>
    </row>
    <row r="8149" spans="64:64">
      <c r="BL8149" s="69"/>
    </row>
    <row r="8150" spans="64:64">
      <c r="BL8150" s="69"/>
    </row>
    <row r="8151" spans="64:64">
      <c r="BL8151" s="69"/>
    </row>
    <row r="8152" spans="64:64">
      <c r="BL8152" s="69"/>
    </row>
    <row r="8153" spans="64:64">
      <c r="BL8153" s="69"/>
    </row>
    <row r="8154" spans="64:64">
      <c r="BL8154" s="69"/>
    </row>
    <row r="8155" spans="64:64">
      <c r="BL8155" s="69"/>
    </row>
    <row r="8156" spans="64:64">
      <c r="BL8156" s="69"/>
    </row>
    <row r="8157" spans="64:64">
      <c r="BL8157" s="69"/>
    </row>
    <row r="8158" spans="64:64">
      <c r="BL8158" s="69"/>
    </row>
    <row r="8159" spans="64:64">
      <c r="BL8159" s="69"/>
    </row>
    <row r="8160" spans="64:64">
      <c r="BL8160" s="69"/>
    </row>
    <row r="8161" spans="64:64">
      <c r="BL8161" s="69"/>
    </row>
    <row r="8162" spans="64:64">
      <c r="BL8162" s="69"/>
    </row>
    <row r="8163" spans="64:64">
      <c r="BL8163" s="69"/>
    </row>
    <row r="8164" spans="64:64">
      <c r="BL8164" s="69"/>
    </row>
    <row r="8165" spans="64:64">
      <c r="BL8165" s="69"/>
    </row>
    <row r="8166" spans="64:64">
      <c r="BL8166" s="69"/>
    </row>
    <row r="8167" spans="64:64">
      <c r="BL8167" s="69"/>
    </row>
    <row r="8168" spans="64:64">
      <c r="BL8168" s="69"/>
    </row>
    <row r="8169" spans="64:64">
      <c r="BL8169" s="69"/>
    </row>
    <row r="8170" spans="64:64">
      <c r="BL8170" s="69"/>
    </row>
    <row r="8171" spans="64:64">
      <c r="BL8171" s="69"/>
    </row>
    <row r="8172" spans="64:64">
      <c r="BL8172" s="69"/>
    </row>
    <row r="8173" spans="64:64">
      <c r="BL8173" s="69"/>
    </row>
    <row r="8174" spans="64:64">
      <c r="BL8174" s="69"/>
    </row>
    <row r="8175" spans="64:64">
      <c r="BL8175" s="69"/>
    </row>
    <row r="8176" spans="64:64">
      <c r="BL8176" s="69"/>
    </row>
    <row r="8177" spans="64:64">
      <c r="BL8177" s="69"/>
    </row>
    <row r="8178" spans="64:64">
      <c r="BL8178" s="69"/>
    </row>
    <row r="8179" spans="64:64">
      <c r="BL8179" s="69"/>
    </row>
    <row r="8180" spans="64:64">
      <c r="BL8180" s="69"/>
    </row>
    <row r="8181" spans="64:64">
      <c r="BL8181" s="69"/>
    </row>
    <row r="8182" spans="64:64">
      <c r="BL8182" s="69"/>
    </row>
    <row r="8183" spans="64:64">
      <c r="BL8183" s="69"/>
    </row>
    <row r="8184" spans="64:64">
      <c r="BL8184" s="69"/>
    </row>
    <row r="8185" spans="64:64">
      <c r="BL8185" s="69"/>
    </row>
    <row r="8186" spans="64:64">
      <c r="BL8186" s="69"/>
    </row>
    <row r="8187" spans="64:64">
      <c r="BL8187" s="69"/>
    </row>
    <row r="8188" spans="64:64">
      <c r="BL8188" s="69"/>
    </row>
    <row r="8189" spans="64:64">
      <c r="BL8189" s="69"/>
    </row>
    <row r="8190" spans="64:64">
      <c r="BL8190" s="69"/>
    </row>
    <row r="8191" spans="64:64">
      <c r="BL8191" s="69"/>
    </row>
    <row r="8192" spans="64:64">
      <c r="BL8192" s="69"/>
    </row>
    <row r="8193" spans="64:64">
      <c r="BL8193" s="69"/>
    </row>
    <row r="8194" spans="64:64">
      <c r="BL8194" s="69"/>
    </row>
    <row r="8195" spans="64:64">
      <c r="BL8195" s="69"/>
    </row>
    <row r="8196" spans="64:64">
      <c r="BL8196" s="69"/>
    </row>
    <row r="8197" spans="64:64">
      <c r="BL8197" s="69"/>
    </row>
    <row r="8198" spans="64:64">
      <c r="BL8198" s="69"/>
    </row>
    <row r="8199" spans="64:64">
      <c r="BL8199" s="69"/>
    </row>
    <row r="8200" spans="64:64">
      <c r="BL8200" s="69"/>
    </row>
    <row r="8201" spans="64:64">
      <c r="BL8201" s="69"/>
    </row>
    <row r="8202" spans="64:64">
      <c r="BL8202" s="69"/>
    </row>
    <row r="8203" spans="64:64">
      <c r="BL8203" s="69"/>
    </row>
    <row r="8204" spans="64:64">
      <c r="BL8204" s="69"/>
    </row>
    <row r="8205" spans="64:64">
      <c r="BL8205" s="69"/>
    </row>
    <row r="8206" spans="64:64">
      <c r="BL8206" s="69"/>
    </row>
    <row r="8207" spans="64:64">
      <c r="BL8207" s="69"/>
    </row>
    <row r="8208" spans="64:64">
      <c r="BL8208" s="69"/>
    </row>
    <row r="8209" spans="64:64">
      <c r="BL8209" s="69"/>
    </row>
    <row r="8210" spans="64:64">
      <c r="BL8210" s="69"/>
    </row>
    <row r="8211" spans="64:64">
      <c r="BL8211" s="69"/>
    </row>
    <row r="8212" spans="64:64">
      <c r="BL8212" s="69"/>
    </row>
    <row r="8213" spans="64:64">
      <c r="BL8213" s="69"/>
    </row>
    <row r="8214" spans="64:64">
      <c r="BL8214" s="69"/>
    </row>
    <row r="8215" spans="64:64">
      <c r="BL8215" s="69"/>
    </row>
    <row r="8216" spans="64:64">
      <c r="BL8216" s="69"/>
    </row>
    <row r="8217" spans="64:64">
      <c r="BL8217" s="69"/>
    </row>
    <row r="8218" spans="64:64">
      <c r="BL8218" s="69"/>
    </row>
    <row r="8219" spans="64:64">
      <c r="BL8219" s="69"/>
    </row>
    <row r="8220" spans="64:64">
      <c r="BL8220" s="69"/>
    </row>
    <row r="8221" spans="64:64">
      <c r="BL8221" s="69"/>
    </row>
    <row r="8222" spans="64:64">
      <c r="BL8222" s="69"/>
    </row>
    <row r="8223" spans="64:64">
      <c r="BL8223" s="69"/>
    </row>
    <row r="8224" spans="64:64">
      <c r="BL8224" s="69"/>
    </row>
    <row r="8225" spans="64:64">
      <c r="BL8225" s="69"/>
    </row>
    <row r="8226" spans="64:64">
      <c r="BL8226" s="69"/>
    </row>
    <row r="8227" spans="64:64">
      <c r="BL8227" s="69"/>
    </row>
    <row r="8228" spans="64:64">
      <c r="BL8228" s="69"/>
    </row>
    <row r="8229" spans="64:64">
      <c r="BL8229" s="69"/>
    </row>
    <row r="8230" spans="64:64">
      <c r="BL8230" s="69"/>
    </row>
    <row r="8231" spans="64:64">
      <c r="BL8231" s="69"/>
    </row>
    <row r="8232" spans="64:64">
      <c r="BL8232" s="69"/>
    </row>
    <row r="8233" spans="64:64">
      <c r="BL8233" s="69"/>
    </row>
    <row r="8234" spans="64:64">
      <c r="BL8234" s="69"/>
    </row>
    <row r="8235" spans="64:64">
      <c r="BL8235" s="69"/>
    </row>
    <row r="8236" spans="64:64">
      <c r="BL8236" s="69"/>
    </row>
    <row r="8237" spans="64:64">
      <c r="BL8237" s="69"/>
    </row>
    <row r="8238" spans="64:64">
      <c r="BL8238" s="69"/>
    </row>
    <row r="8239" spans="64:64">
      <c r="BL8239" s="69"/>
    </row>
    <row r="8240" spans="64:64">
      <c r="BL8240" s="69"/>
    </row>
    <row r="8241" spans="64:64">
      <c r="BL8241" s="69"/>
    </row>
    <row r="8242" spans="64:64">
      <c r="BL8242" s="69"/>
    </row>
    <row r="8243" spans="64:64">
      <c r="BL8243" s="69"/>
    </row>
    <row r="8244" spans="64:64">
      <c r="BL8244" s="69"/>
    </row>
    <row r="8245" spans="64:64">
      <c r="BL8245" s="69"/>
    </row>
    <row r="8246" spans="64:64">
      <c r="BL8246" s="69"/>
    </row>
    <row r="8247" spans="64:64">
      <c r="BL8247" s="69"/>
    </row>
    <row r="8248" spans="64:64">
      <c r="BL8248" s="69"/>
    </row>
    <row r="8249" spans="64:64">
      <c r="BL8249" s="69"/>
    </row>
    <row r="8250" spans="64:64">
      <c r="BL8250" s="69"/>
    </row>
    <row r="8251" spans="64:64">
      <c r="BL8251" s="69"/>
    </row>
    <row r="8252" spans="64:64">
      <c r="BL8252" s="69"/>
    </row>
    <row r="8253" spans="64:64">
      <c r="BL8253" s="69"/>
    </row>
    <row r="8254" spans="64:64">
      <c r="BL8254" s="69"/>
    </row>
    <row r="8255" spans="64:64">
      <c r="BL8255" s="69"/>
    </row>
    <row r="8256" spans="64:64">
      <c r="BL8256" s="69"/>
    </row>
    <row r="8257" spans="64:64">
      <c r="BL8257" s="69"/>
    </row>
    <row r="8258" spans="64:64">
      <c r="BL8258" s="69"/>
    </row>
    <row r="8259" spans="64:64">
      <c r="BL8259" s="69"/>
    </row>
    <row r="8260" spans="64:64">
      <c r="BL8260" s="69"/>
    </row>
    <row r="8261" spans="64:64">
      <c r="BL8261" s="69"/>
    </row>
    <row r="8262" spans="64:64">
      <c r="BL8262" s="69"/>
    </row>
    <row r="8263" spans="64:64">
      <c r="BL8263" s="69"/>
    </row>
    <row r="8264" spans="64:64">
      <c r="BL8264" s="69"/>
    </row>
    <row r="8265" spans="64:64">
      <c r="BL8265" s="69"/>
    </row>
    <row r="8266" spans="64:64">
      <c r="BL8266" s="69"/>
    </row>
    <row r="8267" spans="64:64">
      <c r="BL8267" s="69"/>
    </row>
    <row r="8268" spans="64:64">
      <c r="BL8268" s="69"/>
    </row>
    <row r="8269" spans="64:64">
      <c r="BL8269" s="69"/>
    </row>
    <row r="8270" spans="64:64">
      <c r="BL8270" s="69"/>
    </row>
    <row r="8271" spans="64:64">
      <c r="BL8271" s="69"/>
    </row>
    <row r="8272" spans="64:64">
      <c r="BL8272" s="69"/>
    </row>
    <row r="8273" spans="64:64">
      <c r="BL8273" s="69"/>
    </row>
    <row r="8274" spans="64:64">
      <c r="BL8274" s="69"/>
    </row>
    <row r="8275" spans="64:64">
      <c r="BL8275" s="69"/>
    </row>
    <row r="8276" spans="64:64">
      <c r="BL8276" s="69"/>
    </row>
    <row r="8277" spans="64:64">
      <c r="BL8277" s="69"/>
    </row>
    <row r="8278" spans="64:64">
      <c r="BL8278" s="69"/>
    </row>
    <row r="8279" spans="64:64">
      <c r="BL8279" s="69"/>
    </row>
    <row r="8280" spans="64:64">
      <c r="BL8280" s="69"/>
    </row>
    <row r="8281" spans="64:64">
      <c r="BL8281" s="69"/>
    </row>
    <row r="8282" spans="64:64">
      <c r="BL8282" s="69"/>
    </row>
    <row r="8283" spans="64:64">
      <c r="BL8283" s="69"/>
    </row>
    <row r="8284" spans="64:64">
      <c r="BL8284" s="69"/>
    </row>
    <row r="8285" spans="64:64">
      <c r="BL8285" s="69"/>
    </row>
    <row r="8286" spans="64:64">
      <c r="BL8286" s="69"/>
    </row>
    <row r="8287" spans="64:64">
      <c r="BL8287" s="69"/>
    </row>
    <row r="8288" spans="64:64">
      <c r="BL8288" s="69"/>
    </row>
    <row r="8289" spans="64:64">
      <c r="BL8289" s="69"/>
    </row>
    <row r="8290" spans="64:64">
      <c r="BL8290" s="69"/>
    </row>
    <row r="8291" spans="64:64">
      <c r="BL8291" s="69"/>
    </row>
    <row r="8292" spans="64:64">
      <c r="BL8292" s="69"/>
    </row>
    <row r="8293" spans="64:64">
      <c r="BL8293" s="69"/>
    </row>
    <row r="8294" spans="64:64">
      <c r="BL8294" s="69"/>
    </row>
    <row r="8295" spans="64:64">
      <c r="BL8295" s="69"/>
    </row>
    <row r="8296" spans="64:64">
      <c r="BL8296" s="69"/>
    </row>
    <row r="8297" spans="64:64">
      <c r="BL8297" s="69"/>
    </row>
    <row r="8298" spans="64:64">
      <c r="BL8298" s="69"/>
    </row>
    <row r="8299" spans="64:64">
      <c r="BL8299" s="69"/>
    </row>
    <row r="8300" spans="64:64">
      <c r="BL8300" s="69"/>
    </row>
    <row r="8301" spans="64:64">
      <c r="BL8301" s="69"/>
    </row>
    <row r="8302" spans="64:64">
      <c r="BL8302" s="69"/>
    </row>
    <row r="8303" spans="64:64">
      <c r="BL8303" s="69"/>
    </row>
    <row r="8304" spans="64:64">
      <c r="BL8304" s="69"/>
    </row>
    <row r="8305" spans="64:64">
      <c r="BL8305" s="69"/>
    </row>
    <row r="8306" spans="64:64">
      <c r="BL8306" s="69"/>
    </row>
    <row r="8307" spans="64:64">
      <c r="BL8307" s="69"/>
    </row>
    <row r="8308" spans="64:64">
      <c r="BL8308" s="69"/>
    </row>
    <row r="8309" spans="64:64">
      <c r="BL8309" s="69"/>
    </row>
    <row r="8310" spans="64:64">
      <c r="BL8310" s="69"/>
    </row>
    <row r="8311" spans="64:64">
      <c r="BL8311" s="69"/>
    </row>
    <row r="8312" spans="64:64">
      <c r="BL8312" s="69"/>
    </row>
    <row r="8313" spans="64:64">
      <c r="BL8313" s="69"/>
    </row>
    <row r="8314" spans="64:64">
      <c r="BL8314" s="69"/>
    </row>
    <row r="8315" spans="64:64">
      <c r="BL8315" s="69"/>
    </row>
    <row r="8316" spans="64:64">
      <c r="BL8316" s="69"/>
    </row>
    <row r="8317" spans="64:64">
      <c r="BL8317" s="69"/>
    </row>
    <row r="8318" spans="64:64">
      <c r="BL8318" s="69"/>
    </row>
    <row r="8319" spans="64:64">
      <c r="BL8319" s="69"/>
    </row>
    <row r="8320" spans="64:64">
      <c r="BL8320" s="69"/>
    </row>
    <row r="8321" spans="64:64">
      <c r="BL8321" s="69"/>
    </row>
    <row r="8322" spans="64:64">
      <c r="BL8322" s="69"/>
    </row>
    <row r="8323" spans="64:64">
      <c r="BL8323" s="69"/>
    </row>
    <row r="8324" spans="64:64">
      <c r="BL8324" s="69"/>
    </row>
    <row r="8325" spans="64:64">
      <c r="BL8325" s="69"/>
    </row>
    <row r="8326" spans="64:64">
      <c r="BL8326" s="69"/>
    </row>
    <row r="8327" spans="64:64">
      <c r="BL8327" s="69"/>
    </row>
    <row r="8328" spans="64:64">
      <c r="BL8328" s="69"/>
    </row>
    <row r="8329" spans="64:64">
      <c r="BL8329" s="69"/>
    </row>
    <row r="8330" spans="64:64">
      <c r="BL8330" s="69"/>
    </row>
    <row r="8331" spans="64:64">
      <c r="BL8331" s="69"/>
    </row>
    <row r="8332" spans="64:64">
      <c r="BL8332" s="69"/>
    </row>
    <row r="8333" spans="64:64">
      <c r="BL8333" s="69"/>
    </row>
    <row r="8334" spans="64:64">
      <c r="BL8334" s="69"/>
    </row>
    <row r="8335" spans="64:64">
      <c r="BL8335" s="69"/>
    </row>
    <row r="8336" spans="64:64">
      <c r="BL8336" s="69"/>
    </row>
    <row r="8337" spans="64:64">
      <c r="BL8337" s="69"/>
    </row>
    <row r="8338" spans="64:64">
      <c r="BL8338" s="69"/>
    </row>
    <row r="8339" spans="64:64">
      <c r="BL8339" s="69"/>
    </row>
    <row r="8340" spans="64:64">
      <c r="BL8340" s="69"/>
    </row>
    <row r="8341" spans="64:64">
      <c r="BL8341" s="69"/>
    </row>
    <row r="8342" spans="64:64">
      <c r="BL8342" s="69"/>
    </row>
    <row r="8343" spans="64:64">
      <c r="BL8343" s="69"/>
    </row>
    <row r="8344" spans="64:64">
      <c r="BL8344" s="69"/>
    </row>
    <row r="8345" spans="64:64">
      <c r="BL8345" s="69"/>
    </row>
    <row r="8346" spans="64:64">
      <c r="BL8346" s="69"/>
    </row>
    <row r="8347" spans="64:64">
      <c r="BL8347" s="69"/>
    </row>
    <row r="8348" spans="64:64">
      <c r="BL8348" s="69"/>
    </row>
    <row r="8349" spans="64:64">
      <c r="BL8349" s="69"/>
    </row>
    <row r="8350" spans="64:64">
      <c r="BL8350" s="69"/>
    </row>
    <row r="8351" spans="64:64">
      <c r="BL8351" s="69"/>
    </row>
    <row r="8352" spans="64:64">
      <c r="BL8352" s="69"/>
    </row>
    <row r="8353" spans="64:64">
      <c r="BL8353" s="69"/>
    </row>
    <row r="8354" spans="64:64">
      <c r="BL8354" s="69"/>
    </row>
    <row r="8355" spans="64:64">
      <c r="BL8355" s="69"/>
    </row>
    <row r="8356" spans="64:64">
      <c r="BL8356" s="69"/>
    </row>
    <row r="8357" spans="64:64">
      <c r="BL8357" s="69"/>
    </row>
    <row r="8358" spans="64:64">
      <c r="BL8358" s="69"/>
    </row>
    <row r="8359" spans="64:64">
      <c r="BL8359" s="69"/>
    </row>
    <row r="8360" spans="64:64">
      <c r="BL8360" s="69"/>
    </row>
    <row r="8361" spans="64:64">
      <c r="BL8361" s="69"/>
    </row>
    <row r="8362" spans="64:64">
      <c r="BL8362" s="69"/>
    </row>
    <row r="8363" spans="64:64">
      <c r="BL8363" s="69"/>
    </row>
    <row r="8364" spans="64:64">
      <c r="BL8364" s="69"/>
    </row>
    <row r="8365" spans="64:64">
      <c r="BL8365" s="69"/>
    </row>
    <row r="8366" spans="64:64">
      <c r="BL8366" s="69"/>
    </row>
    <row r="8367" spans="64:64">
      <c r="BL8367" s="69"/>
    </row>
    <row r="8368" spans="64:64">
      <c r="BL8368" s="69"/>
    </row>
    <row r="8369" spans="64:64">
      <c r="BL8369" s="69"/>
    </row>
    <row r="8370" spans="64:64">
      <c r="BL8370" s="69"/>
    </row>
    <row r="8371" spans="64:64">
      <c r="BL8371" s="69"/>
    </row>
    <row r="8372" spans="64:64">
      <c r="BL8372" s="69"/>
    </row>
    <row r="8373" spans="64:64">
      <c r="BL8373" s="69"/>
    </row>
    <row r="8374" spans="64:64">
      <c r="BL8374" s="69"/>
    </row>
    <row r="8375" spans="64:64">
      <c r="BL8375" s="69"/>
    </row>
    <row r="8376" spans="64:64">
      <c r="BL8376" s="69"/>
    </row>
    <row r="8377" spans="64:64">
      <c r="BL8377" s="69"/>
    </row>
    <row r="8378" spans="64:64">
      <c r="BL8378" s="69"/>
    </row>
    <row r="8379" spans="64:64">
      <c r="BL8379" s="69"/>
    </row>
    <row r="8380" spans="64:64">
      <c r="BL8380" s="69"/>
    </row>
    <row r="8381" spans="64:64">
      <c r="BL8381" s="69"/>
    </row>
    <row r="8382" spans="64:64">
      <c r="BL8382" s="69"/>
    </row>
    <row r="8383" spans="64:64">
      <c r="BL8383" s="69"/>
    </row>
    <row r="8384" spans="64:64">
      <c r="BL8384" s="69"/>
    </row>
    <row r="8385" spans="64:64">
      <c r="BL8385" s="69"/>
    </row>
    <row r="8386" spans="64:64">
      <c r="BL8386" s="69"/>
    </row>
    <row r="8387" spans="64:64">
      <c r="BL8387" s="69"/>
    </row>
    <row r="8388" spans="64:64">
      <c r="BL8388" s="69"/>
    </row>
    <row r="8389" spans="64:64">
      <c r="BL8389" s="69"/>
    </row>
    <row r="8390" spans="64:64">
      <c r="BL8390" s="69"/>
    </row>
    <row r="8391" spans="64:64">
      <c r="BL8391" s="69"/>
    </row>
    <row r="8392" spans="64:64">
      <c r="BL8392" s="69"/>
    </row>
    <row r="8393" spans="64:64">
      <c r="BL8393" s="69"/>
    </row>
    <row r="8394" spans="64:64">
      <c r="BL8394" s="69"/>
    </row>
    <row r="8395" spans="64:64">
      <c r="BL8395" s="69"/>
    </row>
    <row r="8396" spans="64:64">
      <c r="BL8396" s="69"/>
    </row>
    <row r="8397" spans="64:64">
      <c r="BL8397" s="69"/>
    </row>
    <row r="8398" spans="64:64">
      <c r="BL8398" s="69"/>
    </row>
    <row r="8399" spans="64:64">
      <c r="BL8399" s="69"/>
    </row>
    <row r="8400" spans="64:64">
      <c r="BL8400" s="69"/>
    </row>
    <row r="8401" spans="64:64">
      <c r="BL8401" s="69"/>
    </row>
    <row r="8402" spans="64:64">
      <c r="BL8402" s="69"/>
    </row>
    <row r="8403" spans="64:64">
      <c r="BL8403" s="69"/>
    </row>
    <row r="8404" spans="64:64">
      <c r="BL8404" s="69"/>
    </row>
    <row r="8405" spans="64:64">
      <c r="BL8405" s="69"/>
    </row>
    <row r="8406" spans="64:64">
      <c r="BL8406" s="69"/>
    </row>
    <row r="8407" spans="64:64">
      <c r="BL8407" s="69"/>
    </row>
    <row r="8408" spans="64:64">
      <c r="BL8408" s="69"/>
    </row>
    <row r="8409" spans="64:64">
      <c r="BL8409" s="69"/>
    </row>
    <row r="8410" spans="64:64">
      <c r="BL8410" s="69"/>
    </row>
    <row r="8411" spans="64:64">
      <c r="BL8411" s="69"/>
    </row>
    <row r="8412" spans="64:64">
      <c r="BL8412" s="69"/>
    </row>
    <row r="8413" spans="64:64">
      <c r="BL8413" s="69"/>
    </row>
    <row r="8414" spans="64:64">
      <c r="BL8414" s="69"/>
    </row>
    <row r="8415" spans="64:64">
      <c r="BL8415" s="69"/>
    </row>
    <row r="8416" spans="64:64">
      <c r="BL8416" s="69"/>
    </row>
    <row r="8417" spans="64:64">
      <c r="BL8417" s="69"/>
    </row>
    <row r="8418" spans="64:64">
      <c r="BL8418" s="69"/>
    </row>
    <row r="8419" spans="64:64">
      <c r="BL8419" s="69"/>
    </row>
    <row r="8420" spans="64:64">
      <c r="BL8420" s="69"/>
    </row>
    <row r="8421" spans="64:64">
      <c r="BL8421" s="69"/>
    </row>
    <row r="8422" spans="64:64">
      <c r="BL8422" s="69"/>
    </row>
    <row r="8423" spans="64:64">
      <c r="BL8423" s="69"/>
    </row>
    <row r="8424" spans="64:64">
      <c r="BL8424" s="69"/>
    </row>
    <row r="8425" spans="64:64">
      <c r="BL8425" s="69"/>
    </row>
    <row r="8426" spans="64:64">
      <c r="BL8426" s="69"/>
    </row>
    <row r="8427" spans="64:64">
      <c r="BL8427" s="69"/>
    </row>
    <row r="8428" spans="64:64">
      <c r="BL8428" s="69"/>
    </row>
    <row r="8429" spans="64:64">
      <c r="BL8429" s="69"/>
    </row>
    <row r="8430" spans="64:64">
      <c r="BL8430" s="69"/>
    </row>
    <row r="8431" spans="64:64">
      <c r="BL8431" s="69"/>
    </row>
    <row r="8432" spans="64:64">
      <c r="BL8432" s="69"/>
    </row>
    <row r="8433" spans="64:64">
      <c r="BL8433" s="69"/>
    </row>
    <row r="8434" spans="64:64">
      <c r="BL8434" s="69"/>
    </row>
    <row r="8435" spans="64:64">
      <c r="BL8435" s="69"/>
    </row>
    <row r="8436" spans="64:64">
      <c r="BL8436" s="69"/>
    </row>
    <row r="8437" spans="64:64">
      <c r="BL8437" s="69"/>
    </row>
    <row r="8438" spans="64:64">
      <c r="BL8438" s="69"/>
    </row>
    <row r="8439" spans="64:64">
      <c r="BL8439" s="69"/>
    </row>
    <row r="8440" spans="64:64">
      <c r="BL8440" s="69"/>
    </row>
    <row r="8441" spans="64:64">
      <c r="BL8441" s="69"/>
    </row>
    <row r="8442" spans="64:64">
      <c r="BL8442" s="69"/>
    </row>
    <row r="8443" spans="64:64">
      <c r="BL8443" s="69"/>
    </row>
    <row r="8444" spans="64:64">
      <c r="BL8444" s="69"/>
    </row>
    <row r="8445" spans="64:64">
      <c r="BL8445" s="69"/>
    </row>
    <row r="8446" spans="64:64">
      <c r="BL8446" s="69"/>
    </row>
    <row r="8447" spans="64:64">
      <c r="BL8447" s="69"/>
    </row>
    <row r="8448" spans="64:64">
      <c r="BL8448" s="69"/>
    </row>
    <row r="8449" spans="64:64">
      <c r="BL8449" s="69"/>
    </row>
    <row r="8450" spans="64:64">
      <c r="BL8450" s="69"/>
    </row>
    <row r="8451" spans="64:64">
      <c r="BL8451" s="69"/>
    </row>
    <row r="8452" spans="64:64">
      <c r="BL8452" s="69"/>
    </row>
    <row r="8453" spans="64:64">
      <c r="BL8453" s="69"/>
    </row>
    <row r="8454" spans="64:64">
      <c r="BL8454" s="69"/>
    </row>
    <row r="8455" spans="64:64">
      <c r="BL8455" s="69"/>
    </row>
    <row r="8456" spans="64:64">
      <c r="BL8456" s="69"/>
    </row>
    <row r="8457" spans="64:64">
      <c r="BL8457" s="69"/>
    </row>
    <row r="8458" spans="64:64">
      <c r="BL8458" s="69"/>
    </row>
    <row r="8459" spans="64:64">
      <c r="BL8459" s="69"/>
    </row>
    <row r="8460" spans="64:64">
      <c r="BL8460" s="69"/>
    </row>
    <row r="8461" spans="64:64">
      <c r="BL8461" s="69"/>
    </row>
    <row r="8462" spans="64:64">
      <c r="BL8462" s="69"/>
    </row>
    <row r="8463" spans="64:64">
      <c r="BL8463" s="69"/>
    </row>
    <row r="8464" spans="64:64">
      <c r="BL8464" s="69"/>
    </row>
    <row r="8465" spans="64:64">
      <c r="BL8465" s="69"/>
    </row>
    <row r="8466" spans="64:64">
      <c r="BL8466" s="69"/>
    </row>
    <row r="8467" spans="64:64">
      <c r="BL8467" s="69"/>
    </row>
    <row r="8468" spans="64:64">
      <c r="BL8468" s="69"/>
    </row>
    <row r="8469" spans="64:64">
      <c r="BL8469" s="69"/>
    </row>
    <row r="8470" spans="64:64">
      <c r="BL8470" s="69"/>
    </row>
    <row r="8471" spans="64:64">
      <c r="BL8471" s="69"/>
    </row>
    <row r="8472" spans="64:64">
      <c r="BL8472" s="69"/>
    </row>
    <row r="8473" spans="64:64">
      <c r="BL8473" s="69"/>
    </row>
    <row r="8474" spans="64:64">
      <c r="BL8474" s="69"/>
    </row>
    <row r="8475" spans="64:64">
      <c r="BL8475" s="69"/>
    </row>
    <row r="8476" spans="64:64">
      <c r="BL8476" s="69"/>
    </row>
    <row r="8477" spans="64:64">
      <c r="BL8477" s="69"/>
    </row>
    <row r="8478" spans="64:64">
      <c r="BL8478" s="69"/>
    </row>
    <row r="8479" spans="64:64">
      <c r="BL8479" s="69"/>
    </row>
    <row r="8480" spans="64:64">
      <c r="BL8480" s="69"/>
    </row>
    <row r="8481" spans="64:64">
      <c r="BL8481" s="69"/>
    </row>
    <row r="8482" spans="64:64">
      <c r="BL8482" s="69"/>
    </row>
    <row r="8483" spans="64:64">
      <c r="BL8483" s="69"/>
    </row>
    <row r="8484" spans="64:64">
      <c r="BL8484" s="69"/>
    </row>
    <row r="8485" spans="64:64">
      <c r="BL8485" s="69"/>
    </row>
    <row r="8486" spans="64:64">
      <c r="BL8486" s="69"/>
    </row>
    <row r="8487" spans="64:64">
      <c r="BL8487" s="69"/>
    </row>
    <row r="8488" spans="64:64">
      <c r="BL8488" s="69"/>
    </row>
    <row r="8489" spans="64:64">
      <c r="BL8489" s="69"/>
    </row>
    <row r="8490" spans="64:64">
      <c r="BL8490" s="69"/>
    </row>
    <row r="8491" spans="64:64">
      <c r="BL8491" s="69"/>
    </row>
    <row r="8492" spans="64:64">
      <c r="BL8492" s="69"/>
    </row>
    <row r="8493" spans="64:64">
      <c r="BL8493" s="69"/>
    </row>
    <row r="8494" spans="64:64">
      <c r="BL8494" s="69"/>
    </row>
    <row r="8495" spans="64:64">
      <c r="BL8495" s="69"/>
    </row>
    <row r="8496" spans="64:64">
      <c r="BL8496" s="69"/>
    </row>
    <row r="8497" spans="64:64">
      <c r="BL8497" s="69"/>
    </row>
    <row r="8498" spans="64:64">
      <c r="BL8498" s="69"/>
    </row>
    <row r="8499" spans="64:64">
      <c r="BL8499" s="69"/>
    </row>
    <row r="8500" spans="64:64">
      <c r="BL8500" s="69"/>
    </row>
    <row r="8501" spans="64:64">
      <c r="BL8501" s="69"/>
    </row>
    <row r="8502" spans="64:64">
      <c r="BL8502" s="69"/>
    </row>
    <row r="8503" spans="64:64">
      <c r="BL8503" s="69"/>
    </row>
    <row r="8504" spans="64:64">
      <c r="BL8504" s="69"/>
    </row>
    <row r="8505" spans="64:64">
      <c r="BL8505" s="69"/>
    </row>
    <row r="8506" spans="64:64">
      <c r="BL8506" s="69"/>
    </row>
    <row r="8507" spans="64:64">
      <c r="BL8507" s="69"/>
    </row>
    <row r="8508" spans="64:64">
      <c r="BL8508" s="69"/>
    </row>
    <row r="8509" spans="64:64">
      <c r="BL8509" s="69"/>
    </row>
    <row r="8510" spans="64:64">
      <c r="BL8510" s="69"/>
    </row>
    <row r="8511" spans="64:64">
      <c r="BL8511" s="69"/>
    </row>
    <row r="8512" spans="64:64">
      <c r="BL8512" s="69"/>
    </row>
    <row r="8513" spans="64:64">
      <c r="BL8513" s="69"/>
    </row>
    <row r="8514" spans="64:64">
      <c r="BL8514" s="69"/>
    </row>
    <row r="8515" spans="64:64">
      <c r="BL8515" s="69"/>
    </row>
    <row r="8516" spans="64:64">
      <c r="BL8516" s="69"/>
    </row>
    <row r="8517" spans="64:64">
      <c r="BL8517" s="69"/>
    </row>
    <row r="8518" spans="64:64">
      <c r="BL8518" s="69"/>
    </row>
    <row r="8519" spans="64:64">
      <c r="BL8519" s="69"/>
    </row>
    <row r="8520" spans="64:64">
      <c r="BL8520" s="69"/>
    </row>
    <row r="8521" spans="64:64">
      <c r="BL8521" s="69"/>
    </row>
    <row r="8522" spans="64:64">
      <c r="BL8522" s="69"/>
    </row>
    <row r="8523" spans="64:64">
      <c r="BL8523" s="69"/>
    </row>
    <row r="8524" spans="64:64">
      <c r="BL8524" s="69"/>
    </row>
    <row r="8525" spans="64:64">
      <c r="BL8525" s="69"/>
    </row>
    <row r="8526" spans="64:64">
      <c r="BL8526" s="69"/>
    </row>
    <row r="8527" spans="64:64">
      <c r="BL8527" s="69"/>
    </row>
    <row r="8528" spans="64:64">
      <c r="BL8528" s="69"/>
    </row>
    <row r="8529" spans="64:64">
      <c r="BL8529" s="69"/>
    </row>
    <row r="8530" spans="64:64">
      <c r="BL8530" s="69"/>
    </row>
    <row r="8531" spans="64:64">
      <c r="BL8531" s="69"/>
    </row>
    <row r="8532" spans="64:64">
      <c r="BL8532" s="69"/>
    </row>
    <row r="8533" spans="64:64">
      <c r="BL8533" s="69"/>
    </row>
    <row r="8534" spans="64:64">
      <c r="BL8534" s="69"/>
    </row>
    <row r="8535" spans="64:64">
      <c r="BL8535" s="69"/>
    </row>
    <row r="8536" spans="64:64">
      <c r="BL8536" s="69"/>
    </row>
    <row r="8537" spans="64:64">
      <c r="BL8537" s="69"/>
    </row>
    <row r="8538" spans="64:64">
      <c r="BL8538" s="69"/>
    </row>
    <row r="8539" spans="64:64">
      <c r="BL8539" s="69"/>
    </row>
    <row r="8540" spans="64:64">
      <c r="BL8540" s="69"/>
    </row>
    <row r="8541" spans="64:64">
      <c r="BL8541" s="69"/>
    </row>
    <row r="8542" spans="64:64">
      <c r="BL8542" s="69"/>
    </row>
    <row r="8543" spans="64:64">
      <c r="BL8543" s="69"/>
    </row>
    <row r="8544" spans="64:64">
      <c r="BL8544" s="69"/>
    </row>
    <row r="8545" spans="64:64">
      <c r="BL8545" s="69"/>
    </row>
    <row r="8546" spans="64:64">
      <c r="BL8546" s="69"/>
    </row>
    <row r="8547" spans="64:64">
      <c r="BL8547" s="69"/>
    </row>
    <row r="8548" spans="64:64">
      <c r="BL8548" s="69"/>
    </row>
    <row r="8549" spans="64:64">
      <c r="BL8549" s="69"/>
    </row>
    <row r="8550" spans="64:64">
      <c r="BL8550" s="69"/>
    </row>
    <row r="8551" spans="64:64">
      <c r="BL8551" s="69"/>
    </row>
    <row r="8552" spans="64:64">
      <c r="BL8552" s="69"/>
    </row>
    <row r="8553" spans="64:64">
      <c r="BL8553" s="69"/>
    </row>
    <row r="8554" spans="64:64">
      <c r="BL8554" s="69"/>
    </row>
    <row r="8555" spans="64:64">
      <c r="BL8555" s="69"/>
    </row>
    <row r="8556" spans="64:64">
      <c r="BL8556" s="69"/>
    </row>
    <row r="8557" spans="64:64">
      <c r="BL8557" s="69"/>
    </row>
    <row r="8558" spans="64:64">
      <c r="BL8558" s="69"/>
    </row>
    <row r="8559" spans="64:64">
      <c r="BL8559" s="69"/>
    </row>
    <row r="8560" spans="64:64">
      <c r="BL8560" s="69"/>
    </row>
    <row r="8561" spans="64:64">
      <c r="BL8561" s="69"/>
    </row>
    <row r="8562" spans="64:64">
      <c r="BL8562" s="69"/>
    </row>
    <row r="8563" spans="64:64">
      <c r="BL8563" s="69"/>
    </row>
    <row r="8564" spans="64:64">
      <c r="BL8564" s="69"/>
    </row>
    <row r="8565" spans="64:64">
      <c r="BL8565" s="69"/>
    </row>
    <row r="8566" spans="64:64">
      <c r="BL8566" s="69"/>
    </row>
    <row r="8567" spans="64:64">
      <c r="BL8567" s="69"/>
    </row>
    <row r="8568" spans="64:64">
      <c r="BL8568" s="69"/>
    </row>
    <row r="8569" spans="64:64">
      <c r="BL8569" s="69"/>
    </row>
    <row r="8570" spans="64:64">
      <c r="BL8570" s="69"/>
    </row>
    <row r="8571" spans="64:64">
      <c r="BL8571" s="69"/>
    </row>
    <row r="8572" spans="64:64">
      <c r="BL8572" s="69"/>
    </row>
    <row r="8573" spans="64:64">
      <c r="BL8573" s="69"/>
    </row>
    <row r="8574" spans="64:64">
      <c r="BL8574" s="69"/>
    </row>
    <row r="8575" spans="64:64">
      <c r="BL8575" s="69"/>
    </row>
    <row r="8576" spans="64:64">
      <c r="BL8576" s="69"/>
    </row>
    <row r="8577" spans="64:64">
      <c r="BL8577" s="69"/>
    </row>
    <row r="8578" spans="64:64">
      <c r="BL8578" s="69"/>
    </row>
    <row r="8579" spans="64:64">
      <c r="BL8579" s="69"/>
    </row>
    <row r="8580" spans="64:64">
      <c r="BL8580" s="69"/>
    </row>
    <row r="8581" spans="64:64">
      <c r="BL8581" s="69"/>
    </row>
    <row r="8582" spans="64:64">
      <c r="BL8582" s="69"/>
    </row>
    <row r="8583" spans="64:64">
      <c r="BL8583" s="69"/>
    </row>
    <row r="8584" spans="64:64">
      <c r="BL8584" s="69"/>
    </row>
    <row r="8585" spans="64:64">
      <c r="BL8585" s="69"/>
    </row>
    <row r="8586" spans="64:64">
      <c r="BL8586" s="69"/>
    </row>
    <row r="8587" spans="64:64">
      <c r="BL8587" s="69"/>
    </row>
    <row r="8588" spans="64:64">
      <c r="BL8588" s="69"/>
    </row>
    <row r="8589" spans="64:64">
      <c r="BL8589" s="69"/>
    </row>
    <row r="8590" spans="64:64">
      <c r="BL8590" s="69"/>
    </row>
    <row r="8591" spans="64:64">
      <c r="BL8591" s="69"/>
    </row>
    <row r="8592" spans="64:64">
      <c r="BL8592" s="69"/>
    </row>
    <row r="8593" spans="64:64">
      <c r="BL8593" s="69"/>
    </row>
    <row r="8594" spans="64:64">
      <c r="BL8594" s="69"/>
    </row>
    <row r="8595" spans="64:64">
      <c r="BL8595" s="69"/>
    </row>
    <row r="8596" spans="64:64">
      <c r="BL8596" s="69"/>
    </row>
    <row r="8597" spans="64:64">
      <c r="BL8597" s="69"/>
    </row>
    <row r="8598" spans="64:64">
      <c r="BL8598" s="69"/>
    </row>
    <row r="8599" spans="64:64">
      <c r="BL8599" s="69"/>
    </row>
    <row r="8600" spans="64:64">
      <c r="BL8600" s="69"/>
    </row>
    <row r="8601" spans="64:64">
      <c r="BL8601" s="69"/>
    </row>
    <row r="8602" spans="64:64">
      <c r="BL8602" s="69"/>
    </row>
    <row r="8603" spans="64:64">
      <c r="BL8603" s="69"/>
    </row>
    <row r="8604" spans="64:64">
      <c r="BL8604" s="69"/>
    </row>
    <row r="8605" spans="64:64">
      <c r="BL8605" s="69"/>
    </row>
    <row r="8606" spans="64:64">
      <c r="BL8606" s="69"/>
    </row>
    <row r="8607" spans="64:64">
      <c r="BL8607" s="69"/>
    </row>
    <row r="8608" spans="64:64">
      <c r="BL8608" s="69"/>
    </row>
    <row r="8609" spans="64:64">
      <c r="BL8609" s="69"/>
    </row>
    <row r="8610" spans="64:64">
      <c r="BL8610" s="69"/>
    </row>
    <row r="8611" spans="64:64">
      <c r="BL8611" s="69"/>
    </row>
    <row r="8612" spans="64:64">
      <c r="BL8612" s="69"/>
    </row>
    <row r="8613" spans="64:64">
      <c r="BL8613" s="69"/>
    </row>
    <row r="8614" spans="64:64">
      <c r="BL8614" s="69"/>
    </row>
    <row r="8615" spans="64:64">
      <c r="BL8615" s="69"/>
    </row>
    <row r="8616" spans="64:64">
      <c r="BL8616" s="69"/>
    </row>
    <row r="8617" spans="64:64">
      <c r="BL8617" s="69"/>
    </row>
    <row r="8618" spans="64:64">
      <c r="BL8618" s="69"/>
    </row>
    <row r="8619" spans="64:64">
      <c r="BL8619" s="69"/>
    </row>
    <row r="8620" spans="64:64">
      <c r="BL8620" s="69"/>
    </row>
    <row r="8621" spans="64:64">
      <c r="BL8621" s="69"/>
    </row>
    <row r="8622" spans="64:64">
      <c r="BL8622" s="69"/>
    </row>
    <row r="8623" spans="64:64">
      <c r="BL8623" s="69"/>
    </row>
    <row r="8624" spans="64:64">
      <c r="BL8624" s="69"/>
    </row>
    <row r="8625" spans="64:64">
      <c r="BL8625" s="69"/>
    </row>
    <row r="8626" spans="64:64">
      <c r="BL8626" s="69"/>
    </row>
    <row r="8627" spans="64:64">
      <c r="BL8627" s="69"/>
    </row>
    <row r="8628" spans="64:64">
      <c r="BL8628" s="69"/>
    </row>
    <row r="8629" spans="64:64">
      <c r="BL8629" s="69"/>
    </row>
    <row r="8630" spans="64:64">
      <c r="BL8630" s="69"/>
    </row>
    <row r="8631" spans="64:64">
      <c r="BL8631" s="69"/>
    </row>
    <row r="8632" spans="64:64">
      <c r="BL8632" s="69"/>
    </row>
    <row r="8633" spans="64:64">
      <c r="BL8633" s="69"/>
    </row>
    <row r="8634" spans="64:64">
      <c r="BL8634" s="69"/>
    </row>
    <row r="8635" spans="64:64">
      <c r="BL8635" s="69"/>
    </row>
    <row r="8636" spans="64:64">
      <c r="BL8636" s="69"/>
    </row>
    <row r="8637" spans="64:64">
      <c r="BL8637" s="69"/>
    </row>
    <row r="8638" spans="64:64">
      <c r="BL8638" s="69"/>
    </row>
    <row r="8639" spans="64:64">
      <c r="BL8639" s="69"/>
    </row>
    <row r="8640" spans="64:64">
      <c r="BL8640" s="69"/>
    </row>
    <row r="8641" spans="64:64">
      <c r="BL8641" s="69"/>
    </row>
    <row r="8642" spans="64:64">
      <c r="BL8642" s="69"/>
    </row>
    <row r="8643" spans="64:64">
      <c r="BL8643" s="69"/>
    </row>
    <row r="8644" spans="64:64">
      <c r="BL8644" s="69"/>
    </row>
    <row r="8645" spans="64:64">
      <c r="BL8645" s="69"/>
    </row>
    <row r="8646" spans="64:64">
      <c r="BL8646" s="69"/>
    </row>
    <row r="8647" spans="64:64">
      <c r="BL8647" s="69"/>
    </row>
    <row r="8648" spans="64:64">
      <c r="BL8648" s="69"/>
    </row>
    <row r="8649" spans="64:64">
      <c r="BL8649" s="69"/>
    </row>
    <row r="8650" spans="64:64">
      <c r="BL8650" s="69"/>
    </row>
    <row r="8651" spans="64:64">
      <c r="BL8651" s="69"/>
    </row>
    <row r="8652" spans="64:64">
      <c r="BL8652" s="69"/>
    </row>
    <row r="8653" spans="64:64">
      <c r="BL8653" s="69"/>
    </row>
    <row r="8654" spans="64:64">
      <c r="BL8654" s="69"/>
    </row>
    <row r="8655" spans="64:64">
      <c r="BL8655" s="69"/>
    </row>
    <row r="8656" spans="64:64">
      <c r="BL8656" s="69"/>
    </row>
    <row r="8657" spans="64:64">
      <c r="BL8657" s="69"/>
    </row>
    <row r="8658" spans="64:64">
      <c r="BL8658" s="69"/>
    </row>
    <row r="8659" spans="64:64">
      <c r="BL8659" s="69"/>
    </row>
    <row r="8660" spans="64:64">
      <c r="BL8660" s="69"/>
    </row>
    <row r="8661" spans="64:64">
      <c r="BL8661" s="69"/>
    </row>
    <row r="8662" spans="64:64">
      <c r="BL8662" s="69"/>
    </row>
    <row r="8663" spans="64:64">
      <c r="BL8663" s="69"/>
    </row>
    <row r="8664" spans="64:64">
      <c r="BL8664" s="69"/>
    </row>
    <row r="8665" spans="64:64">
      <c r="BL8665" s="69"/>
    </row>
    <row r="8666" spans="64:64">
      <c r="BL8666" s="69"/>
    </row>
    <row r="8667" spans="64:64">
      <c r="BL8667" s="69"/>
    </row>
    <row r="8668" spans="64:64">
      <c r="BL8668" s="69"/>
    </row>
    <row r="8669" spans="64:64">
      <c r="BL8669" s="69"/>
    </row>
    <row r="8670" spans="64:64">
      <c r="BL8670" s="69"/>
    </row>
    <row r="8671" spans="64:64">
      <c r="BL8671" s="69"/>
    </row>
    <row r="8672" spans="64:64">
      <c r="BL8672" s="69"/>
    </row>
    <row r="8673" spans="64:64">
      <c r="BL8673" s="69"/>
    </row>
    <row r="8674" spans="64:64">
      <c r="BL8674" s="69"/>
    </row>
    <row r="8675" spans="64:64">
      <c r="BL8675" s="69"/>
    </row>
    <row r="8676" spans="64:64">
      <c r="BL8676" s="69"/>
    </row>
    <row r="8677" spans="64:64">
      <c r="BL8677" s="69"/>
    </row>
    <row r="8678" spans="64:64">
      <c r="BL8678" s="69"/>
    </row>
    <row r="8679" spans="64:64">
      <c r="BL8679" s="69"/>
    </row>
    <row r="8680" spans="64:64">
      <c r="BL8680" s="69"/>
    </row>
    <row r="8681" spans="64:64">
      <c r="BL8681" s="69"/>
    </row>
    <row r="8682" spans="64:64">
      <c r="BL8682" s="69"/>
    </row>
    <row r="8683" spans="64:64">
      <c r="BL8683" s="69"/>
    </row>
    <row r="8684" spans="64:64">
      <c r="BL8684" s="69"/>
    </row>
    <row r="8685" spans="64:64">
      <c r="BL8685" s="69"/>
    </row>
    <row r="8686" spans="64:64">
      <c r="BL8686" s="69"/>
    </row>
    <row r="8687" spans="64:64">
      <c r="BL8687" s="69"/>
    </row>
    <row r="8688" spans="64:64">
      <c r="BL8688" s="69"/>
    </row>
    <row r="8689" spans="64:64">
      <c r="BL8689" s="69"/>
    </row>
    <row r="8690" spans="64:64">
      <c r="BL8690" s="69"/>
    </row>
    <row r="8691" spans="64:64">
      <c r="BL8691" s="69"/>
    </row>
    <row r="8692" spans="64:64">
      <c r="BL8692" s="69"/>
    </row>
    <row r="8693" spans="64:64">
      <c r="BL8693" s="69"/>
    </row>
    <row r="8694" spans="64:64">
      <c r="BL8694" s="69"/>
    </row>
    <row r="8695" spans="64:64">
      <c r="BL8695" s="69"/>
    </row>
    <row r="8696" spans="64:64">
      <c r="BL8696" s="69"/>
    </row>
    <row r="8697" spans="64:64">
      <c r="BL8697" s="69"/>
    </row>
    <row r="8698" spans="64:64">
      <c r="BL8698" s="69"/>
    </row>
    <row r="8699" spans="64:64">
      <c r="BL8699" s="69"/>
    </row>
    <row r="8700" spans="64:64">
      <c r="BL8700" s="69"/>
    </row>
    <row r="8701" spans="64:64">
      <c r="BL8701" s="69"/>
    </row>
    <row r="8702" spans="64:64">
      <c r="BL8702" s="69"/>
    </row>
    <row r="8703" spans="64:64">
      <c r="BL8703" s="69"/>
    </row>
    <row r="8704" spans="64:64">
      <c r="BL8704" s="69"/>
    </row>
    <row r="8705" spans="64:64">
      <c r="BL8705" s="69"/>
    </row>
    <row r="8706" spans="64:64">
      <c r="BL8706" s="69"/>
    </row>
    <row r="8707" spans="64:64">
      <c r="BL8707" s="69"/>
    </row>
    <row r="8708" spans="64:64">
      <c r="BL8708" s="69"/>
    </row>
    <row r="8709" spans="64:64">
      <c r="BL8709" s="69"/>
    </row>
    <row r="8710" spans="64:64">
      <c r="BL8710" s="69"/>
    </row>
    <row r="8711" spans="64:64">
      <c r="BL8711" s="69"/>
    </row>
    <row r="8712" spans="64:64">
      <c r="BL8712" s="69"/>
    </row>
    <row r="8713" spans="64:64">
      <c r="BL8713" s="69"/>
    </row>
    <row r="8714" spans="64:64">
      <c r="BL8714" s="69"/>
    </row>
    <row r="8715" spans="64:64">
      <c r="BL8715" s="69"/>
    </row>
    <row r="8716" spans="64:64">
      <c r="BL8716" s="69"/>
    </row>
    <row r="8717" spans="64:64">
      <c r="BL8717" s="69"/>
    </row>
    <row r="8718" spans="64:64">
      <c r="BL8718" s="69"/>
    </row>
    <row r="8719" spans="64:64">
      <c r="BL8719" s="69"/>
    </row>
    <row r="8720" spans="64:64">
      <c r="BL8720" s="69"/>
    </row>
    <row r="8721" spans="64:64">
      <c r="BL8721" s="69"/>
    </row>
    <row r="8722" spans="64:64">
      <c r="BL8722" s="69"/>
    </row>
    <row r="8723" spans="64:64">
      <c r="BL8723" s="69"/>
    </row>
    <row r="8724" spans="64:64">
      <c r="BL8724" s="69"/>
    </row>
    <row r="8725" spans="64:64">
      <c r="BL8725" s="69"/>
    </row>
    <row r="8726" spans="64:64">
      <c r="BL8726" s="69"/>
    </row>
    <row r="8727" spans="64:64">
      <c r="BL8727" s="69"/>
    </row>
    <row r="8728" spans="64:64">
      <c r="BL8728" s="69"/>
    </row>
    <row r="8729" spans="64:64">
      <c r="BL8729" s="69"/>
    </row>
    <row r="8730" spans="64:64">
      <c r="BL8730" s="69"/>
    </row>
    <row r="8731" spans="64:64">
      <c r="BL8731" s="69"/>
    </row>
    <row r="8732" spans="64:64">
      <c r="BL8732" s="69"/>
    </row>
    <row r="8733" spans="64:64">
      <c r="BL8733" s="69"/>
    </row>
    <row r="8734" spans="64:64">
      <c r="BL8734" s="69"/>
    </row>
    <row r="8735" spans="64:64">
      <c r="BL8735" s="69"/>
    </row>
    <row r="8736" spans="64:64">
      <c r="BL8736" s="69"/>
    </row>
    <row r="8737" spans="64:64">
      <c r="BL8737" s="69"/>
    </row>
    <row r="8738" spans="64:64">
      <c r="BL8738" s="69"/>
    </row>
    <row r="8739" spans="64:64">
      <c r="BL8739" s="69"/>
    </row>
    <row r="8740" spans="64:64">
      <c r="BL8740" s="69"/>
    </row>
    <row r="8741" spans="64:64">
      <c r="BL8741" s="69"/>
    </row>
    <row r="8742" spans="64:64">
      <c r="BL8742" s="69"/>
    </row>
    <row r="8743" spans="64:64">
      <c r="BL8743" s="69"/>
    </row>
    <row r="8744" spans="64:64">
      <c r="BL8744" s="69"/>
    </row>
    <row r="8745" spans="64:64">
      <c r="BL8745" s="69"/>
    </row>
    <row r="8746" spans="64:64">
      <c r="BL8746" s="69"/>
    </row>
    <row r="8747" spans="64:64">
      <c r="BL8747" s="69"/>
    </row>
    <row r="8748" spans="64:64">
      <c r="BL8748" s="69"/>
    </row>
    <row r="8749" spans="64:64">
      <c r="BL8749" s="69"/>
    </row>
    <row r="8750" spans="64:64">
      <c r="BL8750" s="69"/>
    </row>
    <row r="8751" spans="64:64">
      <c r="BL8751" s="69"/>
    </row>
    <row r="8752" spans="64:64">
      <c r="BL8752" s="69"/>
    </row>
    <row r="8753" spans="64:64">
      <c r="BL8753" s="69"/>
    </row>
    <row r="8754" spans="64:64">
      <c r="BL8754" s="69"/>
    </row>
    <row r="8755" spans="64:64">
      <c r="BL8755" s="69"/>
    </row>
    <row r="8756" spans="64:64">
      <c r="BL8756" s="69"/>
    </row>
    <row r="8757" spans="64:64">
      <c r="BL8757" s="69"/>
    </row>
    <row r="8758" spans="64:64">
      <c r="BL8758" s="69"/>
    </row>
    <row r="8759" spans="64:64">
      <c r="BL8759" s="69"/>
    </row>
    <row r="8760" spans="64:64">
      <c r="BL8760" s="69"/>
    </row>
    <row r="8761" spans="64:64">
      <c r="BL8761" s="69"/>
    </row>
    <row r="8762" spans="64:64">
      <c r="BL8762" s="69"/>
    </row>
    <row r="8763" spans="64:64">
      <c r="BL8763" s="69"/>
    </row>
    <row r="8764" spans="64:64">
      <c r="BL8764" s="69"/>
    </row>
    <row r="8765" spans="64:64">
      <c r="BL8765" s="69"/>
    </row>
    <row r="8766" spans="64:64">
      <c r="BL8766" s="69"/>
    </row>
    <row r="8767" spans="64:64">
      <c r="BL8767" s="69"/>
    </row>
    <row r="8768" spans="64:64">
      <c r="BL8768" s="69"/>
    </row>
    <row r="8769" spans="64:64">
      <c r="BL8769" s="69"/>
    </row>
    <row r="8770" spans="64:64">
      <c r="BL8770" s="69"/>
    </row>
    <row r="8771" spans="64:64">
      <c r="BL8771" s="69"/>
    </row>
    <row r="8772" spans="64:64">
      <c r="BL8772" s="69"/>
    </row>
    <row r="8773" spans="64:64">
      <c r="BL8773" s="69"/>
    </row>
    <row r="8774" spans="64:64">
      <c r="BL8774" s="69"/>
    </row>
    <row r="8775" spans="64:64">
      <c r="BL8775" s="69"/>
    </row>
    <row r="8776" spans="64:64">
      <c r="BL8776" s="69"/>
    </row>
    <row r="8777" spans="64:64">
      <c r="BL8777" s="69"/>
    </row>
    <row r="8778" spans="64:64">
      <c r="BL8778" s="69"/>
    </row>
    <row r="8779" spans="64:64">
      <c r="BL8779" s="69"/>
    </row>
    <row r="8780" spans="64:64">
      <c r="BL8780" s="69"/>
    </row>
    <row r="8781" spans="64:64">
      <c r="BL8781" s="69"/>
    </row>
    <row r="8782" spans="64:64">
      <c r="BL8782" s="69"/>
    </row>
    <row r="8783" spans="64:64">
      <c r="BL8783" s="69"/>
    </row>
    <row r="8784" spans="64:64">
      <c r="BL8784" s="69"/>
    </row>
    <row r="8785" spans="64:64">
      <c r="BL8785" s="69"/>
    </row>
    <row r="8786" spans="64:64">
      <c r="BL8786" s="69"/>
    </row>
    <row r="8787" spans="64:64">
      <c r="BL8787" s="69"/>
    </row>
    <row r="8788" spans="64:64">
      <c r="BL8788" s="69"/>
    </row>
    <row r="8789" spans="64:64">
      <c r="BL8789" s="69"/>
    </row>
    <row r="8790" spans="64:64">
      <c r="BL8790" s="69"/>
    </row>
    <row r="8791" spans="64:64">
      <c r="BL8791" s="69"/>
    </row>
    <row r="8792" spans="64:64">
      <c r="BL8792" s="69"/>
    </row>
    <row r="8793" spans="64:64">
      <c r="BL8793" s="69"/>
    </row>
    <row r="8794" spans="64:64">
      <c r="BL8794" s="69"/>
    </row>
    <row r="8795" spans="64:64">
      <c r="BL8795" s="69"/>
    </row>
    <row r="8796" spans="64:64">
      <c r="BL8796" s="69"/>
    </row>
    <row r="8797" spans="64:64">
      <c r="BL8797" s="69"/>
    </row>
    <row r="8798" spans="64:64">
      <c r="BL8798" s="69"/>
    </row>
    <row r="8799" spans="64:64">
      <c r="BL8799" s="69"/>
    </row>
    <row r="8800" spans="64:64">
      <c r="BL8800" s="69"/>
    </row>
    <row r="8801" spans="64:64">
      <c r="BL8801" s="69"/>
    </row>
    <row r="8802" spans="64:64">
      <c r="BL8802" s="69"/>
    </row>
    <row r="8803" spans="64:64">
      <c r="BL8803" s="69"/>
    </row>
    <row r="8804" spans="64:64">
      <c r="BL8804" s="69"/>
    </row>
    <row r="8805" spans="64:64">
      <c r="BL8805" s="69"/>
    </row>
    <row r="8806" spans="64:64">
      <c r="BL8806" s="69"/>
    </row>
    <row r="8807" spans="64:64">
      <c r="BL8807" s="69"/>
    </row>
    <row r="8808" spans="64:64">
      <c r="BL8808" s="69"/>
    </row>
    <row r="8809" spans="64:64">
      <c r="BL8809" s="69"/>
    </row>
    <row r="8810" spans="64:64">
      <c r="BL8810" s="69"/>
    </row>
    <row r="8811" spans="64:64">
      <c r="BL8811" s="69"/>
    </row>
    <row r="8812" spans="64:64">
      <c r="BL8812" s="69"/>
    </row>
    <row r="8813" spans="64:64">
      <c r="BL8813" s="69"/>
    </row>
    <row r="8814" spans="64:64">
      <c r="BL8814" s="69"/>
    </row>
    <row r="8815" spans="64:64">
      <c r="BL8815" s="69"/>
    </row>
    <row r="8816" spans="64:64">
      <c r="BL8816" s="69"/>
    </row>
    <row r="8817" spans="64:64">
      <c r="BL8817" s="69"/>
    </row>
    <row r="8818" spans="64:64">
      <c r="BL8818" s="69"/>
    </row>
    <row r="8819" spans="64:64">
      <c r="BL8819" s="69"/>
    </row>
    <row r="8820" spans="64:64">
      <c r="BL8820" s="69"/>
    </row>
    <row r="8821" spans="64:64">
      <c r="BL8821" s="69"/>
    </row>
    <row r="8822" spans="64:64">
      <c r="BL8822" s="69"/>
    </row>
    <row r="8823" spans="64:64">
      <c r="BL8823" s="69"/>
    </row>
    <row r="8824" spans="64:64">
      <c r="BL8824" s="69"/>
    </row>
    <row r="8825" spans="64:64">
      <c r="BL8825" s="69"/>
    </row>
    <row r="8826" spans="64:64">
      <c r="BL8826" s="69"/>
    </row>
    <row r="8827" spans="64:64">
      <c r="BL8827" s="69"/>
    </row>
    <row r="8828" spans="64:64">
      <c r="BL8828" s="69"/>
    </row>
    <row r="8829" spans="64:64">
      <c r="BL8829" s="69"/>
    </row>
    <row r="8830" spans="64:64">
      <c r="BL8830" s="69"/>
    </row>
    <row r="8831" spans="64:64">
      <c r="BL8831" s="69"/>
    </row>
    <row r="8832" spans="64:64">
      <c r="BL8832" s="69"/>
    </row>
    <row r="8833" spans="64:64">
      <c r="BL8833" s="69"/>
    </row>
    <row r="8834" spans="64:64">
      <c r="BL8834" s="69"/>
    </row>
    <row r="8835" spans="64:64">
      <c r="BL8835" s="69"/>
    </row>
    <row r="8836" spans="64:64">
      <c r="BL8836" s="69"/>
    </row>
    <row r="8837" spans="64:64">
      <c r="BL8837" s="69"/>
    </row>
    <row r="8838" spans="64:64">
      <c r="BL8838" s="69"/>
    </row>
    <row r="8839" spans="64:64">
      <c r="BL8839" s="69"/>
    </row>
    <row r="8840" spans="64:64">
      <c r="BL8840" s="69"/>
    </row>
    <row r="8841" spans="64:64">
      <c r="BL8841" s="69"/>
    </row>
    <row r="8842" spans="64:64">
      <c r="BL8842" s="69"/>
    </row>
    <row r="8843" spans="64:64">
      <c r="BL8843" s="69"/>
    </row>
    <row r="8844" spans="64:64">
      <c r="BL8844" s="69"/>
    </row>
    <row r="8845" spans="64:64">
      <c r="BL8845" s="69"/>
    </row>
    <row r="8846" spans="64:64">
      <c r="BL8846" s="69"/>
    </row>
    <row r="8847" spans="64:64">
      <c r="BL8847" s="69"/>
    </row>
    <row r="8848" spans="64:64">
      <c r="BL8848" s="69"/>
    </row>
    <row r="8849" spans="64:64">
      <c r="BL8849" s="69"/>
    </row>
    <row r="8850" spans="64:64">
      <c r="BL8850" s="69"/>
    </row>
    <row r="8851" spans="64:64">
      <c r="BL8851" s="69"/>
    </row>
    <row r="8852" spans="64:64">
      <c r="BL8852" s="69"/>
    </row>
    <row r="8853" spans="64:64">
      <c r="BL8853" s="69"/>
    </row>
    <row r="8854" spans="64:64">
      <c r="BL8854" s="69"/>
    </row>
    <row r="8855" spans="64:64">
      <c r="BL8855" s="69"/>
    </row>
    <row r="8856" spans="64:64">
      <c r="BL8856" s="69"/>
    </row>
    <row r="8857" spans="64:64">
      <c r="BL8857" s="69"/>
    </row>
    <row r="8858" spans="64:64">
      <c r="BL8858" s="69"/>
    </row>
    <row r="8859" spans="64:64">
      <c r="BL8859" s="69"/>
    </row>
    <row r="8860" spans="64:64">
      <c r="BL8860" s="69"/>
    </row>
    <row r="8861" spans="64:64">
      <c r="BL8861" s="69"/>
    </row>
    <row r="8862" spans="64:64">
      <c r="BL8862" s="69"/>
    </row>
    <row r="8863" spans="64:64">
      <c r="BL8863" s="69"/>
    </row>
    <row r="8864" spans="64:64">
      <c r="BL8864" s="69"/>
    </row>
    <row r="8865" spans="64:64">
      <c r="BL8865" s="69"/>
    </row>
    <row r="8866" spans="64:64">
      <c r="BL8866" s="69"/>
    </row>
    <row r="8867" spans="64:64">
      <c r="BL8867" s="69"/>
    </row>
    <row r="8868" spans="64:64">
      <c r="BL8868" s="69"/>
    </row>
    <row r="8869" spans="64:64">
      <c r="BL8869" s="69"/>
    </row>
    <row r="8870" spans="64:64">
      <c r="BL8870" s="69"/>
    </row>
    <row r="8871" spans="64:64">
      <c r="BL8871" s="69"/>
    </row>
    <row r="8872" spans="64:64">
      <c r="BL8872" s="69"/>
    </row>
    <row r="8873" spans="64:64">
      <c r="BL8873" s="69"/>
    </row>
    <row r="8874" spans="64:64">
      <c r="BL8874" s="69"/>
    </row>
    <row r="8875" spans="64:64">
      <c r="BL8875" s="69"/>
    </row>
    <row r="8876" spans="64:64">
      <c r="BL8876" s="69"/>
    </row>
    <row r="8877" spans="64:64">
      <c r="BL8877" s="69"/>
    </row>
    <row r="8878" spans="64:64">
      <c r="BL8878" s="69"/>
    </row>
    <row r="8879" spans="64:64">
      <c r="BL8879" s="69"/>
    </row>
    <row r="8880" spans="64:64">
      <c r="BL8880" s="69"/>
    </row>
    <row r="8881" spans="64:64">
      <c r="BL8881" s="69"/>
    </row>
    <row r="8882" spans="64:64">
      <c r="BL8882" s="69"/>
    </row>
    <row r="8883" spans="64:64">
      <c r="BL8883" s="69"/>
    </row>
    <row r="8884" spans="64:64">
      <c r="BL8884" s="69"/>
    </row>
    <row r="8885" spans="64:64">
      <c r="BL8885" s="69"/>
    </row>
    <row r="8886" spans="64:64">
      <c r="BL8886" s="69"/>
    </row>
    <row r="8887" spans="64:64">
      <c r="BL8887" s="69"/>
    </row>
    <row r="8888" spans="64:64">
      <c r="BL8888" s="69"/>
    </row>
    <row r="8889" spans="64:64">
      <c r="BL8889" s="69"/>
    </row>
    <row r="8890" spans="64:64">
      <c r="BL8890" s="69"/>
    </row>
    <row r="8891" spans="64:64">
      <c r="BL8891" s="69"/>
    </row>
    <row r="8892" spans="64:64">
      <c r="BL8892" s="69"/>
    </row>
    <row r="8893" spans="64:64">
      <c r="BL8893" s="69"/>
    </row>
    <row r="8894" spans="64:64">
      <c r="BL8894" s="69"/>
    </row>
    <row r="8895" spans="64:64">
      <c r="BL8895" s="69"/>
    </row>
    <row r="8896" spans="64:64">
      <c r="BL8896" s="69"/>
    </row>
    <row r="8897" spans="64:64">
      <c r="BL8897" s="69"/>
    </row>
    <row r="8898" spans="64:64">
      <c r="BL8898" s="69"/>
    </row>
    <row r="8899" spans="64:64">
      <c r="BL8899" s="69"/>
    </row>
    <row r="8900" spans="64:64">
      <c r="BL8900" s="69"/>
    </row>
    <row r="8901" spans="64:64">
      <c r="BL8901" s="69"/>
    </row>
    <row r="8902" spans="64:64">
      <c r="BL8902" s="69"/>
    </row>
    <row r="8903" spans="64:64">
      <c r="BL8903" s="69"/>
    </row>
    <row r="8904" spans="64:64">
      <c r="BL8904" s="69"/>
    </row>
    <row r="8905" spans="64:64">
      <c r="BL8905" s="69"/>
    </row>
    <row r="8906" spans="64:64">
      <c r="BL8906" s="69"/>
    </row>
    <row r="8907" spans="64:64">
      <c r="BL8907" s="69"/>
    </row>
    <row r="8908" spans="64:64">
      <c r="BL8908" s="69"/>
    </row>
    <row r="8909" spans="64:64">
      <c r="BL8909" s="69"/>
    </row>
    <row r="8910" spans="64:64">
      <c r="BL8910" s="69"/>
    </row>
    <row r="8911" spans="64:64">
      <c r="BL8911" s="69"/>
    </row>
    <row r="8912" spans="64:64">
      <c r="BL8912" s="69"/>
    </row>
    <row r="8913" spans="64:64">
      <c r="BL8913" s="69"/>
    </row>
    <row r="8914" spans="64:64">
      <c r="BL8914" s="69"/>
    </row>
    <row r="8915" spans="64:64">
      <c r="BL8915" s="69"/>
    </row>
    <row r="8916" spans="64:64">
      <c r="BL8916" s="69"/>
    </row>
    <row r="8917" spans="64:64">
      <c r="BL8917" s="69"/>
    </row>
    <row r="8918" spans="64:64">
      <c r="BL8918" s="69"/>
    </row>
    <row r="8919" spans="64:64">
      <c r="BL8919" s="69"/>
    </row>
    <row r="8920" spans="64:64">
      <c r="BL8920" s="69"/>
    </row>
    <row r="8921" spans="64:64">
      <c r="BL8921" s="69"/>
    </row>
    <row r="8922" spans="64:64">
      <c r="BL8922" s="69"/>
    </row>
    <row r="8923" spans="64:64">
      <c r="BL8923" s="69"/>
    </row>
    <row r="8924" spans="64:64">
      <c r="BL8924" s="69"/>
    </row>
    <row r="8925" spans="64:64">
      <c r="BL8925" s="69"/>
    </row>
    <row r="8926" spans="64:64">
      <c r="BL8926" s="69"/>
    </row>
    <row r="8927" spans="64:64">
      <c r="BL8927" s="69"/>
    </row>
    <row r="8928" spans="64:64">
      <c r="BL8928" s="69"/>
    </row>
    <row r="8929" spans="64:64">
      <c r="BL8929" s="69"/>
    </row>
    <row r="8930" spans="64:64">
      <c r="BL8930" s="69"/>
    </row>
    <row r="8931" spans="64:64">
      <c r="BL8931" s="69"/>
    </row>
    <row r="8932" spans="64:64">
      <c r="BL8932" s="69"/>
    </row>
    <row r="8933" spans="64:64">
      <c r="BL8933" s="69"/>
    </row>
    <row r="8934" spans="64:64">
      <c r="BL8934" s="69"/>
    </row>
    <row r="8935" spans="64:64">
      <c r="BL8935" s="69"/>
    </row>
    <row r="8936" spans="64:64">
      <c r="BL8936" s="69"/>
    </row>
    <row r="8937" spans="64:64">
      <c r="BL8937" s="69"/>
    </row>
    <row r="8938" spans="64:64">
      <c r="BL8938" s="69"/>
    </row>
    <row r="8939" spans="64:64">
      <c r="BL8939" s="69"/>
    </row>
    <row r="8940" spans="64:64">
      <c r="BL8940" s="69"/>
    </row>
    <row r="8941" spans="64:64">
      <c r="BL8941" s="69"/>
    </row>
    <row r="8942" spans="64:64">
      <c r="BL8942" s="69"/>
    </row>
    <row r="8943" spans="64:64">
      <c r="BL8943" s="69"/>
    </row>
    <row r="8944" spans="64:64">
      <c r="BL8944" s="69"/>
    </row>
    <row r="8945" spans="64:64">
      <c r="BL8945" s="69"/>
    </row>
    <row r="8946" spans="64:64">
      <c r="BL8946" s="69"/>
    </row>
    <row r="8947" spans="64:64">
      <c r="BL8947" s="69"/>
    </row>
    <row r="8948" spans="64:64">
      <c r="BL8948" s="69"/>
    </row>
    <row r="8949" spans="64:64">
      <c r="BL8949" s="69"/>
    </row>
    <row r="8950" spans="64:64">
      <c r="BL8950" s="69"/>
    </row>
    <row r="8951" spans="64:64">
      <c r="BL8951" s="69"/>
    </row>
    <row r="8952" spans="64:64">
      <c r="BL8952" s="69"/>
    </row>
    <row r="8953" spans="64:64">
      <c r="BL8953" s="69"/>
    </row>
    <row r="8954" spans="64:64">
      <c r="BL8954" s="69"/>
    </row>
    <row r="8955" spans="64:64">
      <c r="BL8955" s="69"/>
    </row>
    <row r="8956" spans="64:64">
      <c r="BL8956" s="69"/>
    </row>
    <row r="8957" spans="64:64">
      <c r="BL8957" s="69"/>
    </row>
    <row r="8958" spans="64:64">
      <c r="BL8958" s="69"/>
    </row>
    <row r="8959" spans="64:64">
      <c r="BL8959" s="69"/>
    </row>
    <row r="8960" spans="64:64">
      <c r="BL8960" s="69"/>
    </row>
    <row r="8961" spans="64:64">
      <c r="BL8961" s="69"/>
    </row>
    <row r="8962" spans="64:64">
      <c r="BL8962" s="69"/>
    </row>
    <row r="8963" spans="64:64">
      <c r="BL8963" s="69"/>
    </row>
    <row r="8964" spans="64:64">
      <c r="BL8964" s="69"/>
    </row>
    <row r="8965" spans="64:64">
      <c r="BL8965" s="69"/>
    </row>
    <row r="8966" spans="64:64">
      <c r="BL8966" s="69"/>
    </row>
    <row r="8967" spans="64:64">
      <c r="BL8967" s="69"/>
    </row>
    <row r="8968" spans="64:64">
      <c r="BL8968" s="69"/>
    </row>
    <row r="8969" spans="64:64">
      <c r="BL8969" s="69"/>
    </row>
    <row r="8970" spans="64:64">
      <c r="BL8970" s="69"/>
    </row>
    <row r="8971" spans="64:64">
      <c r="BL8971" s="69"/>
    </row>
    <row r="8972" spans="64:64">
      <c r="BL8972" s="69"/>
    </row>
    <row r="8973" spans="64:64">
      <c r="BL8973" s="69"/>
    </row>
    <row r="8974" spans="64:64">
      <c r="BL8974" s="69"/>
    </row>
    <row r="8975" spans="64:64">
      <c r="BL8975" s="69"/>
    </row>
    <row r="8976" spans="64:64">
      <c r="BL8976" s="69"/>
    </row>
    <row r="8977" spans="64:64">
      <c r="BL8977" s="69"/>
    </row>
    <row r="8978" spans="64:64">
      <c r="BL8978" s="69"/>
    </row>
    <row r="8979" spans="64:64">
      <c r="BL8979" s="69"/>
    </row>
    <row r="8980" spans="64:64">
      <c r="BL8980" s="69"/>
    </row>
    <row r="8981" spans="64:64">
      <c r="BL8981" s="69"/>
    </row>
    <row r="8982" spans="64:64">
      <c r="BL8982" s="69"/>
    </row>
    <row r="8983" spans="64:64">
      <c r="BL8983" s="69"/>
    </row>
    <row r="8984" spans="64:64">
      <c r="BL8984" s="69"/>
    </row>
    <row r="8985" spans="64:64">
      <c r="BL8985" s="69"/>
    </row>
    <row r="8986" spans="64:64">
      <c r="BL8986" s="69"/>
    </row>
    <row r="8987" spans="64:64">
      <c r="BL8987" s="69"/>
    </row>
    <row r="8988" spans="64:64">
      <c r="BL8988" s="69"/>
    </row>
    <row r="8989" spans="64:64">
      <c r="BL8989" s="69"/>
    </row>
    <row r="8990" spans="64:64">
      <c r="BL8990" s="69"/>
    </row>
    <row r="8991" spans="64:64">
      <c r="BL8991" s="69"/>
    </row>
    <row r="8992" spans="64:64">
      <c r="BL8992" s="69"/>
    </row>
    <row r="8993" spans="64:64">
      <c r="BL8993" s="69"/>
    </row>
    <row r="8994" spans="64:64">
      <c r="BL8994" s="69"/>
    </row>
    <row r="8995" spans="64:64">
      <c r="BL8995" s="69"/>
    </row>
    <row r="8996" spans="64:64">
      <c r="BL8996" s="69"/>
    </row>
    <row r="8997" spans="64:64">
      <c r="BL8997" s="69"/>
    </row>
    <row r="8998" spans="64:64">
      <c r="BL8998" s="69"/>
    </row>
    <row r="8999" spans="64:64">
      <c r="BL8999" s="69"/>
    </row>
    <row r="9000" spans="64:64">
      <c r="BL9000" s="69"/>
    </row>
    <row r="9001" spans="64:64">
      <c r="BL9001" s="69"/>
    </row>
    <row r="9002" spans="64:64">
      <c r="BL9002" s="69"/>
    </row>
    <row r="9003" spans="64:64">
      <c r="BL9003" s="69"/>
    </row>
    <row r="9004" spans="64:64">
      <c r="BL9004" s="69"/>
    </row>
    <row r="9005" spans="64:64">
      <c r="BL9005" s="69"/>
    </row>
    <row r="9006" spans="64:64">
      <c r="BL9006" s="69"/>
    </row>
    <row r="9007" spans="64:64">
      <c r="BL9007" s="69"/>
    </row>
    <row r="9008" spans="64:64">
      <c r="BL9008" s="69"/>
    </row>
    <row r="9009" spans="64:64">
      <c r="BL9009" s="69"/>
    </row>
    <row r="9010" spans="64:64">
      <c r="BL9010" s="69"/>
    </row>
    <row r="9011" spans="64:64">
      <c r="BL9011" s="69"/>
    </row>
    <row r="9012" spans="64:64">
      <c r="BL9012" s="69"/>
    </row>
    <row r="9013" spans="64:64">
      <c r="BL9013" s="69"/>
    </row>
    <row r="9014" spans="64:64">
      <c r="BL9014" s="69"/>
    </row>
    <row r="9015" spans="64:64">
      <c r="BL9015" s="69"/>
    </row>
    <row r="9016" spans="64:64">
      <c r="BL9016" s="69"/>
    </row>
    <row r="9017" spans="64:64">
      <c r="BL9017" s="69"/>
    </row>
    <row r="9018" spans="64:64">
      <c r="BL9018" s="69"/>
    </row>
    <row r="9019" spans="64:64">
      <c r="BL9019" s="69"/>
    </row>
    <row r="9020" spans="64:64">
      <c r="BL9020" s="69"/>
    </row>
    <row r="9021" spans="64:64">
      <c r="BL9021" s="69"/>
    </row>
    <row r="9022" spans="64:64">
      <c r="BL9022" s="69"/>
    </row>
    <row r="9023" spans="64:64">
      <c r="BL9023" s="69"/>
    </row>
    <row r="9024" spans="64:64">
      <c r="BL9024" s="69"/>
    </row>
    <row r="9025" spans="64:64">
      <c r="BL9025" s="69"/>
    </row>
    <row r="9026" spans="64:64">
      <c r="BL9026" s="69"/>
    </row>
    <row r="9027" spans="64:64">
      <c r="BL9027" s="69"/>
    </row>
    <row r="9028" spans="64:64">
      <c r="BL9028" s="69"/>
    </row>
    <row r="9029" spans="64:64">
      <c r="BL9029" s="69"/>
    </row>
    <row r="9030" spans="64:64">
      <c r="BL9030" s="69"/>
    </row>
    <row r="9031" spans="64:64">
      <c r="BL9031" s="69"/>
    </row>
    <row r="9032" spans="64:64">
      <c r="BL9032" s="69"/>
    </row>
    <row r="9033" spans="64:64">
      <c r="BL9033" s="69"/>
    </row>
    <row r="9034" spans="64:64">
      <c r="BL9034" s="69"/>
    </row>
    <row r="9035" spans="64:64">
      <c r="BL9035" s="69"/>
    </row>
    <row r="9036" spans="64:64">
      <c r="BL9036" s="69"/>
    </row>
    <row r="9037" spans="64:64">
      <c r="BL9037" s="69"/>
    </row>
    <row r="9038" spans="64:64">
      <c r="BL9038" s="69"/>
    </row>
    <row r="9039" spans="64:64">
      <c r="BL9039" s="69"/>
    </row>
    <row r="9040" spans="64:64">
      <c r="BL9040" s="69"/>
    </row>
    <row r="9041" spans="64:64">
      <c r="BL9041" s="69"/>
    </row>
    <row r="9042" spans="64:64">
      <c r="BL9042" s="69"/>
    </row>
    <row r="9043" spans="64:64">
      <c r="BL9043" s="69"/>
    </row>
    <row r="9044" spans="64:64">
      <c r="BL9044" s="69"/>
    </row>
    <row r="9045" spans="64:64">
      <c r="BL9045" s="69"/>
    </row>
    <row r="9046" spans="64:64">
      <c r="BL9046" s="69"/>
    </row>
    <row r="9047" spans="64:64">
      <c r="BL9047" s="69"/>
    </row>
    <row r="9048" spans="64:64">
      <c r="BL9048" s="69"/>
    </row>
    <row r="9049" spans="64:64">
      <c r="BL9049" s="69"/>
    </row>
    <row r="9050" spans="64:64">
      <c r="BL9050" s="69"/>
    </row>
    <row r="9051" spans="64:64">
      <c r="BL9051" s="69"/>
    </row>
    <row r="9052" spans="64:64">
      <c r="BL9052" s="69"/>
    </row>
    <row r="9053" spans="64:64">
      <c r="BL9053" s="69"/>
    </row>
    <row r="9054" spans="64:64">
      <c r="BL9054" s="69"/>
    </row>
    <row r="9055" spans="64:64">
      <c r="BL9055" s="69"/>
    </row>
    <row r="9056" spans="64:64">
      <c r="BL9056" s="69"/>
    </row>
    <row r="9057" spans="64:64">
      <c r="BL9057" s="69"/>
    </row>
    <row r="9058" spans="64:64">
      <c r="BL9058" s="69"/>
    </row>
    <row r="9059" spans="64:64">
      <c r="BL9059" s="69"/>
    </row>
    <row r="9060" spans="64:64">
      <c r="BL9060" s="69"/>
    </row>
    <row r="9061" spans="64:64">
      <c r="BL9061" s="69"/>
    </row>
    <row r="9062" spans="64:64">
      <c r="BL9062" s="69"/>
    </row>
    <row r="9063" spans="64:64">
      <c r="BL9063" s="69"/>
    </row>
    <row r="9064" spans="64:64">
      <c r="BL9064" s="69"/>
    </row>
    <row r="9065" spans="64:64">
      <c r="BL9065" s="69"/>
    </row>
    <row r="9066" spans="64:64">
      <c r="BL9066" s="69"/>
    </row>
    <row r="9067" spans="64:64">
      <c r="BL9067" s="69"/>
    </row>
    <row r="9068" spans="64:64">
      <c r="BL9068" s="69"/>
    </row>
    <row r="9069" spans="64:64">
      <c r="BL9069" s="69"/>
    </row>
    <row r="9070" spans="64:64">
      <c r="BL9070" s="69"/>
    </row>
    <row r="9071" spans="64:64">
      <c r="BL9071" s="69"/>
    </row>
    <row r="9072" spans="64:64">
      <c r="BL9072" s="69"/>
    </row>
    <row r="9073" spans="64:64">
      <c r="BL9073" s="69"/>
    </row>
    <row r="9074" spans="64:64">
      <c r="BL9074" s="69"/>
    </row>
    <row r="9075" spans="64:64">
      <c r="BL9075" s="69"/>
    </row>
    <row r="9076" spans="64:64">
      <c r="BL9076" s="69"/>
    </row>
    <row r="9077" spans="64:64">
      <c r="BL9077" s="69"/>
    </row>
    <row r="9078" spans="64:64">
      <c r="BL9078" s="69"/>
    </row>
    <row r="9079" spans="64:64">
      <c r="BL9079" s="69"/>
    </row>
    <row r="9080" spans="64:64">
      <c r="BL9080" s="69"/>
    </row>
    <row r="9081" spans="64:64">
      <c r="BL9081" s="69"/>
    </row>
    <row r="9082" spans="64:64">
      <c r="BL9082" s="69"/>
    </row>
    <row r="9083" spans="64:64">
      <c r="BL9083" s="69"/>
    </row>
    <row r="9084" spans="64:64">
      <c r="BL9084" s="69"/>
    </row>
    <row r="9085" spans="64:64">
      <c r="BL9085" s="69"/>
    </row>
    <row r="9086" spans="64:64">
      <c r="BL9086" s="69"/>
    </row>
    <row r="9087" spans="64:64">
      <c r="BL9087" s="69"/>
    </row>
    <row r="9088" spans="64:64">
      <c r="BL9088" s="69"/>
    </row>
    <row r="9089" spans="64:64">
      <c r="BL9089" s="69"/>
    </row>
    <row r="9090" spans="64:64">
      <c r="BL9090" s="69"/>
    </row>
    <row r="9091" spans="64:64">
      <c r="BL9091" s="69"/>
    </row>
    <row r="9092" spans="64:64">
      <c r="BL9092" s="69"/>
    </row>
    <row r="9093" spans="64:64">
      <c r="BL9093" s="69"/>
    </row>
    <row r="9094" spans="64:64">
      <c r="BL9094" s="69"/>
    </row>
    <row r="9095" spans="64:64">
      <c r="BL9095" s="69"/>
    </row>
    <row r="9096" spans="64:64">
      <c r="BL9096" s="69"/>
    </row>
    <row r="9097" spans="64:64">
      <c r="BL9097" s="69"/>
    </row>
    <row r="9098" spans="64:64">
      <c r="BL9098" s="69"/>
    </row>
    <row r="9099" spans="64:64">
      <c r="BL9099" s="69"/>
    </row>
    <row r="9100" spans="64:64">
      <c r="BL9100" s="69"/>
    </row>
    <row r="9101" spans="64:64">
      <c r="BL9101" s="69"/>
    </row>
    <row r="9102" spans="64:64">
      <c r="BL9102" s="69"/>
    </row>
    <row r="9103" spans="64:64">
      <c r="BL9103" s="69"/>
    </row>
    <row r="9104" spans="64:64">
      <c r="BL9104" s="69"/>
    </row>
    <row r="9105" spans="64:64">
      <c r="BL9105" s="69"/>
    </row>
    <row r="9106" spans="64:64">
      <c r="BL9106" s="69"/>
    </row>
    <row r="9107" spans="64:64">
      <c r="BL9107" s="69"/>
    </row>
    <row r="9108" spans="64:64">
      <c r="BL9108" s="69"/>
    </row>
    <row r="9109" spans="64:64">
      <c r="BL9109" s="69"/>
    </row>
    <row r="9110" spans="64:64">
      <c r="BL9110" s="69"/>
    </row>
    <row r="9111" spans="64:64">
      <c r="BL9111" s="69"/>
    </row>
    <row r="9112" spans="64:64">
      <c r="BL9112" s="69"/>
    </row>
    <row r="9113" spans="64:64">
      <c r="BL9113" s="69"/>
    </row>
    <row r="9114" spans="64:64">
      <c r="BL9114" s="69"/>
    </row>
    <row r="9115" spans="64:64">
      <c r="BL9115" s="69"/>
    </row>
    <row r="9116" spans="64:64">
      <c r="BL9116" s="69"/>
    </row>
    <row r="9117" spans="64:64">
      <c r="BL9117" s="69"/>
    </row>
    <row r="9118" spans="64:64">
      <c r="BL9118" s="69"/>
    </row>
    <row r="9119" spans="64:64">
      <c r="BL9119" s="69"/>
    </row>
    <row r="9120" spans="64:64">
      <c r="BL9120" s="69"/>
    </row>
    <row r="9121" spans="64:64">
      <c r="BL9121" s="69"/>
    </row>
    <row r="9122" spans="64:64">
      <c r="BL9122" s="69"/>
    </row>
    <row r="9123" spans="64:64">
      <c r="BL9123" s="69"/>
    </row>
    <row r="9124" spans="64:64">
      <c r="BL9124" s="69"/>
    </row>
    <row r="9125" spans="64:64">
      <c r="BL9125" s="69"/>
    </row>
    <row r="9126" spans="64:64">
      <c r="BL9126" s="69"/>
    </row>
    <row r="9127" spans="64:64">
      <c r="BL9127" s="69"/>
    </row>
    <row r="9128" spans="64:64">
      <c r="BL9128" s="69"/>
    </row>
    <row r="9129" spans="64:64">
      <c r="BL9129" s="69"/>
    </row>
    <row r="9130" spans="64:64">
      <c r="BL9130" s="69"/>
    </row>
    <row r="9131" spans="64:64">
      <c r="BL9131" s="69"/>
    </row>
    <row r="9132" spans="64:64">
      <c r="BL9132" s="69"/>
    </row>
    <row r="9133" spans="64:64">
      <c r="BL9133" s="69"/>
    </row>
    <row r="9134" spans="64:64">
      <c r="BL9134" s="69"/>
    </row>
    <row r="9135" spans="64:64">
      <c r="BL9135" s="69"/>
    </row>
    <row r="9136" spans="64:64">
      <c r="BL9136" s="69"/>
    </row>
    <row r="9137" spans="64:64">
      <c r="BL9137" s="69"/>
    </row>
    <row r="9138" spans="64:64">
      <c r="BL9138" s="69"/>
    </row>
    <row r="9139" spans="64:64">
      <c r="BL9139" s="69"/>
    </row>
    <row r="9140" spans="64:64">
      <c r="BL9140" s="69"/>
    </row>
    <row r="9141" spans="64:64">
      <c r="BL9141" s="69"/>
    </row>
    <row r="9142" spans="64:64">
      <c r="BL9142" s="69"/>
    </row>
    <row r="9143" spans="64:64">
      <c r="BL9143" s="69"/>
    </row>
    <row r="9144" spans="64:64">
      <c r="BL9144" s="69"/>
    </row>
    <row r="9145" spans="64:64">
      <c r="BL9145" s="69"/>
    </row>
    <row r="9146" spans="64:64">
      <c r="BL9146" s="69"/>
    </row>
    <row r="9147" spans="64:64">
      <c r="BL9147" s="69"/>
    </row>
    <row r="9148" spans="64:64">
      <c r="BL9148" s="69"/>
    </row>
    <row r="9149" spans="64:64">
      <c r="BL9149" s="69"/>
    </row>
    <row r="9150" spans="64:64">
      <c r="BL9150" s="69"/>
    </row>
    <row r="9151" spans="64:64">
      <c r="BL9151" s="69"/>
    </row>
    <row r="9152" spans="64:64">
      <c r="BL9152" s="69"/>
    </row>
    <row r="9153" spans="64:64">
      <c r="BL9153" s="69"/>
    </row>
    <row r="9154" spans="64:64">
      <c r="BL9154" s="69"/>
    </row>
    <row r="9155" spans="64:64">
      <c r="BL9155" s="69"/>
    </row>
    <row r="9156" spans="64:64">
      <c r="BL9156" s="69"/>
    </row>
    <row r="9157" spans="64:64">
      <c r="BL9157" s="69"/>
    </row>
    <row r="9158" spans="64:64">
      <c r="BL9158" s="69"/>
    </row>
    <row r="9159" spans="64:64">
      <c r="BL9159" s="69"/>
    </row>
    <row r="9160" spans="64:64">
      <c r="BL9160" s="69"/>
    </row>
    <row r="9161" spans="64:64">
      <c r="BL9161" s="69"/>
    </row>
    <row r="9162" spans="64:64">
      <c r="BL9162" s="69"/>
    </row>
    <row r="9163" spans="64:64">
      <c r="BL9163" s="69"/>
    </row>
    <row r="9164" spans="64:64">
      <c r="BL9164" s="69"/>
    </row>
    <row r="9165" spans="64:64">
      <c r="BL9165" s="69"/>
    </row>
    <row r="9166" spans="64:64">
      <c r="BL9166" s="69"/>
    </row>
    <row r="9167" spans="64:64">
      <c r="BL9167" s="69"/>
    </row>
    <row r="9168" spans="64:64">
      <c r="BL9168" s="69"/>
    </row>
    <row r="9169" spans="64:64">
      <c r="BL9169" s="69"/>
    </row>
    <row r="9170" spans="64:64">
      <c r="BL9170" s="69"/>
    </row>
    <row r="9171" spans="64:64">
      <c r="BL9171" s="69"/>
    </row>
    <row r="9172" spans="64:64">
      <c r="BL9172" s="69"/>
    </row>
    <row r="9173" spans="64:64">
      <c r="BL9173" s="69"/>
    </row>
    <row r="9174" spans="64:64">
      <c r="BL9174" s="69"/>
    </row>
    <row r="9175" spans="64:64">
      <c r="BL9175" s="69"/>
    </row>
    <row r="9176" spans="64:64">
      <c r="BL9176" s="69"/>
    </row>
    <row r="9177" spans="64:64">
      <c r="BL9177" s="69"/>
    </row>
    <row r="9178" spans="64:64">
      <c r="BL9178" s="69"/>
    </row>
    <row r="9179" spans="64:64">
      <c r="BL9179" s="69"/>
    </row>
    <row r="9180" spans="64:64">
      <c r="BL9180" s="69"/>
    </row>
    <row r="9181" spans="64:64">
      <c r="BL9181" s="69"/>
    </row>
    <row r="9182" spans="64:64">
      <c r="BL9182" s="69"/>
    </row>
    <row r="9183" spans="64:64">
      <c r="BL9183" s="69"/>
    </row>
    <row r="9184" spans="64:64">
      <c r="BL9184" s="69"/>
    </row>
    <row r="9185" spans="64:64">
      <c r="BL9185" s="69"/>
    </row>
    <row r="9186" spans="64:64">
      <c r="BL9186" s="69"/>
    </row>
    <row r="9187" spans="64:64">
      <c r="BL9187" s="69"/>
    </row>
    <row r="9188" spans="64:64">
      <c r="BL9188" s="69"/>
    </row>
    <row r="9189" spans="64:64">
      <c r="BL9189" s="69"/>
    </row>
    <row r="9190" spans="64:64">
      <c r="BL9190" s="69"/>
    </row>
    <row r="9191" spans="64:64">
      <c r="BL9191" s="69"/>
    </row>
    <row r="9192" spans="64:64">
      <c r="BL9192" s="69"/>
    </row>
    <row r="9193" spans="64:64">
      <c r="BL9193" s="69"/>
    </row>
    <row r="9194" spans="64:64">
      <c r="BL9194" s="69"/>
    </row>
    <row r="9195" spans="64:64">
      <c r="BL9195" s="69"/>
    </row>
    <row r="9196" spans="64:64">
      <c r="BL9196" s="69"/>
    </row>
    <row r="9197" spans="64:64">
      <c r="BL9197" s="69"/>
    </row>
    <row r="9198" spans="64:64">
      <c r="BL9198" s="69"/>
    </row>
    <row r="9199" spans="64:64">
      <c r="BL9199" s="69"/>
    </row>
    <row r="9200" spans="64:64">
      <c r="BL9200" s="69"/>
    </row>
    <row r="9201" spans="64:64">
      <c r="BL9201" s="69"/>
    </row>
    <row r="9202" spans="64:64">
      <c r="BL9202" s="69"/>
    </row>
    <row r="9203" spans="64:64">
      <c r="BL9203" s="69"/>
    </row>
    <row r="9204" spans="64:64">
      <c r="BL9204" s="69"/>
    </row>
    <row r="9205" spans="64:64">
      <c r="BL9205" s="69"/>
    </row>
    <row r="9206" spans="64:64">
      <c r="BL9206" s="69"/>
    </row>
    <row r="9207" spans="64:64">
      <c r="BL9207" s="69"/>
    </row>
    <row r="9208" spans="64:64">
      <c r="BL9208" s="69"/>
    </row>
    <row r="9209" spans="64:64">
      <c r="BL9209" s="69"/>
    </row>
    <row r="9210" spans="64:64">
      <c r="BL9210" s="69"/>
    </row>
    <row r="9211" spans="64:64">
      <c r="BL9211" s="69"/>
    </row>
    <row r="9212" spans="64:64">
      <c r="BL9212" s="69"/>
    </row>
    <row r="9213" spans="64:64">
      <c r="BL9213" s="69"/>
    </row>
    <row r="9214" spans="64:64">
      <c r="BL9214" s="69"/>
    </row>
    <row r="9215" spans="64:64">
      <c r="BL9215" s="69"/>
    </row>
    <row r="9216" spans="64:64">
      <c r="BL9216" s="69"/>
    </row>
    <row r="9217" spans="64:64">
      <c r="BL9217" s="69"/>
    </row>
    <row r="9218" spans="64:64">
      <c r="BL9218" s="69"/>
    </row>
    <row r="9219" spans="64:64">
      <c r="BL9219" s="69"/>
    </row>
    <row r="9220" spans="64:64">
      <c r="BL9220" s="69"/>
    </row>
    <row r="9221" spans="64:64">
      <c r="BL9221" s="69"/>
    </row>
    <row r="9222" spans="64:64">
      <c r="BL9222" s="69"/>
    </row>
    <row r="9223" spans="64:64">
      <c r="BL9223" s="69"/>
    </row>
    <row r="9224" spans="64:64">
      <c r="BL9224" s="69"/>
    </row>
    <row r="9225" spans="64:64">
      <c r="BL9225" s="69"/>
    </row>
    <row r="9226" spans="64:64">
      <c r="BL9226" s="69"/>
    </row>
    <row r="9227" spans="64:64">
      <c r="BL9227" s="69"/>
    </row>
    <row r="9228" spans="64:64">
      <c r="BL9228" s="69"/>
    </row>
    <row r="9229" spans="64:64">
      <c r="BL9229" s="69"/>
    </row>
    <row r="9230" spans="64:64">
      <c r="BL9230" s="69"/>
    </row>
    <row r="9231" spans="64:64">
      <c r="BL9231" s="69"/>
    </row>
    <row r="9232" spans="64:64">
      <c r="BL9232" s="69"/>
    </row>
    <row r="9233" spans="64:64">
      <c r="BL9233" s="69"/>
    </row>
    <row r="9234" spans="64:64">
      <c r="BL9234" s="69"/>
    </row>
    <row r="9235" spans="64:64">
      <c r="BL9235" s="69"/>
    </row>
    <row r="9236" spans="64:64">
      <c r="BL9236" s="69"/>
    </row>
    <row r="9237" spans="64:64">
      <c r="BL9237" s="69"/>
    </row>
    <row r="9238" spans="64:64">
      <c r="BL9238" s="69"/>
    </row>
    <row r="9239" spans="64:64">
      <c r="BL9239" s="69"/>
    </row>
    <row r="9240" spans="64:64">
      <c r="BL9240" s="69"/>
    </row>
    <row r="9241" spans="64:64">
      <c r="BL9241" s="69"/>
    </row>
    <row r="9242" spans="64:64">
      <c r="BL9242" s="69"/>
    </row>
    <row r="9243" spans="64:64">
      <c r="BL9243" s="69"/>
    </row>
    <row r="9244" spans="64:64">
      <c r="BL9244" s="69"/>
    </row>
    <row r="9245" spans="64:64">
      <c r="BL9245" s="69"/>
    </row>
    <row r="9246" spans="64:64">
      <c r="BL9246" s="69"/>
    </row>
    <row r="9247" spans="64:64">
      <c r="BL9247" s="69"/>
    </row>
    <row r="9248" spans="64:64">
      <c r="BL9248" s="69"/>
    </row>
    <row r="9249" spans="64:64">
      <c r="BL9249" s="69"/>
    </row>
    <row r="9250" spans="64:64">
      <c r="BL9250" s="69"/>
    </row>
    <row r="9251" spans="64:64">
      <c r="BL9251" s="69"/>
    </row>
    <row r="9252" spans="64:64">
      <c r="BL9252" s="69"/>
    </row>
    <row r="9253" spans="64:64">
      <c r="BL9253" s="69"/>
    </row>
    <row r="9254" spans="64:64">
      <c r="BL9254" s="69"/>
    </row>
    <row r="9255" spans="64:64">
      <c r="BL9255" s="69"/>
    </row>
    <row r="9256" spans="64:64">
      <c r="BL9256" s="69"/>
    </row>
    <row r="9257" spans="64:64">
      <c r="BL9257" s="69"/>
    </row>
    <row r="9258" spans="64:64">
      <c r="BL9258" s="69"/>
    </row>
    <row r="9259" spans="64:64">
      <c r="BL9259" s="69"/>
    </row>
    <row r="9260" spans="64:64">
      <c r="BL9260" s="69"/>
    </row>
    <row r="9261" spans="64:64">
      <c r="BL9261" s="69"/>
    </row>
    <row r="9262" spans="64:64">
      <c r="BL9262" s="69"/>
    </row>
    <row r="9263" spans="64:64">
      <c r="BL9263" s="69"/>
    </row>
    <row r="9264" spans="64:64">
      <c r="BL9264" s="69"/>
    </row>
    <row r="9265" spans="64:64">
      <c r="BL9265" s="69"/>
    </row>
    <row r="9266" spans="64:64">
      <c r="BL9266" s="69"/>
    </row>
    <row r="9267" spans="64:64">
      <c r="BL9267" s="69"/>
    </row>
    <row r="9268" spans="64:64">
      <c r="BL9268" s="69"/>
    </row>
    <row r="9269" spans="64:64">
      <c r="BL9269" s="69"/>
    </row>
    <row r="9270" spans="64:64">
      <c r="BL9270" s="69"/>
    </row>
    <row r="9271" spans="64:64">
      <c r="BL9271" s="69"/>
    </row>
    <row r="9272" spans="64:64">
      <c r="BL9272" s="69"/>
    </row>
    <row r="9273" spans="64:64">
      <c r="BL9273" s="69"/>
    </row>
    <row r="9274" spans="64:64">
      <c r="BL9274" s="69"/>
    </row>
    <row r="9275" spans="64:64">
      <c r="BL9275" s="69"/>
    </row>
    <row r="9276" spans="64:64">
      <c r="BL9276" s="69"/>
    </row>
    <row r="9277" spans="64:64">
      <c r="BL9277" s="69"/>
    </row>
    <row r="9278" spans="64:64">
      <c r="BL9278" s="69"/>
    </row>
    <row r="9279" spans="64:64">
      <c r="BL9279" s="69"/>
    </row>
    <row r="9280" spans="64:64">
      <c r="BL9280" s="69"/>
    </row>
    <row r="9281" spans="64:64">
      <c r="BL9281" s="69"/>
    </row>
    <row r="9282" spans="64:64">
      <c r="BL9282" s="69"/>
    </row>
    <row r="9283" spans="64:64">
      <c r="BL9283" s="69"/>
    </row>
    <row r="9284" spans="64:64">
      <c r="BL9284" s="69"/>
    </row>
    <row r="9285" spans="64:64">
      <c r="BL9285" s="69"/>
    </row>
    <row r="9286" spans="64:64">
      <c r="BL9286" s="69"/>
    </row>
    <row r="9287" spans="64:64">
      <c r="BL9287" s="69"/>
    </row>
    <row r="9288" spans="64:64">
      <c r="BL9288" s="69"/>
    </row>
    <row r="9289" spans="64:64">
      <c r="BL9289" s="69"/>
    </row>
    <row r="9290" spans="64:64">
      <c r="BL9290" s="69"/>
    </row>
    <row r="9291" spans="64:64">
      <c r="BL9291" s="69"/>
    </row>
    <row r="9292" spans="64:64">
      <c r="BL9292" s="69"/>
    </row>
    <row r="9293" spans="64:64">
      <c r="BL9293" s="69"/>
    </row>
    <row r="9294" spans="64:64">
      <c r="BL9294" s="69"/>
    </row>
    <row r="9295" spans="64:64">
      <c r="BL9295" s="69"/>
    </row>
    <row r="9296" spans="64:64">
      <c r="BL9296" s="69"/>
    </row>
    <row r="9297" spans="64:64">
      <c r="BL9297" s="69"/>
    </row>
    <row r="9298" spans="64:64">
      <c r="BL9298" s="69"/>
    </row>
    <row r="9299" spans="64:64">
      <c r="BL9299" s="69"/>
    </row>
    <row r="9300" spans="64:64">
      <c r="BL9300" s="69"/>
    </row>
    <row r="9301" spans="64:64">
      <c r="BL9301" s="69"/>
    </row>
    <row r="9302" spans="64:64">
      <c r="BL9302" s="69"/>
    </row>
    <row r="9303" spans="64:64">
      <c r="BL9303" s="69"/>
    </row>
    <row r="9304" spans="64:64">
      <c r="BL9304" s="69"/>
    </row>
    <row r="9305" spans="64:64">
      <c r="BL9305" s="69"/>
    </row>
    <row r="9306" spans="64:64">
      <c r="BL9306" s="69"/>
    </row>
    <row r="9307" spans="64:64">
      <c r="BL9307" s="69"/>
    </row>
    <row r="9308" spans="64:64">
      <c r="BL9308" s="69"/>
    </row>
    <row r="9309" spans="64:64">
      <c r="BL9309" s="69"/>
    </row>
    <row r="9310" spans="64:64">
      <c r="BL9310" s="69"/>
    </row>
    <row r="9311" spans="64:64">
      <c r="BL9311" s="69"/>
    </row>
    <row r="9312" spans="64:64">
      <c r="BL9312" s="69"/>
    </row>
    <row r="9313" spans="64:64">
      <c r="BL9313" s="69"/>
    </row>
    <row r="9314" spans="64:64">
      <c r="BL9314" s="69"/>
    </row>
    <row r="9315" spans="64:64">
      <c r="BL9315" s="69"/>
    </row>
    <row r="9316" spans="64:64">
      <c r="BL9316" s="69"/>
    </row>
    <row r="9317" spans="64:64">
      <c r="BL9317" s="69"/>
    </row>
    <row r="9318" spans="64:64">
      <c r="BL9318" s="69"/>
    </row>
    <row r="9319" spans="64:64">
      <c r="BL9319" s="69"/>
    </row>
    <row r="9320" spans="64:64">
      <c r="BL9320" s="69"/>
    </row>
    <row r="9321" spans="64:64">
      <c r="BL9321" s="69"/>
    </row>
    <row r="9322" spans="64:64">
      <c r="BL9322" s="69"/>
    </row>
    <row r="9323" spans="64:64">
      <c r="BL9323" s="69"/>
    </row>
    <row r="9324" spans="64:64">
      <c r="BL9324" s="69"/>
    </row>
    <row r="9325" spans="64:64">
      <c r="BL9325" s="69"/>
    </row>
    <row r="9326" spans="64:64">
      <c r="BL9326" s="69"/>
    </row>
    <row r="9327" spans="64:64">
      <c r="BL9327" s="69"/>
    </row>
    <row r="9328" spans="64:64">
      <c r="BL9328" s="69"/>
    </row>
    <row r="9329" spans="64:64">
      <c r="BL9329" s="69"/>
    </row>
    <row r="9330" spans="64:64">
      <c r="BL9330" s="69"/>
    </row>
    <row r="9331" spans="64:64">
      <c r="BL9331" s="69"/>
    </row>
    <row r="9332" spans="64:64">
      <c r="BL9332" s="69"/>
    </row>
    <row r="9333" spans="64:64">
      <c r="BL9333" s="69"/>
    </row>
    <row r="9334" spans="64:64">
      <c r="BL9334" s="69"/>
    </row>
    <row r="9335" spans="64:64">
      <c r="BL9335" s="69"/>
    </row>
    <row r="9336" spans="64:64">
      <c r="BL9336" s="69"/>
    </row>
    <row r="9337" spans="64:64">
      <c r="BL9337" s="69"/>
    </row>
    <row r="9338" spans="64:64">
      <c r="BL9338" s="69"/>
    </row>
    <row r="9339" spans="64:64">
      <c r="BL9339" s="69"/>
    </row>
    <row r="9340" spans="64:64">
      <c r="BL9340" s="69"/>
    </row>
    <row r="9341" spans="64:64">
      <c r="BL9341" s="69"/>
    </row>
    <row r="9342" spans="64:64">
      <c r="BL9342" s="69"/>
    </row>
    <row r="9343" spans="64:64">
      <c r="BL9343" s="69"/>
    </row>
    <row r="9344" spans="64:64">
      <c r="BL9344" s="69"/>
    </row>
    <row r="9345" spans="64:64">
      <c r="BL9345" s="69"/>
    </row>
    <row r="9346" spans="64:64">
      <c r="BL9346" s="69"/>
    </row>
    <row r="9347" spans="64:64">
      <c r="BL9347" s="69"/>
    </row>
    <row r="9348" spans="64:64">
      <c r="BL9348" s="69"/>
    </row>
    <row r="9349" spans="64:64">
      <c r="BL9349" s="69"/>
    </row>
    <row r="9350" spans="64:64">
      <c r="BL9350" s="69"/>
    </row>
    <row r="9351" spans="64:64">
      <c r="BL9351" s="69"/>
    </row>
    <row r="9352" spans="64:64">
      <c r="BL9352" s="69"/>
    </row>
    <row r="9353" spans="64:64">
      <c r="BL9353" s="69"/>
    </row>
    <row r="9354" spans="64:64">
      <c r="BL9354" s="69"/>
    </row>
    <row r="9355" spans="64:64">
      <c r="BL9355" s="69"/>
    </row>
    <row r="9356" spans="64:64">
      <c r="BL9356" s="69"/>
    </row>
    <row r="9357" spans="64:64">
      <c r="BL9357" s="69"/>
    </row>
    <row r="9358" spans="64:64">
      <c r="BL9358" s="69"/>
    </row>
    <row r="9359" spans="64:64">
      <c r="BL9359" s="69"/>
    </row>
    <row r="9360" spans="64:64">
      <c r="BL9360" s="69"/>
    </row>
    <row r="9361" spans="64:64">
      <c r="BL9361" s="69"/>
    </row>
    <row r="9362" spans="64:64">
      <c r="BL9362" s="69"/>
    </row>
    <row r="9363" spans="64:64">
      <c r="BL9363" s="69"/>
    </row>
    <row r="9364" spans="64:64">
      <c r="BL9364" s="69"/>
    </row>
    <row r="9365" spans="64:64">
      <c r="BL9365" s="69"/>
    </row>
    <row r="9366" spans="64:64">
      <c r="BL9366" s="69"/>
    </row>
    <row r="9367" spans="64:64">
      <c r="BL9367" s="69"/>
    </row>
    <row r="9368" spans="64:64">
      <c r="BL9368" s="69"/>
    </row>
    <row r="9369" spans="64:64">
      <c r="BL9369" s="69"/>
    </row>
    <row r="9370" spans="64:64">
      <c r="BL9370" s="69"/>
    </row>
    <row r="9371" spans="64:64">
      <c r="BL9371" s="69"/>
    </row>
    <row r="9372" spans="64:64">
      <c r="BL9372" s="69"/>
    </row>
    <row r="9373" spans="64:64">
      <c r="BL9373" s="69"/>
    </row>
    <row r="9374" spans="64:64">
      <c r="BL9374" s="69"/>
    </row>
    <row r="9375" spans="64:64">
      <c r="BL9375" s="69"/>
    </row>
    <row r="9376" spans="64:64">
      <c r="BL9376" s="69"/>
    </row>
    <row r="9377" spans="64:64">
      <c r="BL9377" s="69"/>
    </row>
    <row r="9378" spans="64:64">
      <c r="BL9378" s="69"/>
    </row>
    <row r="9379" spans="64:64">
      <c r="BL9379" s="69"/>
    </row>
    <row r="9380" spans="64:64">
      <c r="BL9380" s="69"/>
    </row>
    <row r="9381" spans="64:64">
      <c r="BL9381" s="69"/>
    </row>
    <row r="9382" spans="64:64">
      <c r="BL9382" s="69"/>
    </row>
    <row r="9383" spans="64:64">
      <c r="BL9383" s="69"/>
    </row>
    <row r="9384" spans="64:64">
      <c r="BL9384" s="69"/>
    </row>
    <row r="9385" spans="64:64">
      <c r="BL9385" s="69"/>
    </row>
    <row r="9386" spans="64:64">
      <c r="BL9386" s="69"/>
    </row>
    <row r="9387" spans="64:64">
      <c r="BL9387" s="69"/>
    </row>
    <row r="9388" spans="64:64">
      <c r="BL9388" s="69"/>
    </row>
    <row r="9389" spans="64:64">
      <c r="BL9389" s="69"/>
    </row>
    <row r="9390" spans="64:64">
      <c r="BL9390" s="69"/>
    </row>
    <row r="9391" spans="64:64">
      <c r="BL9391" s="69"/>
    </row>
    <row r="9392" spans="64:64">
      <c r="BL9392" s="69"/>
    </row>
    <row r="9393" spans="64:64">
      <c r="BL9393" s="69"/>
    </row>
    <row r="9394" spans="64:64">
      <c r="BL9394" s="69"/>
    </row>
    <row r="9395" spans="64:64">
      <c r="BL9395" s="69"/>
    </row>
    <row r="9396" spans="64:64">
      <c r="BL9396" s="69"/>
    </row>
    <row r="9397" spans="64:64">
      <c r="BL9397" s="69"/>
    </row>
    <row r="9398" spans="64:64">
      <c r="BL9398" s="69"/>
    </row>
    <row r="9399" spans="64:64">
      <c r="BL9399" s="69"/>
    </row>
    <row r="9400" spans="64:64">
      <c r="BL9400" s="69"/>
    </row>
    <row r="9401" spans="64:64">
      <c r="BL9401" s="69"/>
    </row>
    <row r="9402" spans="64:64">
      <c r="BL9402" s="69"/>
    </row>
    <row r="9403" spans="64:64">
      <c r="BL9403" s="69"/>
    </row>
    <row r="9404" spans="64:64">
      <c r="BL9404" s="69"/>
    </row>
    <row r="9405" spans="64:64">
      <c r="BL9405" s="69"/>
    </row>
    <row r="9406" spans="64:64">
      <c r="BL9406" s="69"/>
    </row>
    <row r="9407" spans="64:64">
      <c r="BL9407" s="69"/>
    </row>
    <row r="9408" spans="64:64">
      <c r="BL9408" s="69"/>
    </row>
    <row r="9409" spans="64:64">
      <c r="BL9409" s="69"/>
    </row>
    <row r="9410" spans="64:64">
      <c r="BL9410" s="69"/>
    </row>
    <row r="9411" spans="64:64">
      <c r="BL9411" s="69"/>
    </row>
    <row r="9412" spans="64:64">
      <c r="BL9412" s="69"/>
    </row>
    <row r="9413" spans="64:64">
      <c r="BL9413" s="69"/>
    </row>
    <row r="9414" spans="64:64">
      <c r="BL9414" s="69"/>
    </row>
    <row r="9415" spans="64:64">
      <c r="BL9415" s="69"/>
    </row>
    <row r="9416" spans="64:64">
      <c r="BL9416" s="69"/>
    </row>
    <row r="9417" spans="64:64">
      <c r="BL9417" s="69"/>
    </row>
    <row r="9418" spans="64:64">
      <c r="BL9418" s="69"/>
    </row>
    <row r="9419" spans="64:64">
      <c r="BL9419" s="69"/>
    </row>
    <row r="9420" spans="64:64">
      <c r="BL9420" s="69"/>
    </row>
    <row r="9421" spans="64:64">
      <c r="BL9421" s="69"/>
    </row>
    <row r="9422" spans="64:64">
      <c r="BL9422" s="69"/>
    </row>
    <row r="9423" spans="64:64">
      <c r="BL9423" s="69"/>
    </row>
    <row r="9424" spans="64:64">
      <c r="BL9424" s="69"/>
    </row>
    <row r="9425" spans="64:64">
      <c r="BL9425" s="69"/>
    </row>
    <row r="9426" spans="64:64">
      <c r="BL9426" s="69"/>
    </row>
    <row r="9427" spans="64:64">
      <c r="BL9427" s="69"/>
    </row>
    <row r="9428" spans="64:64">
      <c r="BL9428" s="69"/>
    </row>
    <row r="9429" spans="64:64">
      <c r="BL9429" s="69"/>
    </row>
    <row r="9430" spans="64:64">
      <c r="BL9430" s="69"/>
    </row>
    <row r="9431" spans="64:64">
      <c r="BL9431" s="69"/>
    </row>
    <row r="9432" spans="64:64">
      <c r="BL9432" s="69"/>
    </row>
    <row r="9433" spans="64:64">
      <c r="BL9433" s="69"/>
    </row>
    <row r="9434" spans="64:64">
      <c r="BL9434" s="69"/>
    </row>
    <row r="9435" spans="64:64">
      <c r="BL9435" s="69"/>
    </row>
    <row r="9436" spans="64:64">
      <c r="BL9436" s="69"/>
    </row>
    <row r="9437" spans="64:64">
      <c r="BL9437" s="69"/>
    </row>
    <row r="9438" spans="64:64">
      <c r="BL9438" s="69"/>
    </row>
    <row r="9439" spans="64:64">
      <c r="BL9439" s="69"/>
    </row>
    <row r="9440" spans="64:64">
      <c r="BL9440" s="69"/>
    </row>
    <row r="9441" spans="64:64">
      <c r="BL9441" s="69"/>
    </row>
    <row r="9442" spans="64:64">
      <c r="BL9442" s="69"/>
    </row>
    <row r="9443" spans="64:64">
      <c r="BL9443" s="69"/>
    </row>
    <row r="9444" spans="64:64">
      <c r="BL9444" s="69"/>
    </row>
    <row r="9445" spans="64:64">
      <c r="BL9445" s="69"/>
    </row>
    <row r="9446" spans="64:64">
      <c r="BL9446" s="69"/>
    </row>
    <row r="9447" spans="64:64">
      <c r="BL9447" s="69"/>
    </row>
    <row r="9448" spans="64:64">
      <c r="BL9448" s="69"/>
    </row>
    <row r="9449" spans="64:64">
      <c r="BL9449" s="69"/>
    </row>
    <row r="9450" spans="64:64">
      <c r="BL9450" s="69"/>
    </row>
    <row r="9451" spans="64:64">
      <c r="BL9451" s="69"/>
    </row>
    <row r="9452" spans="64:64">
      <c r="BL9452" s="69"/>
    </row>
    <row r="9453" spans="64:64">
      <c r="BL9453" s="69"/>
    </row>
    <row r="9454" spans="64:64">
      <c r="BL9454" s="69"/>
    </row>
    <row r="9455" spans="64:64">
      <c r="BL9455" s="69"/>
    </row>
    <row r="9456" spans="64:64">
      <c r="BL9456" s="69"/>
    </row>
    <row r="9457" spans="64:64">
      <c r="BL9457" s="69"/>
    </row>
    <row r="9458" spans="64:64">
      <c r="BL9458" s="69"/>
    </row>
    <row r="9459" spans="64:64">
      <c r="BL9459" s="69"/>
    </row>
    <row r="9460" spans="64:64">
      <c r="BL9460" s="69"/>
    </row>
    <row r="9461" spans="64:64">
      <c r="BL9461" s="69"/>
    </row>
    <row r="9462" spans="64:64">
      <c r="BL9462" s="69"/>
    </row>
    <row r="9463" spans="64:64">
      <c r="BL9463" s="69"/>
    </row>
    <row r="9464" spans="64:64">
      <c r="BL9464" s="69"/>
    </row>
    <row r="9465" spans="64:64">
      <c r="BL9465" s="69"/>
    </row>
    <row r="9466" spans="64:64">
      <c r="BL9466" s="69"/>
    </row>
    <row r="9467" spans="64:64">
      <c r="BL9467" s="69"/>
    </row>
    <row r="9468" spans="64:64">
      <c r="BL9468" s="69"/>
    </row>
    <row r="9469" spans="64:64">
      <c r="BL9469" s="69"/>
    </row>
    <row r="9470" spans="64:64">
      <c r="BL9470" s="69"/>
    </row>
    <row r="9471" spans="64:64">
      <c r="BL9471" s="69"/>
    </row>
    <row r="9472" spans="64:64">
      <c r="BL9472" s="69"/>
    </row>
    <row r="9473" spans="64:64">
      <c r="BL9473" s="69"/>
    </row>
    <row r="9474" spans="64:64">
      <c r="BL9474" s="69"/>
    </row>
    <row r="9475" spans="64:64">
      <c r="BL9475" s="69"/>
    </row>
    <row r="9476" spans="64:64">
      <c r="BL9476" s="69"/>
    </row>
    <row r="9477" spans="64:64">
      <c r="BL9477" s="69"/>
    </row>
    <row r="9478" spans="64:64">
      <c r="BL9478" s="69"/>
    </row>
    <row r="9479" spans="64:64">
      <c r="BL9479" s="69"/>
    </row>
    <row r="9480" spans="64:64">
      <c r="BL9480" s="69"/>
    </row>
    <row r="9481" spans="64:64">
      <c r="BL9481" s="69"/>
    </row>
    <row r="9482" spans="64:64">
      <c r="BL9482" s="69"/>
    </row>
    <row r="9483" spans="64:64">
      <c r="BL9483" s="69"/>
    </row>
    <row r="9484" spans="64:64">
      <c r="BL9484" s="69"/>
    </row>
    <row r="9485" spans="64:64">
      <c r="BL9485" s="69"/>
    </row>
    <row r="9486" spans="64:64">
      <c r="BL9486" s="69"/>
    </row>
    <row r="9487" spans="64:64">
      <c r="BL9487" s="69"/>
    </row>
    <row r="9488" spans="64:64">
      <c r="BL9488" s="69"/>
    </row>
    <row r="9489" spans="64:64">
      <c r="BL9489" s="69"/>
    </row>
    <row r="9490" spans="64:64">
      <c r="BL9490" s="69"/>
    </row>
    <row r="9491" spans="64:64">
      <c r="BL9491" s="69"/>
    </row>
    <row r="9492" spans="64:64">
      <c r="BL9492" s="69"/>
    </row>
    <row r="9493" spans="64:64">
      <c r="BL9493" s="69"/>
    </row>
    <row r="9494" spans="64:64">
      <c r="BL9494" s="69"/>
    </row>
    <row r="9495" spans="64:64">
      <c r="BL9495" s="69"/>
    </row>
    <row r="9496" spans="64:64">
      <c r="BL9496" s="69"/>
    </row>
    <row r="9497" spans="64:64">
      <c r="BL9497" s="69"/>
    </row>
    <row r="9498" spans="64:64">
      <c r="BL9498" s="69"/>
    </row>
    <row r="9499" spans="64:64">
      <c r="BL9499" s="69"/>
    </row>
    <row r="9500" spans="64:64">
      <c r="BL9500" s="69"/>
    </row>
    <row r="9501" spans="64:64">
      <c r="BL9501" s="69"/>
    </row>
    <row r="9502" spans="64:64">
      <c r="BL9502" s="69"/>
    </row>
    <row r="9503" spans="64:64">
      <c r="BL9503" s="69"/>
    </row>
    <row r="9504" spans="64:64">
      <c r="BL9504" s="69"/>
    </row>
    <row r="9505" spans="64:64">
      <c r="BL9505" s="69"/>
    </row>
    <row r="9506" spans="64:64">
      <c r="BL9506" s="69"/>
    </row>
    <row r="9507" spans="64:64">
      <c r="BL9507" s="69"/>
    </row>
    <row r="9508" spans="64:64">
      <c r="BL9508" s="69"/>
    </row>
    <row r="9509" spans="64:64">
      <c r="BL9509" s="69"/>
    </row>
    <row r="9510" spans="64:64">
      <c r="BL9510" s="69"/>
    </row>
    <row r="9511" spans="64:64">
      <c r="BL9511" s="69"/>
    </row>
    <row r="9512" spans="64:64">
      <c r="BL9512" s="69"/>
    </row>
    <row r="9513" spans="64:64">
      <c r="BL9513" s="69"/>
    </row>
    <row r="9514" spans="64:64">
      <c r="BL9514" s="69"/>
    </row>
    <row r="9515" spans="64:64">
      <c r="BL9515" s="69"/>
    </row>
    <row r="9516" spans="64:64">
      <c r="BL9516" s="69"/>
    </row>
    <row r="9517" spans="64:64">
      <c r="BL9517" s="69"/>
    </row>
    <row r="9518" spans="64:64">
      <c r="BL9518" s="69"/>
    </row>
    <row r="9519" spans="64:64">
      <c r="BL9519" s="69"/>
    </row>
    <row r="9520" spans="64:64">
      <c r="BL9520" s="69"/>
    </row>
    <row r="9521" spans="64:64">
      <c r="BL9521" s="69"/>
    </row>
    <row r="9522" spans="64:64">
      <c r="BL9522" s="69"/>
    </row>
    <row r="9523" spans="64:64">
      <c r="BL9523" s="69"/>
    </row>
    <row r="9524" spans="64:64">
      <c r="BL9524" s="69"/>
    </row>
    <row r="9525" spans="64:64">
      <c r="BL9525" s="69"/>
    </row>
    <row r="9526" spans="64:64">
      <c r="BL9526" s="69"/>
    </row>
    <row r="9527" spans="64:64">
      <c r="BL9527" s="69"/>
    </row>
    <row r="9528" spans="64:64">
      <c r="BL9528" s="69"/>
    </row>
    <row r="9529" spans="64:64">
      <c r="BL9529" s="69"/>
    </row>
    <row r="9530" spans="64:64">
      <c r="BL9530" s="69"/>
    </row>
    <row r="9531" spans="64:64">
      <c r="BL9531" s="69"/>
    </row>
    <row r="9532" spans="64:64">
      <c r="BL9532" s="69"/>
    </row>
    <row r="9533" spans="64:64">
      <c r="BL9533" s="69"/>
    </row>
    <row r="9534" spans="64:64">
      <c r="BL9534" s="69"/>
    </row>
    <row r="9535" spans="64:64">
      <c r="BL9535" s="69"/>
    </row>
    <row r="9536" spans="64:64">
      <c r="BL9536" s="69"/>
    </row>
    <row r="9537" spans="64:64">
      <c r="BL9537" s="69"/>
    </row>
    <row r="9538" spans="64:64">
      <c r="BL9538" s="69"/>
    </row>
    <row r="9539" spans="64:64">
      <c r="BL9539" s="69"/>
    </row>
    <row r="9540" spans="64:64">
      <c r="BL9540" s="69"/>
    </row>
    <row r="9541" spans="64:64">
      <c r="BL9541" s="69"/>
    </row>
    <row r="9542" spans="64:64">
      <c r="BL9542" s="69"/>
    </row>
    <row r="9543" spans="64:64">
      <c r="BL9543" s="69"/>
    </row>
    <row r="9544" spans="64:64">
      <c r="BL9544" s="69"/>
    </row>
    <row r="9545" spans="64:64">
      <c r="BL9545" s="69"/>
    </row>
    <row r="9546" spans="64:64">
      <c r="BL9546" s="69"/>
    </row>
    <row r="9547" spans="64:64">
      <c r="BL9547" s="69"/>
    </row>
    <row r="9548" spans="64:64">
      <c r="BL9548" s="69"/>
    </row>
    <row r="9549" spans="64:64">
      <c r="BL9549" s="69"/>
    </row>
    <row r="9550" spans="64:64">
      <c r="BL9550" s="69"/>
    </row>
    <row r="9551" spans="64:64">
      <c r="BL9551" s="69"/>
    </row>
    <row r="9552" spans="64:64">
      <c r="BL9552" s="69"/>
    </row>
    <row r="9553" spans="64:64">
      <c r="BL9553" s="69"/>
    </row>
    <row r="9554" spans="64:64">
      <c r="BL9554" s="69"/>
    </row>
    <row r="9555" spans="64:64">
      <c r="BL9555" s="69"/>
    </row>
    <row r="9556" spans="64:64">
      <c r="BL9556" s="69"/>
    </row>
    <row r="9557" spans="64:64">
      <c r="BL9557" s="69"/>
    </row>
    <row r="9558" spans="64:64">
      <c r="BL9558" s="69"/>
    </row>
    <row r="9559" spans="64:64">
      <c r="BL9559" s="69"/>
    </row>
    <row r="9560" spans="64:64">
      <c r="BL9560" s="69"/>
    </row>
    <row r="9561" spans="64:64">
      <c r="BL9561" s="69"/>
    </row>
    <row r="9562" spans="64:64">
      <c r="BL9562" s="69"/>
    </row>
    <row r="9563" spans="64:64">
      <c r="BL9563" s="69"/>
    </row>
    <row r="9564" spans="64:64">
      <c r="BL9564" s="69"/>
    </row>
    <row r="9565" spans="64:64">
      <c r="BL9565" s="69"/>
    </row>
    <row r="9566" spans="64:64">
      <c r="BL9566" s="69"/>
    </row>
    <row r="9567" spans="64:64">
      <c r="BL9567" s="69"/>
    </row>
    <row r="9568" spans="64:64">
      <c r="BL9568" s="69"/>
    </row>
    <row r="9569" spans="64:64">
      <c r="BL9569" s="69"/>
    </row>
    <row r="9570" spans="64:64">
      <c r="BL9570" s="69"/>
    </row>
    <row r="9571" spans="64:64">
      <c r="BL9571" s="69"/>
    </row>
    <row r="9572" spans="64:64">
      <c r="BL9572" s="69"/>
    </row>
    <row r="9573" spans="64:64">
      <c r="BL9573" s="69"/>
    </row>
    <row r="9574" spans="64:64">
      <c r="BL9574" s="69"/>
    </row>
    <row r="9575" spans="64:64">
      <c r="BL9575" s="69"/>
    </row>
    <row r="9576" spans="64:64">
      <c r="BL9576" s="69"/>
    </row>
    <row r="9577" spans="64:64">
      <c r="BL9577" s="69"/>
    </row>
    <row r="9578" spans="64:64">
      <c r="BL9578" s="69"/>
    </row>
    <row r="9579" spans="64:64">
      <c r="BL9579" s="69"/>
    </row>
    <row r="9580" spans="64:64">
      <c r="BL9580" s="69"/>
    </row>
    <row r="9581" spans="64:64">
      <c r="BL9581" s="69"/>
    </row>
    <row r="9582" spans="64:64">
      <c r="BL9582" s="69"/>
    </row>
    <row r="9583" spans="64:64">
      <c r="BL9583" s="69"/>
    </row>
    <row r="9584" spans="64:64">
      <c r="BL9584" s="69"/>
    </row>
    <row r="9585" spans="64:64">
      <c r="BL9585" s="69"/>
    </row>
    <row r="9586" spans="64:64">
      <c r="BL9586" s="69"/>
    </row>
    <row r="9587" spans="64:64">
      <c r="BL9587" s="69"/>
    </row>
    <row r="9588" spans="64:64">
      <c r="BL9588" s="69"/>
    </row>
    <row r="9589" spans="64:64">
      <c r="BL9589" s="69"/>
    </row>
    <row r="9590" spans="64:64">
      <c r="BL9590" s="69"/>
    </row>
    <row r="9591" spans="64:64">
      <c r="BL9591" s="69"/>
    </row>
    <row r="9592" spans="64:64">
      <c r="BL9592" s="69"/>
    </row>
    <row r="9593" spans="64:64">
      <c r="BL9593" s="69"/>
    </row>
    <row r="9594" spans="64:64">
      <c r="BL9594" s="69"/>
    </row>
    <row r="9595" spans="64:64">
      <c r="BL9595" s="69"/>
    </row>
    <row r="9596" spans="64:64">
      <c r="BL9596" s="69"/>
    </row>
    <row r="9597" spans="64:64">
      <c r="BL9597" s="69"/>
    </row>
    <row r="9598" spans="64:64">
      <c r="BL9598" s="69"/>
    </row>
    <row r="9599" spans="64:64">
      <c r="BL9599" s="69"/>
    </row>
    <row r="9600" spans="64:64">
      <c r="BL9600" s="69"/>
    </row>
    <row r="9601" spans="64:64">
      <c r="BL9601" s="69"/>
    </row>
    <row r="9602" spans="64:64">
      <c r="BL9602" s="69"/>
    </row>
    <row r="9603" spans="64:64">
      <c r="BL9603" s="69"/>
    </row>
    <row r="9604" spans="64:64">
      <c r="BL9604" s="69"/>
    </row>
    <row r="9605" spans="64:64">
      <c r="BL9605" s="69"/>
    </row>
    <row r="9606" spans="64:64">
      <c r="BL9606" s="69"/>
    </row>
    <row r="9607" spans="64:64">
      <c r="BL9607" s="69"/>
    </row>
    <row r="9608" spans="64:64">
      <c r="BL9608" s="69"/>
    </row>
    <row r="9609" spans="64:64">
      <c r="BL9609" s="69"/>
    </row>
    <row r="9610" spans="64:64">
      <c r="BL9610" s="69"/>
    </row>
    <row r="9611" spans="64:64">
      <c r="BL9611" s="69"/>
    </row>
    <row r="9612" spans="64:64">
      <c r="BL9612" s="69"/>
    </row>
    <row r="9613" spans="64:64">
      <c r="BL9613" s="69"/>
    </row>
    <row r="9614" spans="64:64">
      <c r="BL9614" s="69"/>
    </row>
    <row r="9615" spans="64:64">
      <c r="BL9615" s="69"/>
    </row>
    <row r="9616" spans="64:64">
      <c r="BL9616" s="69"/>
    </row>
    <row r="9617" spans="64:64">
      <c r="BL9617" s="69"/>
    </row>
    <row r="9618" spans="64:64">
      <c r="BL9618" s="69"/>
    </row>
    <row r="9619" spans="64:64">
      <c r="BL9619" s="69"/>
    </row>
    <row r="9620" spans="64:64">
      <c r="BL9620" s="69"/>
    </row>
    <row r="9621" spans="64:64">
      <c r="BL9621" s="69"/>
    </row>
    <row r="9622" spans="64:64">
      <c r="BL9622" s="69"/>
    </row>
    <row r="9623" spans="64:64">
      <c r="BL9623" s="69"/>
    </row>
    <row r="9624" spans="64:64">
      <c r="BL9624" s="69"/>
    </row>
    <row r="9625" spans="64:64">
      <c r="BL9625" s="69"/>
    </row>
    <row r="9626" spans="64:64">
      <c r="BL9626" s="69"/>
    </row>
    <row r="9627" spans="64:64">
      <c r="BL9627" s="69"/>
    </row>
    <row r="9628" spans="64:64">
      <c r="BL9628" s="69"/>
    </row>
    <row r="9629" spans="64:64">
      <c r="BL9629" s="69"/>
    </row>
    <row r="9630" spans="64:64">
      <c r="BL9630" s="69"/>
    </row>
    <row r="9631" spans="64:64">
      <c r="BL9631" s="69"/>
    </row>
    <row r="9632" spans="64:64">
      <c r="BL9632" s="69"/>
    </row>
    <row r="9633" spans="64:64">
      <c r="BL9633" s="69"/>
    </row>
    <row r="9634" spans="64:64">
      <c r="BL9634" s="69"/>
    </row>
    <row r="9635" spans="64:64">
      <c r="BL9635" s="69"/>
    </row>
    <row r="9636" spans="64:64">
      <c r="BL9636" s="69"/>
    </row>
    <row r="9637" spans="64:64">
      <c r="BL9637" s="69"/>
    </row>
    <row r="9638" spans="64:64">
      <c r="BL9638" s="69"/>
    </row>
    <row r="9639" spans="64:64">
      <c r="BL9639" s="69"/>
    </row>
    <row r="9640" spans="64:64">
      <c r="BL9640" s="69"/>
    </row>
    <row r="9641" spans="64:64">
      <c r="BL9641" s="69"/>
    </row>
    <row r="9642" spans="64:64">
      <c r="BL9642" s="69"/>
    </row>
    <row r="9643" spans="64:64">
      <c r="BL9643" s="69"/>
    </row>
    <row r="9644" spans="64:64">
      <c r="BL9644" s="69"/>
    </row>
    <row r="9645" spans="64:64">
      <c r="BL9645" s="69"/>
    </row>
    <row r="9646" spans="64:64">
      <c r="BL9646" s="69"/>
    </row>
    <row r="9647" spans="64:64">
      <c r="BL9647" s="69"/>
    </row>
    <row r="9648" spans="64:64">
      <c r="BL9648" s="69"/>
    </row>
    <row r="9649" spans="64:64">
      <c r="BL9649" s="69"/>
    </row>
    <row r="9650" spans="64:64">
      <c r="BL9650" s="69"/>
    </row>
    <row r="9651" spans="64:64">
      <c r="BL9651" s="69"/>
    </row>
    <row r="9652" spans="64:64">
      <c r="BL9652" s="69"/>
    </row>
    <row r="9653" spans="64:64">
      <c r="BL9653" s="69"/>
    </row>
    <row r="9654" spans="64:64">
      <c r="BL9654" s="69"/>
    </row>
    <row r="9655" spans="64:64">
      <c r="BL9655" s="69"/>
    </row>
    <row r="9656" spans="64:64">
      <c r="BL9656" s="69"/>
    </row>
    <row r="9657" spans="64:64">
      <c r="BL9657" s="69"/>
    </row>
    <row r="9658" spans="64:64">
      <c r="BL9658" s="69"/>
    </row>
    <row r="9659" spans="64:64">
      <c r="BL9659" s="69"/>
    </row>
    <row r="9660" spans="64:64">
      <c r="BL9660" s="69"/>
    </row>
    <row r="9661" spans="64:64">
      <c r="BL9661" s="69"/>
    </row>
    <row r="9662" spans="64:64">
      <c r="BL9662" s="69"/>
    </row>
    <row r="9663" spans="64:64">
      <c r="BL9663" s="69"/>
    </row>
    <row r="9664" spans="64:64">
      <c r="BL9664" s="69"/>
    </row>
    <row r="9665" spans="64:64">
      <c r="BL9665" s="69"/>
    </row>
    <row r="9666" spans="64:64">
      <c r="BL9666" s="69"/>
    </row>
    <row r="9667" spans="64:64">
      <c r="BL9667" s="69"/>
    </row>
    <row r="9668" spans="64:64">
      <c r="BL9668" s="69"/>
    </row>
    <row r="9669" spans="64:64">
      <c r="BL9669" s="69"/>
    </row>
    <row r="9670" spans="64:64">
      <c r="BL9670" s="69"/>
    </row>
    <row r="9671" spans="64:64">
      <c r="BL9671" s="69"/>
    </row>
    <row r="9672" spans="64:64">
      <c r="BL9672" s="69"/>
    </row>
    <row r="9673" spans="64:64">
      <c r="BL9673" s="69"/>
    </row>
    <row r="9674" spans="64:64">
      <c r="BL9674" s="69"/>
    </row>
    <row r="9675" spans="64:64">
      <c r="BL9675" s="69"/>
    </row>
    <row r="9676" spans="64:64">
      <c r="BL9676" s="69"/>
    </row>
    <row r="9677" spans="64:64">
      <c r="BL9677" s="69"/>
    </row>
    <row r="9678" spans="64:64">
      <c r="BL9678" s="69"/>
    </row>
    <row r="9679" spans="64:64">
      <c r="BL9679" s="69"/>
    </row>
    <row r="9680" spans="64:64">
      <c r="BL9680" s="69"/>
    </row>
    <row r="9681" spans="64:64">
      <c r="BL9681" s="69"/>
    </row>
    <row r="9682" spans="64:64">
      <c r="BL9682" s="69"/>
    </row>
    <row r="9683" spans="64:64">
      <c r="BL9683" s="69"/>
    </row>
    <row r="9684" spans="64:64">
      <c r="BL9684" s="69"/>
    </row>
    <row r="9685" spans="64:64">
      <c r="BL9685" s="69"/>
    </row>
    <row r="9686" spans="64:64">
      <c r="BL9686" s="69"/>
    </row>
    <row r="9687" spans="64:64">
      <c r="BL9687" s="69"/>
    </row>
    <row r="9688" spans="64:64">
      <c r="BL9688" s="69"/>
    </row>
    <row r="9689" spans="64:64">
      <c r="BL9689" s="69"/>
    </row>
    <row r="9690" spans="64:64">
      <c r="BL9690" s="69"/>
    </row>
    <row r="9691" spans="64:64">
      <c r="BL9691" s="69"/>
    </row>
    <row r="9692" spans="64:64">
      <c r="BL9692" s="69"/>
    </row>
    <row r="9693" spans="64:64">
      <c r="BL9693" s="69"/>
    </row>
    <row r="9694" spans="64:64">
      <c r="BL9694" s="69"/>
    </row>
    <row r="9695" spans="64:64">
      <c r="BL9695" s="69"/>
    </row>
    <row r="9696" spans="64:64">
      <c r="BL9696" s="69"/>
    </row>
    <row r="9697" spans="64:64">
      <c r="BL9697" s="69"/>
    </row>
    <row r="9698" spans="64:64">
      <c r="BL9698" s="69"/>
    </row>
    <row r="9699" spans="64:64">
      <c r="BL9699" s="69"/>
    </row>
    <row r="9700" spans="64:64">
      <c r="BL9700" s="69"/>
    </row>
    <row r="9701" spans="64:64">
      <c r="BL9701" s="69"/>
    </row>
    <row r="9702" spans="64:64">
      <c r="BL9702" s="69"/>
    </row>
    <row r="9703" spans="64:64">
      <c r="BL9703" s="69"/>
    </row>
    <row r="9704" spans="64:64">
      <c r="BL9704" s="69"/>
    </row>
    <row r="9705" spans="64:64">
      <c r="BL9705" s="69"/>
    </row>
    <row r="9706" spans="64:64">
      <c r="BL9706" s="69"/>
    </row>
    <row r="9707" spans="64:64">
      <c r="BL9707" s="69"/>
    </row>
    <row r="9708" spans="64:64">
      <c r="BL9708" s="69"/>
    </row>
    <row r="9709" spans="64:64">
      <c r="BL9709" s="69"/>
    </row>
    <row r="9710" spans="64:64">
      <c r="BL9710" s="69"/>
    </row>
    <row r="9711" spans="64:64">
      <c r="BL9711" s="69"/>
    </row>
    <row r="9712" spans="64:64">
      <c r="BL9712" s="69"/>
    </row>
    <row r="9713" spans="64:64">
      <c r="BL9713" s="69"/>
    </row>
    <row r="9714" spans="64:64">
      <c r="BL9714" s="69"/>
    </row>
    <row r="9715" spans="64:64">
      <c r="BL9715" s="69"/>
    </row>
    <row r="9716" spans="64:64">
      <c r="BL9716" s="69"/>
    </row>
    <row r="9717" spans="64:64">
      <c r="BL9717" s="69"/>
    </row>
    <row r="9718" spans="64:64">
      <c r="BL9718" s="69"/>
    </row>
    <row r="9719" spans="64:64">
      <c r="BL9719" s="69"/>
    </row>
    <row r="9720" spans="64:64">
      <c r="BL9720" s="69"/>
    </row>
    <row r="9721" spans="64:64">
      <c r="BL9721" s="69"/>
    </row>
    <row r="9722" spans="64:64">
      <c r="BL9722" s="69"/>
    </row>
    <row r="9723" spans="64:64">
      <c r="BL9723" s="69"/>
    </row>
    <row r="9724" spans="64:64">
      <c r="BL9724" s="69"/>
    </row>
    <row r="9725" spans="64:64">
      <c r="BL9725" s="69"/>
    </row>
    <row r="9726" spans="64:64">
      <c r="BL9726" s="69"/>
    </row>
    <row r="9727" spans="64:64">
      <c r="BL9727" s="69"/>
    </row>
    <row r="9728" spans="64:64">
      <c r="BL9728" s="69"/>
    </row>
    <row r="9729" spans="64:64">
      <c r="BL9729" s="69"/>
    </row>
    <row r="9730" spans="64:64">
      <c r="BL9730" s="69"/>
    </row>
    <row r="9731" spans="64:64">
      <c r="BL9731" s="69"/>
    </row>
    <row r="9732" spans="64:64">
      <c r="BL9732" s="69"/>
    </row>
    <row r="9733" spans="64:64">
      <c r="BL9733" s="69"/>
    </row>
    <row r="9734" spans="64:64">
      <c r="BL9734" s="69"/>
    </row>
    <row r="9735" spans="64:64">
      <c r="BL9735" s="69"/>
    </row>
    <row r="9736" spans="64:64">
      <c r="BL9736" s="69"/>
    </row>
    <row r="9737" spans="64:64">
      <c r="BL9737" s="69"/>
    </row>
    <row r="9738" spans="64:64">
      <c r="BL9738" s="69"/>
    </row>
    <row r="9739" spans="64:64">
      <c r="BL9739" s="69"/>
    </row>
    <row r="9740" spans="64:64">
      <c r="BL9740" s="69"/>
    </row>
    <row r="9741" spans="64:64">
      <c r="BL9741" s="69"/>
    </row>
    <row r="9742" spans="64:64">
      <c r="BL9742" s="69"/>
    </row>
    <row r="9743" spans="64:64">
      <c r="BL9743" s="69"/>
    </row>
    <row r="9744" spans="64:64">
      <c r="BL9744" s="69"/>
    </row>
    <row r="9745" spans="64:64">
      <c r="BL9745" s="69"/>
    </row>
    <row r="9746" spans="64:64">
      <c r="BL9746" s="69"/>
    </row>
    <row r="9747" spans="64:64">
      <c r="BL9747" s="69"/>
    </row>
    <row r="9748" spans="64:64">
      <c r="BL9748" s="69"/>
    </row>
    <row r="9749" spans="64:64">
      <c r="BL9749" s="69"/>
    </row>
    <row r="9750" spans="64:64">
      <c r="BL9750" s="69"/>
    </row>
    <row r="9751" spans="64:64">
      <c r="BL9751" s="69"/>
    </row>
    <row r="9752" spans="64:64">
      <c r="BL9752" s="69"/>
    </row>
    <row r="9753" spans="64:64">
      <c r="BL9753" s="69"/>
    </row>
    <row r="9754" spans="64:64">
      <c r="BL9754" s="69"/>
    </row>
    <row r="9755" spans="64:64">
      <c r="BL9755" s="69"/>
    </row>
    <row r="9756" spans="64:64">
      <c r="BL9756" s="69"/>
    </row>
    <row r="9757" spans="64:64">
      <c r="BL9757" s="69"/>
    </row>
    <row r="9758" spans="64:64">
      <c r="BL9758" s="69"/>
    </row>
    <row r="9759" spans="64:64">
      <c r="BL9759" s="69"/>
    </row>
    <row r="9760" spans="64:64">
      <c r="BL9760" s="69"/>
    </row>
    <row r="9761" spans="64:64">
      <c r="BL9761" s="69"/>
    </row>
    <row r="9762" spans="64:64">
      <c r="BL9762" s="69"/>
    </row>
    <row r="9763" spans="64:64">
      <c r="BL9763" s="69"/>
    </row>
    <row r="9764" spans="64:64">
      <c r="BL9764" s="69"/>
    </row>
    <row r="9765" spans="64:64">
      <c r="BL9765" s="69"/>
    </row>
    <row r="9766" spans="64:64">
      <c r="BL9766" s="69"/>
    </row>
    <row r="9767" spans="64:64">
      <c r="BL9767" s="69"/>
    </row>
    <row r="9768" spans="64:64">
      <c r="BL9768" s="69"/>
    </row>
    <row r="9769" spans="64:64">
      <c r="BL9769" s="69"/>
    </row>
    <row r="9770" spans="64:64">
      <c r="BL9770" s="69"/>
    </row>
    <row r="9771" spans="64:64">
      <c r="BL9771" s="69"/>
    </row>
    <row r="9772" spans="64:64">
      <c r="BL9772" s="69"/>
    </row>
    <row r="9773" spans="64:64">
      <c r="BL9773" s="69"/>
    </row>
    <row r="9774" spans="64:64">
      <c r="BL9774" s="69"/>
    </row>
    <row r="9775" spans="64:64">
      <c r="BL9775" s="69"/>
    </row>
    <row r="9776" spans="64:64">
      <c r="BL9776" s="69"/>
    </row>
    <row r="9777" spans="64:64">
      <c r="BL9777" s="69"/>
    </row>
    <row r="9778" spans="64:64">
      <c r="BL9778" s="69"/>
    </row>
    <row r="9779" spans="64:64">
      <c r="BL9779" s="69"/>
    </row>
    <row r="9780" spans="64:64">
      <c r="BL9780" s="69"/>
    </row>
    <row r="9781" spans="64:64">
      <c r="BL9781" s="69"/>
    </row>
    <row r="9782" spans="64:64">
      <c r="BL9782" s="69"/>
    </row>
    <row r="9783" spans="64:64">
      <c r="BL9783" s="69"/>
    </row>
    <row r="9784" spans="64:64">
      <c r="BL9784" s="69"/>
    </row>
    <row r="9785" spans="64:64">
      <c r="BL9785" s="69"/>
    </row>
    <row r="9786" spans="64:64">
      <c r="BL9786" s="69"/>
    </row>
    <row r="9787" spans="64:64">
      <c r="BL9787" s="69"/>
    </row>
    <row r="9788" spans="64:64">
      <c r="BL9788" s="69"/>
    </row>
    <row r="9789" spans="64:64">
      <c r="BL9789" s="69"/>
    </row>
    <row r="9790" spans="64:64">
      <c r="BL9790" s="69"/>
    </row>
    <row r="9791" spans="64:64">
      <c r="BL9791" s="69"/>
    </row>
    <row r="9792" spans="64:64">
      <c r="BL9792" s="69"/>
    </row>
    <row r="9793" spans="64:64">
      <c r="BL9793" s="69"/>
    </row>
    <row r="9794" spans="64:64">
      <c r="BL9794" s="69"/>
    </row>
    <row r="9795" spans="64:64">
      <c r="BL9795" s="69"/>
    </row>
    <row r="9796" spans="64:64">
      <c r="BL9796" s="69"/>
    </row>
    <row r="9797" spans="64:64">
      <c r="BL9797" s="69"/>
    </row>
    <row r="9798" spans="64:64">
      <c r="BL9798" s="69"/>
    </row>
    <row r="9799" spans="64:64">
      <c r="BL9799" s="69"/>
    </row>
    <row r="9800" spans="64:64">
      <c r="BL9800" s="69"/>
    </row>
    <row r="9801" spans="64:64">
      <c r="BL9801" s="69"/>
    </row>
    <row r="9802" spans="64:64">
      <c r="BL9802" s="69"/>
    </row>
    <row r="9803" spans="64:64">
      <c r="BL9803" s="69"/>
    </row>
    <row r="9804" spans="64:64">
      <c r="BL9804" s="69"/>
    </row>
    <row r="9805" spans="64:64">
      <c r="BL9805" s="69"/>
    </row>
    <row r="9806" spans="64:64">
      <c r="BL9806" s="69"/>
    </row>
    <row r="9807" spans="64:64">
      <c r="BL9807" s="69"/>
    </row>
    <row r="9808" spans="64:64">
      <c r="BL9808" s="69"/>
    </row>
    <row r="9809" spans="64:64">
      <c r="BL9809" s="69"/>
    </row>
    <row r="9810" spans="64:64">
      <c r="BL9810" s="69"/>
    </row>
    <row r="9811" spans="64:64">
      <c r="BL9811" s="69"/>
    </row>
    <row r="9812" spans="64:64">
      <c r="BL9812" s="69"/>
    </row>
    <row r="9813" spans="64:64">
      <c r="BL9813" s="69"/>
    </row>
    <row r="9814" spans="64:64">
      <c r="BL9814" s="69"/>
    </row>
    <row r="9815" spans="64:64">
      <c r="BL9815" s="69"/>
    </row>
    <row r="9816" spans="64:64">
      <c r="BL9816" s="69"/>
    </row>
    <row r="9817" spans="64:64">
      <c r="BL9817" s="69"/>
    </row>
    <row r="9818" spans="64:64">
      <c r="BL9818" s="69"/>
    </row>
    <row r="9819" spans="64:64">
      <c r="BL9819" s="69"/>
    </row>
    <row r="9820" spans="64:64">
      <c r="BL9820" s="69"/>
    </row>
    <row r="9821" spans="64:64">
      <c r="BL9821" s="69"/>
    </row>
    <row r="9822" spans="64:64">
      <c r="BL9822" s="69"/>
    </row>
    <row r="9823" spans="64:64">
      <c r="BL9823" s="69"/>
    </row>
    <row r="9824" spans="64:64">
      <c r="BL9824" s="69"/>
    </row>
    <row r="9825" spans="64:64">
      <c r="BL9825" s="69"/>
    </row>
    <row r="9826" spans="64:64">
      <c r="BL9826" s="69"/>
    </row>
    <row r="9827" spans="64:64">
      <c r="BL9827" s="69"/>
    </row>
    <row r="9828" spans="64:64">
      <c r="BL9828" s="69"/>
    </row>
    <row r="9829" spans="64:64">
      <c r="BL9829" s="69"/>
    </row>
    <row r="9830" spans="64:64">
      <c r="BL9830" s="69"/>
    </row>
    <row r="9831" spans="64:64">
      <c r="BL9831" s="69"/>
    </row>
    <row r="9832" spans="64:64">
      <c r="BL9832" s="69"/>
    </row>
    <row r="9833" spans="64:64">
      <c r="BL9833" s="69"/>
    </row>
    <row r="9834" spans="64:64">
      <c r="BL9834" s="69"/>
    </row>
    <row r="9835" spans="64:64">
      <c r="BL9835" s="69"/>
    </row>
    <row r="9836" spans="64:64">
      <c r="BL9836" s="69"/>
    </row>
    <row r="9837" spans="64:64">
      <c r="BL9837" s="69"/>
    </row>
    <row r="9838" spans="64:64">
      <c r="BL9838" s="69"/>
    </row>
    <row r="9839" spans="64:64">
      <c r="BL9839" s="69"/>
    </row>
    <row r="9840" spans="64:64">
      <c r="BL9840" s="69"/>
    </row>
    <row r="9841" spans="64:64">
      <c r="BL9841" s="69"/>
    </row>
    <row r="9842" spans="64:64">
      <c r="BL9842" s="69"/>
    </row>
    <row r="9843" spans="64:64">
      <c r="BL9843" s="69"/>
    </row>
    <row r="9844" spans="64:64">
      <c r="BL9844" s="69"/>
    </row>
    <row r="9845" spans="64:64">
      <c r="BL9845" s="69"/>
    </row>
    <row r="9846" spans="64:64">
      <c r="BL9846" s="69"/>
    </row>
    <row r="9847" spans="64:64">
      <c r="BL9847" s="69"/>
    </row>
    <row r="9848" spans="64:64">
      <c r="BL9848" s="69"/>
    </row>
    <row r="9849" spans="64:64">
      <c r="BL9849" s="69"/>
    </row>
    <row r="9850" spans="64:64">
      <c r="BL9850" s="69"/>
    </row>
    <row r="9851" spans="64:64">
      <c r="BL9851" s="69"/>
    </row>
    <row r="9852" spans="64:64">
      <c r="BL9852" s="69"/>
    </row>
    <row r="9853" spans="64:64">
      <c r="BL9853" s="69"/>
    </row>
    <row r="9854" spans="64:64">
      <c r="BL9854" s="69"/>
    </row>
    <row r="9855" spans="64:64">
      <c r="BL9855" s="69"/>
    </row>
    <row r="9856" spans="64:64">
      <c r="BL9856" s="69"/>
    </row>
    <row r="9857" spans="64:64">
      <c r="BL9857" s="69"/>
    </row>
    <row r="9858" spans="64:64">
      <c r="BL9858" s="69"/>
    </row>
    <row r="9859" spans="64:64">
      <c r="BL9859" s="69"/>
    </row>
    <row r="9860" spans="64:64">
      <c r="BL9860" s="69"/>
    </row>
    <row r="9861" spans="64:64">
      <c r="BL9861" s="69"/>
    </row>
    <row r="9862" spans="64:64">
      <c r="BL9862" s="69"/>
    </row>
    <row r="9863" spans="64:64">
      <c r="BL9863" s="69"/>
    </row>
    <row r="9864" spans="64:64">
      <c r="BL9864" s="69"/>
    </row>
    <row r="9865" spans="64:64">
      <c r="BL9865" s="69"/>
    </row>
    <row r="9866" spans="64:64">
      <c r="BL9866" s="69"/>
    </row>
    <row r="9867" spans="64:64">
      <c r="BL9867" s="69"/>
    </row>
    <row r="9868" spans="64:64">
      <c r="BL9868" s="69"/>
    </row>
    <row r="9869" spans="64:64">
      <c r="BL9869" s="69"/>
    </row>
    <row r="9870" spans="64:64">
      <c r="BL9870" s="69"/>
    </row>
    <row r="9871" spans="64:64">
      <c r="BL9871" s="69"/>
    </row>
    <row r="9872" spans="64:64">
      <c r="BL9872" s="69"/>
    </row>
    <row r="9873" spans="64:64">
      <c r="BL9873" s="69"/>
    </row>
    <row r="9874" spans="64:64">
      <c r="BL9874" s="69"/>
    </row>
    <row r="9875" spans="64:64">
      <c r="BL9875" s="69"/>
    </row>
    <row r="9876" spans="64:64">
      <c r="BL9876" s="69"/>
    </row>
    <row r="9877" spans="64:64">
      <c r="BL9877" s="69"/>
    </row>
    <row r="9878" spans="64:64">
      <c r="BL9878" s="69"/>
    </row>
    <row r="9879" spans="64:64">
      <c r="BL9879" s="69"/>
    </row>
    <row r="9880" spans="64:64">
      <c r="BL9880" s="69"/>
    </row>
    <row r="9881" spans="64:64">
      <c r="BL9881" s="69"/>
    </row>
    <row r="9882" spans="64:64">
      <c r="BL9882" s="69"/>
    </row>
    <row r="9883" spans="64:64">
      <c r="BL9883" s="69"/>
    </row>
    <row r="9884" spans="64:64">
      <c r="BL9884" s="69"/>
    </row>
    <row r="9885" spans="64:64">
      <c r="BL9885" s="69"/>
    </row>
    <row r="9886" spans="64:64">
      <c r="BL9886" s="69"/>
    </row>
    <row r="9887" spans="64:64">
      <c r="BL9887" s="69"/>
    </row>
    <row r="9888" spans="64:64">
      <c r="BL9888" s="69"/>
    </row>
    <row r="9889" spans="64:64">
      <c r="BL9889" s="69"/>
    </row>
    <row r="9890" spans="64:64">
      <c r="BL9890" s="69"/>
    </row>
    <row r="9891" spans="64:64">
      <c r="BL9891" s="69"/>
    </row>
    <row r="9892" spans="64:64">
      <c r="BL9892" s="69"/>
    </row>
    <row r="9893" spans="64:64">
      <c r="BL9893" s="69"/>
    </row>
    <row r="9894" spans="64:64">
      <c r="BL9894" s="69"/>
    </row>
    <row r="9895" spans="64:64">
      <c r="BL9895" s="69"/>
    </row>
    <row r="9896" spans="64:64">
      <c r="BL9896" s="69"/>
    </row>
    <row r="9897" spans="64:64">
      <c r="BL9897" s="69"/>
    </row>
    <row r="9898" spans="64:64">
      <c r="BL9898" s="69"/>
    </row>
    <row r="9899" spans="64:64">
      <c r="BL9899" s="69"/>
    </row>
    <row r="9900" spans="64:64">
      <c r="BL9900" s="69"/>
    </row>
    <row r="9901" spans="64:64">
      <c r="BL9901" s="69"/>
    </row>
    <row r="9902" spans="64:64">
      <c r="BL9902" s="69"/>
    </row>
    <row r="9903" spans="64:64">
      <c r="BL9903" s="69"/>
    </row>
    <row r="9904" spans="64:64">
      <c r="BL9904" s="69"/>
    </row>
    <row r="9905" spans="64:64">
      <c r="BL9905" s="69"/>
    </row>
    <row r="9906" spans="64:64">
      <c r="BL9906" s="69"/>
    </row>
    <row r="9907" spans="64:64">
      <c r="BL9907" s="69"/>
    </row>
    <row r="9908" spans="64:64">
      <c r="BL9908" s="69"/>
    </row>
    <row r="9909" spans="64:64">
      <c r="BL9909" s="69"/>
    </row>
    <row r="9910" spans="64:64">
      <c r="BL9910" s="69"/>
    </row>
    <row r="9911" spans="64:64">
      <c r="BL9911" s="69"/>
    </row>
    <row r="9912" spans="64:64">
      <c r="BL9912" s="69"/>
    </row>
    <row r="9913" spans="64:64">
      <c r="BL9913" s="69"/>
    </row>
    <row r="9914" spans="64:64">
      <c r="BL9914" s="69"/>
    </row>
    <row r="9915" spans="64:64">
      <c r="BL9915" s="69"/>
    </row>
    <row r="9916" spans="64:64">
      <c r="BL9916" s="69"/>
    </row>
    <row r="9917" spans="64:64">
      <c r="BL9917" s="69"/>
    </row>
    <row r="9918" spans="64:64">
      <c r="BL9918" s="69"/>
    </row>
    <row r="9919" spans="64:64">
      <c r="BL9919" s="69"/>
    </row>
    <row r="9920" spans="64:64">
      <c r="BL9920" s="69"/>
    </row>
    <row r="9921" spans="64:64">
      <c r="BL9921" s="69"/>
    </row>
    <row r="9922" spans="64:64">
      <c r="BL9922" s="69"/>
    </row>
    <row r="9923" spans="64:64">
      <c r="BL9923" s="69"/>
    </row>
    <row r="9924" spans="64:64">
      <c r="BL9924" s="69"/>
    </row>
    <row r="9925" spans="64:64">
      <c r="BL9925" s="69"/>
    </row>
    <row r="9926" spans="64:64">
      <c r="BL9926" s="69"/>
    </row>
    <row r="9927" spans="64:64">
      <c r="BL9927" s="69"/>
    </row>
    <row r="9928" spans="64:64">
      <c r="BL9928" s="69"/>
    </row>
    <row r="9929" spans="64:64">
      <c r="BL9929" s="69"/>
    </row>
    <row r="9930" spans="64:64">
      <c r="BL9930" s="69"/>
    </row>
    <row r="9931" spans="64:64">
      <c r="BL9931" s="69"/>
    </row>
    <row r="9932" spans="64:64">
      <c r="BL9932" s="69"/>
    </row>
    <row r="9933" spans="64:64">
      <c r="BL9933" s="69"/>
    </row>
    <row r="9934" spans="64:64">
      <c r="BL9934" s="69"/>
    </row>
    <row r="9935" spans="64:64">
      <c r="BL9935" s="69"/>
    </row>
    <row r="9936" spans="64:64">
      <c r="BL9936" s="69"/>
    </row>
    <row r="9937" spans="64:64">
      <c r="BL9937" s="69"/>
    </row>
    <row r="9938" spans="64:64">
      <c r="BL9938" s="69"/>
    </row>
    <row r="9939" spans="64:64">
      <c r="BL9939" s="69"/>
    </row>
    <row r="9940" spans="64:64">
      <c r="BL9940" s="69"/>
    </row>
    <row r="9941" spans="64:64">
      <c r="BL9941" s="69"/>
    </row>
    <row r="9942" spans="64:64">
      <c r="BL9942" s="69"/>
    </row>
    <row r="9943" spans="64:64">
      <c r="BL9943" s="69"/>
    </row>
    <row r="9944" spans="64:64">
      <c r="BL9944" s="69"/>
    </row>
    <row r="9945" spans="64:64">
      <c r="BL9945" s="69"/>
    </row>
    <row r="9946" spans="64:64">
      <c r="BL9946" s="69"/>
    </row>
    <row r="9947" spans="64:64">
      <c r="BL9947" s="69"/>
    </row>
    <row r="9948" spans="64:64">
      <c r="BL9948" s="69"/>
    </row>
    <row r="9949" spans="64:64">
      <c r="BL9949" s="69"/>
    </row>
    <row r="9950" spans="64:64">
      <c r="BL9950" s="69"/>
    </row>
    <row r="9951" spans="64:64">
      <c r="BL9951" s="69"/>
    </row>
    <row r="9952" spans="64:64">
      <c r="BL9952" s="69"/>
    </row>
    <row r="9953" spans="64:64">
      <c r="BL9953" s="69"/>
    </row>
    <row r="9954" spans="64:64">
      <c r="BL9954" s="69"/>
    </row>
    <row r="9955" spans="64:64">
      <c r="BL9955" s="69"/>
    </row>
    <row r="9956" spans="64:64">
      <c r="BL9956" s="69"/>
    </row>
    <row r="9957" spans="64:64">
      <c r="BL9957" s="69"/>
    </row>
    <row r="9958" spans="64:64">
      <c r="BL9958" s="69"/>
    </row>
    <row r="9959" spans="64:64">
      <c r="BL9959" s="69"/>
    </row>
    <row r="9960" spans="64:64">
      <c r="BL9960" s="69"/>
    </row>
    <row r="9961" spans="64:64">
      <c r="BL9961" s="69"/>
    </row>
    <row r="9962" spans="64:64">
      <c r="BL9962" s="69"/>
    </row>
    <row r="9963" spans="64:64">
      <c r="BL9963" s="69"/>
    </row>
    <row r="9964" spans="64:64">
      <c r="BL9964" s="69"/>
    </row>
    <row r="9965" spans="64:64">
      <c r="BL9965" s="69"/>
    </row>
    <row r="9966" spans="64:64">
      <c r="BL9966" s="69"/>
    </row>
    <row r="9967" spans="64:64">
      <c r="BL9967" s="69"/>
    </row>
    <row r="9968" spans="64:64">
      <c r="BL9968" s="69"/>
    </row>
    <row r="9969" spans="64:64">
      <c r="BL9969" s="69"/>
    </row>
    <row r="9970" spans="64:64">
      <c r="BL9970" s="69"/>
    </row>
    <row r="9971" spans="64:64">
      <c r="BL9971" s="69"/>
    </row>
    <row r="9972" spans="64:64">
      <c r="BL9972" s="69"/>
    </row>
    <row r="9973" spans="64:64">
      <c r="BL9973" s="69"/>
    </row>
    <row r="9974" spans="64:64">
      <c r="BL9974" s="69"/>
    </row>
    <row r="9975" spans="64:64">
      <c r="BL9975" s="69"/>
    </row>
    <row r="9976" spans="64:64">
      <c r="BL9976" s="69"/>
    </row>
    <row r="9977" spans="64:64">
      <c r="BL9977" s="69"/>
    </row>
    <row r="9978" spans="64:64">
      <c r="BL9978" s="69"/>
    </row>
    <row r="9979" spans="64:64">
      <c r="BL9979" s="69"/>
    </row>
    <row r="9980" spans="64:64">
      <c r="BL9980" s="69"/>
    </row>
    <row r="9981" spans="64:64">
      <c r="BL9981" s="69"/>
    </row>
    <row r="9982" spans="64:64">
      <c r="BL9982" s="69"/>
    </row>
    <row r="9983" spans="64:64">
      <c r="BL9983" s="69"/>
    </row>
    <row r="9984" spans="64:64">
      <c r="BL9984" s="69"/>
    </row>
    <row r="9985" spans="64:64">
      <c r="BL9985" s="69"/>
    </row>
    <row r="9986" spans="64:64">
      <c r="BL9986" s="69"/>
    </row>
    <row r="9987" spans="64:64">
      <c r="BL9987" s="69"/>
    </row>
    <row r="9988" spans="64:64">
      <c r="BL9988" s="69"/>
    </row>
    <row r="9989" spans="64:64">
      <c r="BL9989" s="69"/>
    </row>
    <row r="9990" spans="64:64">
      <c r="BL9990" s="69"/>
    </row>
    <row r="9991" spans="64:64">
      <c r="BL9991" s="69"/>
    </row>
    <row r="9992" spans="64:64">
      <c r="BL9992" s="69"/>
    </row>
    <row r="9993" spans="64:64">
      <c r="BL9993" s="69"/>
    </row>
    <row r="9994" spans="64:64">
      <c r="BL9994" s="69"/>
    </row>
    <row r="9995" spans="64:64">
      <c r="BL9995" s="69"/>
    </row>
    <row r="9996" spans="64:64">
      <c r="BL9996" s="69"/>
    </row>
    <row r="9997" spans="64:64">
      <c r="BL9997" s="69"/>
    </row>
    <row r="9998" spans="64:64">
      <c r="BL9998" s="69"/>
    </row>
    <row r="9999" spans="64:64">
      <c r="BL9999" s="69"/>
    </row>
    <row r="10000" spans="64:64">
      <c r="BL10000" s="69"/>
    </row>
    <row r="10001" spans="64:64">
      <c r="BL10001" s="69"/>
    </row>
    <row r="10002" spans="64:64">
      <c r="BL10002" s="69"/>
    </row>
    <row r="10003" spans="64:64">
      <c r="BL10003" s="69"/>
    </row>
    <row r="10004" spans="64:64">
      <c r="BL10004" s="69"/>
    </row>
    <row r="10005" spans="64:64">
      <c r="BL10005" s="69"/>
    </row>
    <row r="10006" spans="64:64">
      <c r="BL10006" s="69"/>
    </row>
    <row r="10007" spans="64:64">
      <c r="BL10007" s="69"/>
    </row>
    <row r="10008" spans="64:64">
      <c r="BL10008" s="69"/>
    </row>
    <row r="10009" spans="64:64">
      <c r="BL10009" s="69"/>
    </row>
    <row r="10010" spans="64:64">
      <c r="BL10010" s="69"/>
    </row>
    <row r="10011" spans="64:64">
      <c r="BL10011" s="69"/>
    </row>
    <row r="10012" spans="64:64">
      <c r="BL10012" s="69"/>
    </row>
    <row r="10013" spans="64:64">
      <c r="BL10013" s="69"/>
    </row>
    <row r="10014" spans="64:64">
      <c r="BL10014" s="69"/>
    </row>
    <row r="10015" spans="64:64">
      <c r="BL10015" s="69"/>
    </row>
    <row r="10016" spans="64:64">
      <c r="BL10016" s="69"/>
    </row>
    <row r="10017" spans="64:64">
      <c r="BL10017" s="69"/>
    </row>
    <row r="10018" spans="64:64">
      <c r="BL10018" s="69"/>
    </row>
    <row r="10019" spans="64:64">
      <c r="BL10019" s="69"/>
    </row>
    <row r="10020" spans="64:64">
      <c r="BL10020" s="69"/>
    </row>
    <row r="10021" spans="64:64">
      <c r="BL10021" s="69"/>
    </row>
    <row r="10022" spans="64:64">
      <c r="BL10022" s="69"/>
    </row>
    <row r="10023" spans="64:64">
      <c r="BL10023" s="69"/>
    </row>
    <row r="10024" spans="64:64">
      <c r="BL10024" s="69"/>
    </row>
    <row r="10025" spans="64:64">
      <c r="BL10025" s="69"/>
    </row>
    <row r="10026" spans="64:64">
      <c r="BL10026" s="69"/>
    </row>
    <row r="10027" spans="64:64">
      <c r="BL10027" s="69"/>
    </row>
    <row r="10028" spans="64:64">
      <c r="BL10028" s="69"/>
    </row>
    <row r="10029" spans="64:64">
      <c r="BL10029" s="69"/>
    </row>
    <row r="10030" spans="64:64">
      <c r="BL10030" s="69"/>
    </row>
    <row r="10031" spans="64:64">
      <c r="BL10031" s="69"/>
    </row>
    <row r="10032" spans="64:64">
      <c r="BL10032" s="69"/>
    </row>
    <row r="10033" spans="64:64">
      <c r="BL10033" s="69"/>
    </row>
    <row r="10034" spans="64:64">
      <c r="BL10034" s="69"/>
    </row>
    <row r="10035" spans="64:64">
      <c r="BL10035" s="69"/>
    </row>
    <row r="10036" spans="64:64">
      <c r="BL10036" s="69"/>
    </row>
    <row r="10037" spans="64:64">
      <c r="BL10037" s="69"/>
    </row>
    <row r="10038" spans="64:64">
      <c r="BL10038" s="69"/>
    </row>
    <row r="10039" spans="64:64">
      <c r="BL10039" s="69"/>
    </row>
    <row r="10040" spans="64:64">
      <c r="BL10040" s="69"/>
    </row>
    <row r="10041" spans="64:64">
      <c r="BL10041" s="69"/>
    </row>
    <row r="10042" spans="64:64">
      <c r="BL10042" s="69"/>
    </row>
    <row r="10043" spans="64:64">
      <c r="BL10043" s="69"/>
    </row>
    <row r="10044" spans="64:64">
      <c r="BL10044" s="69"/>
    </row>
    <row r="10045" spans="64:64">
      <c r="BL10045" s="69"/>
    </row>
    <row r="10046" spans="64:64">
      <c r="BL10046" s="69"/>
    </row>
    <row r="10047" spans="64:64">
      <c r="BL10047" s="69"/>
    </row>
    <row r="10048" spans="64:64">
      <c r="BL10048" s="69"/>
    </row>
    <row r="10049" spans="64:64">
      <c r="BL10049" s="69"/>
    </row>
    <row r="10050" spans="64:64">
      <c r="BL10050" s="69"/>
    </row>
    <row r="10051" spans="64:64">
      <c r="BL10051" s="69"/>
    </row>
    <row r="10052" spans="64:64">
      <c r="BL10052" s="69"/>
    </row>
    <row r="10053" spans="64:64">
      <c r="BL10053" s="69"/>
    </row>
    <row r="10054" spans="64:64">
      <c r="BL10054" s="69"/>
    </row>
    <row r="10055" spans="64:64">
      <c r="BL10055" s="69"/>
    </row>
    <row r="10056" spans="64:64">
      <c r="BL10056" s="69"/>
    </row>
    <row r="10057" spans="64:64">
      <c r="BL10057" s="69"/>
    </row>
    <row r="10058" spans="64:64">
      <c r="BL10058" s="69"/>
    </row>
    <row r="10059" spans="64:64">
      <c r="BL10059" s="69"/>
    </row>
    <row r="10060" spans="64:64">
      <c r="BL10060" s="69"/>
    </row>
    <row r="10061" spans="64:64">
      <c r="BL10061" s="69"/>
    </row>
    <row r="10062" spans="64:64">
      <c r="BL10062" s="69"/>
    </row>
    <row r="10063" spans="64:64">
      <c r="BL10063" s="69"/>
    </row>
    <row r="10064" spans="64:64">
      <c r="BL10064" s="69"/>
    </row>
    <row r="10065" spans="64:64">
      <c r="BL10065" s="69"/>
    </row>
    <row r="10066" spans="64:64">
      <c r="BL10066" s="69"/>
    </row>
    <row r="10067" spans="64:64">
      <c r="BL10067" s="69"/>
    </row>
    <row r="10068" spans="64:64">
      <c r="BL10068" s="69"/>
    </row>
    <row r="10069" spans="64:64">
      <c r="BL10069" s="69"/>
    </row>
    <row r="10070" spans="64:64">
      <c r="BL10070" s="69"/>
    </row>
    <row r="10071" spans="64:64">
      <c r="BL10071" s="69"/>
    </row>
    <row r="10072" spans="64:64">
      <c r="BL10072" s="69"/>
    </row>
    <row r="10073" spans="64:64">
      <c r="BL10073" s="69"/>
    </row>
    <row r="10074" spans="64:64">
      <c r="BL10074" s="69"/>
    </row>
    <row r="10075" spans="64:64">
      <c r="BL10075" s="69"/>
    </row>
    <row r="10076" spans="64:64">
      <c r="BL10076" s="69"/>
    </row>
    <row r="10077" spans="64:64">
      <c r="BL10077" s="69"/>
    </row>
    <row r="10078" spans="64:64">
      <c r="BL10078" s="69"/>
    </row>
    <row r="10079" spans="64:64">
      <c r="BL10079" s="69"/>
    </row>
    <row r="10080" spans="64:64">
      <c r="BL10080" s="69"/>
    </row>
    <row r="10081" spans="64:64">
      <c r="BL10081" s="69"/>
    </row>
    <row r="10082" spans="64:64">
      <c r="BL10082" s="69"/>
    </row>
    <row r="10083" spans="64:64">
      <c r="BL10083" s="69"/>
    </row>
    <row r="10084" spans="64:64">
      <c r="BL10084" s="69"/>
    </row>
    <row r="10085" spans="64:64">
      <c r="BL10085" s="69"/>
    </row>
    <row r="10086" spans="64:64">
      <c r="BL10086" s="69"/>
    </row>
    <row r="10087" spans="64:64">
      <c r="BL10087" s="69"/>
    </row>
    <row r="10088" spans="64:64">
      <c r="BL10088" s="69"/>
    </row>
    <row r="10089" spans="64:64">
      <c r="BL10089" s="69"/>
    </row>
    <row r="10090" spans="64:64">
      <c r="BL10090" s="69"/>
    </row>
    <row r="10091" spans="64:64">
      <c r="BL10091" s="69"/>
    </row>
    <row r="10092" spans="64:64">
      <c r="BL10092" s="69"/>
    </row>
    <row r="10093" spans="64:64">
      <c r="BL10093" s="69"/>
    </row>
    <row r="10094" spans="64:64">
      <c r="BL10094" s="69"/>
    </row>
    <row r="10095" spans="64:64">
      <c r="BL10095" s="69"/>
    </row>
    <row r="10096" spans="64:64">
      <c r="BL10096" s="69"/>
    </row>
    <row r="10097" spans="64:64">
      <c r="BL10097" s="69"/>
    </row>
    <row r="10098" spans="64:64">
      <c r="BL10098" s="69"/>
    </row>
    <row r="10099" spans="64:64">
      <c r="BL10099" s="69"/>
    </row>
    <row r="10100" spans="64:64">
      <c r="BL10100" s="69"/>
    </row>
    <row r="10101" spans="64:64">
      <c r="BL10101" s="69"/>
    </row>
    <row r="10102" spans="64:64">
      <c r="BL10102" s="69"/>
    </row>
    <row r="10103" spans="64:64">
      <c r="BL10103" s="69"/>
    </row>
    <row r="10104" spans="64:64">
      <c r="BL10104" s="69"/>
    </row>
    <row r="10105" spans="64:64">
      <c r="BL10105" s="69"/>
    </row>
    <row r="10106" spans="64:64">
      <c r="BL10106" s="69"/>
    </row>
    <row r="10107" spans="64:64">
      <c r="BL10107" s="69"/>
    </row>
    <row r="10108" spans="64:64">
      <c r="BL10108" s="69"/>
    </row>
    <row r="10109" spans="64:64">
      <c r="BL10109" s="69"/>
    </row>
    <row r="10110" spans="64:64">
      <c r="BL10110" s="69"/>
    </row>
    <row r="10111" spans="64:64">
      <c r="BL10111" s="69"/>
    </row>
    <row r="10112" spans="64:64">
      <c r="BL10112" s="69"/>
    </row>
    <row r="10113" spans="64:64">
      <c r="BL10113" s="69"/>
    </row>
    <row r="10114" spans="64:64">
      <c r="BL10114" s="69"/>
    </row>
    <row r="10115" spans="64:64">
      <c r="BL10115" s="69"/>
    </row>
    <row r="10116" spans="64:64">
      <c r="BL10116" s="69"/>
    </row>
    <row r="10117" spans="64:64">
      <c r="BL10117" s="69"/>
    </row>
    <row r="10118" spans="64:64">
      <c r="BL10118" s="69"/>
    </row>
    <row r="10119" spans="64:64">
      <c r="BL10119" s="69"/>
    </row>
    <row r="10120" spans="64:64">
      <c r="BL10120" s="69"/>
    </row>
    <row r="10121" spans="64:64">
      <c r="BL10121" s="69"/>
    </row>
    <row r="10122" spans="64:64">
      <c r="BL10122" s="69"/>
    </row>
    <row r="10123" spans="64:64">
      <c r="BL10123" s="69"/>
    </row>
    <row r="10124" spans="64:64">
      <c r="BL10124" s="69"/>
    </row>
    <row r="10125" spans="64:64">
      <c r="BL10125" s="69"/>
    </row>
    <row r="10126" spans="64:64">
      <c r="BL10126" s="69"/>
    </row>
    <row r="10127" spans="64:64">
      <c r="BL10127" s="69"/>
    </row>
    <row r="10128" spans="64:64">
      <c r="BL10128" s="69"/>
    </row>
    <row r="10129" spans="64:64">
      <c r="BL10129" s="69"/>
    </row>
    <row r="10130" spans="64:64">
      <c r="BL10130" s="69"/>
    </row>
    <row r="10131" spans="64:64">
      <c r="BL10131" s="69"/>
    </row>
    <row r="10132" spans="64:64">
      <c r="BL10132" s="69"/>
    </row>
    <row r="10133" spans="64:64">
      <c r="BL10133" s="69"/>
    </row>
    <row r="10134" spans="64:64">
      <c r="BL10134" s="69"/>
    </row>
    <row r="10135" spans="64:64">
      <c r="BL10135" s="69"/>
    </row>
    <row r="10136" spans="64:64">
      <c r="BL10136" s="69"/>
    </row>
    <row r="10137" spans="64:64">
      <c r="BL10137" s="69"/>
    </row>
    <row r="10138" spans="64:64">
      <c r="BL10138" s="69"/>
    </row>
    <row r="10139" spans="64:64">
      <c r="BL10139" s="69"/>
    </row>
    <row r="10140" spans="64:64">
      <c r="BL10140" s="69"/>
    </row>
    <row r="10141" spans="64:64">
      <c r="BL10141" s="69"/>
    </row>
    <row r="10142" spans="64:64">
      <c r="BL10142" s="69"/>
    </row>
    <row r="10143" spans="64:64">
      <c r="BL10143" s="69"/>
    </row>
    <row r="10144" spans="64:64">
      <c r="BL10144" s="69"/>
    </row>
    <row r="10145" spans="64:64">
      <c r="BL10145" s="69"/>
    </row>
    <row r="10146" spans="64:64">
      <c r="BL10146" s="69"/>
    </row>
    <row r="10147" spans="64:64">
      <c r="BL10147" s="69"/>
    </row>
    <row r="10148" spans="64:64">
      <c r="BL10148" s="69"/>
    </row>
    <row r="10149" spans="64:64">
      <c r="BL10149" s="69"/>
    </row>
    <row r="10150" spans="64:64">
      <c r="BL10150" s="69"/>
    </row>
    <row r="10151" spans="64:64">
      <c r="BL10151" s="69"/>
    </row>
    <row r="10152" spans="64:64">
      <c r="BL10152" s="69"/>
    </row>
    <row r="10153" spans="64:64">
      <c r="BL10153" s="69"/>
    </row>
    <row r="10154" spans="64:64">
      <c r="BL10154" s="69"/>
    </row>
    <row r="10155" spans="64:64">
      <c r="BL10155" s="69"/>
    </row>
    <row r="10156" spans="64:64">
      <c r="BL10156" s="69"/>
    </row>
    <row r="10157" spans="64:64">
      <c r="BL10157" s="69"/>
    </row>
    <row r="10158" spans="64:64">
      <c r="BL10158" s="69"/>
    </row>
    <row r="10159" spans="64:64">
      <c r="BL10159" s="69"/>
    </row>
    <row r="10160" spans="64:64">
      <c r="BL10160" s="69"/>
    </row>
    <row r="10161" spans="64:64">
      <c r="BL10161" s="69"/>
    </row>
    <row r="10162" spans="64:64">
      <c r="BL10162" s="69"/>
    </row>
    <row r="10163" spans="64:64">
      <c r="BL10163" s="69"/>
    </row>
    <row r="10164" spans="64:64">
      <c r="BL10164" s="69"/>
    </row>
    <row r="10165" spans="64:64">
      <c r="BL10165" s="69"/>
    </row>
    <row r="10166" spans="64:64">
      <c r="BL10166" s="69"/>
    </row>
    <row r="10167" spans="64:64">
      <c r="BL10167" s="69"/>
    </row>
    <row r="10168" spans="64:64">
      <c r="BL10168" s="69"/>
    </row>
    <row r="10169" spans="64:64">
      <c r="BL10169" s="69"/>
    </row>
    <row r="10170" spans="64:64">
      <c r="BL10170" s="69"/>
    </row>
    <row r="10171" spans="64:64">
      <c r="BL10171" s="69"/>
    </row>
    <row r="10172" spans="64:64">
      <c r="BL10172" s="69"/>
    </row>
    <row r="10173" spans="64:64">
      <c r="BL10173" s="69"/>
    </row>
    <row r="10174" spans="64:64">
      <c r="BL10174" s="69"/>
    </row>
    <row r="10175" spans="64:64">
      <c r="BL10175" s="69"/>
    </row>
    <row r="10176" spans="64:64">
      <c r="BL10176" s="69"/>
    </row>
    <row r="10177" spans="64:64">
      <c r="BL10177" s="69"/>
    </row>
    <row r="10178" spans="64:64">
      <c r="BL10178" s="69"/>
    </row>
    <row r="10179" spans="64:64">
      <c r="BL10179" s="69"/>
    </row>
    <row r="10180" spans="64:64">
      <c r="BL10180" s="69"/>
    </row>
    <row r="10181" spans="64:64">
      <c r="BL10181" s="69"/>
    </row>
    <row r="10182" spans="64:64">
      <c r="BL10182" s="69"/>
    </row>
    <row r="10183" spans="64:64">
      <c r="BL10183" s="69"/>
    </row>
    <row r="10184" spans="64:64">
      <c r="BL10184" s="69"/>
    </row>
    <row r="10185" spans="64:64">
      <c r="BL10185" s="69"/>
    </row>
    <row r="10186" spans="64:64">
      <c r="BL10186" s="69"/>
    </row>
    <row r="10187" spans="64:64">
      <c r="BL10187" s="69"/>
    </row>
    <row r="10188" spans="64:64">
      <c r="BL10188" s="69"/>
    </row>
    <row r="10189" spans="64:64">
      <c r="BL10189" s="69"/>
    </row>
    <row r="10190" spans="64:64">
      <c r="BL10190" s="69"/>
    </row>
    <row r="10191" spans="64:64">
      <c r="BL10191" s="69"/>
    </row>
    <row r="10192" spans="64:64">
      <c r="BL10192" s="69"/>
    </row>
    <row r="10193" spans="64:64">
      <c r="BL10193" s="69"/>
    </row>
    <row r="10194" spans="64:64">
      <c r="BL10194" s="69"/>
    </row>
    <row r="10195" spans="64:64">
      <c r="BL10195" s="69"/>
    </row>
    <row r="10196" spans="64:64">
      <c r="BL10196" s="69"/>
    </row>
    <row r="10197" spans="64:64">
      <c r="BL10197" s="69"/>
    </row>
    <row r="10198" spans="64:64">
      <c r="BL10198" s="69"/>
    </row>
    <row r="10199" spans="64:64">
      <c r="BL10199" s="69"/>
    </row>
    <row r="10200" spans="64:64">
      <c r="BL10200" s="69"/>
    </row>
    <row r="10201" spans="64:64">
      <c r="BL10201" s="69"/>
    </row>
    <row r="10202" spans="64:64">
      <c r="BL10202" s="69"/>
    </row>
    <row r="10203" spans="64:64">
      <c r="BL10203" s="69"/>
    </row>
    <row r="10204" spans="64:64">
      <c r="BL10204" s="69"/>
    </row>
    <row r="10205" spans="64:64">
      <c r="BL10205" s="69"/>
    </row>
    <row r="10206" spans="64:64">
      <c r="BL10206" s="69"/>
    </row>
    <row r="10207" spans="64:64">
      <c r="BL10207" s="69"/>
    </row>
    <row r="10208" spans="64:64">
      <c r="BL10208" s="69"/>
    </row>
    <row r="10209" spans="64:64">
      <c r="BL10209" s="69"/>
    </row>
    <row r="10210" spans="64:64">
      <c r="BL10210" s="69"/>
    </row>
    <row r="10211" spans="64:64">
      <c r="BL10211" s="69"/>
    </row>
    <row r="10212" spans="64:64">
      <c r="BL10212" s="69"/>
    </row>
    <row r="10213" spans="64:64">
      <c r="BL10213" s="69"/>
    </row>
    <row r="10214" spans="64:64">
      <c r="BL10214" s="69"/>
    </row>
    <row r="10215" spans="64:64">
      <c r="BL10215" s="69"/>
    </row>
    <row r="10216" spans="64:64">
      <c r="BL10216" s="69"/>
    </row>
    <row r="10217" spans="64:64">
      <c r="BL10217" s="69"/>
    </row>
    <row r="10218" spans="64:64">
      <c r="BL10218" s="69"/>
    </row>
    <row r="10219" spans="64:64">
      <c r="BL10219" s="69"/>
    </row>
    <row r="10220" spans="64:64">
      <c r="BL10220" s="69"/>
    </row>
    <row r="10221" spans="64:64">
      <c r="BL10221" s="69"/>
    </row>
    <row r="10222" spans="64:64">
      <c r="BL10222" s="69"/>
    </row>
    <row r="10223" spans="64:64">
      <c r="BL10223" s="69"/>
    </row>
    <row r="10224" spans="64:64">
      <c r="BL10224" s="69"/>
    </row>
    <row r="10225" spans="64:64">
      <c r="BL10225" s="69"/>
    </row>
    <row r="10226" spans="64:64">
      <c r="BL10226" s="69"/>
    </row>
    <row r="10227" spans="64:64">
      <c r="BL10227" s="69"/>
    </row>
    <row r="10228" spans="64:64">
      <c r="BL10228" s="69"/>
    </row>
    <row r="10229" spans="64:64">
      <c r="BL10229" s="69"/>
    </row>
    <row r="10230" spans="64:64">
      <c r="BL10230" s="69"/>
    </row>
    <row r="10231" spans="64:64">
      <c r="BL10231" s="69"/>
    </row>
    <row r="10232" spans="64:64">
      <c r="BL10232" s="69"/>
    </row>
    <row r="10233" spans="64:64">
      <c r="BL10233" s="69"/>
    </row>
    <row r="10234" spans="64:64">
      <c r="BL10234" s="69"/>
    </row>
    <row r="10235" spans="64:64">
      <c r="BL10235" s="69"/>
    </row>
    <row r="10236" spans="64:64">
      <c r="BL10236" s="69"/>
    </row>
    <row r="10237" spans="64:64">
      <c r="BL10237" s="69"/>
    </row>
    <row r="10238" spans="64:64">
      <c r="BL10238" s="69"/>
    </row>
    <row r="10239" spans="64:64">
      <c r="BL10239" s="69"/>
    </row>
    <row r="10240" spans="64:64">
      <c r="BL10240" s="69"/>
    </row>
    <row r="10241" spans="64:64">
      <c r="BL10241" s="69"/>
    </row>
    <row r="10242" spans="64:64">
      <c r="BL10242" s="69"/>
    </row>
    <row r="10243" spans="64:64">
      <c r="BL10243" s="69"/>
    </row>
    <row r="10244" spans="64:64">
      <c r="BL10244" s="69"/>
    </row>
    <row r="10245" spans="64:64">
      <c r="BL10245" s="69"/>
    </row>
    <row r="10246" spans="64:64">
      <c r="BL10246" s="69"/>
    </row>
    <row r="10247" spans="64:64">
      <c r="BL10247" s="69"/>
    </row>
    <row r="10248" spans="64:64">
      <c r="BL10248" s="69"/>
    </row>
    <row r="10249" spans="64:64">
      <c r="BL10249" s="69"/>
    </row>
    <row r="10250" spans="64:64">
      <c r="BL10250" s="69"/>
    </row>
    <row r="10251" spans="64:64">
      <c r="BL10251" s="69"/>
    </row>
    <row r="10252" spans="64:64">
      <c r="BL10252" s="69"/>
    </row>
    <row r="10253" spans="64:64">
      <c r="BL10253" s="69"/>
    </row>
    <row r="10254" spans="64:64">
      <c r="BL10254" s="69"/>
    </row>
    <row r="10255" spans="64:64">
      <c r="BL10255" s="69"/>
    </row>
    <row r="10256" spans="64:64">
      <c r="BL10256" s="69"/>
    </row>
    <row r="10257" spans="64:64">
      <c r="BL10257" s="69"/>
    </row>
    <row r="10258" spans="64:64">
      <c r="BL10258" s="69"/>
    </row>
    <row r="10259" spans="64:64">
      <c r="BL10259" s="69"/>
    </row>
    <row r="10260" spans="64:64">
      <c r="BL10260" s="69"/>
    </row>
    <row r="10261" spans="64:64">
      <c r="BL10261" s="69"/>
    </row>
    <row r="10262" spans="64:64">
      <c r="BL10262" s="69"/>
    </row>
    <row r="10263" spans="64:64">
      <c r="BL10263" s="69"/>
    </row>
    <row r="10264" spans="64:64">
      <c r="BL10264" s="69"/>
    </row>
    <row r="10265" spans="64:64">
      <c r="BL10265" s="69"/>
    </row>
    <row r="10266" spans="64:64">
      <c r="BL10266" s="69"/>
    </row>
    <row r="10267" spans="64:64">
      <c r="BL10267" s="69"/>
    </row>
    <row r="10268" spans="64:64">
      <c r="BL10268" s="69"/>
    </row>
    <row r="10269" spans="64:64">
      <c r="BL10269" s="69"/>
    </row>
    <row r="10270" spans="64:64">
      <c r="BL10270" s="69"/>
    </row>
    <row r="10271" spans="64:64">
      <c r="BL10271" s="69"/>
    </row>
    <row r="10272" spans="64:64">
      <c r="BL10272" s="69"/>
    </row>
    <row r="10273" spans="64:64">
      <c r="BL10273" s="69"/>
    </row>
    <row r="10274" spans="64:64">
      <c r="BL10274" s="69"/>
    </row>
    <row r="10275" spans="64:64">
      <c r="BL10275" s="69"/>
    </row>
    <row r="10276" spans="64:64">
      <c r="BL10276" s="69"/>
    </row>
    <row r="10277" spans="64:64">
      <c r="BL10277" s="69"/>
    </row>
    <row r="10278" spans="64:64">
      <c r="BL10278" s="69"/>
    </row>
    <row r="10279" spans="64:64">
      <c r="BL10279" s="69"/>
    </row>
    <row r="10280" spans="64:64">
      <c r="BL10280" s="69"/>
    </row>
    <row r="10281" spans="64:64">
      <c r="BL10281" s="69"/>
    </row>
    <row r="10282" spans="64:64">
      <c r="BL10282" s="69"/>
    </row>
    <row r="10283" spans="64:64">
      <c r="BL10283" s="69"/>
    </row>
    <row r="10284" spans="64:64">
      <c r="BL10284" s="69"/>
    </row>
    <row r="10285" spans="64:64">
      <c r="BL10285" s="69"/>
    </row>
    <row r="10286" spans="64:64">
      <c r="BL10286" s="69"/>
    </row>
    <row r="10287" spans="64:64">
      <c r="BL10287" s="69"/>
    </row>
    <row r="10288" spans="64:64">
      <c r="BL10288" s="69"/>
    </row>
    <row r="10289" spans="64:64">
      <c r="BL10289" s="69"/>
    </row>
    <row r="10290" spans="64:64">
      <c r="BL10290" s="69"/>
    </row>
    <row r="10291" spans="64:64">
      <c r="BL10291" s="69"/>
    </row>
    <row r="10292" spans="64:64">
      <c r="BL10292" s="69"/>
    </row>
    <row r="10293" spans="64:64">
      <c r="BL10293" s="69"/>
    </row>
    <row r="10294" spans="64:64">
      <c r="BL10294" s="69"/>
    </row>
    <row r="10295" spans="64:64">
      <c r="BL10295" s="69"/>
    </row>
    <row r="10296" spans="64:64">
      <c r="BL10296" s="69"/>
    </row>
    <row r="10297" spans="64:64">
      <c r="BL10297" s="69"/>
    </row>
    <row r="10298" spans="64:64">
      <c r="BL10298" s="69"/>
    </row>
    <row r="10299" spans="64:64">
      <c r="BL10299" s="69"/>
    </row>
    <row r="10300" spans="64:64">
      <c r="BL10300" s="69"/>
    </row>
    <row r="10301" spans="64:64">
      <c r="BL10301" s="69"/>
    </row>
    <row r="10302" spans="64:64">
      <c r="BL10302" s="69"/>
    </row>
    <row r="10303" spans="64:64">
      <c r="BL10303" s="69"/>
    </row>
    <row r="10304" spans="64:64">
      <c r="BL10304" s="69"/>
    </row>
    <row r="10305" spans="64:64">
      <c r="BL10305" s="69"/>
    </row>
    <row r="10306" spans="64:64">
      <c r="BL10306" s="69"/>
    </row>
    <row r="10307" spans="64:64">
      <c r="BL10307" s="69"/>
    </row>
    <row r="10308" spans="64:64">
      <c r="BL10308" s="69"/>
    </row>
    <row r="10309" spans="64:64">
      <c r="BL10309" s="69"/>
    </row>
    <row r="10310" spans="64:64">
      <c r="BL10310" s="69"/>
    </row>
    <row r="10311" spans="64:64">
      <c r="BL10311" s="69"/>
    </row>
    <row r="10312" spans="64:64">
      <c r="BL10312" s="69"/>
    </row>
    <row r="10313" spans="64:64">
      <c r="BL10313" s="69"/>
    </row>
    <row r="10314" spans="64:64">
      <c r="BL10314" s="69"/>
    </row>
    <row r="10315" spans="64:64">
      <c r="BL10315" s="69"/>
    </row>
    <row r="10316" spans="64:64">
      <c r="BL10316" s="69"/>
    </row>
    <row r="10317" spans="64:64">
      <c r="BL10317" s="69"/>
    </row>
    <row r="10318" spans="64:64">
      <c r="BL10318" s="69"/>
    </row>
    <row r="10319" spans="64:64">
      <c r="BL10319" s="69"/>
    </row>
    <row r="10320" spans="64:64">
      <c r="BL10320" s="69"/>
    </row>
    <row r="10321" spans="64:64">
      <c r="BL10321" s="69"/>
    </row>
    <row r="10322" spans="64:64">
      <c r="BL10322" s="69"/>
    </row>
    <row r="10323" spans="64:64">
      <c r="BL10323" s="69"/>
    </row>
    <row r="10324" spans="64:64">
      <c r="BL10324" s="69"/>
    </row>
    <row r="10325" spans="64:64">
      <c r="BL10325" s="69"/>
    </row>
    <row r="10326" spans="64:64">
      <c r="BL10326" s="69"/>
    </row>
    <row r="10327" spans="64:64">
      <c r="BL10327" s="69"/>
    </row>
    <row r="10328" spans="64:64">
      <c r="BL10328" s="69"/>
    </row>
    <row r="10329" spans="64:64">
      <c r="BL10329" s="69"/>
    </row>
    <row r="10330" spans="64:64">
      <c r="BL10330" s="69"/>
    </row>
    <row r="10331" spans="64:64">
      <c r="BL10331" s="69"/>
    </row>
    <row r="10332" spans="64:64">
      <c r="BL10332" s="69"/>
    </row>
    <row r="10333" spans="64:64">
      <c r="BL10333" s="69"/>
    </row>
    <row r="10334" spans="64:64">
      <c r="BL10334" s="69"/>
    </row>
    <row r="10335" spans="64:64">
      <c r="BL10335" s="69"/>
    </row>
    <row r="10336" spans="64:64">
      <c r="BL10336" s="69"/>
    </row>
    <row r="10337" spans="64:64">
      <c r="BL10337" s="69"/>
    </row>
    <row r="10338" spans="64:64">
      <c r="BL10338" s="69"/>
    </row>
    <row r="10339" spans="64:64">
      <c r="BL10339" s="69"/>
    </row>
    <row r="10340" spans="64:64">
      <c r="BL10340" s="69"/>
    </row>
    <row r="10341" spans="64:64">
      <c r="BL10341" s="69"/>
    </row>
    <row r="10342" spans="64:64">
      <c r="BL10342" s="69"/>
    </row>
    <row r="10343" spans="64:64">
      <c r="BL10343" s="69"/>
    </row>
    <row r="10344" spans="64:64">
      <c r="BL10344" s="69"/>
    </row>
    <row r="10345" spans="64:64">
      <c r="BL10345" s="69"/>
    </row>
    <row r="10346" spans="64:64">
      <c r="BL10346" s="69"/>
    </row>
    <row r="10347" spans="64:64">
      <c r="BL10347" s="69"/>
    </row>
    <row r="10348" spans="64:64">
      <c r="BL10348" s="69"/>
    </row>
    <row r="10349" spans="64:64">
      <c r="BL10349" s="69"/>
    </row>
    <row r="10350" spans="64:64">
      <c r="BL10350" s="69"/>
    </row>
    <row r="10351" spans="64:64">
      <c r="BL10351" s="69"/>
    </row>
    <row r="10352" spans="64:64">
      <c r="BL10352" s="69"/>
    </row>
    <row r="10353" spans="64:64">
      <c r="BL10353" s="69"/>
    </row>
    <row r="10354" spans="64:64">
      <c r="BL10354" s="69"/>
    </row>
    <row r="10355" spans="64:64">
      <c r="BL10355" s="69"/>
    </row>
    <row r="10356" spans="64:64">
      <c r="BL10356" s="69"/>
    </row>
    <row r="10357" spans="64:64">
      <c r="BL10357" s="69"/>
    </row>
    <row r="10358" spans="64:64">
      <c r="BL10358" s="69"/>
    </row>
    <row r="10359" spans="64:64">
      <c r="BL10359" s="69"/>
    </row>
    <row r="10360" spans="64:64">
      <c r="BL10360" s="69"/>
    </row>
    <row r="10361" spans="64:64">
      <c r="BL10361" s="69"/>
    </row>
    <row r="10362" spans="64:64">
      <c r="BL10362" s="69"/>
    </row>
    <row r="10363" spans="64:64">
      <c r="BL10363" s="69"/>
    </row>
    <row r="10364" spans="64:64">
      <c r="BL10364" s="69"/>
    </row>
    <row r="10365" spans="64:64">
      <c r="BL10365" s="69"/>
    </row>
    <row r="10366" spans="64:64">
      <c r="BL10366" s="69"/>
    </row>
    <row r="10367" spans="64:64">
      <c r="BL10367" s="69"/>
    </row>
    <row r="10368" spans="64:64">
      <c r="BL10368" s="69"/>
    </row>
    <row r="10369" spans="64:64">
      <c r="BL10369" s="69"/>
    </row>
    <row r="10370" spans="64:64">
      <c r="BL10370" s="69"/>
    </row>
    <row r="10371" spans="64:64">
      <c r="BL10371" s="69"/>
    </row>
    <row r="10372" spans="64:64">
      <c r="BL10372" s="69"/>
    </row>
    <row r="10373" spans="64:64">
      <c r="BL10373" s="69"/>
    </row>
    <row r="10374" spans="64:64">
      <c r="BL10374" s="69"/>
    </row>
    <row r="10375" spans="64:64">
      <c r="BL10375" s="69"/>
    </row>
    <row r="10376" spans="64:64">
      <c r="BL10376" s="69"/>
    </row>
    <row r="10377" spans="64:64">
      <c r="BL10377" s="69"/>
    </row>
    <row r="10378" spans="64:64">
      <c r="BL10378" s="69"/>
    </row>
    <row r="10379" spans="64:64">
      <c r="BL10379" s="69"/>
    </row>
    <row r="10380" spans="64:64">
      <c r="BL10380" s="69"/>
    </row>
    <row r="10381" spans="64:64">
      <c r="BL10381" s="69"/>
    </row>
    <row r="10382" spans="64:64">
      <c r="BL10382" s="69"/>
    </row>
    <row r="10383" spans="64:64">
      <c r="BL10383" s="69"/>
    </row>
    <row r="10384" spans="64:64">
      <c r="BL10384" s="69"/>
    </row>
    <row r="10385" spans="64:64">
      <c r="BL10385" s="69"/>
    </row>
    <row r="10386" spans="64:64">
      <c r="BL10386" s="69"/>
    </row>
    <row r="10387" spans="64:64">
      <c r="BL10387" s="69"/>
    </row>
    <row r="10388" spans="64:64">
      <c r="BL10388" s="69"/>
    </row>
    <row r="10389" spans="64:64">
      <c r="BL10389" s="69"/>
    </row>
    <row r="10390" spans="64:64">
      <c r="BL10390" s="69"/>
    </row>
    <row r="10391" spans="64:64">
      <c r="BL10391" s="69"/>
    </row>
    <row r="10392" spans="64:64">
      <c r="BL10392" s="69"/>
    </row>
    <row r="10393" spans="64:64">
      <c r="BL10393" s="69"/>
    </row>
    <row r="10394" spans="64:64">
      <c r="BL10394" s="69"/>
    </row>
    <row r="10395" spans="64:64">
      <c r="BL10395" s="69"/>
    </row>
    <row r="10396" spans="64:64">
      <c r="BL10396" s="69"/>
    </row>
    <row r="10397" spans="64:64">
      <c r="BL10397" s="69"/>
    </row>
    <row r="10398" spans="64:64">
      <c r="BL10398" s="69"/>
    </row>
    <row r="10399" spans="64:64">
      <c r="BL10399" s="69"/>
    </row>
    <row r="10400" spans="64:64">
      <c r="BL10400" s="69"/>
    </row>
    <row r="10401" spans="64:64">
      <c r="BL10401" s="69"/>
    </row>
    <row r="10402" spans="64:64">
      <c r="BL10402" s="69"/>
    </row>
    <row r="10403" spans="64:64">
      <c r="BL10403" s="69"/>
    </row>
    <row r="10404" spans="64:64">
      <c r="BL10404" s="69"/>
    </row>
    <row r="10405" spans="64:64">
      <c r="BL10405" s="69"/>
    </row>
    <row r="10406" spans="64:64">
      <c r="BL10406" s="69"/>
    </row>
    <row r="10407" spans="64:64">
      <c r="BL10407" s="69"/>
    </row>
    <row r="10408" spans="64:64">
      <c r="BL10408" s="69"/>
    </row>
    <row r="10409" spans="64:64">
      <c r="BL10409" s="69"/>
    </row>
    <row r="10410" spans="64:64">
      <c r="BL10410" s="69"/>
    </row>
    <row r="10411" spans="64:64">
      <c r="BL10411" s="69"/>
    </row>
    <row r="10412" spans="64:64">
      <c r="BL10412" s="69"/>
    </row>
    <row r="10413" spans="64:64">
      <c r="BL10413" s="69"/>
    </row>
    <row r="10414" spans="64:64">
      <c r="BL10414" s="69"/>
    </row>
    <row r="10415" spans="64:64">
      <c r="BL10415" s="69"/>
    </row>
    <row r="10416" spans="64:64">
      <c r="BL10416" s="69"/>
    </row>
    <row r="10417" spans="64:64">
      <c r="BL10417" s="69"/>
    </row>
    <row r="10418" spans="64:64">
      <c r="BL10418" s="69"/>
    </row>
    <row r="10419" spans="64:64">
      <c r="BL10419" s="69"/>
    </row>
    <row r="10420" spans="64:64">
      <c r="BL10420" s="69"/>
    </row>
    <row r="10421" spans="64:64">
      <c r="BL10421" s="69"/>
    </row>
    <row r="10422" spans="64:64">
      <c r="BL10422" s="69"/>
    </row>
    <row r="10423" spans="64:64">
      <c r="BL10423" s="69"/>
    </row>
    <row r="10424" spans="64:64">
      <c r="BL10424" s="69"/>
    </row>
    <row r="10425" spans="64:64">
      <c r="BL10425" s="69"/>
    </row>
    <row r="10426" spans="64:64">
      <c r="BL10426" s="69"/>
    </row>
    <row r="10427" spans="64:64">
      <c r="BL10427" s="69"/>
    </row>
    <row r="10428" spans="64:64">
      <c r="BL10428" s="69"/>
    </row>
    <row r="10429" spans="64:64">
      <c r="BL10429" s="69"/>
    </row>
    <row r="10430" spans="64:64">
      <c r="BL10430" s="69"/>
    </row>
    <row r="10431" spans="64:64">
      <c r="BL10431" s="69"/>
    </row>
    <row r="10432" spans="64:64">
      <c r="BL10432" s="69"/>
    </row>
    <row r="10433" spans="64:64">
      <c r="BL10433" s="69"/>
    </row>
    <row r="10434" spans="64:64">
      <c r="BL10434" s="69"/>
    </row>
    <row r="10435" spans="64:64">
      <c r="BL10435" s="69"/>
    </row>
    <row r="10436" spans="64:64">
      <c r="BL10436" s="69"/>
    </row>
    <row r="10437" spans="64:64">
      <c r="BL10437" s="69"/>
    </row>
    <row r="10438" spans="64:64">
      <c r="BL10438" s="69"/>
    </row>
    <row r="10439" spans="64:64">
      <c r="BL10439" s="69"/>
    </row>
    <row r="10440" spans="64:64">
      <c r="BL10440" s="69"/>
    </row>
    <row r="10441" spans="64:64">
      <c r="BL10441" s="69"/>
    </row>
    <row r="10442" spans="64:64">
      <c r="BL10442" s="69"/>
    </row>
    <row r="10443" spans="64:64">
      <c r="BL10443" s="69"/>
    </row>
    <row r="10444" spans="64:64">
      <c r="BL10444" s="69"/>
    </row>
    <row r="10445" spans="64:64">
      <c r="BL10445" s="69"/>
    </row>
    <row r="10446" spans="64:64">
      <c r="BL10446" s="69"/>
    </row>
    <row r="10447" spans="64:64">
      <c r="BL10447" s="69"/>
    </row>
    <row r="10448" spans="64:64">
      <c r="BL10448" s="69"/>
    </row>
    <row r="10449" spans="64:64">
      <c r="BL10449" s="69"/>
    </row>
    <row r="10450" spans="64:64">
      <c r="BL10450" s="69"/>
    </row>
    <row r="10451" spans="64:64">
      <c r="BL10451" s="69"/>
    </row>
    <row r="10452" spans="64:64">
      <c r="BL10452" s="69"/>
    </row>
    <row r="10453" spans="64:64">
      <c r="BL10453" s="69"/>
    </row>
    <row r="10454" spans="64:64">
      <c r="BL10454" s="69"/>
    </row>
    <row r="10455" spans="64:64">
      <c r="BL10455" s="69"/>
    </row>
    <row r="10456" spans="64:64">
      <c r="BL10456" s="69"/>
    </row>
    <row r="10457" spans="64:64">
      <c r="BL10457" s="69"/>
    </row>
    <row r="10458" spans="64:64">
      <c r="BL10458" s="69"/>
    </row>
    <row r="10459" spans="64:64">
      <c r="BL10459" s="69"/>
    </row>
    <row r="10460" spans="64:64">
      <c r="BL10460" s="69"/>
    </row>
    <row r="10461" spans="64:64">
      <c r="BL10461" s="69"/>
    </row>
    <row r="10462" spans="64:64">
      <c r="BL10462" s="69"/>
    </row>
    <row r="10463" spans="64:64">
      <c r="BL10463" s="69"/>
    </row>
    <row r="10464" spans="64:64">
      <c r="BL10464" s="69"/>
    </row>
    <row r="10465" spans="64:64">
      <c r="BL10465" s="69"/>
    </row>
    <row r="10466" spans="64:64">
      <c r="BL10466" s="69"/>
    </row>
    <row r="10467" spans="64:64">
      <c r="BL10467" s="69"/>
    </row>
    <row r="10468" spans="64:64">
      <c r="BL10468" s="69"/>
    </row>
    <row r="10469" spans="64:64">
      <c r="BL10469" s="69"/>
    </row>
    <row r="10470" spans="64:64">
      <c r="BL10470" s="69"/>
    </row>
    <row r="10471" spans="64:64">
      <c r="BL10471" s="69"/>
    </row>
    <row r="10472" spans="64:64">
      <c r="BL10472" s="69"/>
    </row>
    <row r="10473" spans="64:64">
      <c r="BL10473" s="69"/>
    </row>
    <row r="10474" spans="64:64">
      <c r="BL10474" s="69"/>
    </row>
    <row r="10475" spans="64:64">
      <c r="BL10475" s="69"/>
    </row>
    <row r="10476" spans="64:64">
      <c r="BL10476" s="69"/>
    </row>
    <row r="10477" spans="64:64">
      <c r="BL10477" s="69"/>
    </row>
    <row r="10478" spans="64:64">
      <c r="BL10478" s="69"/>
    </row>
    <row r="10479" spans="64:64">
      <c r="BL10479" s="69"/>
    </row>
    <row r="10480" spans="64:64">
      <c r="BL10480" s="69"/>
    </row>
    <row r="10481" spans="64:64">
      <c r="BL10481" s="69"/>
    </row>
    <row r="10482" spans="64:64">
      <c r="BL10482" s="69"/>
    </row>
    <row r="10483" spans="64:64">
      <c r="BL10483" s="69"/>
    </row>
    <row r="10484" spans="64:64">
      <c r="BL10484" s="69"/>
    </row>
    <row r="10485" spans="64:64">
      <c r="BL10485" s="69"/>
    </row>
    <row r="10486" spans="64:64">
      <c r="BL10486" s="69"/>
    </row>
    <row r="10487" spans="64:64">
      <c r="BL10487" s="69"/>
    </row>
    <row r="10488" spans="64:64">
      <c r="BL10488" s="69"/>
    </row>
    <row r="10489" spans="64:64">
      <c r="BL10489" s="69"/>
    </row>
    <row r="10490" spans="64:64">
      <c r="BL10490" s="69"/>
    </row>
    <row r="10491" spans="64:64">
      <c r="BL10491" s="69"/>
    </row>
    <row r="10492" spans="64:64">
      <c r="BL10492" s="69"/>
    </row>
    <row r="10493" spans="64:64">
      <c r="BL10493" s="69"/>
    </row>
    <row r="10494" spans="64:64">
      <c r="BL10494" s="69"/>
    </row>
    <row r="10495" spans="64:64">
      <c r="BL10495" s="69"/>
    </row>
    <row r="10496" spans="64:64">
      <c r="BL10496" s="69"/>
    </row>
    <row r="10497" spans="64:64">
      <c r="BL10497" s="69"/>
    </row>
    <row r="10498" spans="64:64">
      <c r="BL10498" s="69"/>
    </row>
    <row r="10499" spans="64:64">
      <c r="BL10499" s="69"/>
    </row>
    <row r="10500" spans="64:64">
      <c r="BL10500" s="69"/>
    </row>
    <row r="10501" spans="64:64">
      <c r="BL10501" s="69"/>
    </row>
    <row r="10502" spans="64:64">
      <c r="BL10502" s="69"/>
    </row>
    <row r="10503" spans="64:64">
      <c r="BL10503" s="69"/>
    </row>
    <row r="10504" spans="64:64">
      <c r="BL10504" s="69"/>
    </row>
    <row r="10505" spans="64:64">
      <c r="BL10505" s="69"/>
    </row>
    <row r="10506" spans="64:64">
      <c r="BL10506" s="69"/>
    </row>
    <row r="10507" spans="64:64">
      <c r="BL10507" s="69"/>
    </row>
    <row r="10508" spans="64:64">
      <c r="BL10508" s="69"/>
    </row>
    <row r="10509" spans="64:64">
      <c r="BL10509" s="69"/>
    </row>
    <row r="10510" spans="64:64">
      <c r="BL10510" s="69"/>
    </row>
    <row r="10511" spans="64:64">
      <c r="BL10511" s="69"/>
    </row>
    <row r="10512" spans="64:64">
      <c r="BL10512" s="69"/>
    </row>
    <row r="10513" spans="64:64">
      <c r="BL10513" s="69"/>
    </row>
    <row r="10514" spans="64:64">
      <c r="BL10514" s="69"/>
    </row>
    <row r="10515" spans="64:64">
      <c r="BL10515" s="69"/>
    </row>
    <row r="10516" spans="64:64">
      <c r="BL10516" s="69"/>
    </row>
    <row r="10517" spans="64:64">
      <c r="BL10517" s="69"/>
    </row>
    <row r="10518" spans="64:64">
      <c r="BL10518" s="69"/>
    </row>
    <row r="10519" spans="64:64">
      <c r="BL10519" s="69"/>
    </row>
    <row r="10520" spans="64:64">
      <c r="BL10520" s="69"/>
    </row>
    <row r="10521" spans="64:64">
      <c r="BL10521" s="69"/>
    </row>
    <row r="10522" spans="64:64">
      <c r="BL10522" s="69"/>
    </row>
    <row r="10523" spans="64:64">
      <c r="BL10523" s="69"/>
    </row>
    <row r="10524" spans="64:64">
      <c r="BL10524" s="69"/>
    </row>
    <row r="10525" spans="64:64">
      <c r="BL10525" s="69"/>
    </row>
    <row r="10526" spans="64:64">
      <c r="BL10526" s="69"/>
    </row>
    <row r="10527" spans="64:64">
      <c r="BL10527" s="69"/>
    </row>
    <row r="10528" spans="64:64">
      <c r="BL10528" s="69"/>
    </row>
    <row r="10529" spans="64:64">
      <c r="BL10529" s="69"/>
    </row>
    <row r="10530" spans="64:64">
      <c r="BL10530" s="69"/>
    </row>
    <row r="10531" spans="64:64">
      <c r="BL10531" s="69"/>
    </row>
    <row r="10532" spans="64:64">
      <c r="BL10532" s="69"/>
    </row>
    <row r="10533" spans="64:64">
      <c r="BL10533" s="69"/>
    </row>
    <row r="10534" spans="64:64">
      <c r="BL10534" s="69"/>
    </row>
    <row r="10535" spans="64:64">
      <c r="BL10535" s="69"/>
    </row>
    <row r="10536" spans="64:64">
      <c r="BL10536" s="69"/>
    </row>
    <row r="10537" spans="64:64">
      <c r="BL10537" s="69"/>
    </row>
    <row r="10538" spans="64:64">
      <c r="BL10538" s="69"/>
    </row>
    <row r="10539" spans="64:64">
      <c r="BL10539" s="69"/>
    </row>
    <row r="10540" spans="64:64">
      <c r="BL10540" s="69"/>
    </row>
    <row r="10541" spans="64:64">
      <c r="BL10541" s="69"/>
    </row>
    <row r="10542" spans="64:64">
      <c r="BL10542" s="69"/>
    </row>
    <row r="10543" spans="64:64">
      <c r="BL10543" s="69"/>
    </row>
    <row r="10544" spans="64:64">
      <c r="BL10544" s="69"/>
    </row>
    <row r="10545" spans="64:64">
      <c r="BL10545" s="69"/>
    </row>
    <row r="10546" spans="64:64">
      <c r="BL10546" s="69"/>
    </row>
    <row r="10547" spans="64:64">
      <c r="BL10547" s="69"/>
    </row>
    <row r="10548" spans="64:64">
      <c r="BL10548" s="69"/>
    </row>
    <row r="10549" spans="64:64">
      <c r="BL10549" s="69"/>
    </row>
    <row r="10550" spans="64:64">
      <c r="BL10550" s="69"/>
    </row>
    <row r="10551" spans="64:64">
      <c r="BL10551" s="69"/>
    </row>
    <row r="10552" spans="64:64">
      <c r="BL10552" s="69"/>
    </row>
    <row r="10553" spans="64:64">
      <c r="BL10553" s="69"/>
    </row>
    <row r="10554" spans="64:64">
      <c r="BL10554" s="69"/>
    </row>
    <row r="10555" spans="64:64">
      <c r="BL10555" s="69"/>
    </row>
    <row r="10556" spans="64:64">
      <c r="BL10556" s="69"/>
    </row>
    <row r="10557" spans="64:64">
      <c r="BL10557" s="69"/>
    </row>
    <row r="10558" spans="64:64">
      <c r="BL10558" s="69"/>
    </row>
    <row r="10559" spans="64:64">
      <c r="BL10559" s="69"/>
    </row>
    <row r="10560" spans="64:64">
      <c r="BL10560" s="69"/>
    </row>
    <row r="10561" spans="64:64">
      <c r="BL10561" s="69"/>
    </row>
    <row r="10562" spans="64:64">
      <c r="BL10562" s="69"/>
    </row>
    <row r="10563" spans="64:64">
      <c r="BL10563" s="69"/>
    </row>
    <row r="10564" spans="64:64">
      <c r="BL10564" s="69"/>
    </row>
    <row r="10565" spans="64:64">
      <c r="BL10565" s="69"/>
    </row>
    <row r="10566" spans="64:64">
      <c r="BL10566" s="69"/>
    </row>
    <row r="10567" spans="64:64">
      <c r="BL10567" s="69"/>
    </row>
    <row r="10568" spans="64:64">
      <c r="BL10568" s="69"/>
    </row>
    <row r="10569" spans="64:64">
      <c r="BL10569" s="69"/>
    </row>
    <row r="10570" spans="64:64">
      <c r="BL10570" s="69"/>
    </row>
    <row r="10571" spans="64:64">
      <c r="BL10571" s="69"/>
    </row>
    <row r="10572" spans="64:64">
      <c r="BL10572" s="69"/>
    </row>
    <row r="10573" spans="64:64">
      <c r="BL10573" s="69"/>
    </row>
    <row r="10574" spans="64:64">
      <c r="BL10574" s="69"/>
    </row>
    <row r="10575" spans="64:64">
      <c r="BL10575" s="69"/>
    </row>
    <row r="10576" spans="64:64">
      <c r="BL10576" s="69"/>
    </row>
    <row r="10577" spans="64:64">
      <c r="BL10577" s="69"/>
    </row>
    <row r="10578" spans="64:64">
      <c r="BL10578" s="69"/>
    </row>
    <row r="10579" spans="64:64">
      <c r="BL10579" s="69"/>
    </row>
    <row r="10580" spans="64:64">
      <c r="BL10580" s="69"/>
    </row>
    <row r="10581" spans="64:64">
      <c r="BL10581" s="69"/>
    </row>
    <row r="10582" spans="64:64">
      <c r="BL10582" s="69"/>
    </row>
    <row r="10583" spans="64:64">
      <c r="BL10583" s="69"/>
    </row>
    <row r="10584" spans="64:64">
      <c r="BL10584" s="69"/>
    </row>
    <row r="10585" spans="64:64">
      <c r="BL10585" s="69"/>
    </row>
    <row r="10586" spans="64:64">
      <c r="BL10586" s="69"/>
    </row>
    <row r="10587" spans="64:64">
      <c r="BL10587" s="69"/>
    </row>
    <row r="10588" spans="64:64">
      <c r="BL10588" s="69"/>
    </row>
    <row r="10589" spans="64:64">
      <c r="BL10589" s="69"/>
    </row>
    <row r="10590" spans="64:64">
      <c r="BL10590" s="69"/>
    </row>
    <row r="10591" spans="64:64">
      <c r="BL10591" s="69"/>
    </row>
    <row r="10592" spans="64:64">
      <c r="BL10592" s="69"/>
    </row>
    <row r="10593" spans="64:64">
      <c r="BL10593" s="69"/>
    </row>
    <row r="10594" spans="64:64">
      <c r="BL10594" s="69"/>
    </row>
    <row r="10595" spans="64:64">
      <c r="BL10595" s="69"/>
    </row>
    <row r="10596" spans="64:64">
      <c r="BL10596" s="69"/>
    </row>
    <row r="10597" spans="64:64">
      <c r="BL10597" s="69"/>
    </row>
    <row r="10598" spans="64:64">
      <c r="BL10598" s="69"/>
    </row>
    <row r="10599" spans="64:64">
      <c r="BL10599" s="69"/>
    </row>
    <row r="10600" spans="64:64">
      <c r="BL10600" s="69"/>
    </row>
    <row r="10601" spans="64:64">
      <c r="BL10601" s="69"/>
    </row>
    <row r="10602" spans="64:64">
      <c r="BL10602" s="69"/>
    </row>
    <row r="10603" spans="64:64">
      <c r="BL10603" s="69"/>
    </row>
    <row r="10604" spans="64:64">
      <c r="BL10604" s="69"/>
    </row>
    <row r="10605" spans="64:64">
      <c r="BL10605" s="69"/>
    </row>
    <row r="10606" spans="64:64">
      <c r="BL10606" s="69"/>
    </row>
    <row r="10607" spans="64:64">
      <c r="BL10607" s="69"/>
    </row>
    <row r="10608" spans="64:64">
      <c r="BL10608" s="69"/>
    </row>
    <row r="10609" spans="64:64">
      <c r="BL10609" s="69"/>
    </row>
    <row r="10610" spans="64:64">
      <c r="BL10610" s="69"/>
    </row>
    <row r="10611" spans="64:64">
      <c r="BL10611" s="69"/>
    </row>
    <row r="10612" spans="64:64">
      <c r="BL10612" s="69"/>
    </row>
    <row r="10613" spans="64:64">
      <c r="BL10613" s="69"/>
    </row>
    <row r="10614" spans="64:64">
      <c r="BL10614" s="69"/>
    </row>
    <row r="10615" spans="64:64">
      <c r="BL10615" s="69"/>
    </row>
    <row r="10616" spans="64:64">
      <c r="BL10616" s="69"/>
    </row>
    <row r="10617" spans="64:64">
      <c r="BL10617" s="69"/>
    </row>
    <row r="10618" spans="64:64">
      <c r="BL10618" s="69"/>
    </row>
    <row r="10619" spans="64:64">
      <c r="BL10619" s="69"/>
    </row>
    <row r="10620" spans="64:64">
      <c r="BL10620" s="69"/>
    </row>
    <row r="10621" spans="64:64">
      <c r="BL10621" s="69"/>
    </row>
    <row r="10622" spans="64:64">
      <c r="BL10622" s="69"/>
    </row>
    <row r="10623" spans="64:64">
      <c r="BL10623" s="69"/>
    </row>
    <row r="10624" spans="64:64">
      <c r="BL10624" s="69"/>
    </row>
    <row r="10625" spans="64:64">
      <c r="BL10625" s="69"/>
    </row>
    <row r="10626" spans="64:64">
      <c r="BL10626" s="69"/>
    </row>
    <row r="10627" spans="64:64">
      <c r="BL10627" s="69"/>
    </row>
    <row r="10628" spans="64:64">
      <c r="BL10628" s="69"/>
    </row>
    <row r="10629" spans="64:64">
      <c r="BL10629" s="69"/>
    </row>
    <row r="10630" spans="64:64">
      <c r="BL10630" s="69"/>
    </row>
    <row r="10631" spans="64:64">
      <c r="BL10631" s="69"/>
    </row>
    <row r="10632" spans="64:64">
      <c r="BL10632" s="69"/>
    </row>
    <row r="10633" spans="64:64">
      <c r="BL10633" s="69"/>
    </row>
    <row r="10634" spans="64:64">
      <c r="BL10634" s="69"/>
    </row>
    <row r="10635" spans="64:64">
      <c r="BL10635" s="69"/>
    </row>
    <row r="10636" spans="64:64">
      <c r="BL10636" s="69"/>
    </row>
    <row r="10637" spans="64:64">
      <c r="BL10637" s="69"/>
    </row>
    <row r="10638" spans="64:64">
      <c r="BL10638" s="69"/>
    </row>
    <row r="10639" spans="64:64">
      <c r="BL10639" s="69"/>
    </row>
    <row r="10640" spans="64:64">
      <c r="BL10640" s="69"/>
    </row>
    <row r="10641" spans="64:64">
      <c r="BL10641" s="69"/>
    </row>
    <row r="10642" spans="64:64">
      <c r="BL10642" s="69"/>
    </row>
    <row r="10643" spans="64:64">
      <c r="BL10643" s="69"/>
    </row>
    <row r="10644" spans="64:64">
      <c r="BL10644" s="69"/>
    </row>
    <row r="10645" spans="64:64">
      <c r="BL10645" s="69"/>
    </row>
    <row r="10646" spans="64:64">
      <c r="BL10646" s="69"/>
    </row>
    <row r="10647" spans="64:64">
      <c r="BL10647" s="69"/>
    </row>
    <row r="10648" spans="64:64">
      <c r="BL10648" s="69"/>
    </row>
    <row r="10649" spans="64:64">
      <c r="BL10649" s="69"/>
    </row>
    <row r="10650" spans="64:64">
      <c r="BL10650" s="69"/>
    </row>
    <row r="10651" spans="64:64">
      <c r="BL10651" s="69"/>
    </row>
    <row r="10652" spans="64:64">
      <c r="BL10652" s="69"/>
    </row>
    <row r="10653" spans="64:64">
      <c r="BL10653" s="69"/>
    </row>
    <row r="10654" spans="64:64">
      <c r="BL10654" s="69"/>
    </row>
    <row r="10655" spans="64:64">
      <c r="BL10655" s="69"/>
    </row>
    <row r="10656" spans="64:64">
      <c r="BL10656" s="69"/>
    </row>
    <row r="10657" spans="64:64">
      <c r="BL10657" s="69"/>
    </row>
    <row r="10658" spans="64:64">
      <c r="BL10658" s="69"/>
    </row>
    <row r="10659" spans="64:64">
      <c r="BL10659" s="69"/>
    </row>
    <row r="10660" spans="64:64">
      <c r="BL10660" s="69"/>
    </row>
    <row r="10661" spans="64:64">
      <c r="BL10661" s="69"/>
    </row>
    <row r="10662" spans="64:64">
      <c r="BL10662" s="69"/>
    </row>
    <row r="10663" spans="64:64">
      <c r="BL10663" s="69"/>
    </row>
    <row r="10664" spans="64:64">
      <c r="BL10664" s="69"/>
    </row>
    <row r="10665" spans="64:64">
      <c r="BL10665" s="69"/>
    </row>
    <row r="10666" spans="64:64">
      <c r="BL10666" s="69"/>
    </row>
    <row r="10667" spans="64:64">
      <c r="BL10667" s="69"/>
    </row>
    <row r="10668" spans="64:64">
      <c r="BL10668" s="69"/>
    </row>
    <row r="10669" spans="64:64">
      <c r="BL10669" s="69"/>
    </row>
    <row r="10670" spans="64:64">
      <c r="BL10670" s="69"/>
    </row>
    <row r="10671" spans="64:64">
      <c r="BL10671" s="69"/>
    </row>
    <row r="10672" spans="64:64">
      <c r="BL10672" s="69"/>
    </row>
    <row r="10673" spans="64:64">
      <c r="BL10673" s="69"/>
    </row>
    <row r="10674" spans="64:64">
      <c r="BL10674" s="69"/>
    </row>
    <row r="10675" spans="64:64">
      <c r="BL10675" s="69"/>
    </row>
    <row r="10676" spans="64:64">
      <c r="BL10676" s="69"/>
    </row>
    <row r="10677" spans="64:64">
      <c r="BL10677" s="69"/>
    </row>
    <row r="10678" spans="64:64">
      <c r="BL10678" s="69"/>
    </row>
    <row r="10679" spans="64:64">
      <c r="BL10679" s="69"/>
    </row>
    <row r="10680" spans="64:64">
      <c r="BL10680" s="69"/>
    </row>
    <row r="10681" spans="64:64">
      <c r="BL10681" s="69"/>
    </row>
    <row r="10682" spans="64:64">
      <c r="BL10682" s="69"/>
    </row>
    <row r="10683" spans="64:64">
      <c r="BL10683" s="69"/>
    </row>
    <row r="10684" spans="64:64">
      <c r="BL10684" s="69"/>
    </row>
    <row r="10685" spans="64:64">
      <c r="BL10685" s="69"/>
    </row>
    <row r="10686" spans="64:64">
      <c r="BL10686" s="69"/>
    </row>
    <row r="10687" spans="64:64">
      <c r="BL10687" s="69"/>
    </row>
    <row r="10688" spans="64:64">
      <c r="BL10688" s="69"/>
    </row>
    <row r="10689" spans="64:64">
      <c r="BL10689" s="69"/>
    </row>
    <row r="10690" spans="64:64">
      <c r="BL10690" s="69"/>
    </row>
    <row r="10691" spans="64:64">
      <c r="BL10691" s="69"/>
    </row>
    <row r="10692" spans="64:64">
      <c r="BL10692" s="69"/>
    </row>
    <row r="10693" spans="64:64">
      <c r="BL10693" s="69"/>
    </row>
    <row r="10694" spans="64:64">
      <c r="BL10694" s="69"/>
    </row>
    <row r="10695" spans="64:64">
      <c r="BL10695" s="69"/>
    </row>
    <row r="10696" spans="64:64">
      <c r="BL10696" s="69"/>
    </row>
    <row r="10697" spans="64:64">
      <c r="BL10697" s="69"/>
    </row>
    <row r="10698" spans="64:64">
      <c r="BL10698" s="69"/>
    </row>
    <row r="10699" spans="64:64">
      <c r="BL10699" s="69"/>
    </row>
    <row r="10700" spans="64:64">
      <c r="BL10700" s="69"/>
    </row>
    <row r="10701" spans="64:64">
      <c r="BL10701" s="69"/>
    </row>
    <row r="10702" spans="64:64">
      <c r="BL10702" s="69"/>
    </row>
    <row r="10703" spans="64:64">
      <c r="BL10703" s="69"/>
    </row>
    <row r="10704" spans="64:64">
      <c r="BL10704" s="69"/>
    </row>
    <row r="10705" spans="64:64">
      <c r="BL10705" s="69"/>
    </row>
    <row r="10706" spans="64:64">
      <c r="BL10706" s="69"/>
    </row>
    <row r="10707" spans="64:64">
      <c r="BL10707" s="69"/>
    </row>
    <row r="10708" spans="64:64">
      <c r="BL10708" s="69"/>
    </row>
    <row r="10709" spans="64:64">
      <c r="BL10709" s="69"/>
    </row>
    <row r="10710" spans="64:64">
      <c r="BL10710" s="69"/>
    </row>
    <row r="10711" spans="64:64">
      <c r="BL10711" s="69"/>
    </row>
    <row r="10712" spans="64:64">
      <c r="BL10712" s="69"/>
    </row>
    <row r="10713" spans="64:64">
      <c r="BL10713" s="69"/>
    </row>
    <row r="10714" spans="64:64">
      <c r="BL10714" s="69"/>
    </row>
    <row r="10715" spans="64:64">
      <c r="BL10715" s="69"/>
    </row>
    <row r="10716" spans="64:64">
      <c r="BL10716" s="69"/>
    </row>
    <row r="10717" spans="64:64">
      <c r="BL10717" s="69"/>
    </row>
    <row r="10718" spans="64:64">
      <c r="BL10718" s="69"/>
    </row>
    <row r="10719" spans="64:64">
      <c r="BL10719" s="69"/>
    </row>
    <row r="10720" spans="64:64">
      <c r="BL10720" s="69"/>
    </row>
    <row r="10721" spans="64:64">
      <c r="BL10721" s="69"/>
    </row>
    <row r="10722" spans="64:64">
      <c r="BL10722" s="69"/>
    </row>
    <row r="10723" spans="64:64">
      <c r="BL10723" s="69"/>
    </row>
    <row r="10724" spans="64:64">
      <c r="BL10724" s="69"/>
    </row>
    <row r="10725" spans="64:64">
      <c r="BL10725" s="69"/>
    </row>
    <row r="10726" spans="64:64">
      <c r="BL10726" s="69"/>
    </row>
    <row r="10727" spans="64:64">
      <c r="BL10727" s="69"/>
    </row>
    <row r="10728" spans="64:64">
      <c r="BL10728" s="69"/>
    </row>
    <row r="10729" spans="64:64">
      <c r="BL10729" s="69"/>
    </row>
    <row r="10730" spans="64:64">
      <c r="BL10730" s="69"/>
    </row>
    <row r="10731" spans="64:64">
      <c r="BL10731" s="69"/>
    </row>
    <row r="10732" spans="64:64">
      <c r="BL10732" s="69"/>
    </row>
    <row r="10733" spans="64:64">
      <c r="BL10733" s="69"/>
    </row>
    <row r="10734" spans="64:64">
      <c r="BL10734" s="69"/>
    </row>
    <row r="10735" spans="64:64">
      <c r="BL10735" s="69"/>
    </row>
    <row r="10736" spans="64:64">
      <c r="BL10736" s="69"/>
    </row>
    <row r="10737" spans="64:64">
      <c r="BL10737" s="69"/>
    </row>
    <row r="10738" spans="64:64">
      <c r="BL10738" s="69"/>
    </row>
    <row r="10739" spans="64:64">
      <c r="BL10739" s="69"/>
    </row>
    <row r="10740" spans="64:64">
      <c r="BL10740" s="69"/>
    </row>
    <row r="10741" spans="64:64">
      <c r="BL10741" s="69"/>
    </row>
    <row r="10742" spans="64:64">
      <c r="BL10742" s="69"/>
    </row>
    <row r="10743" spans="64:64">
      <c r="BL10743" s="69"/>
    </row>
    <row r="10744" spans="64:64">
      <c r="BL10744" s="69"/>
    </row>
    <row r="10745" spans="64:64">
      <c r="BL10745" s="69"/>
    </row>
    <row r="10746" spans="64:64">
      <c r="BL10746" s="69"/>
    </row>
    <row r="10747" spans="64:64">
      <c r="BL10747" s="69"/>
    </row>
    <row r="10748" spans="64:64">
      <c r="BL10748" s="69"/>
    </row>
    <row r="10749" spans="64:64">
      <c r="BL10749" s="69"/>
    </row>
    <row r="10750" spans="64:64">
      <c r="BL10750" s="69"/>
    </row>
    <row r="10751" spans="64:64">
      <c r="BL10751" s="69"/>
    </row>
    <row r="10752" spans="64:64">
      <c r="BL10752" s="69"/>
    </row>
    <row r="10753" spans="64:64">
      <c r="BL10753" s="69"/>
    </row>
    <row r="10754" spans="64:64">
      <c r="BL10754" s="69"/>
    </row>
    <row r="10755" spans="64:64">
      <c r="BL10755" s="69"/>
    </row>
    <row r="10756" spans="64:64">
      <c r="BL10756" s="69"/>
    </row>
    <row r="10757" spans="64:64">
      <c r="BL10757" s="69"/>
    </row>
    <row r="10758" spans="64:64">
      <c r="BL10758" s="69"/>
    </row>
    <row r="10759" spans="64:64">
      <c r="BL10759" s="69"/>
    </row>
    <row r="10760" spans="64:64">
      <c r="BL10760" s="69"/>
    </row>
    <row r="10761" spans="64:64">
      <c r="BL10761" s="69"/>
    </row>
    <row r="10762" spans="64:64">
      <c r="BL10762" s="69"/>
    </row>
    <row r="10763" spans="64:64">
      <c r="BL10763" s="69"/>
    </row>
    <row r="10764" spans="64:64">
      <c r="BL10764" s="69"/>
    </row>
    <row r="10765" spans="64:64">
      <c r="BL10765" s="69"/>
    </row>
    <row r="10766" spans="64:64">
      <c r="BL10766" s="69"/>
    </row>
    <row r="10767" spans="64:64">
      <c r="BL10767" s="69"/>
    </row>
    <row r="10768" spans="64:64">
      <c r="BL10768" s="69"/>
    </row>
    <row r="10769" spans="64:64">
      <c r="BL10769" s="69"/>
    </row>
    <row r="10770" spans="64:64">
      <c r="BL10770" s="69"/>
    </row>
    <row r="10771" spans="64:64">
      <c r="BL10771" s="69"/>
    </row>
    <row r="10772" spans="64:64">
      <c r="BL10772" s="69"/>
    </row>
    <row r="10773" spans="64:64">
      <c r="BL10773" s="69"/>
    </row>
    <row r="10774" spans="64:64">
      <c r="BL10774" s="69"/>
    </row>
    <row r="10775" spans="64:64">
      <c r="BL10775" s="69"/>
    </row>
    <row r="10776" spans="64:64">
      <c r="BL10776" s="69"/>
    </row>
    <row r="10777" spans="64:64">
      <c r="BL10777" s="69"/>
    </row>
    <row r="10778" spans="64:64">
      <c r="BL10778" s="69"/>
    </row>
    <row r="10779" spans="64:64">
      <c r="BL10779" s="69"/>
    </row>
    <row r="10780" spans="64:64">
      <c r="BL10780" s="69"/>
    </row>
    <row r="10781" spans="64:64">
      <c r="BL10781" s="69"/>
    </row>
    <row r="10782" spans="64:64">
      <c r="BL10782" s="69"/>
    </row>
    <row r="10783" spans="64:64">
      <c r="BL10783" s="69"/>
    </row>
    <row r="10784" spans="64:64">
      <c r="BL10784" s="69"/>
    </row>
    <row r="10785" spans="64:64">
      <c r="BL10785" s="69"/>
    </row>
    <row r="10786" spans="64:64">
      <c r="BL10786" s="69"/>
    </row>
    <row r="10787" spans="64:64">
      <c r="BL10787" s="69"/>
    </row>
    <row r="10788" spans="64:64">
      <c r="BL10788" s="69"/>
    </row>
    <row r="10789" spans="64:64">
      <c r="BL10789" s="69"/>
    </row>
    <row r="10790" spans="64:64">
      <c r="BL10790" s="69"/>
    </row>
    <row r="10791" spans="64:64">
      <c r="BL10791" s="69"/>
    </row>
    <row r="10792" spans="64:64">
      <c r="BL10792" s="69"/>
    </row>
    <row r="10793" spans="64:64">
      <c r="BL10793" s="69"/>
    </row>
    <row r="10794" spans="64:64">
      <c r="BL10794" s="69"/>
    </row>
    <row r="10795" spans="64:64">
      <c r="BL10795" s="69"/>
    </row>
    <row r="10796" spans="64:64">
      <c r="BL10796" s="69"/>
    </row>
    <row r="10797" spans="64:64">
      <c r="BL10797" s="69"/>
    </row>
    <row r="10798" spans="64:64">
      <c r="BL10798" s="69"/>
    </row>
    <row r="10799" spans="64:64">
      <c r="BL10799" s="69"/>
    </row>
    <row r="10800" spans="64:64">
      <c r="BL10800" s="69"/>
    </row>
    <row r="10801" spans="64:64">
      <c r="BL10801" s="69"/>
    </row>
    <row r="10802" spans="64:64">
      <c r="BL10802" s="69"/>
    </row>
    <row r="10803" spans="64:64">
      <c r="BL10803" s="69"/>
    </row>
    <row r="10804" spans="64:64">
      <c r="BL10804" s="69"/>
    </row>
    <row r="10805" spans="64:64">
      <c r="BL10805" s="69"/>
    </row>
    <row r="10806" spans="64:64">
      <c r="BL10806" s="69"/>
    </row>
    <row r="10807" spans="64:64">
      <c r="BL10807" s="69"/>
    </row>
    <row r="10808" spans="64:64">
      <c r="BL10808" s="69"/>
    </row>
    <row r="10809" spans="64:64">
      <c r="BL10809" s="69"/>
    </row>
    <row r="10810" spans="64:64">
      <c r="BL10810" s="69"/>
    </row>
    <row r="10811" spans="64:64">
      <c r="BL10811" s="69"/>
    </row>
    <row r="10812" spans="64:64">
      <c r="BL10812" s="69"/>
    </row>
    <row r="10813" spans="64:64">
      <c r="BL10813" s="69"/>
    </row>
    <row r="10814" spans="64:64">
      <c r="BL10814" s="69"/>
    </row>
    <row r="10815" spans="64:64">
      <c r="BL10815" s="69"/>
    </row>
    <row r="10816" spans="64:64">
      <c r="BL10816" s="69"/>
    </row>
    <row r="10817" spans="64:64">
      <c r="BL10817" s="69"/>
    </row>
    <row r="10818" spans="64:64">
      <c r="BL10818" s="69"/>
    </row>
    <row r="10819" spans="64:64">
      <c r="BL10819" s="69"/>
    </row>
    <row r="10820" spans="64:64">
      <c r="BL10820" s="69"/>
    </row>
    <row r="10821" spans="64:64">
      <c r="BL10821" s="69"/>
    </row>
    <row r="10822" spans="64:64">
      <c r="BL10822" s="69"/>
    </row>
    <row r="10823" spans="64:64">
      <c r="BL10823" s="69"/>
    </row>
    <row r="10824" spans="64:64">
      <c r="BL10824" s="69"/>
    </row>
    <row r="10825" spans="64:64">
      <c r="BL10825" s="69"/>
    </row>
    <row r="10826" spans="64:64">
      <c r="BL10826" s="69"/>
    </row>
    <row r="10827" spans="64:64">
      <c r="BL10827" s="69"/>
    </row>
    <row r="10828" spans="64:64">
      <c r="BL10828" s="69"/>
    </row>
    <row r="10829" spans="64:64">
      <c r="BL10829" s="69"/>
    </row>
    <row r="10830" spans="64:64">
      <c r="BL10830" s="69"/>
    </row>
    <row r="10831" spans="64:64">
      <c r="BL10831" s="69"/>
    </row>
    <row r="10832" spans="64:64">
      <c r="BL10832" s="69"/>
    </row>
    <row r="10833" spans="64:64">
      <c r="BL10833" s="69"/>
    </row>
    <row r="10834" spans="64:64">
      <c r="BL10834" s="69"/>
    </row>
    <row r="10835" spans="64:64">
      <c r="BL10835" s="69"/>
    </row>
    <row r="10836" spans="64:64">
      <c r="BL10836" s="69"/>
    </row>
    <row r="10837" spans="64:64">
      <c r="BL10837" s="69"/>
    </row>
    <row r="10838" spans="64:64">
      <c r="BL10838" s="69"/>
    </row>
    <row r="10839" spans="64:64">
      <c r="BL10839" s="69"/>
    </row>
    <row r="10840" spans="64:64">
      <c r="BL10840" s="69"/>
    </row>
    <row r="10841" spans="64:64">
      <c r="BL10841" s="69"/>
    </row>
    <row r="10842" spans="64:64">
      <c r="BL10842" s="69"/>
    </row>
    <row r="10843" spans="64:64">
      <c r="BL10843" s="69"/>
    </row>
    <row r="10844" spans="64:64">
      <c r="BL10844" s="69"/>
    </row>
    <row r="10845" spans="64:64">
      <c r="BL10845" s="69"/>
    </row>
    <row r="10846" spans="64:64">
      <c r="BL10846" s="69"/>
    </row>
    <row r="10847" spans="64:64">
      <c r="BL10847" s="69"/>
    </row>
    <row r="10848" spans="64:64">
      <c r="BL10848" s="69"/>
    </row>
    <row r="10849" spans="64:64">
      <c r="BL10849" s="69"/>
    </row>
    <row r="10850" spans="64:64">
      <c r="BL10850" s="69"/>
    </row>
    <row r="10851" spans="64:64">
      <c r="BL10851" s="69"/>
    </row>
    <row r="10852" spans="64:64">
      <c r="BL10852" s="69"/>
    </row>
    <row r="10853" spans="64:64">
      <c r="BL10853" s="69"/>
    </row>
    <row r="10854" spans="64:64">
      <c r="BL10854" s="69"/>
    </row>
    <row r="10855" spans="64:64">
      <c r="BL10855" s="69"/>
    </row>
    <row r="10856" spans="64:64">
      <c r="BL10856" s="69"/>
    </row>
    <row r="10857" spans="64:64">
      <c r="BL10857" s="69"/>
    </row>
    <row r="10858" spans="64:64">
      <c r="BL10858" s="69"/>
    </row>
    <row r="10859" spans="64:64">
      <c r="BL10859" s="69"/>
    </row>
    <row r="10860" spans="64:64">
      <c r="BL10860" s="69"/>
    </row>
    <row r="10861" spans="64:64">
      <c r="BL10861" s="69"/>
    </row>
    <row r="10862" spans="64:64">
      <c r="BL10862" s="69"/>
    </row>
    <row r="10863" spans="64:64">
      <c r="BL10863" s="69"/>
    </row>
    <row r="10864" spans="64:64">
      <c r="BL10864" s="69"/>
    </row>
    <row r="10865" spans="64:64">
      <c r="BL10865" s="69"/>
    </row>
    <row r="10866" spans="64:64">
      <c r="BL10866" s="69"/>
    </row>
    <row r="10867" spans="64:64">
      <c r="BL10867" s="69"/>
    </row>
    <row r="10868" spans="64:64">
      <c r="BL10868" s="69"/>
    </row>
    <row r="10869" spans="64:64">
      <c r="BL10869" s="69"/>
    </row>
    <row r="10870" spans="64:64">
      <c r="BL10870" s="69"/>
    </row>
    <row r="10871" spans="64:64">
      <c r="BL10871" s="69"/>
    </row>
    <row r="10872" spans="64:64">
      <c r="BL10872" s="69"/>
    </row>
    <row r="10873" spans="64:64">
      <c r="BL10873" s="69"/>
    </row>
    <row r="10874" spans="64:64">
      <c r="BL10874" s="69"/>
    </row>
    <row r="10875" spans="64:64">
      <c r="BL10875" s="69"/>
    </row>
    <row r="10876" spans="64:64">
      <c r="BL10876" s="69"/>
    </row>
    <row r="10877" spans="64:64">
      <c r="BL10877" s="69"/>
    </row>
    <row r="10878" spans="64:64">
      <c r="BL10878" s="69"/>
    </row>
    <row r="10879" spans="64:64">
      <c r="BL10879" s="69"/>
    </row>
    <row r="10880" spans="64:64">
      <c r="BL10880" s="69"/>
    </row>
    <row r="10881" spans="64:64">
      <c r="BL10881" s="69"/>
    </row>
    <row r="10882" spans="64:64">
      <c r="BL10882" s="69"/>
    </row>
    <row r="10883" spans="64:64">
      <c r="BL10883" s="69"/>
    </row>
    <row r="10884" spans="64:64">
      <c r="BL10884" s="69"/>
    </row>
    <row r="10885" spans="64:64">
      <c r="BL10885" s="69"/>
    </row>
    <row r="10886" spans="64:64">
      <c r="BL10886" s="69"/>
    </row>
    <row r="10887" spans="64:64">
      <c r="BL10887" s="69"/>
    </row>
    <row r="10888" spans="64:64">
      <c r="BL10888" s="69"/>
    </row>
    <row r="10889" spans="64:64">
      <c r="BL10889" s="69"/>
    </row>
    <row r="10890" spans="64:64">
      <c r="BL10890" s="69"/>
    </row>
    <row r="10891" spans="64:64">
      <c r="BL10891" s="69"/>
    </row>
    <row r="10892" spans="64:64">
      <c r="BL10892" s="69"/>
    </row>
    <row r="10893" spans="64:64">
      <c r="BL10893" s="69"/>
    </row>
    <row r="10894" spans="64:64">
      <c r="BL10894" s="69"/>
    </row>
    <row r="10895" spans="64:64">
      <c r="BL10895" s="69"/>
    </row>
    <row r="10896" spans="64:64">
      <c r="BL10896" s="69"/>
    </row>
    <row r="10897" spans="64:64">
      <c r="BL10897" s="69"/>
    </row>
    <row r="10898" spans="64:64">
      <c r="BL10898" s="69"/>
    </row>
    <row r="10899" spans="64:64">
      <c r="BL10899" s="69"/>
    </row>
    <row r="10900" spans="64:64">
      <c r="BL10900" s="69"/>
    </row>
    <row r="10901" spans="64:64">
      <c r="BL10901" s="69"/>
    </row>
    <row r="10902" spans="64:64">
      <c r="BL10902" s="69"/>
    </row>
    <row r="10903" spans="64:64">
      <c r="BL10903" s="69"/>
    </row>
    <row r="10904" spans="64:64">
      <c r="BL10904" s="69"/>
    </row>
    <row r="10905" spans="64:64">
      <c r="BL10905" s="69"/>
    </row>
    <row r="10906" spans="64:64">
      <c r="BL10906" s="69"/>
    </row>
    <row r="10907" spans="64:64">
      <c r="BL10907" s="69"/>
    </row>
    <row r="10908" spans="64:64">
      <c r="BL10908" s="69"/>
    </row>
    <row r="10909" spans="64:64">
      <c r="BL10909" s="69"/>
    </row>
    <row r="10910" spans="64:64">
      <c r="BL10910" s="69"/>
    </row>
    <row r="10911" spans="64:64">
      <c r="BL10911" s="69"/>
    </row>
    <row r="10912" spans="64:64">
      <c r="BL10912" s="69"/>
    </row>
    <row r="10913" spans="64:64">
      <c r="BL10913" s="69"/>
    </row>
    <row r="10914" spans="64:64">
      <c r="BL10914" s="69"/>
    </row>
    <row r="10915" spans="64:64">
      <c r="BL10915" s="69"/>
    </row>
    <row r="10916" spans="64:64">
      <c r="BL10916" s="69"/>
    </row>
    <row r="10917" spans="64:64">
      <c r="BL10917" s="69"/>
    </row>
    <row r="10918" spans="64:64">
      <c r="BL10918" s="69"/>
    </row>
    <row r="10919" spans="64:64">
      <c r="BL10919" s="69"/>
    </row>
    <row r="10920" spans="64:64">
      <c r="BL10920" s="69"/>
    </row>
    <row r="10921" spans="64:64">
      <c r="BL10921" s="69"/>
    </row>
    <row r="10922" spans="64:64">
      <c r="BL10922" s="69"/>
    </row>
    <row r="10923" spans="64:64">
      <c r="BL10923" s="69"/>
    </row>
    <row r="10924" spans="64:64">
      <c r="BL10924" s="69"/>
    </row>
    <row r="10925" spans="64:64">
      <c r="BL10925" s="69"/>
    </row>
    <row r="10926" spans="64:64">
      <c r="BL10926" s="69"/>
    </row>
    <row r="10927" spans="64:64">
      <c r="BL10927" s="69"/>
    </row>
    <row r="10928" spans="64:64">
      <c r="BL10928" s="69"/>
    </row>
    <row r="10929" spans="64:64">
      <c r="BL10929" s="69"/>
    </row>
    <row r="10930" spans="64:64">
      <c r="BL10930" s="69"/>
    </row>
    <row r="10931" spans="64:64">
      <c r="BL10931" s="69"/>
    </row>
    <row r="10932" spans="64:64">
      <c r="BL10932" s="69"/>
    </row>
    <row r="10933" spans="64:64">
      <c r="BL10933" s="69"/>
    </row>
    <row r="10934" spans="64:64">
      <c r="BL10934" s="69"/>
    </row>
    <row r="10935" spans="64:64">
      <c r="BL10935" s="69"/>
    </row>
    <row r="10936" spans="64:64">
      <c r="BL10936" s="69"/>
    </row>
    <row r="10937" spans="64:64">
      <c r="BL10937" s="69"/>
    </row>
    <row r="10938" spans="64:64">
      <c r="BL10938" s="69"/>
    </row>
    <row r="10939" spans="64:64">
      <c r="BL10939" s="69"/>
    </row>
    <row r="10940" spans="64:64">
      <c r="BL10940" s="69"/>
    </row>
    <row r="10941" spans="64:64">
      <c r="BL10941" s="69"/>
    </row>
    <row r="10942" spans="64:64">
      <c r="BL10942" s="69"/>
    </row>
    <row r="10943" spans="64:64">
      <c r="BL10943" s="69"/>
    </row>
    <row r="10944" spans="64:64">
      <c r="BL10944" s="69"/>
    </row>
    <row r="10945" spans="64:64">
      <c r="BL10945" s="69"/>
    </row>
    <row r="10946" spans="64:64">
      <c r="BL10946" s="69"/>
    </row>
    <row r="10947" spans="64:64">
      <c r="BL10947" s="69"/>
    </row>
    <row r="10948" spans="64:64">
      <c r="BL10948" s="69"/>
    </row>
    <row r="10949" spans="64:64">
      <c r="BL10949" s="69"/>
    </row>
    <row r="10950" spans="64:64">
      <c r="BL10950" s="69"/>
    </row>
    <row r="10951" spans="64:64">
      <c r="BL10951" s="69"/>
    </row>
    <row r="10952" spans="64:64">
      <c r="BL10952" s="69"/>
    </row>
    <row r="10953" spans="64:64">
      <c r="BL10953" s="69"/>
    </row>
    <row r="10954" spans="64:64">
      <c r="BL10954" s="69"/>
    </row>
    <row r="10955" spans="64:64">
      <c r="BL10955" s="69"/>
    </row>
    <row r="10956" spans="64:64">
      <c r="BL10956" s="69"/>
    </row>
    <row r="10957" spans="64:64">
      <c r="BL10957" s="69"/>
    </row>
    <row r="10958" spans="64:64">
      <c r="BL10958" s="69"/>
    </row>
    <row r="10959" spans="64:64">
      <c r="BL10959" s="69"/>
    </row>
    <row r="10960" spans="64:64">
      <c r="BL10960" s="69"/>
    </row>
    <row r="10961" spans="64:64">
      <c r="BL10961" s="69"/>
    </row>
    <row r="10962" spans="64:64">
      <c r="BL10962" s="69"/>
    </row>
    <row r="10963" spans="64:64">
      <c r="BL10963" s="69"/>
    </row>
    <row r="10964" spans="64:64">
      <c r="BL10964" s="69"/>
    </row>
    <row r="10965" spans="64:64">
      <c r="BL10965" s="69"/>
    </row>
    <row r="10966" spans="64:64">
      <c r="BL10966" s="69"/>
    </row>
    <row r="10967" spans="64:64">
      <c r="BL10967" s="69"/>
    </row>
    <row r="10968" spans="64:64">
      <c r="BL10968" s="69"/>
    </row>
    <row r="10969" spans="64:64">
      <c r="BL10969" s="69"/>
    </row>
    <row r="10970" spans="64:64">
      <c r="BL10970" s="69"/>
    </row>
    <row r="10971" spans="64:64">
      <c r="BL10971" s="69"/>
    </row>
    <row r="10972" spans="64:64">
      <c r="BL10972" s="69"/>
    </row>
    <row r="10973" spans="64:64">
      <c r="BL10973" s="69"/>
    </row>
    <row r="10974" spans="64:64">
      <c r="BL10974" s="69"/>
    </row>
    <row r="10975" spans="64:64">
      <c r="BL10975" s="69"/>
    </row>
    <row r="10976" spans="64:64">
      <c r="BL10976" s="69"/>
    </row>
    <row r="10977" spans="64:64">
      <c r="BL10977" s="69"/>
    </row>
    <row r="10978" spans="64:64">
      <c r="BL10978" s="69"/>
    </row>
    <row r="10979" spans="64:64">
      <c r="BL10979" s="69"/>
    </row>
    <row r="10980" spans="64:64">
      <c r="BL10980" s="69"/>
    </row>
    <row r="10981" spans="64:64">
      <c r="BL10981" s="69"/>
    </row>
    <row r="10982" spans="64:64">
      <c r="BL10982" s="69"/>
    </row>
    <row r="10983" spans="64:64">
      <c r="BL10983" s="69"/>
    </row>
    <row r="10984" spans="64:64">
      <c r="BL10984" s="69"/>
    </row>
    <row r="10985" spans="64:64">
      <c r="BL10985" s="69"/>
    </row>
    <row r="10986" spans="64:64">
      <c r="BL10986" s="69"/>
    </row>
    <row r="10987" spans="64:64">
      <c r="BL10987" s="69"/>
    </row>
    <row r="10988" spans="64:64">
      <c r="BL10988" s="69"/>
    </row>
    <row r="10989" spans="64:64">
      <c r="BL10989" s="69"/>
    </row>
    <row r="10990" spans="64:64">
      <c r="BL10990" s="69"/>
    </row>
    <row r="10991" spans="64:64">
      <c r="BL10991" s="69"/>
    </row>
    <row r="10992" spans="64:64">
      <c r="BL10992" s="69"/>
    </row>
    <row r="10993" spans="64:64">
      <c r="BL10993" s="69"/>
    </row>
    <row r="10994" spans="64:64">
      <c r="BL10994" s="69"/>
    </row>
    <row r="10995" spans="64:64">
      <c r="BL10995" s="69"/>
    </row>
    <row r="10996" spans="64:64">
      <c r="BL10996" s="69"/>
    </row>
    <row r="10997" spans="64:64">
      <c r="BL10997" s="69"/>
    </row>
    <row r="10998" spans="64:64">
      <c r="BL10998" s="69"/>
    </row>
    <row r="10999" spans="64:64">
      <c r="BL10999" s="69"/>
    </row>
    <row r="11000" spans="64:64">
      <c r="BL11000" s="69"/>
    </row>
    <row r="11001" spans="64:64">
      <c r="BL11001" s="69"/>
    </row>
    <row r="11002" spans="64:64">
      <c r="BL11002" s="69"/>
    </row>
    <row r="11003" spans="64:64">
      <c r="BL11003" s="69"/>
    </row>
    <row r="11004" spans="64:64">
      <c r="BL11004" s="69"/>
    </row>
    <row r="11005" spans="64:64">
      <c r="BL11005" s="69"/>
    </row>
    <row r="11006" spans="64:64">
      <c r="BL11006" s="69"/>
    </row>
    <row r="11007" spans="64:64">
      <c r="BL11007" s="69"/>
    </row>
    <row r="11008" spans="64:64">
      <c r="BL11008" s="69"/>
    </row>
    <row r="11009" spans="64:64">
      <c r="BL11009" s="69"/>
    </row>
    <row r="11010" spans="64:64">
      <c r="BL11010" s="69"/>
    </row>
    <row r="11011" spans="64:64">
      <c r="BL11011" s="69"/>
    </row>
    <row r="11012" spans="64:64">
      <c r="BL11012" s="69"/>
    </row>
    <row r="11013" spans="64:64">
      <c r="BL11013" s="69"/>
    </row>
    <row r="11014" spans="64:64">
      <c r="BL11014" s="69"/>
    </row>
    <row r="11015" spans="64:64">
      <c r="BL11015" s="69"/>
    </row>
    <row r="11016" spans="64:64">
      <c r="BL11016" s="69"/>
    </row>
    <row r="11017" spans="64:64">
      <c r="BL11017" s="69"/>
    </row>
    <row r="11018" spans="64:64">
      <c r="BL11018" s="69"/>
    </row>
    <row r="11019" spans="64:64">
      <c r="BL11019" s="69"/>
    </row>
    <row r="11020" spans="64:64">
      <c r="BL11020" s="69"/>
    </row>
    <row r="11021" spans="64:64">
      <c r="BL11021" s="69"/>
    </row>
    <row r="11022" spans="64:64">
      <c r="BL11022" s="69"/>
    </row>
    <row r="11023" spans="64:64">
      <c r="BL11023" s="69"/>
    </row>
    <row r="11024" spans="64:64">
      <c r="BL11024" s="69"/>
    </row>
    <row r="11025" spans="64:64">
      <c r="BL11025" s="69"/>
    </row>
    <row r="11026" spans="64:64">
      <c r="BL11026" s="69"/>
    </row>
    <row r="11027" spans="64:64">
      <c r="BL11027" s="69"/>
    </row>
    <row r="11028" spans="64:64">
      <c r="BL11028" s="69"/>
    </row>
    <row r="11029" spans="64:64">
      <c r="BL11029" s="69"/>
    </row>
    <row r="11030" spans="64:64">
      <c r="BL11030" s="69"/>
    </row>
    <row r="11031" spans="64:64">
      <c r="BL11031" s="69"/>
    </row>
    <row r="11032" spans="64:64">
      <c r="BL11032" s="69"/>
    </row>
    <row r="11033" spans="64:64">
      <c r="BL11033" s="69"/>
    </row>
    <row r="11034" spans="64:64">
      <c r="BL11034" s="69"/>
    </row>
    <row r="11035" spans="64:64">
      <c r="BL11035" s="69"/>
    </row>
    <row r="11036" spans="64:64">
      <c r="BL11036" s="69"/>
    </row>
    <row r="11037" spans="64:64">
      <c r="BL11037" s="69"/>
    </row>
    <row r="11038" spans="64:64">
      <c r="BL11038" s="69"/>
    </row>
    <row r="11039" spans="64:64">
      <c r="BL11039" s="69"/>
    </row>
    <row r="11040" spans="64:64">
      <c r="BL11040" s="69"/>
    </row>
    <row r="11041" spans="64:64">
      <c r="BL11041" s="69"/>
    </row>
    <row r="11042" spans="64:64">
      <c r="BL11042" s="69"/>
    </row>
    <row r="11043" spans="64:64">
      <c r="BL11043" s="69"/>
    </row>
    <row r="11044" spans="64:64">
      <c r="BL11044" s="69"/>
    </row>
    <row r="11045" spans="64:64">
      <c r="BL11045" s="69"/>
    </row>
    <row r="11046" spans="64:64">
      <c r="BL11046" s="69"/>
    </row>
    <row r="11047" spans="64:64">
      <c r="BL11047" s="69"/>
    </row>
    <row r="11048" spans="64:64">
      <c r="BL11048" s="69"/>
    </row>
    <row r="11049" spans="64:64">
      <c r="BL11049" s="69"/>
    </row>
    <row r="11050" spans="64:64">
      <c r="BL11050" s="69"/>
    </row>
    <row r="11051" spans="64:64">
      <c r="BL11051" s="69"/>
    </row>
    <row r="11052" spans="64:64">
      <c r="BL11052" s="69"/>
    </row>
    <row r="11053" spans="64:64">
      <c r="BL11053" s="69"/>
    </row>
    <row r="11054" spans="64:64">
      <c r="BL11054" s="69"/>
    </row>
    <row r="11055" spans="64:64">
      <c r="BL11055" s="69"/>
    </row>
    <row r="11056" spans="64:64">
      <c r="BL11056" s="69"/>
    </row>
    <row r="11057" spans="64:64">
      <c r="BL11057" s="69"/>
    </row>
    <row r="11058" spans="64:64">
      <c r="BL11058" s="69"/>
    </row>
    <row r="11059" spans="64:64">
      <c r="BL11059" s="69"/>
    </row>
    <row r="11060" spans="64:64">
      <c r="BL11060" s="69"/>
    </row>
    <row r="11061" spans="64:64">
      <c r="BL11061" s="69"/>
    </row>
    <row r="11062" spans="64:64">
      <c r="BL11062" s="69"/>
    </row>
    <row r="11063" spans="64:64">
      <c r="BL11063" s="69"/>
    </row>
    <row r="11064" spans="64:64">
      <c r="BL11064" s="69"/>
    </row>
    <row r="11065" spans="64:64">
      <c r="BL11065" s="69"/>
    </row>
    <row r="11066" spans="64:64">
      <c r="BL11066" s="69"/>
    </row>
    <row r="11067" spans="64:64">
      <c r="BL11067" s="69"/>
    </row>
    <row r="11068" spans="64:64">
      <c r="BL11068" s="69"/>
    </row>
    <row r="11069" spans="64:64">
      <c r="BL11069" s="69"/>
    </row>
    <row r="11070" spans="64:64">
      <c r="BL11070" s="69"/>
    </row>
    <row r="11071" spans="64:64">
      <c r="BL11071" s="69"/>
    </row>
    <row r="11072" spans="64:64">
      <c r="BL11072" s="69"/>
    </row>
    <row r="11073" spans="64:64">
      <c r="BL11073" s="69"/>
    </row>
    <row r="11074" spans="64:64">
      <c r="BL11074" s="69"/>
    </row>
    <row r="11075" spans="64:64">
      <c r="BL11075" s="69"/>
    </row>
    <row r="11076" spans="64:64">
      <c r="BL11076" s="69"/>
    </row>
    <row r="11077" spans="64:64">
      <c r="BL11077" s="69"/>
    </row>
    <row r="11078" spans="64:64">
      <c r="BL11078" s="69"/>
    </row>
    <row r="11079" spans="64:64">
      <c r="BL11079" s="69"/>
    </row>
    <row r="11080" spans="64:64">
      <c r="BL11080" s="69"/>
    </row>
    <row r="11081" spans="64:64">
      <c r="BL11081" s="69"/>
    </row>
    <row r="11082" spans="64:64">
      <c r="BL11082" s="69"/>
    </row>
    <row r="11083" spans="64:64">
      <c r="BL11083" s="69"/>
    </row>
    <row r="11084" spans="64:64">
      <c r="BL11084" s="69"/>
    </row>
    <row r="11085" spans="64:64">
      <c r="BL11085" s="69"/>
    </row>
    <row r="11086" spans="64:64">
      <c r="BL11086" s="69"/>
    </row>
    <row r="11087" spans="64:64">
      <c r="BL11087" s="69"/>
    </row>
    <row r="11088" spans="64:64">
      <c r="BL11088" s="69"/>
    </row>
    <row r="11089" spans="64:64">
      <c r="BL11089" s="69"/>
    </row>
    <row r="11090" spans="64:64">
      <c r="BL11090" s="69"/>
    </row>
    <row r="11091" spans="64:64">
      <c r="BL11091" s="69"/>
    </row>
    <row r="11092" spans="64:64">
      <c r="BL11092" s="69"/>
    </row>
    <row r="11093" spans="64:64">
      <c r="BL11093" s="69"/>
    </row>
    <row r="11094" spans="64:64">
      <c r="BL11094" s="69"/>
    </row>
    <row r="11095" spans="64:64">
      <c r="BL11095" s="69"/>
    </row>
    <row r="11096" spans="64:64">
      <c r="BL11096" s="69"/>
    </row>
    <row r="11097" spans="64:64">
      <c r="BL11097" s="69"/>
    </row>
    <row r="11098" spans="64:64">
      <c r="BL11098" s="69"/>
    </row>
    <row r="11099" spans="64:64">
      <c r="BL11099" s="69"/>
    </row>
    <row r="11100" spans="64:64">
      <c r="BL11100" s="69"/>
    </row>
    <row r="11101" spans="64:64">
      <c r="BL11101" s="69"/>
    </row>
    <row r="11102" spans="64:64">
      <c r="BL11102" s="69"/>
    </row>
    <row r="11103" spans="64:64">
      <c r="BL11103" s="69"/>
    </row>
    <row r="11104" spans="64:64">
      <c r="BL11104" s="69"/>
    </row>
    <row r="11105" spans="64:64">
      <c r="BL11105" s="69"/>
    </row>
    <row r="11106" spans="64:64">
      <c r="BL11106" s="69"/>
    </row>
    <row r="11107" spans="64:64">
      <c r="BL11107" s="69"/>
    </row>
    <row r="11108" spans="64:64">
      <c r="BL11108" s="69"/>
    </row>
    <row r="11109" spans="64:64">
      <c r="BL11109" s="69"/>
    </row>
    <row r="11110" spans="64:64">
      <c r="BL11110" s="69"/>
    </row>
    <row r="11111" spans="64:64">
      <c r="BL11111" s="69"/>
    </row>
    <row r="11112" spans="64:64">
      <c r="BL11112" s="69"/>
    </row>
    <row r="11113" spans="64:64">
      <c r="BL11113" s="69"/>
    </row>
    <row r="11114" spans="64:64">
      <c r="BL11114" s="69"/>
    </row>
    <row r="11115" spans="64:64">
      <c r="BL11115" s="69"/>
    </row>
    <row r="11116" spans="64:64">
      <c r="BL11116" s="69"/>
    </row>
    <row r="11117" spans="64:64">
      <c r="BL11117" s="69"/>
    </row>
    <row r="11118" spans="64:64">
      <c r="BL11118" s="69"/>
    </row>
    <row r="11119" spans="64:64">
      <c r="BL11119" s="69"/>
    </row>
    <row r="11120" spans="64:64">
      <c r="BL11120" s="69"/>
    </row>
    <row r="11121" spans="64:64">
      <c r="BL11121" s="69"/>
    </row>
    <row r="11122" spans="64:64">
      <c r="BL11122" s="69"/>
    </row>
    <row r="11123" spans="64:64">
      <c r="BL11123" s="69"/>
    </row>
    <row r="11124" spans="64:64">
      <c r="BL11124" s="69"/>
    </row>
    <row r="11125" spans="64:64">
      <c r="BL11125" s="69"/>
    </row>
    <row r="11126" spans="64:64">
      <c r="BL11126" s="69"/>
    </row>
    <row r="11127" spans="64:64">
      <c r="BL11127" s="69"/>
    </row>
    <row r="11128" spans="64:64">
      <c r="BL11128" s="69"/>
    </row>
    <row r="11129" spans="64:64">
      <c r="BL11129" s="69"/>
    </row>
    <row r="11130" spans="64:64">
      <c r="BL11130" s="69"/>
    </row>
    <row r="11131" spans="64:64">
      <c r="BL11131" s="69"/>
    </row>
    <row r="11132" spans="64:64">
      <c r="BL11132" s="69"/>
    </row>
    <row r="11133" spans="64:64">
      <c r="BL11133" s="69"/>
    </row>
    <row r="11134" spans="64:64">
      <c r="BL11134" s="69"/>
    </row>
    <row r="11135" spans="64:64">
      <c r="BL11135" s="69"/>
    </row>
    <row r="11136" spans="64:64">
      <c r="BL11136" s="69"/>
    </row>
    <row r="11137" spans="64:64">
      <c r="BL11137" s="69"/>
    </row>
    <row r="11138" spans="64:64">
      <c r="BL11138" s="69"/>
    </row>
    <row r="11139" spans="64:64">
      <c r="BL11139" s="69"/>
    </row>
    <row r="11140" spans="64:64">
      <c r="BL11140" s="69"/>
    </row>
    <row r="11141" spans="64:64">
      <c r="BL11141" s="69"/>
    </row>
    <row r="11142" spans="64:64">
      <c r="BL11142" s="69"/>
    </row>
    <row r="11143" spans="64:64">
      <c r="BL11143" s="69"/>
    </row>
    <row r="11144" spans="64:64">
      <c r="BL11144" s="69"/>
    </row>
    <row r="11145" spans="64:64">
      <c r="BL11145" s="69"/>
    </row>
    <row r="11146" spans="64:64">
      <c r="BL11146" s="69"/>
    </row>
    <row r="11147" spans="64:64">
      <c r="BL11147" s="69"/>
    </row>
    <row r="11148" spans="64:64">
      <c r="BL11148" s="69"/>
    </row>
    <row r="11149" spans="64:64">
      <c r="BL11149" s="69"/>
    </row>
    <row r="11150" spans="64:64">
      <c r="BL11150" s="69"/>
    </row>
    <row r="11151" spans="64:64">
      <c r="BL11151" s="69"/>
    </row>
    <row r="11152" spans="64:64">
      <c r="BL11152" s="69"/>
    </row>
    <row r="11153" spans="64:64">
      <c r="BL11153" s="69"/>
    </row>
    <row r="11154" spans="64:64">
      <c r="BL11154" s="69"/>
    </row>
    <row r="11155" spans="64:64">
      <c r="BL11155" s="69"/>
    </row>
    <row r="11156" spans="64:64">
      <c r="BL11156" s="69"/>
    </row>
    <row r="11157" spans="64:64">
      <c r="BL11157" s="69"/>
    </row>
    <row r="11158" spans="64:64">
      <c r="BL11158" s="69"/>
    </row>
    <row r="11159" spans="64:64">
      <c r="BL11159" s="69"/>
    </row>
    <row r="11160" spans="64:64">
      <c r="BL11160" s="69"/>
    </row>
    <row r="11161" spans="64:64">
      <c r="BL11161" s="69"/>
    </row>
    <row r="11162" spans="64:64">
      <c r="BL11162" s="69"/>
    </row>
    <row r="11163" spans="64:64">
      <c r="BL11163" s="69"/>
    </row>
    <row r="11164" spans="64:64">
      <c r="BL11164" s="69"/>
    </row>
    <row r="11165" spans="64:64">
      <c r="BL11165" s="69"/>
    </row>
    <row r="11166" spans="64:64">
      <c r="BL11166" s="69"/>
    </row>
    <row r="11167" spans="64:64">
      <c r="BL11167" s="69"/>
    </row>
    <row r="11168" spans="64:64">
      <c r="BL11168" s="69"/>
    </row>
    <row r="11169" spans="64:64">
      <c r="BL11169" s="69"/>
    </row>
    <row r="11170" spans="64:64">
      <c r="BL11170" s="69"/>
    </row>
    <row r="11171" spans="64:64">
      <c r="BL11171" s="69"/>
    </row>
    <row r="11172" spans="64:64">
      <c r="BL11172" s="69"/>
    </row>
    <row r="11173" spans="64:64">
      <c r="BL11173" s="69"/>
    </row>
    <row r="11174" spans="64:64">
      <c r="BL11174" s="69"/>
    </row>
    <row r="11175" spans="64:64">
      <c r="BL11175" s="69"/>
    </row>
    <row r="11176" spans="64:64">
      <c r="BL11176" s="69"/>
    </row>
    <row r="11177" spans="64:64">
      <c r="BL11177" s="69"/>
    </row>
    <row r="11178" spans="64:64">
      <c r="BL11178" s="69"/>
    </row>
    <row r="11179" spans="64:64">
      <c r="BL11179" s="69"/>
    </row>
    <row r="11180" spans="64:64">
      <c r="BL11180" s="69"/>
    </row>
    <row r="11181" spans="64:64">
      <c r="BL11181" s="69"/>
    </row>
    <row r="11182" spans="64:64">
      <c r="BL11182" s="69"/>
    </row>
    <row r="11183" spans="64:64">
      <c r="BL11183" s="69"/>
    </row>
    <row r="11184" spans="64:64">
      <c r="BL11184" s="69"/>
    </row>
    <row r="11185" spans="64:64">
      <c r="BL11185" s="69"/>
    </row>
    <row r="11186" spans="64:64">
      <c r="BL11186" s="69"/>
    </row>
    <row r="11187" spans="64:64">
      <c r="BL11187" s="69"/>
    </row>
    <row r="11188" spans="64:64">
      <c r="BL11188" s="69"/>
    </row>
    <row r="11189" spans="64:64">
      <c r="BL11189" s="69"/>
    </row>
    <row r="11190" spans="64:64">
      <c r="BL11190" s="69"/>
    </row>
    <row r="11191" spans="64:64">
      <c r="BL11191" s="69"/>
    </row>
    <row r="11192" spans="64:64">
      <c r="BL11192" s="69"/>
    </row>
    <row r="11193" spans="64:64">
      <c r="BL11193" s="69"/>
    </row>
    <row r="11194" spans="64:64">
      <c r="BL11194" s="69"/>
    </row>
    <row r="11195" spans="64:64">
      <c r="BL11195" s="69"/>
    </row>
    <row r="11196" spans="64:64">
      <c r="BL11196" s="69"/>
    </row>
    <row r="11197" spans="64:64">
      <c r="BL11197" s="69"/>
    </row>
    <row r="11198" spans="64:64">
      <c r="BL11198" s="69"/>
    </row>
    <row r="11199" spans="64:64">
      <c r="BL11199" s="69"/>
    </row>
    <row r="11200" spans="64:64">
      <c r="BL11200" s="69"/>
    </row>
    <row r="11201" spans="64:64">
      <c r="BL11201" s="69"/>
    </row>
    <row r="11202" spans="64:64">
      <c r="BL11202" s="69"/>
    </row>
    <row r="11203" spans="64:64">
      <c r="BL11203" s="69"/>
    </row>
    <row r="11204" spans="64:64">
      <c r="BL11204" s="69"/>
    </row>
    <row r="11205" spans="64:64">
      <c r="BL11205" s="69"/>
    </row>
    <row r="11206" spans="64:64">
      <c r="BL11206" s="69"/>
    </row>
    <row r="11207" spans="64:64">
      <c r="BL11207" s="69"/>
    </row>
    <row r="11208" spans="64:64">
      <c r="BL11208" s="69"/>
    </row>
    <row r="11209" spans="64:64">
      <c r="BL11209" s="69"/>
    </row>
    <row r="11210" spans="64:64">
      <c r="BL11210" s="69"/>
    </row>
    <row r="11211" spans="64:64">
      <c r="BL11211" s="69"/>
    </row>
    <row r="11212" spans="64:64">
      <c r="BL11212" s="69"/>
    </row>
    <row r="11213" spans="64:64">
      <c r="BL11213" s="69"/>
    </row>
    <row r="11214" spans="64:64">
      <c r="BL11214" s="69"/>
    </row>
    <row r="11215" spans="64:64">
      <c r="BL11215" s="69"/>
    </row>
    <row r="11216" spans="64:64">
      <c r="BL11216" s="69"/>
    </row>
    <row r="11217" spans="64:64">
      <c r="BL11217" s="69"/>
    </row>
    <row r="11218" spans="64:64">
      <c r="BL11218" s="69"/>
    </row>
    <row r="11219" spans="64:64">
      <c r="BL11219" s="69"/>
    </row>
    <row r="11220" spans="64:64">
      <c r="BL11220" s="69"/>
    </row>
    <row r="11221" spans="64:64">
      <c r="BL11221" s="69"/>
    </row>
    <row r="11222" spans="64:64">
      <c r="BL11222" s="69"/>
    </row>
    <row r="11223" spans="64:64">
      <c r="BL11223" s="69"/>
    </row>
    <row r="11224" spans="64:64">
      <c r="BL11224" s="69"/>
    </row>
    <row r="11225" spans="64:64">
      <c r="BL11225" s="69"/>
    </row>
    <row r="11226" spans="64:64">
      <c r="BL11226" s="69"/>
    </row>
    <row r="11227" spans="64:64">
      <c r="BL11227" s="69"/>
    </row>
    <row r="11228" spans="64:64">
      <c r="BL11228" s="69"/>
    </row>
    <row r="11229" spans="64:64">
      <c r="BL11229" s="69"/>
    </row>
    <row r="11230" spans="64:64">
      <c r="BL11230" s="69"/>
    </row>
    <row r="11231" spans="64:64">
      <c r="BL11231" s="69"/>
    </row>
    <row r="11232" spans="64:64">
      <c r="BL11232" s="69"/>
    </row>
    <row r="11233" spans="64:64">
      <c r="BL11233" s="69"/>
    </row>
    <row r="11234" spans="64:64">
      <c r="BL11234" s="69"/>
    </row>
    <row r="11235" spans="64:64">
      <c r="BL11235" s="69"/>
    </row>
    <row r="11236" spans="64:64">
      <c r="BL11236" s="69"/>
    </row>
    <row r="11237" spans="64:64">
      <c r="BL11237" s="69"/>
    </row>
    <row r="11238" spans="64:64">
      <c r="BL11238" s="69"/>
    </row>
    <row r="11239" spans="64:64">
      <c r="BL11239" s="69"/>
    </row>
    <row r="11240" spans="64:64">
      <c r="BL11240" s="69"/>
    </row>
    <row r="11241" spans="64:64">
      <c r="BL11241" s="69"/>
    </row>
    <row r="11242" spans="64:64">
      <c r="BL11242" s="69"/>
    </row>
    <row r="11243" spans="64:64">
      <c r="BL11243" s="69"/>
    </row>
    <row r="11244" spans="64:64">
      <c r="BL11244" s="69"/>
    </row>
    <row r="11245" spans="64:64">
      <c r="BL11245" s="69"/>
    </row>
    <row r="11246" spans="64:64">
      <c r="BL11246" s="69"/>
    </row>
    <row r="11247" spans="64:64">
      <c r="BL11247" s="69"/>
    </row>
    <row r="11248" spans="64:64">
      <c r="BL11248" s="69"/>
    </row>
    <row r="11249" spans="64:64">
      <c r="BL11249" s="69"/>
    </row>
    <row r="11250" spans="64:64">
      <c r="BL11250" s="69"/>
    </row>
    <row r="11251" spans="64:64">
      <c r="BL11251" s="69"/>
    </row>
    <row r="11252" spans="64:64">
      <c r="BL11252" s="69"/>
    </row>
    <row r="11253" spans="64:64">
      <c r="BL11253" s="69"/>
    </row>
    <row r="11254" spans="64:64">
      <c r="BL11254" s="69"/>
    </row>
    <row r="11255" spans="64:64">
      <c r="BL11255" s="69"/>
    </row>
    <row r="11256" spans="64:64">
      <c r="BL11256" s="69"/>
    </row>
    <row r="11257" spans="64:64">
      <c r="BL11257" s="69"/>
    </row>
    <row r="11258" spans="64:64">
      <c r="BL11258" s="69"/>
    </row>
    <row r="11259" spans="64:64">
      <c r="BL11259" s="69"/>
    </row>
    <row r="11260" spans="64:64">
      <c r="BL11260" s="69"/>
    </row>
    <row r="11261" spans="64:64">
      <c r="BL11261" s="69"/>
    </row>
    <row r="11262" spans="64:64">
      <c r="BL11262" s="69"/>
    </row>
    <row r="11263" spans="64:64">
      <c r="BL11263" s="69"/>
    </row>
    <row r="11264" spans="64:64">
      <c r="BL11264" s="69"/>
    </row>
    <row r="11265" spans="64:64">
      <c r="BL11265" s="69"/>
    </row>
    <row r="11266" spans="64:64">
      <c r="BL11266" s="69"/>
    </row>
    <row r="11267" spans="64:64">
      <c r="BL11267" s="69"/>
    </row>
    <row r="11268" spans="64:64">
      <c r="BL11268" s="69"/>
    </row>
    <row r="11269" spans="64:64">
      <c r="BL11269" s="69"/>
    </row>
    <row r="11270" spans="64:64">
      <c r="BL11270" s="69"/>
    </row>
    <row r="11271" spans="64:64">
      <c r="BL11271" s="69"/>
    </row>
    <row r="11272" spans="64:64">
      <c r="BL11272" s="69"/>
    </row>
    <row r="11273" spans="64:64">
      <c r="BL11273" s="69"/>
    </row>
    <row r="11274" spans="64:64">
      <c r="BL11274" s="69"/>
    </row>
    <row r="11275" spans="64:64">
      <c r="BL11275" s="69"/>
    </row>
    <row r="11276" spans="64:64">
      <c r="BL11276" s="69"/>
    </row>
    <row r="11277" spans="64:64">
      <c r="BL11277" s="69"/>
    </row>
    <row r="11278" spans="64:64">
      <c r="BL11278" s="69"/>
    </row>
    <row r="11279" spans="64:64">
      <c r="BL11279" s="69"/>
    </row>
    <row r="11280" spans="64:64">
      <c r="BL11280" s="69"/>
    </row>
    <row r="11281" spans="64:64">
      <c r="BL11281" s="69"/>
    </row>
    <row r="11282" spans="64:64">
      <c r="BL11282" s="69"/>
    </row>
    <row r="11283" spans="64:64">
      <c r="BL11283" s="69"/>
    </row>
    <row r="11284" spans="64:64">
      <c r="BL11284" s="69"/>
    </row>
    <row r="11285" spans="64:64">
      <c r="BL11285" s="69"/>
    </row>
    <row r="11286" spans="64:64">
      <c r="BL11286" s="69"/>
    </row>
    <row r="11287" spans="64:64">
      <c r="BL11287" s="69"/>
    </row>
    <row r="11288" spans="64:64">
      <c r="BL11288" s="69"/>
    </row>
    <row r="11289" spans="64:64">
      <c r="BL11289" s="69"/>
    </row>
    <row r="11290" spans="64:64">
      <c r="BL11290" s="69"/>
    </row>
    <row r="11291" spans="64:64">
      <c r="BL11291" s="69"/>
    </row>
    <row r="11292" spans="64:64">
      <c r="BL11292" s="69"/>
    </row>
    <row r="11293" spans="64:64">
      <c r="BL11293" s="69"/>
    </row>
    <row r="11294" spans="64:64">
      <c r="BL11294" s="69"/>
    </row>
    <row r="11295" spans="64:64">
      <c r="BL11295" s="69"/>
    </row>
    <row r="11296" spans="64:64">
      <c r="BL11296" s="69"/>
    </row>
    <row r="11297" spans="64:64">
      <c r="BL11297" s="69"/>
    </row>
    <row r="11298" spans="64:64">
      <c r="BL11298" s="69"/>
    </row>
    <row r="11299" spans="64:64">
      <c r="BL11299" s="69"/>
    </row>
    <row r="11300" spans="64:64">
      <c r="BL11300" s="69"/>
    </row>
    <row r="11301" spans="64:64">
      <c r="BL11301" s="69"/>
    </row>
    <row r="11302" spans="64:64">
      <c r="BL11302" s="69"/>
    </row>
    <row r="11303" spans="64:64">
      <c r="BL11303" s="69"/>
    </row>
    <row r="11304" spans="64:64">
      <c r="BL11304" s="69"/>
    </row>
    <row r="11305" spans="64:64">
      <c r="BL11305" s="69"/>
    </row>
    <row r="11306" spans="64:64">
      <c r="BL11306" s="69"/>
    </row>
    <row r="11307" spans="64:64">
      <c r="BL11307" s="69"/>
    </row>
    <row r="11308" spans="64:64">
      <c r="BL11308" s="69"/>
    </row>
    <row r="11309" spans="64:64">
      <c r="BL11309" s="69"/>
    </row>
    <row r="11310" spans="64:64">
      <c r="BL11310" s="69"/>
    </row>
    <row r="11311" spans="64:64">
      <c r="BL11311" s="69"/>
    </row>
    <row r="11312" spans="64:64">
      <c r="BL11312" s="69"/>
    </row>
    <row r="11313" spans="64:64">
      <c r="BL11313" s="69"/>
    </row>
    <row r="11314" spans="64:64">
      <c r="BL11314" s="69"/>
    </row>
    <row r="11315" spans="64:64">
      <c r="BL11315" s="69"/>
    </row>
    <row r="11316" spans="64:64">
      <c r="BL11316" s="69"/>
    </row>
    <row r="11317" spans="64:64">
      <c r="BL11317" s="69"/>
    </row>
    <row r="11318" spans="64:64">
      <c r="BL11318" s="69"/>
    </row>
    <row r="11319" spans="64:64">
      <c r="BL11319" s="69"/>
    </row>
    <row r="11320" spans="64:64">
      <c r="BL11320" s="69"/>
    </row>
    <row r="11321" spans="64:64">
      <c r="BL11321" s="69"/>
    </row>
    <row r="11322" spans="64:64">
      <c r="BL11322" s="69"/>
    </row>
    <row r="11323" spans="64:64">
      <c r="BL11323" s="69"/>
    </row>
    <row r="11324" spans="64:64">
      <c r="BL11324" s="69"/>
    </row>
    <row r="11325" spans="64:64">
      <c r="BL11325" s="69"/>
    </row>
    <row r="11326" spans="64:64">
      <c r="BL11326" s="69"/>
    </row>
    <row r="11327" spans="64:64">
      <c r="BL11327" s="69"/>
    </row>
    <row r="11328" spans="64:64">
      <c r="BL11328" s="69"/>
    </row>
    <row r="11329" spans="64:64">
      <c r="BL11329" s="69"/>
    </row>
    <row r="11330" spans="64:64">
      <c r="BL11330" s="69"/>
    </row>
    <row r="11331" spans="64:64">
      <c r="BL11331" s="69"/>
    </row>
    <row r="11332" spans="64:64">
      <c r="BL11332" s="69"/>
    </row>
    <row r="11333" spans="64:64">
      <c r="BL11333" s="69"/>
    </row>
    <row r="11334" spans="64:64">
      <c r="BL11334" s="69"/>
    </row>
    <row r="11335" spans="64:64">
      <c r="BL11335" s="69"/>
    </row>
    <row r="11336" spans="64:64">
      <c r="BL11336" s="69"/>
    </row>
    <row r="11337" spans="64:64">
      <c r="BL11337" s="69"/>
    </row>
    <row r="11338" spans="64:64">
      <c r="BL11338" s="69"/>
    </row>
    <row r="11339" spans="64:64">
      <c r="BL11339" s="69"/>
    </row>
    <row r="11340" spans="64:64">
      <c r="BL11340" s="69"/>
    </row>
    <row r="11341" spans="64:64">
      <c r="BL11341" s="69"/>
    </row>
    <row r="11342" spans="64:64">
      <c r="BL11342" s="69"/>
    </row>
    <row r="11343" spans="64:64">
      <c r="BL11343" s="69"/>
    </row>
    <row r="11344" spans="64:64">
      <c r="BL11344" s="69"/>
    </row>
    <row r="11345" spans="64:64">
      <c r="BL11345" s="69"/>
    </row>
    <row r="11346" spans="64:64">
      <c r="BL11346" s="69"/>
    </row>
    <row r="11347" spans="64:64">
      <c r="BL11347" s="69"/>
    </row>
    <row r="11348" spans="64:64">
      <c r="BL11348" s="69"/>
    </row>
    <row r="11349" spans="64:64">
      <c r="BL11349" s="69"/>
    </row>
    <row r="11350" spans="64:64">
      <c r="BL11350" s="69"/>
    </row>
    <row r="11351" spans="64:64">
      <c r="BL11351" s="69"/>
    </row>
    <row r="11352" spans="64:64">
      <c r="BL11352" s="69"/>
    </row>
    <row r="11353" spans="64:64">
      <c r="BL11353" s="69"/>
    </row>
    <row r="11354" spans="64:64">
      <c r="BL11354" s="69"/>
    </row>
    <row r="11355" spans="64:64">
      <c r="BL11355" s="69"/>
    </row>
    <row r="11356" spans="64:64">
      <c r="BL11356" s="69"/>
    </row>
    <row r="11357" spans="64:64">
      <c r="BL11357" s="69"/>
    </row>
    <row r="11358" spans="64:64">
      <c r="BL11358" s="69"/>
    </row>
    <row r="11359" spans="64:64">
      <c r="BL11359" s="69"/>
    </row>
    <row r="11360" spans="64:64">
      <c r="BL11360" s="69"/>
    </row>
    <row r="11361" spans="64:64">
      <c r="BL11361" s="69"/>
    </row>
    <row r="11362" spans="64:64">
      <c r="BL11362" s="69"/>
    </row>
    <row r="11363" spans="64:64">
      <c r="BL11363" s="69"/>
    </row>
    <row r="11364" spans="64:64">
      <c r="BL11364" s="69"/>
    </row>
    <row r="11365" spans="64:64">
      <c r="BL11365" s="69"/>
    </row>
    <row r="11366" spans="64:64">
      <c r="BL11366" s="69"/>
    </row>
    <row r="11367" spans="64:64">
      <c r="BL11367" s="69"/>
    </row>
    <row r="11368" spans="64:64">
      <c r="BL11368" s="69"/>
    </row>
    <row r="11369" spans="64:64">
      <c r="BL11369" s="69"/>
    </row>
    <row r="11370" spans="64:64">
      <c r="BL11370" s="69"/>
    </row>
    <row r="11371" spans="64:64">
      <c r="BL11371" s="69"/>
    </row>
    <row r="11372" spans="64:64">
      <c r="BL11372" s="69"/>
    </row>
    <row r="11373" spans="64:64">
      <c r="BL11373" s="69"/>
    </row>
    <row r="11374" spans="64:64">
      <c r="BL11374" s="69"/>
    </row>
    <row r="11375" spans="64:64">
      <c r="BL11375" s="69"/>
    </row>
    <row r="11376" spans="64:64">
      <c r="BL11376" s="69"/>
    </row>
    <row r="11377" spans="64:64">
      <c r="BL11377" s="69"/>
    </row>
    <row r="11378" spans="64:64">
      <c r="BL11378" s="69"/>
    </row>
    <row r="11379" spans="64:64">
      <c r="BL11379" s="69"/>
    </row>
    <row r="11380" spans="64:64">
      <c r="BL11380" s="69"/>
    </row>
    <row r="11381" spans="64:64">
      <c r="BL11381" s="69"/>
    </row>
    <row r="11382" spans="64:64">
      <c r="BL11382" s="69"/>
    </row>
    <row r="11383" spans="64:64">
      <c r="BL11383" s="69"/>
    </row>
    <row r="11384" spans="64:64">
      <c r="BL11384" s="69"/>
    </row>
    <row r="11385" spans="64:64">
      <c r="BL11385" s="69"/>
    </row>
    <row r="11386" spans="64:64">
      <c r="BL11386" s="69"/>
    </row>
    <row r="11387" spans="64:64">
      <c r="BL11387" s="69"/>
    </row>
    <row r="11388" spans="64:64">
      <c r="BL11388" s="69"/>
    </row>
    <row r="11389" spans="64:64">
      <c r="BL11389" s="69"/>
    </row>
    <row r="11390" spans="64:64">
      <c r="BL11390" s="69"/>
    </row>
    <row r="11391" spans="64:64">
      <c r="BL11391" s="69"/>
    </row>
    <row r="11392" spans="64:64">
      <c r="BL11392" s="69"/>
    </row>
    <row r="11393" spans="64:64">
      <c r="BL11393" s="69"/>
    </row>
    <row r="11394" spans="64:64">
      <c r="BL11394" s="69"/>
    </row>
    <row r="11395" spans="64:64">
      <c r="BL11395" s="69"/>
    </row>
    <row r="11396" spans="64:64">
      <c r="BL11396" s="69"/>
    </row>
    <row r="11397" spans="64:64">
      <c r="BL11397" s="69"/>
    </row>
    <row r="11398" spans="64:64">
      <c r="BL11398" s="69"/>
    </row>
    <row r="11399" spans="64:64">
      <c r="BL11399" s="69"/>
    </row>
    <row r="11400" spans="64:64">
      <c r="BL11400" s="69"/>
    </row>
    <row r="11401" spans="64:64">
      <c r="BL11401" s="69"/>
    </row>
    <row r="11402" spans="64:64">
      <c r="BL11402" s="69"/>
    </row>
    <row r="11403" spans="64:64">
      <c r="BL11403" s="69"/>
    </row>
    <row r="11404" spans="64:64">
      <c r="BL11404" s="69"/>
    </row>
    <row r="11405" spans="64:64">
      <c r="BL11405" s="69"/>
    </row>
    <row r="11406" spans="64:64">
      <c r="BL11406" s="69"/>
    </row>
    <row r="11407" spans="64:64">
      <c r="BL11407" s="69"/>
    </row>
    <row r="11408" spans="64:64">
      <c r="BL11408" s="69"/>
    </row>
    <row r="11409" spans="64:64">
      <c r="BL11409" s="69"/>
    </row>
    <row r="11410" spans="64:64">
      <c r="BL11410" s="69"/>
    </row>
    <row r="11411" spans="64:64">
      <c r="BL11411" s="69"/>
    </row>
    <row r="11412" spans="64:64">
      <c r="BL11412" s="69"/>
    </row>
    <row r="11413" spans="64:64">
      <c r="BL11413" s="69"/>
    </row>
    <row r="11414" spans="64:64">
      <c r="BL11414" s="69"/>
    </row>
    <row r="11415" spans="64:64">
      <c r="BL11415" s="69"/>
    </row>
    <row r="11416" spans="64:64">
      <c r="BL11416" s="69"/>
    </row>
    <row r="11417" spans="64:64">
      <c r="BL11417" s="69"/>
    </row>
    <row r="11418" spans="64:64">
      <c r="BL11418" s="69"/>
    </row>
    <row r="11419" spans="64:64">
      <c r="BL11419" s="69"/>
    </row>
    <row r="11420" spans="64:64">
      <c r="BL11420" s="69"/>
    </row>
    <row r="11421" spans="64:64">
      <c r="BL11421" s="69"/>
    </row>
    <row r="11422" spans="64:64">
      <c r="BL11422" s="69"/>
    </row>
    <row r="11423" spans="64:64">
      <c r="BL11423" s="69"/>
    </row>
    <row r="11424" spans="64:64">
      <c r="BL11424" s="69"/>
    </row>
    <row r="11425" spans="64:64">
      <c r="BL11425" s="69"/>
    </row>
    <row r="11426" spans="64:64">
      <c r="BL11426" s="69"/>
    </row>
    <row r="11427" spans="64:64">
      <c r="BL11427" s="69"/>
    </row>
    <row r="11428" spans="64:64">
      <c r="BL11428" s="69"/>
    </row>
    <row r="11429" spans="64:64">
      <c r="BL11429" s="69"/>
    </row>
    <row r="11430" spans="64:64">
      <c r="BL11430" s="69"/>
    </row>
    <row r="11431" spans="64:64">
      <c r="BL11431" s="69"/>
    </row>
    <row r="11432" spans="64:64">
      <c r="BL11432" s="69"/>
    </row>
    <row r="11433" spans="64:64">
      <c r="BL11433" s="69"/>
    </row>
    <row r="11434" spans="64:64">
      <c r="BL11434" s="69"/>
    </row>
    <row r="11435" spans="64:64">
      <c r="BL11435" s="69"/>
    </row>
    <row r="11436" spans="64:64">
      <c r="BL11436" s="69"/>
    </row>
    <row r="11437" spans="64:64">
      <c r="BL11437" s="69"/>
    </row>
    <row r="11438" spans="64:64">
      <c r="BL11438" s="69"/>
    </row>
    <row r="11439" spans="64:64">
      <c r="BL11439" s="69"/>
    </row>
    <row r="11440" spans="64:64">
      <c r="BL11440" s="69"/>
    </row>
    <row r="11441" spans="64:64">
      <c r="BL11441" s="69"/>
    </row>
    <row r="11442" spans="64:64">
      <c r="BL11442" s="69"/>
    </row>
    <row r="11443" spans="64:64">
      <c r="BL11443" s="69"/>
    </row>
    <row r="11444" spans="64:64">
      <c r="BL11444" s="69"/>
    </row>
    <row r="11445" spans="64:64">
      <c r="BL11445" s="69"/>
    </row>
    <row r="11446" spans="64:64">
      <c r="BL11446" s="69"/>
    </row>
    <row r="11447" spans="64:64">
      <c r="BL11447" s="69"/>
    </row>
    <row r="11448" spans="64:64">
      <c r="BL11448" s="69"/>
    </row>
    <row r="11449" spans="64:64">
      <c r="BL11449" s="69"/>
    </row>
    <row r="11450" spans="64:64">
      <c r="BL11450" s="69"/>
    </row>
    <row r="11451" spans="64:64">
      <c r="BL11451" s="69"/>
    </row>
    <row r="11452" spans="64:64">
      <c r="BL11452" s="69"/>
    </row>
    <row r="11453" spans="64:64">
      <c r="BL11453" s="69"/>
    </row>
    <row r="11454" spans="64:64">
      <c r="BL11454" s="69"/>
    </row>
    <row r="11455" spans="64:64">
      <c r="BL11455" s="69"/>
    </row>
    <row r="11456" spans="64:64">
      <c r="BL11456" s="69"/>
    </row>
    <row r="11457" spans="64:64">
      <c r="BL11457" s="69"/>
    </row>
    <row r="11458" spans="64:64">
      <c r="BL11458" s="69"/>
    </row>
    <row r="11459" spans="64:64">
      <c r="BL11459" s="69"/>
    </row>
    <row r="11460" spans="64:64">
      <c r="BL11460" s="69"/>
    </row>
    <row r="11461" spans="64:64">
      <c r="BL11461" s="69"/>
    </row>
    <row r="11462" spans="64:64">
      <c r="BL11462" s="69"/>
    </row>
    <row r="11463" spans="64:64">
      <c r="BL11463" s="69"/>
    </row>
    <row r="11464" spans="64:64">
      <c r="BL11464" s="69"/>
    </row>
    <row r="11465" spans="64:64">
      <c r="BL11465" s="69"/>
    </row>
    <row r="11466" spans="64:64">
      <c r="BL11466" s="69"/>
    </row>
    <row r="11467" spans="64:64">
      <c r="BL11467" s="69"/>
    </row>
    <row r="11468" spans="64:64">
      <c r="BL11468" s="69"/>
    </row>
    <row r="11469" spans="64:64">
      <c r="BL11469" s="69"/>
    </row>
    <row r="11470" spans="64:64">
      <c r="BL11470" s="69"/>
    </row>
    <row r="11471" spans="64:64">
      <c r="BL11471" s="69"/>
    </row>
    <row r="11472" spans="64:64">
      <c r="BL11472" s="69"/>
    </row>
    <row r="11473" spans="64:64">
      <c r="BL11473" s="69"/>
    </row>
    <row r="11474" spans="64:64">
      <c r="BL11474" s="69"/>
    </row>
    <row r="11475" spans="64:64">
      <c r="BL11475" s="69"/>
    </row>
    <row r="11476" spans="64:64">
      <c r="BL11476" s="69"/>
    </row>
    <row r="11477" spans="64:64">
      <c r="BL11477" s="69"/>
    </row>
    <row r="11478" spans="64:64">
      <c r="BL11478" s="69"/>
    </row>
    <row r="11479" spans="64:64">
      <c r="BL11479" s="69"/>
    </row>
    <row r="11480" spans="64:64">
      <c r="BL11480" s="69"/>
    </row>
    <row r="11481" spans="64:64">
      <c r="BL11481" s="69"/>
    </row>
    <row r="11482" spans="64:64">
      <c r="BL11482" s="69"/>
    </row>
    <row r="11483" spans="64:64">
      <c r="BL11483" s="69"/>
    </row>
    <row r="11484" spans="64:64">
      <c r="BL11484" s="69"/>
    </row>
    <row r="11485" spans="64:64">
      <c r="BL11485" s="69"/>
    </row>
    <row r="11486" spans="64:64">
      <c r="BL11486" s="69"/>
    </row>
    <row r="11487" spans="64:64">
      <c r="BL11487" s="69"/>
    </row>
    <row r="11488" spans="64:64">
      <c r="BL11488" s="69"/>
    </row>
    <row r="11489" spans="64:64">
      <c r="BL11489" s="69"/>
    </row>
    <row r="11490" spans="64:64">
      <c r="BL11490" s="69"/>
    </row>
    <row r="11491" spans="64:64">
      <c r="BL11491" s="69"/>
    </row>
    <row r="11492" spans="64:64">
      <c r="BL11492" s="69"/>
    </row>
    <row r="11493" spans="64:64">
      <c r="BL11493" s="69"/>
    </row>
    <row r="11494" spans="64:64">
      <c r="BL11494" s="69"/>
    </row>
    <row r="11495" spans="64:64">
      <c r="BL11495" s="69"/>
    </row>
    <row r="11496" spans="64:64">
      <c r="BL11496" s="69"/>
    </row>
    <row r="11497" spans="64:64">
      <c r="BL11497" s="69"/>
    </row>
    <row r="11498" spans="64:64">
      <c r="BL11498" s="69"/>
    </row>
    <row r="11499" spans="64:64">
      <c r="BL11499" s="69"/>
    </row>
    <row r="11500" spans="64:64">
      <c r="BL11500" s="69"/>
    </row>
    <row r="11501" spans="64:64">
      <c r="BL11501" s="69"/>
    </row>
    <row r="11502" spans="64:64">
      <c r="BL11502" s="69"/>
    </row>
    <row r="11503" spans="64:64">
      <c r="BL11503" s="69"/>
    </row>
    <row r="11504" spans="64:64">
      <c r="BL11504" s="69"/>
    </row>
    <row r="11505" spans="64:64">
      <c r="BL11505" s="69"/>
    </row>
    <row r="11506" spans="64:64">
      <c r="BL11506" s="69"/>
    </row>
    <row r="11507" spans="64:64">
      <c r="BL11507" s="69"/>
    </row>
    <row r="11508" spans="64:64">
      <c r="BL11508" s="69"/>
    </row>
    <row r="11509" spans="64:64">
      <c r="BL11509" s="69"/>
    </row>
    <row r="11510" spans="64:64">
      <c r="BL11510" s="69"/>
    </row>
    <row r="11511" spans="64:64">
      <c r="BL11511" s="69"/>
    </row>
    <row r="11512" spans="64:64">
      <c r="BL11512" s="69"/>
    </row>
    <row r="11513" spans="64:64">
      <c r="BL11513" s="69"/>
    </row>
    <row r="11514" spans="64:64">
      <c r="BL11514" s="69"/>
    </row>
    <row r="11515" spans="64:64">
      <c r="BL11515" s="69"/>
    </row>
    <row r="11516" spans="64:64">
      <c r="BL11516" s="69"/>
    </row>
    <row r="11517" spans="64:64">
      <c r="BL11517" s="69"/>
    </row>
    <row r="11518" spans="64:64">
      <c r="BL11518" s="69"/>
    </row>
    <row r="11519" spans="64:64">
      <c r="BL11519" s="69"/>
    </row>
    <row r="11520" spans="64:64">
      <c r="BL11520" s="69"/>
    </row>
    <row r="11521" spans="64:64">
      <c r="BL11521" s="69"/>
    </row>
    <row r="11522" spans="64:64">
      <c r="BL11522" s="69"/>
    </row>
    <row r="11523" spans="64:64">
      <c r="BL11523" s="69"/>
    </row>
    <row r="11524" spans="64:64">
      <c r="BL11524" s="69"/>
    </row>
    <row r="11525" spans="64:64">
      <c r="BL11525" s="69"/>
    </row>
    <row r="11526" spans="64:64">
      <c r="BL11526" s="69"/>
    </row>
    <row r="11527" spans="64:64">
      <c r="BL11527" s="69"/>
    </row>
    <row r="11528" spans="64:64">
      <c r="BL11528" s="69"/>
    </row>
    <row r="11529" spans="64:64">
      <c r="BL11529" s="69"/>
    </row>
    <row r="11530" spans="64:64">
      <c r="BL11530" s="69"/>
    </row>
    <row r="11531" spans="64:64">
      <c r="BL11531" s="69"/>
    </row>
    <row r="11532" spans="64:64">
      <c r="BL11532" s="69"/>
    </row>
    <row r="11533" spans="64:64">
      <c r="BL11533" s="69"/>
    </row>
    <row r="11534" spans="64:64">
      <c r="BL11534" s="69"/>
    </row>
    <row r="11535" spans="64:64">
      <c r="BL11535" s="69"/>
    </row>
    <row r="11536" spans="64:64">
      <c r="BL11536" s="69"/>
    </row>
    <row r="11537" spans="64:64">
      <c r="BL11537" s="69"/>
    </row>
    <row r="11538" spans="64:64">
      <c r="BL11538" s="69"/>
    </row>
    <row r="11539" spans="64:64">
      <c r="BL11539" s="69"/>
    </row>
    <row r="11540" spans="64:64">
      <c r="BL11540" s="69"/>
    </row>
    <row r="11541" spans="64:64">
      <c r="BL11541" s="69"/>
    </row>
    <row r="11542" spans="64:64">
      <c r="BL11542" s="69"/>
    </row>
    <row r="11543" spans="64:64">
      <c r="BL11543" s="69"/>
    </row>
    <row r="11544" spans="64:64">
      <c r="BL11544" s="69"/>
    </row>
    <row r="11545" spans="64:64">
      <c r="BL11545" s="69"/>
    </row>
    <row r="11546" spans="64:64">
      <c r="BL11546" s="69"/>
    </row>
    <row r="11547" spans="64:64">
      <c r="BL11547" s="69"/>
    </row>
    <row r="11548" spans="64:64">
      <c r="BL11548" s="69"/>
    </row>
    <row r="11549" spans="64:64">
      <c r="BL11549" s="69"/>
    </row>
    <row r="11550" spans="64:64">
      <c r="BL11550" s="69"/>
    </row>
    <row r="11551" spans="64:64">
      <c r="BL11551" s="69"/>
    </row>
    <row r="11552" spans="64:64">
      <c r="BL11552" s="69"/>
    </row>
    <row r="11553" spans="64:64">
      <c r="BL11553" s="69"/>
    </row>
    <row r="11554" spans="64:64">
      <c r="BL11554" s="69"/>
    </row>
    <row r="11555" spans="64:64">
      <c r="BL11555" s="69"/>
    </row>
    <row r="11556" spans="64:64">
      <c r="BL11556" s="69"/>
    </row>
    <row r="11557" spans="64:64">
      <c r="BL11557" s="69"/>
    </row>
    <row r="11558" spans="64:64">
      <c r="BL11558" s="69"/>
    </row>
    <row r="11559" spans="64:64">
      <c r="BL11559" s="69"/>
    </row>
    <row r="11560" spans="64:64">
      <c r="BL11560" s="69"/>
    </row>
    <row r="11561" spans="64:64">
      <c r="BL11561" s="69"/>
    </row>
    <row r="11562" spans="64:64">
      <c r="BL11562" s="69"/>
    </row>
    <row r="11563" spans="64:64">
      <c r="BL11563" s="69"/>
    </row>
    <row r="11564" spans="64:64">
      <c r="BL11564" s="69"/>
    </row>
    <row r="11565" spans="64:64">
      <c r="BL11565" s="69"/>
    </row>
    <row r="11566" spans="64:64">
      <c r="BL11566" s="69"/>
    </row>
    <row r="11567" spans="64:64">
      <c r="BL11567" s="69"/>
    </row>
    <row r="11568" spans="64:64">
      <c r="BL11568" s="69"/>
    </row>
    <row r="11569" spans="64:64">
      <c r="BL11569" s="69"/>
    </row>
    <row r="11570" spans="64:64">
      <c r="BL11570" s="69"/>
    </row>
    <row r="11571" spans="64:64">
      <c r="BL11571" s="69"/>
    </row>
    <row r="11572" spans="64:64">
      <c r="BL11572" s="69"/>
    </row>
    <row r="11573" spans="64:64">
      <c r="BL11573" s="69"/>
    </row>
    <row r="11574" spans="64:64">
      <c r="BL11574" s="69"/>
    </row>
    <row r="11575" spans="64:64">
      <c r="BL11575" s="69"/>
    </row>
    <row r="11576" spans="64:64">
      <c r="BL11576" s="69"/>
    </row>
    <row r="11577" spans="64:64">
      <c r="BL11577" s="69"/>
    </row>
    <row r="11578" spans="64:64">
      <c r="BL11578" s="69"/>
    </row>
    <row r="11579" spans="64:64">
      <c r="BL11579" s="69"/>
    </row>
    <row r="11580" spans="64:64">
      <c r="BL11580" s="69"/>
    </row>
    <row r="11581" spans="64:64">
      <c r="BL11581" s="69"/>
    </row>
    <row r="11582" spans="64:64">
      <c r="BL11582" s="69"/>
    </row>
    <row r="11583" spans="64:64">
      <c r="BL11583" s="69"/>
    </row>
    <row r="11584" spans="64:64">
      <c r="BL11584" s="69"/>
    </row>
    <row r="11585" spans="64:64">
      <c r="BL11585" s="69"/>
    </row>
    <row r="11586" spans="64:64">
      <c r="BL11586" s="69"/>
    </row>
    <row r="11587" spans="64:64">
      <c r="BL11587" s="69"/>
    </row>
    <row r="11588" spans="64:64">
      <c r="BL11588" s="69"/>
    </row>
    <row r="11589" spans="64:64">
      <c r="BL11589" s="69"/>
    </row>
    <row r="11590" spans="64:64">
      <c r="BL11590" s="69"/>
    </row>
    <row r="11591" spans="64:64">
      <c r="BL11591" s="69"/>
    </row>
    <row r="11592" spans="64:64">
      <c r="BL11592" s="69"/>
    </row>
    <row r="11593" spans="64:64">
      <c r="BL11593" s="69"/>
    </row>
    <row r="11594" spans="64:64">
      <c r="BL11594" s="69"/>
    </row>
    <row r="11595" spans="64:64">
      <c r="BL11595" s="69"/>
    </row>
    <row r="11596" spans="64:64">
      <c r="BL11596" s="69"/>
    </row>
    <row r="11597" spans="64:64">
      <c r="BL11597" s="69"/>
    </row>
    <row r="11598" spans="64:64">
      <c r="BL11598" s="69"/>
    </row>
    <row r="11599" spans="64:64">
      <c r="BL11599" s="69"/>
    </row>
    <row r="11600" spans="64:64">
      <c r="BL11600" s="69"/>
    </row>
    <row r="11601" spans="64:64">
      <c r="BL11601" s="69"/>
    </row>
    <row r="11602" spans="64:64">
      <c r="BL11602" s="69"/>
    </row>
    <row r="11603" spans="64:64">
      <c r="BL11603" s="69"/>
    </row>
    <row r="11604" spans="64:64">
      <c r="BL11604" s="69"/>
    </row>
    <row r="11605" spans="64:64">
      <c r="BL11605" s="69"/>
    </row>
    <row r="11606" spans="64:64">
      <c r="BL11606" s="69"/>
    </row>
    <row r="11607" spans="64:64">
      <c r="BL11607" s="69"/>
    </row>
    <row r="11608" spans="64:64">
      <c r="BL11608" s="69"/>
    </row>
    <row r="11609" spans="64:64">
      <c r="BL11609" s="69"/>
    </row>
    <row r="11610" spans="64:64">
      <c r="BL11610" s="69"/>
    </row>
    <row r="11611" spans="64:64">
      <c r="BL11611" s="69"/>
    </row>
    <row r="11612" spans="64:64">
      <c r="BL11612" s="69"/>
    </row>
    <row r="11613" spans="64:64">
      <c r="BL11613" s="69"/>
    </row>
    <row r="11614" spans="64:64">
      <c r="BL11614" s="69"/>
    </row>
    <row r="11615" spans="64:64">
      <c r="BL11615" s="69"/>
    </row>
    <row r="11616" spans="64:64">
      <c r="BL11616" s="69"/>
    </row>
    <row r="11617" spans="64:64">
      <c r="BL11617" s="69"/>
    </row>
    <row r="11618" spans="64:64">
      <c r="BL11618" s="69"/>
    </row>
    <row r="11619" spans="64:64">
      <c r="BL11619" s="69"/>
    </row>
    <row r="11620" spans="64:64">
      <c r="BL11620" s="69"/>
    </row>
    <row r="11621" spans="64:64">
      <c r="BL11621" s="69"/>
    </row>
    <row r="11622" spans="64:64">
      <c r="BL11622" s="69"/>
    </row>
    <row r="11623" spans="64:64">
      <c r="BL11623" s="69"/>
    </row>
    <row r="11624" spans="64:64">
      <c r="BL11624" s="69"/>
    </row>
    <row r="11625" spans="64:64">
      <c r="BL11625" s="69"/>
    </row>
    <row r="11626" spans="64:64">
      <c r="BL11626" s="69"/>
    </row>
    <row r="11627" spans="64:64">
      <c r="BL11627" s="69"/>
    </row>
    <row r="11628" spans="64:64">
      <c r="BL11628" s="69"/>
    </row>
    <row r="11629" spans="64:64">
      <c r="BL11629" s="69"/>
    </row>
    <row r="11630" spans="64:64">
      <c r="BL11630" s="69"/>
    </row>
    <row r="11631" spans="64:64">
      <c r="BL11631" s="69"/>
    </row>
    <row r="11632" spans="64:64">
      <c r="BL11632" s="69"/>
    </row>
    <row r="11633" spans="64:64">
      <c r="BL11633" s="69"/>
    </row>
    <row r="11634" spans="64:64">
      <c r="BL11634" s="69"/>
    </row>
    <row r="11635" spans="64:64">
      <c r="BL11635" s="69"/>
    </row>
    <row r="11636" spans="64:64">
      <c r="BL11636" s="69"/>
    </row>
    <row r="11637" spans="64:64">
      <c r="BL11637" s="69"/>
    </row>
    <row r="11638" spans="64:64">
      <c r="BL11638" s="69"/>
    </row>
    <row r="11639" spans="64:64">
      <c r="BL11639" s="69"/>
    </row>
    <row r="11640" spans="64:64">
      <c r="BL11640" s="69"/>
    </row>
    <row r="11641" spans="64:64">
      <c r="BL11641" s="69"/>
    </row>
    <row r="11642" spans="64:64">
      <c r="BL11642" s="69"/>
    </row>
    <row r="11643" spans="64:64">
      <c r="BL11643" s="69"/>
    </row>
    <row r="11644" spans="64:64">
      <c r="BL11644" s="69"/>
    </row>
    <row r="11645" spans="64:64">
      <c r="BL11645" s="69"/>
    </row>
    <row r="11646" spans="64:64">
      <c r="BL11646" s="69"/>
    </row>
    <row r="11647" spans="64:64">
      <c r="BL11647" s="69"/>
    </row>
    <row r="11648" spans="64:64">
      <c r="BL11648" s="69"/>
    </row>
    <row r="11649" spans="64:64">
      <c r="BL11649" s="69"/>
    </row>
    <row r="11650" spans="64:64">
      <c r="BL11650" s="69"/>
    </row>
    <row r="11651" spans="64:64">
      <c r="BL11651" s="69"/>
    </row>
    <row r="11652" spans="64:64">
      <c r="BL11652" s="69"/>
    </row>
    <row r="11653" spans="64:64">
      <c r="BL11653" s="69"/>
    </row>
    <row r="11654" spans="64:64">
      <c r="BL11654" s="69"/>
    </row>
    <row r="11655" spans="64:64">
      <c r="BL11655" s="69"/>
    </row>
    <row r="11656" spans="64:64">
      <c r="BL11656" s="69"/>
    </row>
    <row r="11657" spans="64:64">
      <c r="BL11657" s="69"/>
    </row>
    <row r="11658" spans="64:64">
      <c r="BL11658" s="69"/>
    </row>
    <row r="11659" spans="64:64">
      <c r="BL11659" s="69"/>
    </row>
    <row r="11660" spans="64:64">
      <c r="BL11660" s="69"/>
    </row>
    <row r="11661" spans="64:64">
      <c r="BL11661" s="69"/>
    </row>
    <row r="11662" spans="64:64">
      <c r="BL11662" s="69"/>
    </row>
    <row r="11663" spans="64:64">
      <c r="BL11663" s="69"/>
    </row>
    <row r="11664" spans="64:64">
      <c r="BL11664" s="69"/>
    </row>
    <row r="11665" spans="64:64">
      <c r="BL11665" s="69"/>
    </row>
    <row r="11666" spans="64:64">
      <c r="BL11666" s="69"/>
    </row>
    <row r="11667" spans="64:64">
      <c r="BL11667" s="69"/>
    </row>
    <row r="11668" spans="64:64">
      <c r="BL11668" s="69"/>
    </row>
    <row r="11669" spans="64:64">
      <c r="BL11669" s="69"/>
    </row>
    <row r="11670" spans="64:64">
      <c r="BL11670" s="69"/>
    </row>
    <row r="11671" spans="64:64">
      <c r="BL11671" s="69"/>
    </row>
    <row r="11672" spans="64:64">
      <c r="BL11672" s="69"/>
    </row>
    <row r="11673" spans="64:64">
      <c r="BL11673" s="69"/>
    </row>
    <row r="11674" spans="64:64">
      <c r="BL11674" s="69"/>
    </row>
    <row r="11675" spans="64:64">
      <c r="BL11675" s="69"/>
    </row>
    <row r="11676" spans="64:64">
      <c r="BL11676" s="69"/>
    </row>
    <row r="11677" spans="64:64">
      <c r="BL11677" s="69"/>
    </row>
    <row r="11678" spans="64:64">
      <c r="BL11678" s="69"/>
    </row>
    <row r="11679" spans="64:64">
      <c r="BL11679" s="69"/>
    </row>
    <row r="11680" spans="64:64">
      <c r="BL11680" s="69"/>
    </row>
    <row r="11681" spans="64:64">
      <c r="BL11681" s="69"/>
    </row>
    <row r="11682" spans="64:64">
      <c r="BL11682" s="69"/>
    </row>
    <row r="11683" spans="64:64">
      <c r="BL11683" s="69"/>
    </row>
    <row r="11684" spans="64:64">
      <c r="BL11684" s="69"/>
    </row>
    <row r="11685" spans="64:64">
      <c r="BL11685" s="69"/>
    </row>
    <row r="11686" spans="64:64">
      <c r="BL11686" s="69"/>
    </row>
    <row r="11687" spans="64:64">
      <c r="BL11687" s="69"/>
    </row>
    <row r="11688" spans="64:64">
      <c r="BL11688" s="69"/>
    </row>
    <row r="11689" spans="64:64">
      <c r="BL11689" s="69"/>
    </row>
    <row r="11690" spans="64:64">
      <c r="BL11690" s="69"/>
    </row>
    <row r="11691" spans="64:64">
      <c r="BL11691" s="69"/>
    </row>
    <row r="11692" spans="64:64">
      <c r="BL11692" s="69"/>
    </row>
    <row r="11693" spans="64:64">
      <c r="BL11693" s="69"/>
    </row>
    <row r="11694" spans="64:64">
      <c r="BL11694" s="69"/>
    </row>
    <row r="11695" spans="64:64">
      <c r="BL11695" s="69"/>
    </row>
    <row r="11696" spans="64:64">
      <c r="BL11696" s="69"/>
    </row>
    <row r="11697" spans="64:64">
      <c r="BL11697" s="69"/>
    </row>
    <row r="11698" spans="64:64">
      <c r="BL11698" s="69"/>
    </row>
    <row r="11699" spans="64:64">
      <c r="BL11699" s="69"/>
    </row>
    <row r="11700" spans="64:64">
      <c r="BL11700" s="69"/>
    </row>
    <row r="11701" spans="64:64">
      <c r="BL11701" s="69"/>
    </row>
    <row r="11702" spans="64:64">
      <c r="BL11702" s="69"/>
    </row>
    <row r="11703" spans="64:64">
      <c r="BL11703" s="69"/>
    </row>
    <row r="11704" spans="64:64">
      <c r="BL11704" s="69"/>
    </row>
    <row r="11705" spans="64:64">
      <c r="BL11705" s="69"/>
    </row>
    <row r="11706" spans="64:64">
      <c r="BL11706" s="69"/>
    </row>
    <row r="11707" spans="64:64">
      <c r="BL11707" s="69"/>
    </row>
    <row r="11708" spans="64:64">
      <c r="BL11708" s="69"/>
    </row>
    <row r="11709" spans="64:64">
      <c r="BL11709" s="69"/>
    </row>
    <row r="11710" spans="64:64">
      <c r="BL11710" s="69"/>
    </row>
    <row r="11711" spans="64:64">
      <c r="BL11711" s="69"/>
    </row>
    <row r="11712" spans="64:64">
      <c r="BL11712" s="69"/>
    </row>
    <row r="11713" spans="64:64">
      <c r="BL11713" s="69"/>
    </row>
    <row r="11714" spans="64:64">
      <c r="BL11714" s="69"/>
    </row>
    <row r="11715" spans="64:64">
      <c r="BL11715" s="69"/>
    </row>
    <row r="11716" spans="64:64">
      <c r="BL11716" s="69"/>
    </row>
    <row r="11717" spans="64:64">
      <c r="BL11717" s="69"/>
    </row>
    <row r="11718" spans="64:64">
      <c r="BL11718" s="69"/>
    </row>
    <row r="11719" spans="64:64">
      <c r="BL11719" s="69"/>
    </row>
    <row r="11720" spans="64:64">
      <c r="BL11720" s="69"/>
    </row>
    <row r="11721" spans="64:64">
      <c r="BL11721" s="69"/>
    </row>
    <row r="11722" spans="64:64">
      <c r="BL11722" s="69"/>
    </row>
    <row r="11723" spans="64:64">
      <c r="BL11723" s="69"/>
    </row>
    <row r="11724" spans="64:64">
      <c r="BL11724" s="69"/>
    </row>
    <row r="11725" spans="64:64">
      <c r="BL11725" s="69"/>
    </row>
    <row r="11726" spans="64:64">
      <c r="BL11726" s="69"/>
    </row>
    <row r="11727" spans="64:64">
      <c r="BL11727" s="69"/>
    </row>
    <row r="11728" spans="64:64">
      <c r="BL11728" s="69"/>
    </row>
    <row r="11729" spans="64:64">
      <c r="BL11729" s="69"/>
    </row>
    <row r="11730" spans="64:64">
      <c r="BL11730" s="69"/>
    </row>
    <row r="11731" spans="64:64">
      <c r="BL11731" s="69"/>
    </row>
    <row r="11732" spans="64:64">
      <c r="BL11732" s="69"/>
    </row>
    <row r="11733" spans="64:64">
      <c r="BL11733" s="69"/>
    </row>
    <row r="11734" spans="64:64">
      <c r="BL11734" s="69"/>
    </row>
    <row r="11735" spans="64:64">
      <c r="BL11735" s="69"/>
    </row>
    <row r="11736" spans="64:64">
      <c r="BL11736" s="69"/>
    </row>
    <row r="11737" spans="64:64">
      <c r="BL11737" s="69"/>
    </row>
    <row r="11738" spans="64:64">
      <c r="BL11738" s="69"/>
    </row>
    <row r="11739" spans="64:64">
      <c r="BL11739" s="69"/>
    </row>
    <row r="11740" spans="64:64">
      <c r="BL11740" s="69"/>
    </row>
    <row r="11741" spans="64:64">
      <c r="BL11741" s="69"/>
    </row>
    <row r="11742" spans="64:64">
      <c r="BL11742" s="69"/>
    </row>
    <row r="11743" spans="64:64">
      <c r="BL11743" s="69"/>
    </row>
    <row r="11744" spans="64:64">
      <c r="BL11744" s="69"/>
    </row>
    <row r="11745" spans="64:64">
      <c r="BL11745" s="69"/>
    </row>
    <row r="11746" spans="64:64">
      <c r="BL11746" s="69"/>
    </row>
    <row r="11747" spans="64:64">
      <c r="BL11747" s="69"/>
    </row>
    <row r="11748" spans="64:64">
      <c r="BL11748" s="69"/>
    </row>
    <row r="11749" spans="64:64">
      <c r="BL11749" s="69"/>
    </row>
    <row r="11750" spans="64:64">
      <c r="BL11750" s="69"/>
    </row>
    <row r="11751" spans="64:64">
      <c r="BL11751" s="69"/>
    </row>
    <row r="11752" spans="64:64">
      <c r="BL11752" s="69"/>
    </row>
    <row r="11753" spans="64:64">
      <c r="BL11753" s="69"/>
    </row>
    <row r="11754" spans="64:64">
      <c r="BL11754" s="69"/>
    </row>
    <row r="11755" spans="64:64">
      <c r="BL11755" s="69"/>
    </row>
    <row r="11756" spans="64:64">
      <c r="BL11756" s="69"/>
    </row>
    <row r="11757" spans="64:64">
      <c r="BL11757" s="69"/>
    </row>
    <row r="11758" spans="64:64">
      <c r="BL11758" s="69"/>
    </row>
    <row r="11759" spans="64:64">
      <c r="BL11759" s="69"/>
    </row>
    <row r="11760" spans="64:64">
      <c r="BL11760" s="69"/>
    </row>
    <row r="11761" spans="64:64">
      <c r="BL11761" s="69"/>
    </row>
    <row r="11762" spans="64:64">
      <c r="BL11762" s="69"/>
    </row>
    <row r="11763" spans="64:64">
      <c r="BL11763" s="69"/>
    </row>
    <row r="11764" spans="64:64">
      <c r="BL11764" s="69"/>
    </row>
    <row r="11765" spans="64:64">
      <c r="BL11765" s="69"/>
    </row>
    <row r="11766" spans="64:64">
      <c r="BL11766" s="69"/>
    </row>
    <row r="11767" spans="64:64">
      <c r="BL11767" s="69"/>
    </row>
    <row r="11768" spans="64:64">
      <c r="BL11768" s="69"/>
    </row>
    <row r="11769" spans="64:64">
      <c r="BL11769" s="69"/>
    </row>
    <row r="11770" spans="64:64">
      <c r="BL11770" s="69"/>
    </row>
    <row r="11771" spans="64:64">
      <c r="BL11771" s="69"/>
    </row>
    <row r="11772" spans="64:64">
      <c r="BL11772" s="69"/>
    </row>
    <row r="11773" spans="64:64">
      <c r="BL11773" s="69"/>
    </row>
    <row r="11774" spans="64:64">
      <c r="BL11774" s="69"/>
    </row>
    <row r="11775" spans="64:64">
      <c r="BL11775" s="69"/>
    </row>
    <row r="11776" spans="64:64">
      <c r="BL11776" s="69"/>
    </row>
    <row r="11777" spans="64:64">
      <c r="BL11777" s="69"/>
    </row>
    <row r="11778" spans="64:64">
      <c r="BL11778" s="69"/>
    </row>
    <row r="11779" spans="64:64">
      <c r="BL11779" s="69"/>
    </row>
    <row r="11780" spans="64:64">
      <c r="BL11780" s="69"/>
    </row>
    <row r="11781" spans="64:64">
      <c r="BL11781" s="69"/>
    </row>
    <row r="11782" spans="64:64">
      <c r="BL11782" s="69"/>
    </row>
    <row r="11783" spans="64:64">
      <c r="BL11783" s="69"/>
    </row>
    <row r="11784" spans="64:64">
      <c r="BL11784" s="69"/>
    </row>
    <row r="11785" spans="64:64">
      <c r="BL11785" s="69"/>
    </row>
    <row r="11786" spans="64:64">
      <c r="BL11786" s="69"/>
    </row>
    <row r="11787" spans="64:64">
      <c r="BL11787" s="69"/>
    </row>
    <row r="11788" spans="64:64">
      <c r="BL11788" s="69"/>
    </row>
    <row r="11789" spans="64:64">
      <c r="BL11789" s="69"/>
    </row>
    <row r="11790" spans="64:64">
      <c r="BL11790" s="69"/>
    </row>
    <row r="11791" spans="64:64">
      <c r="BL11791" s="69"/>
    </row>
    <row r="11792" spans="64:64">
      <c r="BL11792" s="69"/>
    </row>
    <row r="11793" spans="64:64">
      <c r="BL11793" s="69"/>
    </row>
    <row r="11794" spans="64:64">
      <c r="BL11794" s="69"/>
    </row>
    <row r="11795" spans="64:64">
      <c r="BL11795" s="69"/>
    </row>
    <row r="11796" spans="64:64">
      <c r="BL11796" s="69"/>
    </row>
    <row r="11797" spans="64:64">
      <c r="BL11797" s="69"/>
    </row>
    <row r="11798" spans="64:64">
      <c r="BL11798" s="69"/>
    </row>
    <row r="11799" spans="64:64">
      <c r="BL11799" s="69"/>
    </row>
    <row r="11800" spans="64:64">
      <c r="BL11800" s="69"/>
    </row>
    <row r="11801" spans="64:64">
      <c r="BL11801" s="69"/>
    </row>
    <row r="11802" spans="64:64">
      <c r="BL11802" s="69"/>
    </row>
    <row r="11803" spans="64:64">
      <c r="BL11803" s="69"/>
    </row>
    <row r="11804" spans="64:64">
      <c r="BL11804" s="69"/>
    </row>
    <row r="11805" spans="64:64">
      <c r="BL11805" s="69"/>
    </row>
    <row r="11806" spans="64:64">
      <c r="BL11806" s="69"/>
    </row>
    <row r="11807" spans="64:64">
      <c r="BL11807" s="69"/>
    </row>
    <row r="11808" spans="64:64">
      <c r="BL11808" s="69"/>
    </row>
    <row r="11809" spans="64:64">
      <c r="BL11809" s="69"/>
    </row>
    <row r="11810" spans="64:64">
      <c r="BL11810" s="69"/>
    </row>
    <row r="11811" spans="64:64">
      <c r="BL11811" s="69"/>
    </row>
    <row r="11812" spans="64:64">
      <c r="BL11812" s="69"/>
    </row>
    <row r="11813" spans="64:64">
      <c r="BL11813" s="69"/>
    </row>
    <row r="11814" spans="64:64">
      <c r="BL11814" s="69"/>
    </row>
    <row r="11815" spans="64:64">
      <c r="BL11815" s="69"/>
    </row>
    <row r="11816" spans="64:64">
      <c r="BL11816" s="69"/>
    </row>
    <row r="11817" spans="64:64">
      <c r="BL11817" s="69"/>
    </row>
    <row r="11818" spans="64:64">
      <c r="BL11818" s="69"/>
    </row>
    <row r="11819" spans="64:64">
      <c r="BL11819" s="69"/>
    </row>
    <row r="11820" spans="64:64">
      <c r="BL11820" s="69"/>
    </row>
    <row r="11821" spans="64:64">
      <c r="BL11821" s="69"/>
    </row>
    <row r="11822" spans="64:64">
      <c r="BL11822" s="69"/>
    </row>
    <row r="11823" spans="64:64">
      <c r="BL11823" s="69"/>
    </row>
    <row r="11824" spans="64:64">
      <c r="BL11824" s="69"/>
    </row>
    <row r="11825" spans="64:64">
      <c r="BL11825" s="69"/>
    </row>
    <row r="11826" spans="64:64">
      <c r="BL11826" s="69"/>
    </row>
    <row r="11827" spans="64:64">
      <c r="BL11827" s="69"/>
    </row>
    <row r="11828" spans="64:64">
      <c r="BL11828" s="69"/>
    </row>
    <row r="11829" spans="64:64">
      <c r="BL11829" s="69"/>
    </row>
    <row r="11830" spans="64:64">
      <c r="BL11830" s="69"/>
    </row>
    <row r="11831" spans="64:64">
      <c r="BL11831" s="69"/>
    </row>
    <row r="11832" spans="64:64">
      <c r="BL11832" s="69"/>
    </row>
    <row r="11833" spans="64:64">
      <c r="BL11833" s="69"/>
    </row>
    <row r="11834" spans="64:64">
      <c r="BL11834" s="69"/>
    </row>
    <row r="11835" spans="64:64">
      <c r="BL11835" s="69"/>
    </row>
    <row r="11836" spans="64:64">
      <c r="BL11836" s="69"/>
    </row>
    <row r="11837" spans="64:64">
      <c r="BL11837" s="69"/>
    </row>
    <row r="11838" spans="64:64">
      <c r="BL11838" s="69"/>
    </row>
    <row r="11839" spans="64:64">
      <c r="BL11839" s="69"/>
    </row>
    <row r="11840" spans="64:64">
      <c r="BL11840" s="69"/>
    </row>
    <row r="11841" spans="64:64">
      <c r="BL11841" s="69"/>
    </row>
    <row r="11842" spans="64:64">
      <c r="BL11842" s="69"/>
    </row>
    <row r="11843" spans="64:64">
      <c r="BL11843" s="69"/>
    </row>
    <row r="11844" spans="64:64">
      <c r="BL11844" s="69"/>
    </row>
    <row r="11845" spans="64:64">
      <c r="BL11845" s="69"/>
    </row>
    <row r="11846" spans="64:64">
      <c r="BL11846" s="69"/>
    </row>
    <row r="11847" spans="64:64">
      <c r="BL11847" s="69"/>
    </row>
    <row r="11848" spans="64:64">
      <c r="BL11848" s="69"/>
    </row>
    <row r="11849" spans="64:64">
      <c r="BL11849" s="69"/>
    </row>
    <row r="11850" spans="64:64">
      <c r="BL11850" s="69"/>
    </row>
    <row r="11851" spans="64:64">
      <c r="BL11851" s="69"/>
    </row>
    <row r="11852" spans="64:64">
      <c r="BL11852" s="69"/>
    </row>
    <row r="11853" spans="64:64">
      <c r="BL11853" s="69"/>
    </row>
    <row r="11854" spans="64:64">
      <c r="BL11854" s="69"/>
    </row>
    <row r="11855" spans="64:64">
      <c r="BL11855" s="69"/>
    </row>
    <row r="11856" spans="64:64">
      <c r="BL11856" s="69"/>
    </row>
    <row r="11857" spans="64:64">
      <c r="BL11857" s="69"/>
    </row>
    <row r="11858" spans="64:64">
      <c r="BL11858" s="69"/>
    </row>
    <row r="11859" spans="64:64">
      <c r="BL11859" s="69"/>
    </row>
    <row r="11860" spans="64:64">
      <c r="BL11860" s="69"/>
    </row>
    <row r="11861" spans="64:64">
      <c r="BL11861" s="69"/>
    </row>
    <row r="11862" spans="64:64">
      <c r="BL11862" s="69"/>
    </row>
    <row r="11863" spans="64:64">
      <c r="BL11863" s="69"/>
    </row>
    <row r="11864" spans="64:64">
      <c r="BL11864" s="69"/>
    </row>
    <row r="11865" spans="64:64">
      <c r="BL11865" s="69"/>
    </row>
    <row r="11866" spans="64:64">
      <c r="BL11866" s="69"/>
    </row>
    <row r="11867" spans="64:64">
      <c r="BL11867" s="69"/>
    </row>
    <row r="11868" spans="64:64">
      <c r="BL11868" s="69"/>
    </row>
    <row r="11869" spans="64:64">
      <c r="BL11869" s="69"/>
    </row>
    <row r="11870" spans="64:64">
      <c r="BL11870" s="69"/>
    </row>
    <row r="11871" spans="64:64">
      <c r="BL11871" s="69"/>
    </row>
    <row r="11872" spans="64:64">
      <c r="BL11872" s="69"/>
    </row>
    <row r="11873" spans="64:64">
      <c r="BL11873" s="69"/>
    </row>
    <row r="11874" spans="64:64">
      <c r="BL11874" s="69"/>
    </row>
    <row r="11875" spans="64:64">
      <c r="BL11875" s="69"/>
    </row>
    <row r="11876" spans="64:64">
      <c r="BL11876" s="69"/>
    </row>
    <row r="11877" spans="64:64">
      <c r="BL11877" s="69"/>
    </row>
    <row r="11878" spans="64:64">
      <c r="BL11878" s="69"/>
    </row>
    <row r="11879" spans="64:64">
      <c r="BL11879" s="69"/>
    </row>
    <row r="11880" spans="64:64">
      <c r="BL11880" s="69"/>
    </row>
    <row r="11881" spans="64:64">
      <c r="BL11881" s="69"/>
    </row>
    <row r="11882" spans="64:64">
      <c r="BL11882" s="69"/>
    </row>
    <row r="11883" spans="64:64">
      <c r="BL11883" s="69"/>
    </row>
    <row r="11884" spans="64:64">
      <c r="BL11884" s="69"/>
    </row>
    <row r="11885" spans="64:64">
      <c r="BL11885" s="69"/>
    </row>
    <row r="11886" spans="64:64">
      <c r="BL11886" s="69"/>
    </row>
    <row r="11887" spans="64:64">
      <c r="BL11887" s="69"/>
    </row>
    <row r="11888" spans="64:64">
      <c r="BL11888" s="69"/>
    </row>
    <row r="11889" spans="64:64">
      <c r="BL11889" s="69"/>
    </row>
    <row r="11890" spans="64:64">
      <c r="BL11890" s="69"/>
    </row>
    <row r="11891" spans="64:64">
      <c r="BL11891" s="69"/>
    </row>
    <row r="11892" spans="64:64">
      <c r="BL11892" s="69"/>
    </row>
    <row r="11893" spans="64:64">
      <c r="BL11893" s="69"/>
    </row>
    <row r="11894" spans="64:64">
      <c r="BL11894" s="69"/>
    </row>
    <row r="11895" spans="64:64">
      <c r="BL11895" s="69"/>
    </row>
    <row r="11896" spans="64:64">
      <c r="BL11896" s="69"/>
    </row>
    <row r="11897" spans="64:64">
      <c r="BL11897" s="69"/>
    </row>
    <row r="11898" spans="64:64">
      <c r="BL11898" s="69"/>
    </row>
    <row r="11899" spans="64:64">
      <c r="BL11899" s="69"/>
    </row>
    <row r="11900" spans="64:64">
      <c r="BL11900" s="69"/>
    </row>
    <row r="11901" spans="64:64">
      <c r="BL11901" s="69"/>
    </row>
    <row r="11902" spans="64:64">
      <c r="BL11902" s="69"/>
    </row>
    <row r="11903" spans="64:64">
      <c r="BL11903" s="69"/>
    </row>
    <row r="11904" spans="64:64">
      <c r="BL11904" s="69"/>
    </row>
    <row r="11905" spans="64:64">
      <c r="BL11905" s="69"/>
    </row>
    <row r="11906" spans="64:64">
      <c r="BL11906" s="69"/>
    </row>
    <row r="11907" spans="64:64">
      <c r="BL11907" s="69"/>
    </row>
    <row r="11908" spans="64:64">
      <c r="BL11908" s="69"/>
    </row>
    <row r="11909" spans="64:64">
      <c r="BL11909" s="69"/>
    </row>
    <row r="11910" spans="64:64">
      <c r="BL11910" s="69"/>
    </row>
    <row r="11911" spans="64:64">
      <c r="BL11911" s="69"/>
    </row>
    <row r="11912" spans="64:64">
      <c r="BL11912" s="69"/>
    </row>
    <row r="11913" spans="64:64">
      <c r="BL11913" s="69"/>
    </row>
    <row r="11914" spans="64:64">
      <c r="BL11914" s="69"/>
    </row>
    <row r="11915" spans="64:64">
      <c r="BL11915" s="69"/>
    </row>
    <row r="11916" spans="64:64">
      <c r="BL11916" s="69"/>
    </row>
    <row r="11917" spans="64:64">
      <c r="BL11917" s="69"/>
    </row>
    <row r="11918" spans="64:64">
      <c r="BL11918" s="69"/>
    </row>
    <row r="11919" spans="64:64">
      <c r="BL11919" s="69"/>
    </row>
    <row r="11920" spans="64:64">
      <c r="BL11920" s="69"/>
    </row>
    <row r="11921" spans="64:64">
      <c r="BL11921" s="69"/>
    </row>
    <row r="11922" spans="64:64">
      <c r="BL11922" s="69"/>
    </row>
    <row r="11923" spans="64:64">
      <c r="BL11923" s="69"/>
    </row>
    <row r="11924" spans="64:64">
      <c r="BL11924" s="69"/>
    </row>
    <row r="11925" spans="64:64">
      <c r="BL11925" s="69"/>
    </row>
    <row r="11926" spans="64:64">
      <c r="BL11926" s="69"/>
    </row>
    <row r="11927" spans="64:64">
      <c r="BL11927" s="69"/>
    </row>
    <row r="11928" spans="64:64">
      <c r="BL11928" s="69"/>
    </row>
    <row r="11929" spans="64:64">
      <c r="BL11929" s="69"/>
    </row>
    <row r="11930" spans="64:64">
      <c r="BL11930" s="69"/>
    </row>
    <row r="11931" spans="64:64">
      <c r="BL11931" s="69"/>
    </row>
    <row r="11932" spans="64:64">
      <c r="BL11932" s="69"/>
    </row>
    <row r="11933" spans="64:64">
      <c r="BL11933" s="69"/>
    </row>
    <row r="11934" spans="64:64">
      <c r="BL11934" s="69"/>
    </row>
    <row r="11935" spans="64:64">
      <c r="BL11935" s="69"/>
    </row>
    <row r="11936" spans="64:64">
      <c r="BL11936" s="69"/>
    </row>
    <row r="11937" spans="64:64">
      <c r="BL11937" s="69"/>
    </row>
    <row r="11938" spans="64:64">
      <c r="BL11938" s="69"/>
    </row>
    <row r="11939" spans="64:64">
      <c r="BL11939" s="69"/>
    </row>
    <row r="11940" spans="64:64">
      <c r="BL11940" s="69"/>
    </row>
    <row r="11941" spans="64:64">
      <c r="BL11941" s="69"/>
    </row>
    <row r="11942" spans="64:64">
      <c r="BL11942" s="69"/>
    </row>
    <row r="11943" spans="64:64">
      <c r="BL11943" s="69"/>
    </row>
    <row r="11944" spans="64:64">
      <c r="BL11944" s="69"/>
    </row>
    <row r="11945" spans="64:64">
      <c r="BL11945" s="69"/>
    </row>
    <row r="11946" spans="64:64">
      <c r="BL11946" s="69"/>
    </row>
    <row r="11947" spans="64:64">
      <c r="BL11947" s="69"/>
    </row>
    <row r="11948" spans="64:64">
      <c r="BL11948" s="69"/>
    </row>
    <row r="11949" spans="64:64">
      <c r="BL11949" s="69"/>
    </row>
    <row r="11950" spans="64:64">
      <c r="BL11950" s="69"/>
    </row>
    <row r="11951" spans="64:64">
      <c r="BL11951" s="69"/>
    </row>
    <row r="11952" spans="64:64">
      <c r="BL11952" s="69"/>
    </row>
    <row r="11953" spans="64:64">
      <c r="BL11953" s="69"/>
    </row>
    <row r="11954" spans="64:64">
      <c r="BL11954" s="69"/>
    </row>
    <row r="11955" spans="64:64">
      <c r="BL11955" s="69"/>
    </row>
    <row r="11956" spans="64:64">
      <c r="BL11956" s="69"/>
    </row>
    <row r="11957" spans="64:64">
      <c r="BL11957" s="69"/>
    </row>
    <row r="11958" spans="64:64">
      <c r="BL11958" s="69"/>
    </row>
    <row r="11959" spans="64:64">
      <c r="BL11959" s="69"/>
    </row>
    <row r="11960" spans="64:64">
      <c r="BL11960" s="69"/>
    </row>
    <row r="11961" spans="64:64">
      <c r="BL11961" s="69"/>
    </row>
    <row r="11962" spans="64:64">
      <c r="BL11962" s="69"/>
    </row>
    <row r="11963" spans="64:64">
      <c r="BL11963" s="69"/>
    </row>
    <row r="11964" spans="64:64">
      <c r="BL11964" s="69"/>
    </row>
    <row r="11965" spans="64:64">
      <c r="BL11965" s="69"/>
    </row>
    <row r="11966" spans="64:64">
      <c r="BL11966" s="69"/>
    </row>
    <row r="11967" spans="64:64">
      <c r="BL11967" s="69"/>
    </row>
    <row r="11968" spans="64:64">
      <c r="BL11968" s="69"/>
    </row>
    <row r="11969" spans="64:64">
      <c r="BL11969" s="69"/>
    </row>
    <row r="11970" spans="64:64">
      <c r="BL11970" s="69"/>
    </row>
    <row r="11971" spans="64:64">
      <c r="BL11971" s="69"/>
    </row>
    <row r="11972" spans="64:64">
      <c r="BL11972" s="69"/>
    </row>
    <row r="11973" spans="64:64">
      <c r="BL11973" s="69"/>
    </row>
    <row r="11974" spans="64:64">
      <c r="BL11974" s="69"/>
    </row>
    <row r="11975" spans="64:64">
      <c r="BL11975" s="69"/>
    </row>
    <row r="11976" spans="64:64">
      <c r="BL11976" s="69"/>
    </row>
    <row r="11977" spans="64:64">
      <c r="BL11977" s="69"/>
    </row>
    <row r="11978" spans="64:64">
      <c r="BL11978" s="69"/>
    </row>
    <row r="11979" spans="64:64">
      <c r="BL11979" s="69"/>
    </row>
    <row r="11980" spans="64:64">
      <c r="BL11980" s="69"/>
    </row>
    <row r="11981" spans="64:64">
      <c r="BL11981" s="69"/>
    </row>
    <row r="11982" spans="64:64">
      <c r="BL11982" s="69"/>
    </row>
    <row r="11983" spans="64:64">
      <c r="BL11983" s="69"/>
    </row>
    <row r="11984" spans="64:64">
      <c r="BL11984" s="69"/>
    </row>
    <row r="11985" spans="64:64">
      <c r="BL11985" s="69"/>
    </row>
    <row r="11986" spans="64:64">
      <c r="BL11986" s="69"/>
    </row>
    <row r="11987" spans="64:64">
      <c r="BL11987" s="69"/>
    </row>
    <row r="11988" spans="64:64">
      <c r="BL11988" s="69"/>
    </row>
    <row r="11989" spans="64:64">
      <c r="BL11989" s="69"/>
    </row>
    <row r="11990" spans="64:64">
      <c r="BL11990" s="69"/>
    </row>
    <row r="11991" spans="64:64">
      <c r="BL11991" s="69"/>
    </row>
    <row r="11992" spans="64:64">
      <c r="BL11992" s="69"/>
    </row>
    <row r="11993" spans="64:64">
      <c r="BL11993" s="69"/>
    </row>
    <row r="11994" spans="64:64">
      <c r="BL11994" s="69"/>
    </row>
    <row r="11995" spans="64:64">
      <c r="BL11995" s="69"/>
    </row>
    <row r="11996" spans="64:64">
      <c r="BL11996" s="69"/>
    </row>
    <row r="11997" spans="64:64">
      <c r="BL11997" s="69"/>
    </row>
    <row r="11998" spans="64:64">
      <c r="BL11998" s="69"/>
    </row>
    <row r="11999" spans="64:64">
      <c r="BL11999" s="69"/>
    </row>
    <row r="12000" spans="64:64">
      <c r="BL12000" s="69"/>
    </row>
    <row r="12001" spans="64:64">
      <c r="BL12001" s="69"/>
    </row>
    <row r="12002" spans="64:64">
      <c r="BL12002" s="69"/>
    </row>
    <row r="12003" spans="64:64">
      <c r="BL12003" s="69"/>
    </row>
    <row r="12004" spans="64:64">
      <c r="BL12004" s="69"/>
    </row>
    <row r="12005" spans="64:64">
      <c r="BL12005" s="69"/>
    </row>
    <row r="12006" spans="64:64">
      <c r="BL12006" s="69"/>
    </row>
    <row r="12007" spans="64:64">
      <c r="BL12007" s="69"/>
    </row>
    <row r="12008" spans="64:64">
      <c r="BL12008" s="69"/>
    </row>
    <row r="12009" spans="64:64">
      <c r="BL12009" s="69"/>
    </row>
    <row r="12010" spans="64:64">
      <c r="BL12010" s="69"/>
    </row>
    <row r="12011" spans="64:64">
      <c r="BL12011" s="69"/>
    </row>
    <row r="12012" spans="64:64">
      <c r="BL12012" s="69"/>
    </row>
    <row r="12013" spans="64:64">
      <c r="BL12013" s="69"/>
    </row>
    <row r="12014" spans="64:64">
      <c r="BL12014" s="69"/>
    </row>
    <row r="12015" spans="64:64">
      <c r="BL12015" s="69"/>
    </row>
    <row r="12016" spans="64:64">
      <c r="BL12016" s="69"/>
    </row>
    <row r="12017" spans="64:64">
      <c r="BL12017" s="69"/>
    </row>
    <row r="12018" spans="64:64">
      <c r="BL12018" s="69"/>
    </row>
    <row r="12019" spans="64:64">
      <c r="BL12019" s="69"/>
    </row>
    <row r="12020" spans="64:64">
      <c r="BL12020" s="69"/>
    </row>
    <row r="12021" spans="64:64">
      <c r="BL12021" s="69"/>
    </row>
    <row r="12022" spans="64:64">
      <c r="BL12022" s="69"/>
    </row>
    <row r="12023" spans="64:64">
      <c r="BL12023" s="69"/>
    </row>
    <row r="12024" spans="64:64">
      <c r="BL12024" s="69"/>
    </row>
    <row r="12025" spans="64:64">
      <c r="BL12025" s="69"/>
    </row>
    <row r="12026" spans="64:64">
      <c r="BL12026" s="69"/>
    </row>
    <row r="12027" spans="64:64">
      <c r="BL12027" s="69"/>
    </row>
    <row r="12028" spans="64:64">
      <c r="BL12028" s="69"/>
    </row>
    <row r="12029" spans="64:64">
      <c r="BL12029" s="69"/>
    </row>
    <row r="12030" spans="64:64">
      <c r="BL12030" s="69"/>
    </row>
    <row r="12031" spans="64:64">
      <c r="BL12031" s="69"/>
    </row>
    <row r="12032" spans="64:64">
      <c r="BL12032" s="69"/>
    </row>
    <row r="12033" spans="64:64">
      <c r="BL12033" s="69"/>
    </row>
    <row r="12034" spans="64:64">
      <c r="BL12034" s="69"/>
    </row>
    <row r="12035" spans="64:64">
      <c r="BL12035" s="69"/>
    </row>
    <row r="12036" spans="64:64">
      <c r="BL12036" s="69"/>
    </row>
    <row r="12037" spans="64:64">
      <c r="BL12037" s="69"/>
    </row>
    <row r="12038" spans="64:64">
      <c r="BL12038" s="69"/>
    </row>
    <row r="12039" spans="64:64">
      <c r="BL12039" s="69"/>
    </row>
    <row r="12040" spans="64:64">
      <c r="BL12040" s="69"/>
    </row>
    <row r="12041" spans="64:64">
      <c r="BL12041" s="69"/>
    </row>
    <row r="12042" spans="64:64">
      <c r="BL12042" s="69"/>
    </row>
    <row r="12043" spans="64:64">
      <c r="BL12043" s="69"/>
    </row>
    <row r="12044" spans="64:64">
      <c r="BL12044" s="69"/>
    </row>
    <row r="12045" spans="64:64">
      <c r="BL12045" s="69"/>
    </row>
    <row r="12046" spans="64:64">
      <c r="BL12046" s="69"/>
    </row>
    <row r="12047" spans="64:64">
      <c r="BL12047" s="69"/>
    </row>
    <row r="12048" spans="64:64">
      <c r="BL12048" s="69"/>
    </row>
    <row r="12049" spans="64:64">
      <c r="BL12049" s="69"/>
    </row>
    <row r="12050" spans="64:64">
      <c r="BL12050" s="69"/>
    </row>
    <row r="12051" spans="64:64">
      <c r="BL12051" s="69"/>
    </row>
    <row r="12052" spans="64:64">
      <c r="BL12052" s="69"/>
    </row>
    <row r="12053" spans="64:64">
      <c r="BL12053" s="69"/>
    </row>
    <row r="12054" spans="64:64">
      <c r="BL12054" s="69"/>
    </row>
    <row r="12055" spans="64:64">
      <c r="BL12055" s="69"/>
    </row>
    <row r="12056" spans="64:64">
      <c r="BL12056" s="69"/>
    </row>
    <row r="12057" spans="64:64">
      <c r="BL12057" s="69"/>
    </row>
    <row r="12058" spans="64:64">
      <c r="BL12058" s="69"/>
    </row>
    <row r="12059" spans="64:64">
      <c r="BL12059" s="69"/>
    </row>
    <row r="12060" spans="64:64">
      <c r="BL12060" s="69"/>
    </row>
    <row r="12061" spans="64:64">
      <c r="BL12061" s="69"/>
    </row>
    <row r="12062" spans="64:64">
      <c r="BL12062" s="69"/>
    </row>
    <row r="12063" spans="64:64">
      <c r="BL12063" s="69"/>
    </row>
    <row r="12064" spans="64:64">
      <c r="BL12064" s="69"/>
    </row>
    <row r="12065" spans="64:64">
      <c r="BL12065" s="69"/>
    </row>
    <row r="12066" spans="64:64">
      <c r="BL12066" s="69"/>
    </row>
    <row r="12067" spans="64:64">
      <c r="BL12067" s="69"/>
    </row>
    <row r="12068" spans="64:64">
      <c r="BL12068" s="69"/>
    </row>
    <row r="12069" spans="64:64">
      <c r="BL12069" s="69"/>
    </row>
    <row r="12070" spans="64:64">
      <c r="BL12070" s="69"/>
    </row>
    <row r="12071" spans="64:64">
      <c r="BL12071" s="69"/>
    </row>
    <row r="12072" spans="64:64">
      <c r="BL12072" s="69"/>
    </row>
    <row r="12073" spans="64:64">
      <c r="BL12073" s="69"/>
    </row>
    <row r="12074" spans="64:64">
      <c r="BL12074" s="69"/>
    </row>
    <row r="12075" spans="64:64">
      <c r="BL12075" s="69"/>
    </row>
    <row r="12076" spans="64:64">
      <c r="BL12076" s="69"/>
    </row>
    <row r="12077" spans="64:64">
      <c r="BL12077" s="69"/>
    </row>
    <row r="12078" spans="64:64">
      <c r="BL12078" s="69"/>
    </row>
    <row r="12079" spans="64:64">
      <c r="BL12079" s="69"/>
    </row>
    <row r="12080" spans="64:64">
      <c r="BL12080" s="69"/>
    </row>
    <row r="12081" spans="64:64">
      <c r="BL12081" s="69"/>
    </row>
    <row r="12082" spans="64:64">
      <c r="BL12082" s="69"/>
    </row>
    <row r="12083" spans="64:64">
      <c r="BL12083" s="69"/>
    </row>
    <row r="12084" spans="64:64">
      <c r="BL12084" s="69"/>
    </row>
    <row r="12085" spans="64:64">
      <c r="BL12085" s="69"/>
    </row>
    <row r="12086" spans="64:64">
      <c r="BL12086" s="69"/>
    </row>
    <row r="12087" spans="64:64">
      <c r="BL12087" s="69"/>
    </row>
    <row r="12088" spans="64:64">
      <c r="BL12088" s="69"/>
    </row>
    <row r="12089" spans="64:64">
      <c r="BL12089" s="69"/>
    </row>
    <row r="12090" spans="64:64">
      <c r="BL12090" s="69"/>
    </row>
    <row r="12091" spans="64:64">
      <c r="BL12091" s="69"/>
    </row>
    <row r="12092" spans="64:64">
      <c r="BL12092" s="69"/>
    </row>
    <row r="12093" spans="64:64">
      <c r="BL12093" s="69"/>
    </row>
    <row r="12094" spans="64:64">
      <c r="BL12094" s="69"/>
    </row>
    <row r="12095" spans="64:64">
      <c r="BL12095" s="69"/>
    </row>
    <row r="12096" spans="64:64">
      <c r="BL12096" s="69"/>
    </row>
    <row r="12097" spans="64:64">
      <c r="BL12097" s="69"/>
    </row>
    <row r="12098" spans="64:64">
      <c r="BL12098" s="69"/>
    </row>
    <row r="12099" spans="64:64">
      <c r="BL12099" s="69"/>
    </row>
    <row r="12100" spans="64:64">
      <c r="BL12100" s="69"/>
    </row>
    <row r="12101" spans="64:64">
      <c r="BL12101" s="69"/>
    </row>
    <row r="12102" spans="64:64">
      <c r="BL12102" s="69"/>
    </row>
    <row r="12103" spans="64:64">
      <c r="BL12103" s="69"/>
    </row>
    <row r="12104" spans="64:64">
      <c r="BL12104" s="69"/>
    </row>
    <row r="12105" spans="64:64">
      <c r="BL12105" s="69"/>
    </row>
    <row r="12106" spans="64:64">
      <c r="BL12106" s="69"/>
    </row>
    <row r="12107" spans="64:64">
      <c r="BL12107" s="69"/>
    </row>
    <row r="12108" spans="64:64">
      <c r="BL12108" s="69"/>
    </row>
    <row r="12109" spans="64:64">
      <c r="BL12109" s="69"/>
    </row>
    <row r="12110" spans="64:64">
      <c r="BL12110" s="69"/>
    </row>
    <row r="12111" spans="64:64">
      <c r="BL12111" s="69"/>
    </row>
    <row r="12112" spans="64:64">
      <c r="BL12112" s="69"/>
    </row>
    <row r="12113" spans="64:64">
      <c r="BL12113" s="69"/>
    </row>
    <row r="12114" spans="64:64">
      <c r="BL12114" s="69"/>
    </row>
    <row r="12115" spans="64:64">
      <c r="BL12115" s="69"/>
    </row>
    <row r="12116" spans="64:64">
      <c r="BL12116" s="69"/>
    </row>
    <row r="12117" spans="64:64">
      <c r="BL12117" s="69"/>
    </row>
    <row r="12118" spans="64:64">
      <c r="BL12118" s="69"/>
    </row>
    <row r="12119" spans="64:64">
      <c r="BL12119" s="69"/>
    </row>
    <row r="12120" spans="64:64">
      <c r="BL12120" s="69"/>
    </row>
    <row r="12121" spans="64:64">
      <c r="BL12121" s="69"/>
    </row>
    <row r="12122" spans="64:64">
      <c r="BL12122" s="69"/>
    </row>
    <row r="12123" spans="64:64">
      <c r="BL12123" s="69"/>
    </row>
    <row r="12124" spans="64:64">
      <c r="BL12124" s="69"/>
    </row>
    <row r="12125" spans="64:64">
      <c r="BL12125" s="69"/>
    </row>
    <row r="12126" spans="64:64">
      <c r="BL12126" s="69"/>
    </row>
    <row r="12127" spans="64:64">
      <c r="BL12127" s="69"/>
    </row>
    <row r="12128" spans="64:64">
      <c r="BL12128" s="69"/>
    </row>
    <row r="12129" spans="64:64">
      <c r="BL12129" s="69"/>
    </row>
    <row r="12130" spans="64:64">
      <c r="BL12130" s="69"/>
    </row>
    <row r="12131" spans="64:64">
      <c r="BL12131" s="69"/>
    </row>
    <row r="12132" spans="64:64">
      <c r="BL12132" s="69"/>
    </row>
    <row r="12133" spans="64:64">
      <c r="BL12133" s="69"/>
    </row>
    <row r="12134" spans="64:64">
      <c r="BL12134" s="69"/>
    </row>
    <row r="12135" spans="64:64">
      <c r="BL12135" s="69"/>
    </row>
    <row r="12136" spans="64:64">
      <c r="BL12136" s="69"/>
    </row>
    <row r="12137" spans="64:64">
      <c r="BL12137" s="69"/>
    </row>
    <row r="12138" spans="64:64">
      <c r="BL12138" s="69"/>
    </row>
    <row r="12139" spans="64:64">
      <c r="BL12139" s="69"/>
    </row>
    <row r="12140" spans="64:64">
      <c r="BL12140" s="69"/>
    </row>
    <row r="12141" spans="64:64">
      <c r="BL12141" s="69"/>
    </row>
    <row r="12142" spans="64:64">
      <c r="BL12142" s="69"/>
    </row>
    <row r="12143" spans="64:64">
      <c r="BL12143" s="69"/>
    </row>
    <row r="12144" spans="64:64">
      <c r="BL12144" s="69"/>
    </row>
    <row r="12145" spans="64:64">
      <c r="BL12145" s="69"/>
    </row>
    <row r="12146" spans="64:64">
      <c r="BL12146" s="69"/>
    </row>
    <row r="12147" spans="64:64">
      <c r="BL12147" s="69"/>
    </row>
    <row r="12148" spans="64:64">
      <c r="BL12148" s="69"/>
    </row>
    <row r="12149" spans="64:64">
      <c r="BL12149" s="69"/>
    </row>
    <row r="12150" spans="64:64">
      <c r="BL12150" s="69"/>
    </row>
    <row r="12151" spans="64:64">
      <c r="BL12151" s="69"/>
    </row>
    <row r="12152" spans="64:64">
      <c r="BL12152" s="69"/>
    </row>
    <row r="12153" spans="64:64">
      <c r="BL12153" s="69"/>
    </row>
    <row r="12154" spans="64:64">
      <c r="BL12154" s="69"/>
    </row>
    <row r="12155" spans="64:64">
      <c r="BL12155" s="69"/>
    </row>
    <row r="12156" spans="64:64">
      <c r="BL12156" s="69"/>
    </row>
    <row r="12157" spans="64:64">
      <c r="BL12157" s="69"/>
    </row>
    <row r="12158" spans="64:64">
      <c r="BL12158" s="69"/>
    </row>
    <row r="12159" spans="64:64">
      <c r="BL12159" s="69"/>
    </row>
    <row r="12160" spans="64:64">
      <c r="BL12160" s="69"/>
    </row>
    <row r="12161" spans="64:64">
      <c r="BL12161" s="69"/>
    </row>
    <row r="12162" spans="64:64">
      <c r="BL12162" s="69"/>
    </row>
    <row r="12163" spans="64:64">
      <c r="BL12163" s="69"/>
    </row>
    <row r="12164" spans="64:64">
      <c r="BL12164" s="69"/>
    </row>
    <row r="12165" spans="64:64">
      <c r="BL12165" s="69"/>
    </row>
    <row r="12166" spans="64:64">
      <c r="BL12166" s="69"/>
    </row>
    <row r="12167" spans="64:64">
      <c r="BL12167" s="69"/>
    </row>
    <row r="12168" spans="64:64">
      <c r="BL12168" s="69"/>
    </row>
    <row r="12169" spans="64:64">
      <c r="BL12169" s="69"/>
    </row>
    <row r="12170" spans="64:64">
      <c r="BL12170" s="69"/>
    </row>
    <row r="12171" spans="64:64">
      <c r="BL12171" s="69"/>
    </row>
    <row r="12172" spans="64:64">
      <c r="BL12172" s="69"/>
    </row>
    <row r="12173" spans="64:64">
      <c r="BL12173" s="69"/>
    </row>
    <row r="12174" spans="64:64">
      <c r="BL12174" s="69"/>
    </row>
    <row r="12175" spans="64:64">
      <c r="BL12175" s="69"/>
    </row>
    <row r="12176" spans="64:64">
      <c r="BL12176" s="69"/>
    </row>
    <row r="12177" spans="64:64">
      <c r="BL12177" s="69"/>
    </row>
    <row r="12178" spans="64:64">
      <c r="BL12178" s="69"/>
    </row>
    <row r="12179" spans="64:64">
      <c r="BL12179" s="69"/>
    </row>
    <row r="12180" spans="64:64">
      <c r="BL12180" s="69"/>
    </row>
    <row r="12181" spans="64:64">
      <c r="BL12181" s="69"/>
    </row>
    <row r="12182" spans="64:64">
      <c r="BL12182" s="69"/>
    </row>
    <row r="12183" spans="64:64">
      <c r="BL12183" s="69"/>
    </row>
    <row r="12184" spans="64:64">
      <c r="BL12184" s="69"/>
    </row>
    <row r="12185" spans="64:64">
      <c r="BL12185" s="69"/>
    </row>
    <row r="12186" spans="64:64">
      <c r="BL12186" s="69"/>
    </row>
    <row r="12187" spans="64:64">
      <c r="BL12187" s="69"/>
    </row>
    <row r="12188" spans="64:64">
      <c r="BL12188" s="69"/>
    </row>
    <row r="12189" spans="64:64">
      <c r="BL12189" s="69"/>
    </row>
    <row r="12190" spans="64:64">
      <c r="BL12190" s="69"/>
    </row>
    <row r="12191" spans="64:64">
      <c r="BL12191" s="69"/>
    </row>
    <row r="12192" spans="64:64">
      <c r="BL12192" s="69"/>
    </row>
    <row r="12193" spans="64:64">
      <c r="BL12193" s="69"/>
    </row>
    <row r="12194" spans="64:64">
      <c r="BL12194" s="69"/>
    </row>
    <row r="12195" spans="64:64">
      <c r="BL12195" s="69"/>
    </row>
    <row r="12196" spans="64:64">
      <c r="BL12196" s="69"/>
    </row>
    <row r="12197" spans="64:64">
      <c r="BL12197" s="69"/>
    </row>
    <row r="12198" spans="64:64">
      <c r="BL12198" s="69"/>
    </row>
    <row r="12199" spans="64:64">
      <c r="BL12199" s="69"/>
    </row>
    <row r="12200" spans="64:64">
      <c r="BL12200" s="69"/>
    </row>
    <row r="12201" spans="64:64">
      <c r="BL12201" s="69"/>
    </row>
    <row r="12202" spans="64:64">
      <c r="BL12202" s="69"/>
    </row>
    <row r="12203" spans="64:64">
      <c r="BL12203" s="69"/>
    </row>
    <row r="12204" spans="64:64">
      <c r="BL12204" s="69"/>
    </row>
    <row r="12205" spans="64:64">
      <c r="BL12205" s="69"/>
    </row>
    <row r="12206" spans="64:64">
      <c r="BL12206" s="69"/>
    </row>
    <row r="12207" spans="64:64">
      <c r="BL12207" s="69"/>
    </row>
    <row r="12208" spans="64:64">
      <c r="BL12208" s="69"/>
    </row>
    <row r="12209" spans="64:64">
      <c r="BL12209" s="69"/>
    </row>
    <row r="12210" spans="64:64">
      <c r="BL12210" s="69"/>
    </row>
    <row r="12211" spans="64:64">
      <c r="BL12211" s="69"/>
    </row>
    <row r="12212" spans="64:64">
      <c r="BL12212" s="69"/>
    </row>
    <row r="12213" spans="64:64">
      <c r="BL12213" s="69"/>
    </row>
    <row r="12214" spans="64:64">
      <c r="BL12214" s="69"/>
    </row>
    <row r="12215" spans="64:64">
      <c r="BL12215" s="69"/>
    </row>
    <row r="12216" spans="64:64">
      <c r="BL12216" s="69"/>
    </row>
    <row r="12217" spans="64:64">
      <c r="BL12217" s="69"/>
    </row>
    <row r="12218" spans="64:64">
      <c r="BL12218" s="69"/>
    </row>
    <row r="12219" spans="64:64">
      <c r="BL12219" s="69"/>
    </row>
    <row r="12220" spans="64:64">
      <c r="BL12220" s="69"/>
    </row>
    <row r="12221" spans="64:64">
      <c r="BL12221" s="69"/>
    </row>
    <row r="12222" spans="64:64">
      <c r="BL12222" s="69"/>
    </row>
    <row r="12223" spans="64:64">
      <c r="BL12223" s="69"/>
    </row>
    <row r="12224" spans="64:64">
      <c r="BL12224" s="69"/>
    </row>
    <row r="12225" spans="64:64">
      <c r="BL12225" s="69"/>
    </row>
    <row r="12226" spans="64:64">
      <c r="BL12226" s="69"/>
    </row>
    <row r="12227" spans="64:64">
      <c r="BL12227" s="69"/>
    </row>
    <row r="12228" spans="64:64">
      <c r="BL12228" s="69"/>
    </row>
    <row r="12229" spans="64:64">
      <c r="BL12229" s="69"/>
    </row>
    <row r="12230" spans="64:64">
      <c r="BL12230" s="69"/>
    </row>
    <row r="12231" spans="64:64">
      <c r="BL12231" s="69"/>
    </row>
    <row r="12232" spans="64:64">
      <c r="BL12232" s="69"/>
    </row>
    <row r="12233" spans="64:64">
      <c r="BL12233" s="69"/>
    </row>
    <row r="12234" spans="64:64">
      <c r="BL12234" s="69"/>
    </row>
    <row r="12235" spans="64:64">
      <c r="BL12235" s="69"/>
    </row>
    <row r="12236" spans="64:64">
      <c r="BL12236" s="69"/>
    </row>
    <row r="12237" spans="64:64">
      <c r="BL12237" s="69"/>
    </row>
    <row r="12238" spans="64:64">
      <c r="BL12238" s="69"/>
    </row>
    <row r="12239" spans="64:64">
      <c r="BL12239" s="69"/>
    </row>
    <row r="12240" spans="64:64">
      <c r="BL12240" s="69"/>
    </row>
    <row r="12241" spans="64:64">
      <c r="BL12241" s="69"/>
    </row>
    <row r="12242" spans="64:64">
      <c r="BL12242" s="69"/>
    </row>
    <row r="12243" spans="64:64">
      <c r="BL12243" s="69"/>
    </row>
    <row r="12244" spans="64:64">
      <c r="BL12244" s="69"/>
    </row>
    <row r="12245" spans="64:64">
      <c r="BL12245" s="69"/>
    </row>
    <row r="12246" spans="64:64">
      <c r="BL12246" s="69"/>
    </row>
    <row r="12247" spans="64:64">
      <c r="BL12247" s="69"/>
    </row>
    <row r="12248" spans="64:64">
      <c r="BL12248" s="69"/>
    </row>
    <row r="12249" spans="64:64">
      <c r="BL12249" s="69"/>
    </row>
    <row r="12250" spans="64:64">
      <c r="BL12250" s="69"/>
    </row>
    <row r="12251" spans="64:64">
      <c r="BL12251" s="69"/>
    </row>
    <row r="12252" spans="64:64">
      <c r="BL12252" s="69"/>
    </row>
    <row r="12253" spans="64:64">
      <c r="BL12253" s="69"/>
    </row>
    <row r="12254" spans="64:64">
      <c r="BL12254" s="69"/>
    </row>
    <row r="12255" spans="64:64">
      <c r="BL12255" s="69"/>
    </row>
    <row r="12256" spans="64:64">
      <c r="BL12256" s="69"/>
    </row>
    <row r="12257" spans="64:64">
      <c r="BL12257" s="69"/>
    </row>
    <row r="12258" spans="64:64">
      <c r="BL12258" s="69"/>
    </row>
    <row r="12259" spans="64:64">
      <c r="BL12259" s="69"/>
    </row>
    <row r="12260" spans="64:64">
      <c r="BL12260" s="69"/>
    </row>
    <row r="12261" spans="64:64">
      <c r="BL12261" s="69"/>
    </row>
    <row r="12262" spans="64:64">
      <c r="BL12262" s="69"/>
    </row>
    <row r="12263" spans="64:64">
      <c r="BL12263" s="69"/>
    </row>
    <row r="12264" spans="64:64">
      <c r="BL12264" s="69"/>
    </row>
    <row r="12265" spans="64:64">
      <c r="BL12265" s="69"/>
    </row>
    <row r="12266" spans="64:64">
      <c r="BL12266" s="69"/>
    </row>
    <row r="12267" spans="64:64">
      <c r="BL12267" s="69"/>
    </row>
    <row r="12268" spans="64:64">
      <c r="BL12268" s="69"/>
    </row>
    <row r="12269" spans="64:64">
      <c r="BL12269" s="69"/>
    </row>
    <row r="12270" spans="64:64">
      <c r="BL12270" s="69"/>
    </row>
    <row r="12271" spans="64:64">
      <c r="BL12271" s="69"/>
    </row>
    <row r="12272" spans="64:64">
      <c r="BL12272" s="69"/>
    </row>
    <row r="12273" spans="64:64">
      <c r="BL12273" s="69"/>
    </row>
    <row r="12274" spans="64:64">
      <c r="BL12274" s="69"/>
    </row>
    <row r="12275" spans="64:64">
      <c r="BL12275" s="69"/>
    </row>
    <row r="12276" spans="64:64">
      <c r="BL12276" s="69"/>
    </row>
    <row r="12277" spans="64:64">
      <c r="BL12277" s="69"/>
    </row>
    <row r="12278" spans="64:64">
      <c r="BL12278" s="69"/>
    </row>
    <row r="12279" spans="64:64">
      <c r="BL12279" s="69"/>
    </row>
    <row r="12280" spans="64:64">
      <c r="BL12280" s="69"/>
    </row>
    <row r="12281" spans="64:64">
      <c r="BL12281" s="69"/>
    </row>
    <row r="12282" spans="64:64">
      <c r="BL12282" s="69"/>
    </row>
    <row r="12283" spans="64:64">
      <c r="BL12283" s="69"/>
    </row>
    <row r="12284" spans="64:64">
      <c r="BL12284" s="69"/>
    </row>
    <row r="12285" spans="64:64">
      <c r="BL12285" s="69"/>
    </row>
    <row r="12286" spans="64:64">
      <c r="BL12286" s="69"/>
    </row>
    <row r="12287" spans="64:64">
      <c r="BL12287" s="69"/>
    </row>
    <row r="12288" spans="64:64">
      <c r="BL12288" s="69"/>
    </row>
    <row r="12289" spans="64:64">
      <c r="BL12289" s="69"/>
    </row>
    <row r="12290" spans="64:64">
      <c r="BL12290" s="69"/>
    </row>
    <row r="12291" spans="64:64">
      <c r="BL12291" s="69"/>
    </row>
    <row r="12292" spans="64:64">
      <c r="BL12292" s="69"/>
    </row>
    <row r="12293" spans="64:64">
      <c r="BL12293" s="69"/>
    </row>
    <row r="12294" spans="64:64">
      <c r="BL12294" s="69"/>
    </row>
    <row r="12295" spans="64:64">
      <c r="BL12295" s="69"/>
    </row>
    <row r="12296" spans="64:64">
      <c r="BL12296" s="69"/>
    </row>
    <row r="12297" spans="64:64">
      <c r="BL12297" s="69"/>
    </row>
    <row r="12298" spans="64:64">
      <c r="BL12298" s="69"/>
    </row>
    <row r="12299" spans="64:64">
      <c r="BL12299" s="69"/>
    </row>
    <row r="12300" spans="64:64">
      <c r="BL12300" s="69"/>
    </row>
    <row r="12301" spans="64:64">
      <c r="BL12301" s="69"/>
    </row>
    <row r="12302" spans="64:64">
      <c r="BL12302" s="69"/>
    </row>
    <row r="12303" spans="64:64">
      <c r="BL12303" s="69"/>
    </row>
    <row r="12304" spans="64:64">
      <c r="BL12304" s="69"/>
    </row>
    <row r="12305" spans="64:64">
      <c r="BL12305" s="69"/>
    </row>
    <row r="12306" spans="64:64">
      <c r="BL12306" s="69"/>
    </row>
    <row r="12307" spans="64:64">
      <c r="BL12307" s="69"/>
    </row>
    <row r="12308" spans="64:64">
      <c r="BL12308" s="69"/>
    </row>
    <row r="12309" spans="64:64">
      <c r="BL12309" s="69"/>
    </row>
    <row r="12310" spans="64:64">
      <c r="BL12310" s="69"/>
    </row>
    <row r="12311" spans="64:64">
      <c r="BL12311" s="69"/>
    </row>
    <row r="12312" spans="64:64">
      <c r="BL12312" s="69"/>
    </row>
    <row r="12313" spans="64:64">
      <c r="BL12313" s="69"/>
    </row>
    <row r="12314" spans="64:64">
      <c r="BL12314" s="69"/>
    </row>
    <row r="12315" spans="64:64">
      <c r="BL12315" s="69"/>
    </row>
    <row r="12316" spans="64:64">
      <c r="BL12316" s="69"/>
    </row>
    <row r="12317" spans="64:64">
      <c r="BL12317" s="69"/>
    </row>
    <row r="12318" spans="64:64">
      <c r="BL12318" s="69"/>
    </row>
    <row r="12319" spans="64:64">
      <c r="BL12319" s="69"/>
    </row>
    <row r="12320" spans="64:64">
      <c r="BL12320" s="69"/>
    </row>
    <row r="12321" spans="64:64">
      <c r="BL12321" s="69"/>
    </row>
    <row r="12322" spans="64:64">
      <c r="BL12322" s="69"/>
    </row>
    <row r="12323" spans="64:64">
      <c r="BL12323" s="69"/>
    </row>
    <row r="12324" spans="64:64">
      <c r="BL12324" s="69"/>
    </row>
    <row r="12325" spans="64:64">
      <c r="BL12325" s="69"/>
    </row>
    <row r="12326" spans="64:64">
      <c r="BL12326" s="69"/>
    </row>
    <row r="12327" spans="64:64">
      <c r="BL12327" s="69"/>
    </row>
    <row r="12328" spans="64:64">
      <c r="BL12328" s="69"/>
    </row>
    <row r="12329" spans="64:64">
      <c r="BL12329" s="69"/>
    </row>
    <row r="12330" spans="64:64">
      <c r="BL12330" s="69"/>
    </row>
    <row r="12331" spans="64:64">
      <c r="BL12331" s="69"/>
    </row>
    <row r="12332" spans="64:64">
      <c r="BL12332" s="69"/>
    </row>
    <row r="12333" spans="64:64">
      <c r="BL12333" s="69"/>
    </row>
    <row r="12334" spans="64:64">
      <c r="BL12334" s="69"/>
    </row>
    <row r="12335" spans="64:64">
      <c r="BL12335" s="69"/>
    </row>
    <row r="12336" spans="64:64">
      <c r="BL12336" s="69"/>
    </row>
    <row r="12337" spans="64:64">
      <c r="BL12337" s="69"/>
    </row>
    <row r="12338" spans="64:64">
      <c r="BL12338" s="69"/>
    </row>
    <row r="12339" spans="64:64">
      <c r="BL12339" s="69"/>
    </row>
    <row r="12340" spans="64:64">
      <c r="BL12340" s="69"/>
    </row>
    <row r="12341" spans="64:64">
      <c r="BL12341" s="69"/>
    </row>
    <row r="12342" spans="64:64">
      <c r="BL12342" s="69"/>
    </row>
    <row r="12343" spans="64:64">
      <c r="BL12343" s="69"/>
    </row>
    <row r="12344" spans="64:64">
      <c r="BL12344" s="69"/>
    </row>
    <row r="12345" spans="64:64">
      <c r="BL12345" s="69"/>
    </row>
    <row r="12346" spans="64:64">
      <c r="BL12346" s="69"/>
    </row>
    <row r="12347" spans="64:64">
      <c r="BL12347" s="69"/>
    </row>
    <row r="12348" spans="64:64">
      <c r="BL12348" s="69"/>
    </row>
    <row r="12349" spans="64:64">
      <c r="BL12349" s="69"/>
    </row>
    <row r="12350" spans="64:64">
      <c r="BL12350" s="69"/>
    </row>
    <row r="12351" spans="64:64">
      <c r="BL12351" s="69"/>
    </row>
    <row r="12352" spans="64:64">
      <c r="BL12352" s="69"/>
    </row>
    <row r="12353" spans="64:64">
      <c r="BL12353" s="69"/>
    </row>
    <row r="12354" spans="64:64">
      <c r="BL12354" s="69"/>
    </row>
    <row r="12355" spans="64:64">
      <c r="BL12355" s="69"/>
    </row>
    <row r="12356" spans="64:64">
      <c r="BL12356" s="69"/>
    </row>
    <row r="12357" spans="64:64">
      <c r="BL12357" s="69"/>
    </row>
    <row r="12358" spans="64:64">
      <c r="BL12358" s="69"/>
    </row>
    <row r="12359" spans="64:64">
      <c r="BL12359" s="69"/>
    </row>
    <row r="12360" spans="64:64">
      <c r="BL12360" s="69"/>
    </row>
    <row r="12361" spans="64:64">
      <c r="BL12361" s="69"/>
    </row>
    <row r="12362" spans="64:64">
      <c r="BL12362" s="69"/>
    </row>
    <row r="12363" spans="64:64">
      <c r="BL12363" s="69"/>
    </row>
    <row r="12364" spans="64:64">
      <c r="BL12364" s="69"/>
    </row>
    <row r="12365" spans="64:64">
      <c r="BL12365" s="69"/>
    </row>
    <row r="12366" spans="64:64">
      <c r="BL12366" s="69"/>
    </row>
    <row r="12367" spans="64:64">
      <c r="BL12367" s="69"/>
    </row>
    <row r="12368" spans="64:64">
      <c r="BL12368" s="69"/>
    </row>
    <row r="12369" spans="64:64">
      <c r="BL12369" s="69"/>
    </row>
    <row r="12370" spans="64:64">
      <c r="BL12370" s="69"/>
    </row>
    <row r="12371" spans="64:64">
      <c r="BL12371" s="69"/>
    </row>
    <row r="12372" spans="64:64">
      <c r="BL12372" s="69"/>
    </row>
    <row r="12373" spans="64:64">
      <c r="BL12373" s="69"/>
    </row>
    <row r="12374" spans="64:64">
      <c r="BL12374" s="69"/>
    </row>
    <row r="12375" spans="64:64">
      <c r="BL12375" s="69"/>
    </row>
    <row r="12376" spans="64:64">
      <c r="BL12376" s="69"/>
    </row>
    <row r="12377" spans="64:64">
      <c r="BL12377" s="69"/>
    </row>
    <row r="12378" spans="64:64">
      <c r="BL12378" s="69"/>
    </row>
    <row r="12379" spans="64:64">
      <c r="BL12379" s="69"/>
    </row>
    <row r="12380" spans="64:64">
      <c r="BL12380" s="69"/>
    </row>
    <row r="12381" spans="64:64">
      <c r="BL12381" s="69"/>
    </row>
    <row r="12382" spans="64:64">
      <c r="BL12382" s="69"/>
    </row>
    <row r="12383" spans="64:64">
      <c r="BL12383" s="69"/>
    </row>
    <row r="12384" spans="64:64">
      <c r="BL12384" s="69"/>
    </row>
    <row r="12385" spans="64:64">
      <c r="BL12385" s="69"/>
    </row>
    <row r="12386" spans="64:64">
      <c r="BL12386" s="69"/>
    </row>
    <row r="12387" spans="64:64">
      <c r="BL12387" s="69"/>
    </row>
    <row r="12388" spans="64:64">
      <c r="BL12388" s="69"/>
    </row>
    <row r="12389" spans="64:64">
      <c r="BL12389" s="69"/>
    </row>
    <row r="12390" spans="64:64">
      <c r="BL12390" s="69"/>
    </row>
    <row r="12391" spans="64:64">
      <c r="BL12391" s="69"/>
    </row>
    <row r="12392" spans="64:64">
      <c r="BL12392" s="69"/>
    </row>
    <row r="12393" spans="64:64">
      <c r="BL12393" s="69"/>
    </row>
    <row r="12394" spans="64:64">
      <c r="BL12394" s="69"/>
    </row>
    <row r="12395" spans="64:64">
      <c r="BL12395" s="69"/>
    </row>
    <row r="12396" spans="64:64">
      <c r="BL12396" s="69"/>
    </row>
    <row r="12397" spans="64:64">
      <c r="BL12397" s="69"/>
    </row>
    <row r="12398" spans="64:64">
      <c r="BL12398" s="69"/>
    </row>
    <row r="12399" spans="64:64">
      <c r="BL12399" s="69"/>
    </row>
    <row r="12400" spans="64:64">
      <c r="BL12400" s="69"/>
    </row>
    <row r="12401" spans="64:64">
      <c r="BL12401" s="69"/>
    </row>
    <row r="12402" spans="64:64">
      <c r="BL12402" s="69"/>
    </row>
    <row r="12403" spans="64:64">
      <c r="BL12403" s="69"/>
    </row>
    <row r="12404" spans="64:64">
      <c r="BL12404" s="69"/>
    </row>
    <row r="12405" spans="64:64">
      <c r="BL12405" s="69"/>
    </row>
    <row r="12406" spans="64:64">
      <c r="BL12406" s="69"/>
    </row>
    <row r="12407" spans="64:64">
      <c r="BL12407" s="69"/>
    </row>
    <row r="12408" spans="64:64">
      <c r="BL12408" s="69"/>
    </row>
    <row r="12409" spans="64:64">
      <c r="BL12409" s="69"/>
    </row>
    <row r="12410" spans="64:64">
      <c r="BL12410" s="69"/>
    </row>
    <row r="12411" spans="64:64">
      <c r="BL12411" s="69"/>
    </row>
    <row r="12412" spans="64:64">
      <c r="BL12412" s="69"/>
    </row>
    <row r="12413" spans="64:64">
      <c r="BL12413" s="69"/>
    </row>
    <row r="12414" spans="64:64">
      <c r="BL12414" s="69"/>
    </row>
    <row r="12415" spans="64:64">
      <c r="BL12415" s="69"/>
    </row>
    <row r="12416" spans="64:64">
      <c r="BL12416" s="69"/>
    </row>
    <row r="12417" spans="64:64">
      <c r="BL12417" s="69"/>
    </row>
    <row r="12418" spans="64:64">
      <c r="BL12418" s="69"/>
    </row>
    <row r="12419" spans="64:64">
      <c r="BL12419" s="69"/>
    </row>
    <row r="12420" spans="64:64">
      <c r="BL12420" s="69"/>
    </row>
    <row r="12421" spans="64:64">
      <c r="BL12421" s="69"/>
    </row>
    <row r="12422" spans="64:64">
      <c r="BL12422" s="69"/>
    </row>
    <row r="12423" spans="64:64">
      <c r="BL12423" s="69"/>
    </row>
    <row r="12424" spans="64:64">
      <c r="BL12424" s="69"/>
    </row>
    <row r="12425" spans="64:64">
      <c r="BL12425" s="69"/>
    </row>
    <row r="12426" spans="64:64">
      <c r="BL12426" s="69"/>
    </row>
    <row r="12427" spans="64:64">
      <c r="BL12427" s="69"/>
    </row>
    <row r="12428" spans="64:64">
      <c r="BL12428" s="69"/>
    </row>
    <row r="12429" spans="64:64">
      <c r="BL12429" s="69"/>
    </row>
    <row r="12430" spans="64:64">
      <c r="BL12430" s="69"/>
    </row>
    <row r="12431" spans="64:64">
      <c r="BL12431" s="69"/>
    </row>
    <row r="12432" spans="64:64">
      <c r="BL12432" s="69"/>
    </row>
    <row r="12433" spans="64:64">
      <c r="BL12433" s="69"/>
    </row>
    <row r="12434" spans="64:64">
      <c r="BL12434" s="69"/>
    </row>
    <row r="12435" spans="64:64">
      <c r="BL12435" s="69"/>
    </row>
    <row r="12436" spans="64:64">
      <c r="BL12436" s="69"/>
    </row>
    <row r="12437" spans="64:64">
      <c r="BL12437" s="69"/>
    </row>
    <row r="12438" spans="64:64">
      <c r="BL12438" s="69"/>
    </row>
    <row r="12439" spans="64:64">
      <c r="BL12439" s="69"/>
    </row>
    <row r="12440" spans="64:64">
      <c r="BL12440" s="69"/>
    </row>
    <row r="12441" spans="64:64">
      <c r="BL12441" s="69"/>
    </row>
    <row r="12442" spans="64:64">
      <c r="BL12442" s="69"/>
    </row>
    <row r="12443" spans="64:64">
      <c r="BL12443" s="69"/>
    </row>
    <row r="12444" spans="64:64">
      <c r="BL12444" s="69"/>
    </row>
    <row r="12445" spans="64:64">
      <c r="BL12445" s="69"/>
    </row>
    <row r="12446" spans="64:64">
      <c r="BL12446" s="69"/>
    </row>
    <row r="12447" spans="64:64">
      <c r="BL12447" s="69"/>
    </row>
    <row r="12448" spans="64:64">
      <c r="BL12448" s="69"/>
    </row>
    <row r="12449" spans="64:64">
      <c r="BL12449" s="69"/>
    </row>
    <row r="12450" spans="64:64">
      <c r="BL12450" s="69"/>
    </row>
    <row r="12451" spans="64:64">
      <c r="BL12451" s="69"/>
    </row>
    <row r="12452" spans="64:64">
      <c r="BL12452" s="69"/>
    </row>
    <row r="12453" spans="64:64">
      <c r="BL12453" s="69"/>
    </row>
    <row r="12454" spans="64:64">
      <c r="BL12454" s="69"/>
    </row>
    <row r="12455" spans="64:64">
      <c r="BL12455" s="69"/>
    </row>
    <row r="12456" spans="64:64">
      <c r="BL12456" s="69"/>
    </row>
    <row r="12457" spans="64:64">
      <c r="BL12457" s="69"/>
    </row>
    <row r="12458" spans="64:64">
      <c r="BL12458" s="69"/>
    </row>
    <row r="12459" spans="64:64">
      <c r="BL12459" s="69"/>
    </row>
    <row r="12460" spans="64:64">
      <c r="BL12460" s="69"/>
    </row>
    <row r="12461" spans="64:64">
      <c r="BL12461" s="69"/>
    </row>
    <row r="12462" spans="64:64">
      <c r="BL12462" s="69"/>
    </row>
    <row r="12463" spans="64:64">
      <c r="BL12463" s="69"/>
    </row>
    <row r="12464" spans="64:64">
      <c r="BL12464" s="69"/>
    </row>
    <row r="12465" spans="64:64">
      <c r="BL12465" s="69"/>
    </row>
    <row r="12466" spans="64:64">
      <c r="BL12466" s="69"/>
    </row>
    <row r="12467" spans="64:64">
      <c r="BL12467" s="69"/>
    </row>
    <row r="12468" spans="64:64">
      <c r="BL12468" s="69"/>
    </row>
    <row r="12469" spans="64:64">
      <c r="BL12469" s="69"/>
    </row>
    <row r="12470" spans="64:64">
      <c r="BL12470" s="69"/>
    </row>
    <row r="12471" spans="64:64">
      <c r="BL12471" s="69"/>
    </row>
    <row r="12472" spans="64:64">
      <c r="BL12472" s="69"/>
    </row>
    <row r="12473" spans="64:64">
      <c r="BL12473" s="69"/>
    </row>
    <row r="12474" spans="64:64">
      <c r="BL12474" s="69"/>
    </row>
    <row r="12475" spans="64:64">
      <c r="BL12475" s="69"/>
    </row>
    <row r="12476" spans="64:64">
      <c r="BL12476" s="69"/>
    </row>
    <row r="12477" spans="64:64">
      <c r="BL12477" s="69"/>
    </row>
    <row r="12478" spans="64:64">
      <c r="BL12478" s="69"/>
    </row>
    <row r="12479" spans="64:64">
      <c r="BL12479" s="69"/>
    </row>
    <row r="12480" spans="64:64">
      <c r="BL12480" s="69"/>
    </row>
    <row r="12481" spans="64:64">
      <c r="BL12481" s="69"/>
    </row>
    <row r="12482" spans="64:64">
      <c r="BL12482" s="69"/>
    </row>
    <row r="12483" spans="64:64">
      <c r="BL12483" s="69"/>
    </row>
    <row r="12484" spans="64:64">
      <c r="BL12484" s="69"/>
    </row>
    <row r="12485" spans="64:64">
      <c r="BL12485" s="69"/>
    </row>
    <row r="12486" spans="64:64">
      <c r="BL12486" s="69"/>
    </row>
    <row r="12487" spans="64:64">
      <c r="BL12487" s="69"/>
    </row>
    <row r="12488" spans="64:64">
      <c r="BL12488" s="69"/>
    </row>
    <row r="12489" spans="64:64">
      <c r="BL12489" s="69"/>
    </row>
    <row r="12490" spans="64:64">
      <c r="BL12490" s="69"/>
    </row>
    <row r="12491" spans="64:64">
      <c r="BL12491" s="69"/>
    </row>
    <row r="12492" spans="64:64">
      <c r="BL12492" s="69"/>
    </row>
    <row r="12493" spans="64:64">
      <c r="BL12493" s="69"/>
    </row>
    <row r="12494" spans="64:64">
      <c r="BL12494" s="69"/>
    </row>
    <row r="12495" spans="64:64">
      <c r="BL12495" s="69"/>
    </row>
    <row r="12496" spans="64:64">
      <c r="BL12496" s="69"/>
    </row>
    <row r="12497" spans="64:64">
      <c r="BL12497" s="69"/>
    </row>
    <row r="12498" spans="64:64">
      <c r="BL12498" s="69"/>
    </row>
    <row r="12499" spans="64:64">
      <c r="BL12499" s="69"/>
    </row>
    <row r="12500" spans="64:64">
      <c r="BL12500" s="69"/>
    </row>
    <row r="12501" spans="64:64">
      <c r="BL12501" s="69"/>
    </row>
    <row r="12502" spans="64:64">
      <c r="BL12502" s="69"/>
    </row>
    <row r="12503" spans="64:64">
      <c r="BL12503" s="69"/>
    </row>
    <row r="12504" spans="64:64">
      <c r="BL12504" s="69"/>
    </row>
    <row r="12505" spans="64:64">
      <c r="BL12505" s="69"/>
    </row>
    <row r="12506" spans="64:64">
      <c r="BL12506" s="69"/>
    </row>
    <row r="12507" spans="64:64">
      <c r="BL12507" s="69"/>
    </row>
    <row r="12508" spans="64:64">
      <c r="BL12508" s="69"/>
    </row>
    <row r="12509" spans="64:64">
      <c r="BL12509" s="69"/>
    </row>
    <row r="12510" spans="64:64">
      <c r="BL12510" s="69"/>
    </row>
    <row r="12511" spans="64:64">
      <c r="BL12511" s="69"/>
    </row>
    <row r="12512" spans="64:64">
      <c r="BL12512" s="69"/>
    </row>
    <row r="12513" spans="64:64">
      <c r="BL12513" s="69"/>
    </row>
    <row r="12514" spans="64:64">
      <c r="BL12514" s="69"/>
    </row>
    <row r="12515" spans="64:64">
      <c r="BL12515" s="69"/>
    </row>
    <row r="12516" spans="64:64">
      <c r="BL12516" s="69"/>
    </row>
    <row r="12517" spans="64:64">
      <c r="BL12517" s="69"/>
    </row>
    <row r="12518" spans="64:64">
      <c r="BL12518" s="69"/>
    </row>
    <row r="12519" spans="64:64">
      <c r="BL12519" s="69"/>
    </row>
    <row r="12520" spans="64:64">
      <c r="BL12520" s="69"/>
    </row>
    <row r="12521" spans="64:64">
      <c r="BL12521" s="69"/>
    </row>
    <row r="12522" spans="64:64">
      <c r="BL12522" s="69"/>
    </row>
    <row r="12523" spans="64:64">
      <c r="BL12523" s="69"/>
    </row>
    <row r="12524" spans="64:64">
      <c r="BL12524" s="69"/>
    </row>
    <row r="12525" spans="64:64">
      <c r="BL12525" s="69"/>
    </row>
    <row r="12526" spans="64:64">
      <c r="BL12526" s="69"/>
    </row>
    <row r="12527" spans="64:64">
      <c r="BL12527" s="69"/>
    </row>
    <row r="12528" spans="64:64">
      <c r="BL12528" s="69"/>
    </row>
    <row r="12529" spans="64:64">
      <c r="BL12529" s="69"/>
    </row>
    <row r="12530" spans="64:64">
      <c r="BL12530" s="69"/>
    </row>
    <row r="12531" spans="64:64">
      <c r="BL12531" s="69"/>
    </row>
    <row r="12532" spans="64:64">
      <c r="BL12532" s="69"/>
    </row>
    <row r="12533" spans="64:64">
      <c r="BL12533" s="69"/>
    </row>
    <row r="12534" spans="64:64">
      <c r="BL12534" s="69"/>
    </row>
    <row r="12535" spans="64:64">
      <c r="BL12535" s="69"/>
    </row>
    <row r="12536" spans="64:64">
      <c r="BL12536" s="69"/>
    </row>
    <row r="12537" spans="64:64">
      <c r="BL12537" s="69"/>
    </row>
    <row r="12538" spans="64:64">
      <c r="BL12538" s="69"/>
    </row>
    <row r="12539" spans="64:64">
      <c r="BL12539" s="69"/>
    </row>
    <row r="12540" spans="64:64">
      <c r="BL12540" s="69"/>
    </row>
    <row r="12541" spans="64:64">
      <c r="BL12541" s="69"/>
    </row>
    <row r="12542" spans="64:64">
      <c r="BL12542" s="69"/>
    </row>
    <row r="12543" spans="64:64">
      <c r="BL12543" s="69"/>
    </row>
    <row r="12544" spans="64:64">
      <c r="BL12544" s="69"/>
    </row>
    <row r="12545" spans="64:64">
      <c r="BL12545" s="69"/>
    </row>
    <row r="12546" spans="64:64">
      <c r="BL12546" s="69"/>
    </row>
    <row r="12547" spans="64:64">
      <c r="BL12547" s="69"/>
    </row>
    <row r="12548" spans="64:64">
      <c r="BL12548" s="69"/>
    </row>
    <row r="12549" spans="64:64">
      <c r="BL12549" s="69"/>
    </row>
    <row r="12550" spans="64:64">
      <c r="BL12550" s="69"/>
    </row>
    <row r="12551" spans="64:64">
      <c r="BL12551" s="69"/>
    </row>
    <row r="12552" spans="64:64">
      <c r="BL12552" s="69"/>
    </row>
    <row r="12553" spans="64:64">
      <c r="BL12553" s="69"/>
    </row>
    <row r="12554" spans="64:64">
      <c r="BL12554" s="69"/>
    </row>
    <row r="12555" spans="64:64">
      <c r="BL12555" s="69"/>
    </row>
    <row r="12556" spans="64:64">
      <c r="BL12556" s="69"/>
    </row>
    <row r="12557" spans="64:64">
      <c r="BL12557" s="69"/>
    </row>
    <row r="12558" spans="64:64">
      <c r="BL12558" s="69"/>
    </row>
    <row r="12559" spans="64:64">
      <c r="BL12559" s="69"/>
    </row>
    <row r="12560" spans="64:64">
      <c r="BL12560" s="69"/>
    </row>
    <row r="12561" spans="64:64">
      <c r="BL12561" s="69"/>
    </row>
    <row r="12562" spans="64:64">
      <c r="BL12562" s="69"/>
    </row>
    <row r="12563" spans="64:64">
      <c r="BL12563" s="69"/>
    </row>
    <row r="12564" spans="64:64">
      <c r="BL12564" s="69"/>
    </row>
    <row r="12565" spans="64:64">
      <c r="BL12565" s="69"/>
    </row>
    <row r="12566" spans="64:64">
      <c r="BL12566" s="69"/>
    </row>
    <row r="12567" spans="64:64">
      <c r="BL12567" s="69"/>
    </row>
    <row r="12568" spans="64:64">
      <c r="BL12568" s="69"/>
    </row>
    <row r="12569" spans="64:64">
      <c r="BL12569" s="69"/>
    </row>
    <row r="12570" spans="64:64">
      <c r="BL12570" s="69"/>
    </row>
    <row r="12571" spans="64:64">
      <c r="BL12571" s="69"/>
    </row>
    <row r="12572" spans="64:64">
      <c r="BL12572" s="69"/>
    </row>
    <row r="12573" spans="64:64">
      <c r="BL12573" s="69"/>
    </row>
    <row r="12574" spans="64:64">
      <c r="BL12574" s="69"/>
    </row>
    <row r="12575" spans="64:64">
      <c r="BL12575" s="69"/>
    </row>
    <row r="12576" spans="64:64">
      <c r="BL12576" s="69"/>
    </row>
    <row r="12577" spans="64:64">
      <c r="BL12577" s="69"/>
    </row>
    <row r="12578" spans="64:64">
      <c r="BL12578" s="69"/>
    </row>
    <row r="12579" spans="64:64">
      <c r="BL12579" s="69"/>
    </row>
    <row r="12580" spans="64:64">
      <c r="BL12580" s="69"/>
    </row>
    <row r="12581" spans="64:64">
      <c r="BL12581" s="69"/>
    </row>
    <row r="12582" spans="64:64">
      <c r="BL12582" s="69"/>
    </row>
    <row r="12583" spans="64:64">
      <c r="BL12583" s="69"/>
    </row>
    <row r="12584" spans="64:64">
      <c r="BL12584" s="69"/>
    </row>
    <row r="12585" spans="64:64">
      <c r="BL12585" s="69"/>
    </row>
    <row r="12586" spans="64:64">
      <c r="BL12586" s="69"/>
    </row>
    <row r="12587" spans="64:64">
      <c r="BL12587" s="69"/>
    </row>
    <row r="12588" spans="64:64">
      <c r="BL12588" s="69"/>
    </row>
    <row r="12589" spans="64:64">
      <c r="BL12589" s="69"/>
    </row>
    <row r="12590" spans="64:64">
      <c r="BL12590" s="69"/>
    </row>
    <row r="12591" spans="64:64">
      <c r="BL12591" s="69"/>
    </row>
    <row r="12592" spans="64:64">
      <c r="BL12592" s="69"/>
    </row>
    <row r="12593" spans="64:64">
      <c r="BL12593" s="69"/>
    </row>
    <row r="12594" spans="64:64">
      <c r="BL12594" s="69"/>
    </row>
    <row r="12595" spans="64:64">
      <c r="BL12595" s="69"/>
    </row>
    <row r="12596" spans="64:64">
      <c r="BL12596" s="69"/>
    </row>
    <row r="12597" spans="64:64">
      <c r="BL12597" s="69"/>
    </row>
    <row r="12598" spans="64:64">
      <c r="BL12598" s="69"/>
    </row>
    <row r="12599" spans="64:64">
      <c r="BL12599" s="69"/>
    </row>
    <row r="12600" spans="64:64">
      <c r="BL12600" s="69"/>
    </row>
    <row r="12601" spans="64:64">
      <c r="BL12601" s="69"/>
    </row>
    <row r="12602" spans="64:64">
      <c r="BL12602" s="69"/>
    </row>
    <row r="12603" spans="64:64">
      <c r="BL12603" s="69"/>
    </row>
    <row r="12604" spans="64:64">
      <c r="BL12604" s="69"/>
    </row>
    <row r="12605" spans="64:64">
      <c r="BL12605" s="69"/>
    </row>
    <row r="12606" spans="64:64">
      <c r="BL12606" s="69"/>
    </row>
    <row r="12607" spans="64:64">
      <c r="BL12607" s="69"/>
    </row>
    <row r="12608" spans="64:64">
      <c r="BL12608" s="69"/>
    </row>
    <row r="12609" spans="64:64">
      <c r="BL12609" s="69"/>
    </row>
    <row r="12610" spans="64:64">
      <c r="BL12610" s="69"/>
    </row>
    <row r="12611" spans="64:64">
      <c r="BL12611" s="69"/>
    </row>
    <row r="12612" spans="64:64">
      <c r="BL12612" s="69"/>
    </row>
    <row r="12613" spans="64:64">
      <c r="BL12613" s="69"/>
    </row>
    <row r="12614" spans="64:64">
      <c r="BL12614" s="69"/>
    </row>
    <row r="12615" spans="64:64">
      <c r="BL12615" s="69"/>
    </row>
    <row r="12616" spans="64:64">
      <c r="BL12616" s="69"/>
    </row>
    <row r="12617" spans="64:64">
      <c r="BL12617" s="69"/>
    </row>
    <row r="12618" spans="64:64">
      <c r="BL12618" s="69"/>
    </row>
    <row r="12619" spans="64:64">
      <c r="BL12619" s="69"/>
    </row>
    <row r="12620" spans="64:64">
      <c r="BL12620" s="69"/>
    </row>
    <row r="12621" spans="64:64">
      <c r="BL12621" s="69"/>
    </row>
    <row r="12622" spans="64:64">
      <c r="BL12622" s="69"/>
    </row>
    <row r="12623" spans="64:64">
      <c r="BL12623" s="69"/>
    </row>
    <row r="12624" spans="64:64">
      <c r="BL12624" s="69"/>
    </row>
    <row r="12625" spans="64:64">
      <c r="BL12625" s="69"/>
    </row>
    <row r="12626" spans="64:64">
      <c r="BL12626" s="69"/>
    </row>
    <row r="12627" spans="64:64">
      <c r="BL12627" s="69"/>
    </row>
    <row r="12628" spans="64:64">
      <c r="BL12628" s="69"/>
    </row>
    <row r="12629" spans="64:64">
      <c r="BL12629" s="69"/>
    </row>
    <row r="12630" spans="64:64">
      <c r="BL12630" s="69"/>
    </row>
    <row r="12631" spans="64:64">
      <c r="BL12631" s="69"/>
    </row>
    <row r="12632" spans="64:64">
      <c r="BL12632" s="69"/>
    </row>
    <row r="12633" spans="64:64">
      <c r="BL12633" s="69"/>
    </row>
    <row r="12634" spans="64:64">
      <c r="BL12634" s="69"/>
    </row>
    <row r="12635" spans="64:64">
      <c r="BL12635" s="69"/>
    </row>
    <row r="12636" spans="64:64">
      <c r="BL12636" s="69"/>
    </row>
    <row r="12637" spans="64:64">
      <c r="BL12637" s="69"/>
    </row>
    <row r="12638" spans="64:64">
      <c r="BL12638" s="69"/>
    </row>
    <row r="12639" spans="64:64">
      <c r="BL12639" s="69"/>
    </row>
    <row r="12640" spans="64:64">
      <c r="BL12640" s="69"/>
    </row>
    <row r="12641" spans="64:64">
      <c r="BL12641" s="69"/>
    </row>
    <row r="12642" spans="64:64">
      <c r="BL12642" s="69"/>
    </row>
    <row r="12643" spans="64:64">
      <c r="BL12643" s="69"/>
    </row>
    <row r="12644" spans="64:64">
      <c r="BL12644" s="69"/>
    </row>
    <row r="12645" spans="64:64">
      <c r="BL12645" s="69"/>
    </row>
    <row r="12646" spans="64:64">
      <c r="BL12646" s="69"/>
    </row>
    <row r="12647" spans="64:64">
      <c r="BL12647" s="69"/>
    </row>
    <row r="12648" spans="64:64">
      <c r="BL12648" s="69"/>
    </row>
    <row r="12649" spans="64:64">
      <c r="BL12649" s="69"/>
    </row>
    <row r="12650" spans="64:64">
      <c r="BL12650" s="69"/>
    </row>
    <row r="12651" spans="64:64">
      <c r="BL12651" s="69"/>
    </row>
    <row r="12652" spans="64:64">
      <c r="BL12652" s="69"/>
    </row>
    <row r="12653" spans="64:64">
      <c r="BL12653" s="69"/>
    </row>
    <row r="12654" spans="64:64">
      <c r="BL12654" s="69"/>
    </row>
    <row r="12655" spans="64:64">
      <c r="BL12655" s="69"/>
    </row>
    <row r="12656" spans="64:64">
      <c r="BL12656" s="69"/>
    </row>
    <row r="12657" spans="64:64">
      <c r="BL12657" s="69"/>
    </row>
    <row r="12658" spans="64:64">
      <c r="BL12658" s="69"/>
    </row>
    <row r="12659" spans="64:64">
      <c r="BL12659" s="69"/>
    </row>
    <row r="12660" spans="64:64">
      <c r="BL12660" s="69"/>
    </row>
    <row r="12661" spans="64:64">
      <c r="BL12661" s="69"/>
    </row>
    <row r="12662" spans="64:64">
      <c r="BL12662" s="69"/>
    </row>
    <row r="12663" spans="64:64">
      <c r="BL12663" s="69"/>
    </row>
    <row r="12664" spans="64:64">
      <c r="BL12664" s="69"/>
    </row>
    <row r="12665" spans="64:64">
      <c r="BL12665" s="69"/>
    </row>
    <row r="12666" spans="64:64">
      <c r="BL12666" s="69"/>
    </row>
    <row r="12667" spans="64:64">
      <c r="BL12667" s="69"/>
    </row>
    <row r="12668" spans="64:64">
      <c r="BL12668" s="69"/>
    </row>
    <row r="12669" spans="64:64">
      <c r="BL12669" s="69"/>
    </row>
    <row r="12670" spans="64:64">
      <c r="BL12670" s="69"/>
    </row>
    <row r="12671" spans="64:64">
      <c r="BL12671" s="69"/>
    </row>
    <row r="12672" spans="64:64">
      <c r="BL12672" s="69"/>
    </row>
    <row r="12673" spans="64:64">
      <c r="BL12673" s="69"/>
    </row>
    <row r="12674" spans="64:64">
      <c r="BL12674" s="69"/>
    </row>
    <row r="12675" spans="64:64">
      <c r="BL12675" s="69"/>
    </row>
    <row r="12676" spans="64:64">
      <c r="BL12676" s="69"/>
    </row>
    <row r="12677" spans="64:64">
      <c r="BL12677" s="69"/>
    </row>
    <row r="12678" spans="64:64">
      <c r="BL12678" s="69"/>
    </row>
    <row r="12679" spans="64:64">
      <c r="BL12679" s="69"/>
    </row>
    <row r="12680" spans="64:64">
      <c r="BL12680" s="69"/>
    </row>
    <row r="12681" spans="64:64">
      <c r="BL12681" s="69"/>
    </row>
    <row r="12682" spans="64:64">
      <c r="BL12682" s="69"/>
    </row>
    <row r="12683" spans="64:64">
      <c r="BL12683" s="69"/>
    </row>
    <row r="12684" spans="64:64">
      <c r="BL12684" s="69"/>
    </row>
    <row r="12685" spans="64:64">
      <c r="BL12685" s="69"/>
    </row>
    <row r="12686" spans="64:64">
      <c r="BL12686" s="69"/>
    </row>
    <row r="12687" spans="64:64">
      <c r="BL12687" s="69"/>
    </row>
    <row r="12688" spans="64:64">
      <c r="BL12688" s="69"/>
    </row>
    <row r="12689" spans="64:64">
      <c r="BL12689" s="69"/>
    </row>
    <row r="12690" spans="64:64">
      <c r="BL12690" s="69"/>
    </row>
    <row r="12691" spans="64:64">
      <c r="BL12691" s="69"/>
    </row>
    <row r="12692" spans="64:64">
      <c r="BL12692" s="69"/>
    </row>
    <row r="12693" spans="64:64">
      <c r="BL12693" s="69"/>
    </row>
    <row r="12694" spans="64:64">
      <c r="BL12694" s="69"/>
    </row>
    <row r="12695" spans="64:64">
      <c r="BL12695" s="69"/>
    </row>
    <row r="12696" spans="64:64">
      <c r="BL12696" s="69"/>
    </row>
    <row r="12697" spans="64:64">
      <c r="BL12697" s="69"/>
    </row>
    <row r="12698" spans="64:64">
      <c r="BL12698" s="69"/>
    </row>
    <row r="12699" spans="64:64">
      <c r="BL12699" s="69"/>
    </row>
    <row r="12700" spans="64:64">
      <c r="BL12700" s="69"/>
    </row>
    <row r="12701" spans="64:64">
      <c r="BL12701" s="69"/>
    </row>
    <row r="12702" spans="64:64">
      <c r="BL12702" s="69"/>
    </row>
    <row r="12703" spans="64:64">
      <c r="BL12703" s="69"/>
    </row>
    <row r="12704" spans="64:64">
      <c r="BL12704" s="69"/>
    </row>
    <row r="12705" spans="64:64">
      <c r="BL12705" s="69"/>
    </row>
    <row r="12706" spans="64:64">
      <c r="BL12706" s="69"/>
    </row>
    <row r="12707" spans="64:64">
      <c r="BL12707" s="69"/>
    </row>
    <row r="12708" spans="64:64">
      <c r="BL12708" s="69"/>
    </row>
    <row r="12709" spans="64:64">
      <c r="BL12709" s="69"/>
    </row>
    <row r="12710" spans="64:64">
      <c r="BL12710" s="69"/>
    </row>
    <row r="12711" spans="64:64">
      <c r="BL12711" s="69"/>
    </row>
    <row r="12712" spans="64:64">
      <c r="BL12712" s="69"/>
    </row>
    <row r="12713" spans="64:64">
      <c r="BL12713" s="69"/>
    </row>
    <row r="12714" spans="64:64">
      <c r="BL12714" s="69"/>
    </row>
    <row r="12715" spans="64:64">
      <c r="BL12715" s="69"/>
    </row>
    <row r="12716" spans="64:64">
      <c r="BL12716" s="69"/>
    </row>
    <row r="12717" spans="64:64">
      <c r="BL12717" s="69"/>
    </row>
    <row r="12718" spans="64:64">
      <c r="BL12718" s="69"/>
    </row>
    <row r="12719" spans="64:64">
      <c r="BL12719" s="69"/>
    </row>
    <row r="12720" spans="64:64">
      <c r="BL12720" s="69"/>
    </row>
    <row r="12721" spans="64:64">
      <c r="BL12721" s="69"/>
    </row>
    <row r="12722" spans="64:64">
      <c r="BL12722" s="69"/>
    </row>
    <row r="12723" spans="64:64">
      <c r="BL12723" s="69"/>
    </row>
    <row r="12724" spans="64:64">
      <c r="BL12724" s="69"/>
    </row>
    <row r="12725" spans="64:64">
      <c r="BL12725" s="69"/>
    </row>
    <row r="12726" spans="64:64">
      <c r="BL12726" s="69"/>
    </row>
    <row r="12727" spans="64:64">
      <c r="BL12727" s="69"/>
    </row>
    <row r="12728" spans="64:64">
      <c r="BL12728" s="69"/>
    </row>
    <row r="12729" spans="64:64">
      <c r="BL12729" s="69"/>
    </row>
    <row r="12730" spans="64:64">
      <c r="BL12730" s="69"/>
    </row>
    <row r="12731" spans="64:64">
      <c r="BL12731" s="69"/>
    </row>
    <row r="12732" spans="64:64">
      <c r="BL12732" s="69"/>
    </row>
    <row r="12733" spans="64:64">
      <c r="BL12733" s="69"/>
    </row>
    <row r="12734" spans="64:64">
      <c r="BL12734" s="69"/>
    </row>
    <row r="12735" spans="64:64">
      <c r="BL12735" s="69"/>
    </row>
    <row r="12736" spans="64:64">
      <c r="BL12736" s="69"/>
    </row>
    <row r="12737" spans="64:64">
      <c r="BL12737" s="69"/>
    </row>
    <row r="12738" spans="64:64">
      <c r="BL12738" s="69"/>
    </row>
    <row r="12739" spans="64:64">
      <c r="BL12739" s="69"/>
    </row>
    <row r="12740" spans="64:64">
      <c r="BL12740" s="69"/>
    </row>
    <row r="12741" spans="64:64">
      <c r="BL12741" s="69"/>
    </row>
    <row r="12742" spans="64:64">
      <c r="BL12742" s="69"/>
    </row>
    <row r="12743" spans="64:64">
      <c r="BL12743" s="69"/>
    </row>
    <row r="12744" spans="64:64">
      <c r="BL12744" s="69"/>
    </row>
    <row r="12745" spans="64:64">
      <c r="BL12745" s="69"/>
    </row>
    <row r="12746" spans="64:64">
      <c r="BL12746" s="69"/>
    </row>
    <row r="12747" spans="64:64">
      <c r="BL12747" s="69"/>
    </row>
    <row r="12748" spans="64:64">
      <c r="BL12748" s="69"/>
    </row>
    <row r="12749" spans="64:64">
      <c r="BL12749" s="69"/>
    </row>
    <row r="12750" spans="64:64">
      <c r="BL12750" s="69"/>
    </row>
    <row r="12751" spans="64:64">
      <c r="BL12751" s="69"/>
    </row>
    <row r="12752" spans="64:64">
      <c r="BL12752" s="69"/>
    </row>
    <row r="12753" spans="64:64">
      <c r="BL12753" s="69"/>
    </row>
    <row r="12754" spans="64:64">
      <c r="BL12754" s="69"/>
    </row>
    <row r="12755" spans="64:64">
      <c r="BL12755" s="69"/>
    </row>
    <row r="12756" spans="64:64">
      <c r="BL12756" s="69"/>
    </row>
    <row r="12757" spans="64:64">
      <c r="BL12757" s="69"/>
    </row>
    <row r="12758" spans="64:64">
      <c r="BL12758" s="69"/>
    </row>
    <row r="12759" spans="64:64">
      <c r="BL12759" s="69"/>
    </row>
    <row r="12760" spans="64:64">
      <c r="BL12760" s="69"/>
    </row>
    <row r="12761" spans="64:64">
      <c r="BL12761" s="69"/>
    </row>
    <row r="12762" spans="64:64">
      <c r="BL12762" s="69"/>
    </row>
    <row r="12763" spans="64:64">
      <c r="BL12763" s="69"/>
    </row>
    <row r="12764" spans="64:64">
      <c r="BL12764" s="69"/>
    </row>
    <row r="12765" spans="64:64">
      <c r="BL12765" s="69"/>
    </row>
    <row r="12766" spans="64:64">
      <c r="BL12766" s="69"/>
    </row>
    <row r="12767" spans="64:64">
      <c r="BL12767" s="69"/>
    </row>
    <row r="12768" spans="64:64">
      <c r="BL12768" s="69"/>
    </row>
    <row r="12769" spans="64:64">
      <c r="BL12769" s="69"/>
    </row>
    <row r="12770" spans="64:64">
      <c r="BL12770" s="69"/>
    </row>
    <row r="12771" spans="64:64">
      <c r="BL12771" s="69"/>
    </row>
    <row r="12772" spans="64:64">
      <c r="BL12772" s="69"/>
    </row>
    <row r="12773" spans="64:64">
      <c r="BL12773" s="69"/>
    </row>
    <row r="12774" spans="64:64">
      <c r="BL12774" s="69"/>
    </row>
    <row r="12775" spans="64:64">
      <c r="BL12775" s="69"/>
    </row>
    <row r="12776" spans="64:64">
      <c r="BL12776" s="69"/>
    </row>
    <row r="12777" spans="64:64">
      <c r="BL12777" s="69"/>
    </row>
    <row r="12778" spans="64:64">
      <c r="BL12778" s="69"/>
    </row>
    <row r="12779" spans="64:64">
      <c r="BL12779" s="69"/>
    </row>
    <row r="12780" spans="64:64">
      <c r="BL12780" s="69"/>
    </row>
    <row r="12781" spans="64:64">
      <c r="BL12781" s="69"/>
    </row>
    <row r="12782" spans="64:64">
      <c r="BL12782" s="69"/>
    </row>
    <row r="12783" spans="64:64">
      <c r="BL12783" s="69"/>
    </row>
    <row r="12784" spans="64:64">
      <c r="BL12784" s="69"/>
    </row>
    <row r="12785" spans="64:64">
      <c r="BL12785" s="69"/>
    </row>
    <row r="12786" spans="64:64">
      <c r="BL12786" s="69"/>
    </row>
    <row r="12787" spans="64:64">
      <c r="BL12787" s="69"/>
    </row>
    <row r="12788" spans="64:64">
      <c r="BL12788" s="69"/>
    </row>
    <row r="12789" spans="64:64">
      <c r="BL12789" s="69"/>
    </row>
    <row r="12790" spans="64:64">
      <c r="BL12790" s="69"/>
    </row>
    <row r="12791" spans="64:64">
      <c r="BL12791" s="69"/>
    </row>
    <row r="12792" spans="64:64">
      <c r="BL12792" s="69"/>
    </row>
    <row r="12793" spans="64:64">
      <c r="BL12793" s="69"/>
    </row>
    <row r="12794" spans="64:64">
      <c r="BL12794" s="69"/>
    </row>
    <row r="12795" spans="64:64">
      <c r="BL12795" s="69"/>
    </row>
    <row r="12796" spans="64:64">
      <c r="BL12796" s="69"/>
    </row>
    <row r="12797" spans="64:64">
      <c r="BL12797" s="69"/>
    </row>
    <row r="12798" spans="64:64">
      <c r="BL12798" s="69"/>
    </row>
    <row r="12799" spans="64:64">
      <c r="BL12799" s="69"/>
    </row>
    <row r="12800" spans="64:64">
      <c r="BL12800" s="69"/>
    </row>
    <row r="12801" spans="64:64">
      <c r="BL12801" s="69"/>
    </row>
    <row r="12802" spans="64:64">
      <c r="BL12802" s="69"/>
    </row>
    <row r="12803" spans="64:64">
      <c r="BL12803" s="69"/>
    </row>
    <row r="12804" spans="64:64">
      <c r="BL12804" s="69"/>
    </row>
    <row r="12805" spans="64:64">
      <c r="BL12805" s="69"/>
    </row>
    <row r="12806" spans="64:64">
      <c r="BL12806" s="69"/>
    </row>
    <row r="12807" spans="64:64">
      <c r="BL12807" s="69"/>
    </row>
    <row r="12808" spans="64:64">
      <c r="BL12808" s="69"/>
    </row>
    <row r="12809" spans="64:64">
      <c r="BL12809" s="69"/>
    </row>
    <row r="12810" spans="64:64">
      <c r="BL12810" s="69"/>
    </row>
    <row r="12811" spans="64:64">
      <c r="BL12811" s="69"/>
    </row>
    <row r="12812" spans="64:64">
      <c r="BL12812" s="69"/>
    </row>
    <row r="12813" spans="64:64">
      <c r="BL12813" s="69"/>
    </row>
    <row r="12814" spans="64:64">
      <c r="BL12814" s="69"/>
    </row>
    <row r="12815" spans="64:64">
      <c r="BL12815" s="69"/>
    </row>
    <row r="12816" spans="64:64">
      <c r="BL12816" s="69"/>
    </row>
    <row r="12817" spans="64:64">
      <c r="BL12817" s="69"/>
    </row>
    <row r="12818" spans="64:64">
      <c r="BL12818" s="69"/>
    </row>
    <row r="12819" spans="64:64">
      <c r="BL12819" s="69"/>
    </row>
    <row r="12820" spans="64:64">
      <c r="BL12820" s="69"/>
    </row>
    <row r="12821" spans="64:64">
      <c r="BL12821" s="69"/>
    </row>
    <row r="12822" spans="64:64">
      <c r="BL12822" s="69"/>
    </row>
    <row r="12823" spans="64:64">
      <c r="BL12823" s="69"/>
    </row>
    <row r="12824" spans="64:64">
      <c r="BL12824" s="69"/>
    </row>
    <row r="12825" spans="64:64">
      <c r="BL12825" s="69"/>
    </row>
    <row r="12826" spans="64:64">
      <c r="BL12826" s="69"/>
    </row>
    <row r="12827" spans="64:64">
      <c r="BL12827" s="69"/>
    </row>
    <row r="12828" spans="64:64">
      <c r="BL12828" s="69"/>
    </row>
    <row r="12829" spans="64:64">
      <c r="BL12829" s="69"/>
    </row>
    <row r="12830" spans="64:64">
      <c r="BL12830" s="69"/>
    </row>
    <row r="12831" spans="64:64">
      <c r="BL12831" s="69"/>
    </row>
    <row r="12832" spans="64:64">
      <c r="BL12832" s="69"/>
    </row>
    <row r="12833" spans="64:64">
      <c r="BL12833" s="69"/>
    </row>
    <row r="12834" spans="64:64">
      <c r="BL12834" s="69"/>
    </row>
    <row r="12835" spans="64:64">
      <c r="BL12835" s="69"/>
    </row>
    <row r="12836" spans="64:64">
      <c r="BL12836" s="69"/>
    </row>
    <row r="12837" spans="64:64">
      <c r="BL12837" s="69"/>
    </row>
    <row r="12838" spans="64:64">
      <c r="BL12838" s="69"/>
    </row>
    <row r="12839" spans="64:64">
      <c r="BL12839" s="69"/>
    </row>
    <row r="12840" spans="64:64">
      <c r="BL12840" s="69"/>
    </row>
    <row r="12841" spans="64:64">
      <c r="BL12841" s="69"/>
    </row>
    <row r="12842" spans="64:64">
      <c r="BL12842" s="69"/>
    </row>
    <row r="12843" spans="64:64">
      <c r="BL12843" s="69"/>
    </row>
    <row r="12844" spans="64:64">
      <c r="BL12844" s="69"/>
    </row>
    <row r="12845" spans="64:64">
      <c r="BL12845" s="69"/>
    </row>
    <row r="12846" spans="64:64">
      <c r="BL12846" s="69"/>
    </row>
    <row r="12847" spans="64:64">
      <c r="BL12847" s="69"/>
    </row>
    <row r="12848" spans="64:64">
      <c r="BL12848" s="69"/>
    </row>
    <row r="12849" spans="64:64">
      <c r="BL12849" s="69"/>
    </row>
    <row r="12850" spans="64:64">
      <c r="BL12850" s="69"/>
    </row>
    <row r="12851" spans="64:64">
      <c r="BL12851" s="69"/>
    </row>
    <row r="12852" spans="64:64">
      <c r="BL12852" s="69"/>
    </row>
    <row r="12853" spans="64:64">
      <c r="BL12853" s="69"/>
    </row>
    <row r="12854" spans="64:64">
      <c r="BL12854" s="69"/>
    </row>
    <row r="12855" spans="64:64">
      <c r="BL12855" s="69"/>
    </row>
    <row r="12856" spans="64:64">
      <c r="BL12856" s="69"/>
    </row>
    <row r="12857" spans="64:64">
      <c r="BL12857" s="69"/>
    </row>
    <row r="12858" spans="64:64">
      <c r="BL12858" s="69"/>
    </row>
    <row r="12859" spans="64:64">
      <c r="BL12859" s="69"/>
    </row>
    <row r="12860" spans="64:64">
      <c r="BL12860" s="69"/>
    </row>
    <row r="12861" spans="64:64">
      <c r="BL12861" s="69"/>
    </row>
    <row r="12862" spans="64:64">
      <c r="BL12862" s="69"/>
    </row>
    <row r="12863" spans="64:64">
      <c r="BL12863" s="69"/>
    </row>
    <row r="12864" spans="64:64">
      <c r="BL12864" s="69"/>
    </row>
    <row r="12865" spans="64:64">
      <c r="BL12865" s="69"/>
    </row>
    <row r="12866" spans="64:64">
      <c r="BL12866" s="69"/>
    </row>
    <row r="12867" spans="64:64">
      <c r="BL12867" s="69"/>
    </row>
    <row r="12868" spans="64:64">
      <c r="BL12868" s="69"/>
    </row>
    <row r="12869" spans="64:64">
      <c r="BL12869" s="69"/>
    </row>
    <row r="12870" spans="64:64">
      <c r="BL12870" s="69"/>
    </row>
    <row r="12871" spans="64:64">
      <c r="BL12871" s="69"/>
    </row>
    <row r="12872" spans="64:64">
      <c r="BL12872" s="69"/>
    </row>
    <row r="12873" spans="64:64">
      <c r="BL12873" s="69"/>
    </row>
    <row r="12874" spans="64:64">
      <c r="BL12874" s="69"/>
    </row>
    <row r="12875" spans="64:64">
      <c r="BL12875" s="69"/>
    </row>
    <row r="12876" spans="64:64">
      <c r="BL12876" s="69"/>
    </row>
    <row r="12877" spans="64:64">
      <c r="BL12877" s="69"/>
    </row>
    <row r="12878" spans="64:64">
      <c r="BL12878" s="69"/>
    </row>
    <row r="12879" spans="64:64">
      <c r="BL12879" s="69"/>
    </row>
    <row r="12880" spans="64:64">
      <c r="BL12880" s="69"/>
    </row>
    <row r="12881" spans="64:64">
      <c r="BL12881" s="69"/>
    </row>
    <row r="12882" spans="64:64">
      <c r="BL12882" s="69"/>
    </row>
    <row r="12883" spans="64:64">
      <c r="BL12883" s="69"/>
    </row>
    <row r="12884" spans="64:64">
      <c r="BL12884" s="69"/>
    </row>
    <row r="12885" spans="64:64">
      <c r="BL12885" s="69"/>
    </row>
    <row r="12886" spans="64:64">
      <c r="BL12886" s="69"/>
    </row>
    <row r="12887" spans="64:64">
      <c r="BL12887" s="69"/>
    </row>
    <row r="12888" spans="64:64">
      <c r="BL12888" s="69"/>
    </row>
    <row r="12889" spans="64:64">
      <c r="BL12889" s="69"/>
    </row>
    <row r="12890" spans="64:64">
      <c r="BL12890" s="69"/>
    </row>
    <row r="12891" spans="64:64">
      <c r="BL12891" s="69"/>
    </row>
    <row r="12892" spans="64:64">
      <c r="BL12892" s="69"/>
    </row>
    <row r="12893" spans="64:64">
      <c r="BL12893" s="69"/>
    </row>
    <row r="12894" spans="64:64">
      <c r="BL12894" s="69"/>
    </row>
    <row r="12895" spans="64:64">
      <c r="BL12895" s="69"/>
    </row>
    <row r="12896" spans="64:64">
      <c r="BL12896" s="69"/>
    </row>
    <row r="12897" spans="64:64">
      <c r="BL12897" s="69"/>
    </row>
    <row r="12898" spans="64:64">
      <c r="BL12898" s="69"/>
    </row>
    <row r="12899" spans="64:64">
      <c r="BL12899" s="69"/>
    </row>
    <row r="12900" spans="64:64">
      <c r="BL12900" s="69"/>
    </row>
    <row r="12901" spans="64:64">
      <c r="BL12901" s="69"/>
    </row>
    <row r="12902" spans="64:64">
      <c r="BL12902" s="69"/>
    </row>
    <row r="12903" spans="64:64">
      <c r="BL12903" s="69"/>
    </row>
    <row r="12904" spans="64:64">
      <c r="BL12904" s="69"/>
    </row>
    <row r="12905" spans="64:64">
      <c r="BL12905" s="69"/>
    </row>
    <row r="12906" spans="64:64">
      <c r="BL12906" s="69"/>
    </row>
    <row r="12907" spans="64:64">
      <c r="BL12907" s="69"/>
    </row>
    <row r="12908" spans="64:64">
      <c r="BL12908" s="69"/>
    </row>
    <row r="12909" spans="64:64">
      <c r="BL12909" s="69"/>
    </row>
    <row r="12910" spans="64:64">
      <c r="BL12910" s="69"/>
    </row>
    <row r="12911" spans="64:64">
      <c r="BL12911" s="69"/>
    </row>
    <row r="12912" spans="64:64">
      <c r="BL12912" s="69"/>
    </row>
    <row r="12913" spans="64:64">
      <c r="BL12913" s="69"/>
    </row>
    <row r="12914" spans="64:64">
      <c r="BL12914" s="69"/>
    </row>
    <row r="12915" spans="64:64">
      <c r="BL12915" s="69"/>
    </row>
    <row r="12916" spans="64:64">
      <c r="BL12916" s="69"/>
    </row>
    <row r="12917" spans="64:64">
      <c r="BL12917" s="69"/>
    </row>
    <row r="12918" spans="64:64">
      <c r="BL12918" s="69"/>
    </row>
    <row r="12919" spans="64:64">
      <c r="BL12919" s="69"/>
    </row>
    <row r="12920" spans="64:64">
      <c r="BL12920" s="69"/>
    </row>
    <row r="12921" spans="64:64">
      <c r="BL12921" s="69"/>
    </row>
    <row r="12922" spans="64:64">
      <c r="BL12922" s="69"/>
    </row>
    <row r="12923" spans="64:64">
      <c r="BL12923" s="69"/>
    </row>
    <row r="12924" spans="64:64">
      <c r="BL12924" s="69"/>
    </row>
    <row r="12925" spans="64:64">
      <c r="BL12925" s="69"/>
    </row>
    <row r="12926" spans="64:64">
      <c r="BL12926" s="69"/>
    </row>
    <row r="12927" spans="64:64">
      <c r="BL12927" s="69"/>
    </row>
    <row r="12928" spans="64:64">
      <c r="BL12928" s="69"/>
    </row>
    <row r="12929" spans="64:64">
      <c r="BL12929" s="69"/>
    </row>
    <row r="12930" spans="64:64">
      <c r="BL12930" s="69"/>
    </row>
    <row r="12931" spans="64:64">
      <c r="BL12931" s="69"/>
    </row>
    <row r="12932" spans="64:64">
      <c r="BL12932" s="69"/>
    </row>
    <row r="12933" spans="64:64">
      <c r="BL12933" s="69"/>
    </row>
    <row r="12934" spans="64:64">
      <c r="BL12934" s="69"/>
    </row>
    <row r="12935" spans="64:64">
      <c r="BL12935" s="69"/>
    </row>
    <row r="12936" spans="64:64">
      <c r="BL12936" s="69"/>
    </row>
    <row r="12937" spans="64:64">
      <c r="BL12937" s="69"/>
    </row>
    <row r="12938" spans="64:64">
      <c r="BL12938" s="69"/>
    </row>
    <row r="12939" spans="64:64">
      <c r="BL12939" s="69"/>
    </row>
    <row r="12940" spans="64:64">
      <c r="BL12940" s="69"/>
    </row>
    <row r="12941" spans="64:64">
      <c r="BL12941" s="69"/>
    </row>
    <row r="12942" spans="64:64">
      <c r="BL12942" s="69"/>
    </row>
    <row r="12943" spans="64:64">
      <c r="BL12943" s="69"/>
    </row>
    <row r="12944" spans="64:64">
      <c r="BL12944" s="69"/>
    </row>
    <row r="12945" spans="64:64">
      <c r="BL12945" s="69"/>
    </row>
    <row r="12946" spans="64:64">
      <c r="BL12946" s="69"/>
    </row>
    <row r="12947" spans="64:64">
      <c r="BL12947" s="69"/>
    </row>
    <row r="12948" spans="64:64">
      <c r="BL12948" s="69"/>
    </row>
    <row r="12949" spans="64:64">
      <c r="BL12949" s="69"/>
    </row>
    <row r="12950" spans="64:64">
      <c r="BL12950" s="69"/>
    </row>
    <row r="12951" spans="64:64">
      <c r="BL12951" s="69"/>
    </row>
    <row r="12952" spans="64:64">
      <c r="BL12952" s="69"/>
    </row>
    <row r="12953" spans="64:64">
      <c r="BL12953" s="69"/>
    </row>
    <row r="12954" spans="64:64">
      <c r="BL12954" s="69"/>
    </row>
    <row r="12955" spans="64:64">
      <c r="BL12955" s="69"/>
    </row>
    <row r="12956" spans="64:64">
      <c r="BL12956" s="69"/>
    </row>
    <row r="12957" spans="64:64">
      <c r="BL12957" s="69"/>
    </row>
    <row r="12958" spans="64:64">
      <c r="BL12958" s="69"/>
    </row>
    <row r="12959" spans="64:64">
      <c r="BL12959" s="69"/>
    </row>
    <row r="12960" spans="64:64">
      <c r="BL12960" s="69"/>
    </row>
    <row r="12961" spans="64:64">
      <c r="BL12961" s="69"/>
    </row>
    <row r="12962" spans="64:64">
      <c r="BL12962" s="69"/>
    </row>
    <row r="12963" spans="64:64">
      <c r="BL12963" s="69"/>
    </row>
    <row r="12964" spans="64:64">
      <c r="BL12964" s="69"/>
    </row>
    <row r="12965" spans="64:64">
      <c r="BL12965" s="69"/>
    </row>
    <row r="12966" spans="64:64">
      <c r="BL12966" s="69"/>
    </row>
    <row r="12967" spans="64:64">
      <c r="BL12967" s="69"/>
    </row>
    <row r="12968" spans="64:64">
      <c r="BL12968" s="69"/>
    </row>
    <row r="12969" spans="64:64">
      <c r="BL12969" s="69"/>
    </row>
    <row r="12970" spans="64:64">
      <c r="BL12970" s="69"/>
    </row>
    <row r="12971" spans="64:64">
      <c r="BL12971" s="69"/>
    </row>
    <row r="12972" spans="64:64">
      <c r="BL12972" s="69"/>
    </row>
    <row r="12973" spans="64:64">
      <c r="BL12973" s="69"/>
    </row>
    <row r="12974" spans="64:64">
      <c r="BL12974" s="69"/>
    </row>
    <row r="12975" spans="64:64">
      <c r="BL12975" s="69"/>
    </row>
    <row r="12976" spans="64:64">
      <c r="BL12976" s="69"/>
    </row>
    <row r="12977" spans="64:64">
      <c r="BL12977" s="69"/>
    </row>
    <row r="12978" spans="64:64">
      <c r="BL12978" s="69"/>
    </row>
    <row r="12979" spans="64:64">
      <c r="BL12979" s="69"/>
    </row>
    <row r="12980" spans="64:64">
      <c r="BL12980" s="69"/>
    </row>
    <row r="12981" spans="64:64">
      <c r="BL12981" s="69"/>
    </row>
    <row r="12982" spans="64:64">
      <c r="BL12982" s="69"/>
    </row>
    <row r="12983" spans="64:64">
      <c r="BL12983" s="69"/>
    </row>
    <row r="12984" spans="64:64">
      <c r="BL12984" s="69"/>
    </row>
    <row r="12985" spans="64:64">
      <c r="BL12985" s="69"/>
    </row>
    <row r="12986" spans="64:64">
      <c r="BL12986" s="69"/>
    </row>
    <row r="12987" spans="64:64">
      <c r="BL12987" s="69"/>
    </row>
    <row r="12988" spans="64:64">
      <c r="BL12988" s="69"/>
    </row>
    <row r="12989" spans="64:64">
      <c r="BL12989" s="69"/>
    </row>
    <row r="12990" spans="64:64">
      <c r="BL12990" s="69"/>
    </row>
    <row r="12991" spans="64:64">
      <c r="BL12991" s="69"/>
    </row>
    <row r="12992" spans="64:64">
      <c r="BL12992" s="69"/>
    </row>
    <row r="12993" spans="64:64">
      <c r="BL12993" s="69"/>
    </row>
    <row r="12994" spans="64:64">
      <c r="BL12994" s="69"/>
    </row>
    <row r="12995" spans="64:64">
      <c r="BL12995" s="69"/>
    </row>
    <row r="12996" spans="64:64">
      <c r="BL12996" s="69"/>
    </row>
    <row r="12997" spans="64:64">
      <c r="BL12997" s="69"/>
    </row>
    <row r="12998" spans="64:64">
      <c r="BL12998" s="69"/>
    </row>
    <row r="12999" spans="64:64">
      <c r="BL12999" s="69"/>
    </row>
    <row r="13000" spans="64:64">
      <c r="BL13000" s="69"/>
    </row>
    <row r="13001" spans="64:64">
      <c r="BL13001" s="69"/>
    </row>
    <row r="13002" spans="64:64">
      <c r="BL13002" s="69"/>
    </row>
    <row r="13003" spans="64:64">
      <c r="BL13003" s="69"/>
    </row>
    <row r="13004" spans="64:64">
      <c r="BL13004" s="69"/>
    </row>
    <row r="13005" spans="64:64">
      <c r="BL13005" s="69"/>
    </row>
    <row r="13006" spans="64:64">
      <c r="BL13006" s="69"/>
    </row>
    <row r="13007" spans="64:64">
      <c r="BL13007" s="69"/>
    </row>
    <row r="13008" spans="64:64">
      <c r="BL13008" s="69"/>
    </row>
    <row r="13009" spans="64:64">
      <c r="BL13009" s="69"/>
    </row>
    <row r="13010" spans="64:64">
      <c r="BL13010" s="69"/>
    </row>
    <row r="13011" spans="64:64">
      <c r="BL13011" s="69"/>
    </row>
    <row r="13012" spans="64:64">
      <c r="BL13012" s="69"/>
    </row>
    <row r="13013" spans="64:64">
      <c r="BL13013" s="69"/>
    </row>
    <row r="13014" spans="64:64">
      <c r="BL13014" s="69"/>
    </row>
    <row r="13015" spans="64:64">
      <c r="BL13015" s="69"/>
    </row>
    <row r="13016" spans="64:64">
      <c r="BL13016" s="69"/>
    </row>
    <row r="13017" spans="64:64">
      <c r="BL13017" s="69"/>
    </row>
    <row r="13018" spans="64:64">
      <c r="BL13018" s="69"/>
    </row>
    <row r="13019" spans="64:64">
      <c r="BL13019" s="69"/>
    </row>
    <row r="13020" spans="64:64">
      <c r="BL13020" s="69"/>
    </row>
    <row r="13021" spans="64:64">
      <c r="BL13021" s="69"/>
    </row>
    <row r="13022" spans="64:64">
      <c r="BL13022" s="69"/>
    </row>
    <row r="13023" spans="64:64">
      <c r="BL13023" s="69"/>
    </row>
    <row r="13024" spans="64:64">
      <c r="BL13024" s="69"/>
    </row>
    <row r="13025" spans="64:64">
      <c r="BL13025" s="69"/>
    </row>
    <row r="13026" spans="64:64">
      <c r="BL13026" s="69"/>
    </row>
    <row r="13027" spans="64:64">
      <c r="BL13027" s="69"/>
    </row>
    <row r="13028" spans="64:64">
      <c r="BL13028" s="69"/>
    </row>
    <row r="13029" spans="64:64">
      <c r="BL13029" s="69"/>
    </row>
    <row r="13030" spans="64:64">
      <c r="BL13030" s="69"/>
    </row>
    <row r="13031" spans="64:64">
      <c r="BL13031" s="69"/>
    </row>
    <row r="13032" spans="64:64">
      <c r="BL13032" s="69"/>
    </row>
    <row r="13033" spans="64:64">
      <c r="BL13033" s="69"/>
    </row>
    <row r="13034" spans="64:64">
      <c r="BL13034" s="69"/>
    </row>
    <row r="13035" spans="64:64">
      <c r="BL13035" s="69"/>
    </row>
    <row r="13036" spans="64:64">
      <c r="BL13036" s="69"/>
    </row>
    <row r="13037" spans="64:64">
      <c r="BL13037" s="69"/>
    </row>
    <row r="13038" spans="64:64">
      <c r="BL13038" s="69"/>
    </row>
    <row r="13039" spans="64:64">
      <c r="BL13039" s="69"/>
    </row>
    <row r="13040" spans="64:64">
      <c r="BL13040" s="69"/>
    </row>
    <row r="13041" spans="64:64">
      <c r="BL13041" s="69"/>
    </row>
    <row r="13042" spans="64:64">
      <c r="BL13042" s="69"/>
    </row>
    <row r="13043" spans="64:64">
      <c r="BL13043" s="69"/>
    </row>
    <row r="13044" spans="64:64">
      <c r="BL13044" s="69"/>
    </row>
    <row r="13045" spans="64:64">
      <c r="BL13045" s="69"/>
    </row>
    <row r="13046" spans="64:64">
      <c r="BL13046" s="69"/>
    </row>
    <row r="13047" spans="64:64">
      <c r="BL13047" s="69"/>
    </row>
    <row r="13048" spans="64:64">
      <c r="BL13048" s="69"/>
    </row>
    <row r="13049" spans="64:64">
      <c r="BL13049" s="69"/>
    </row>
    <row r="13050" spans="64:64">
      <c r="BL13050" s="69"/>
    </row>
    <row r="13051" spans="64:64">
      <c r="BL13051" s="69"/>
    </row>
    <row r="13052" spans="64:64">
      <c r="BL13052" s="69"/>
    </row>
    <row r="13053" spans="64:64">
      <c r="BL13053" s="69"/>
    </row>
    <row r="13054" spans="64:64">
      <c r="BL13054" s="69"/>
    </row>
    <row r="13055" spans="64:64">
      <c r="BL13055" s="69"/>
    </row>
    <row r="13056" spans="64:64">
      <c r="BL13056" s="69"/>
    </row>
    <row r="13057" spans="64:64">
      <c r="BL13057" s="69"/>
    </row>
    <row r="13058" spans="64:64">
      <c r="BL13058" s="69"/>
    </row>
    <row r="13059" spans="64:64">
      <c r="BL13059" s="69"/>
    </row>
    <row r="13060" spans="64:64">
      <c r="BL13060" s="69"/>
    </row>
    <row r="13061" spans="64:64">
      <c r="BL13061" s="69"/>
    </row>
    <row r="13062" spans="64:64">
      <c r="BL13062" s="69"/>
    </row>
    <row r="13063" spans="64:64">
      <c r="BL13063" s="69"/>
    </row>
    <row r="13064" spans="64:64">
      <c r="BL13064" s="69"/>
    </row>
    <row r="13065" spans="64:64">
      <c r="BL13065" s="69"/>
    </row>
    <row r="13066" spans="64:64">
      <c r="BL13066" s="69"/>
    </row>
    <row r="13067" spans="64:64">
      <c r="BL13067" s="69"/>
    </row>
    <row r="13068" spans="64:64">
      <c r="BL13068" s="69"/>
    </row>
    <row r="13069" spans="64:64">
      <c r="BL13069" s="69"/>
    </row>
    <row r="13070" spans="64:64">
      <c r="BL13070" s="69"/>
    </row>
    <row r="13071" spans="64:64">
      <c r="BL13071" s="69"/>
    </row>
    <row r="13072" spans="64:64">
      <c r="BL13072" s="69"/>
    </row>
    <row r="13073" spans="64:64">
      <c r="BL13073" s="69"/>
    </row>
    <row r="13074" spans="64:64">
      <c r="BL13074" s="69"/>
    </row>
    <row r="13075" spans="64:64">
      <c r="BL13075" s="69"/>
    </row>
    <row r="13076" spans="64:64">
      <c r="BL13076" s="69"/>
    </row>
    <row r="13077" spans="64:64">
      <c r="BL13077" s="69"/>
    </row>
    <row r="13078" spans="64:64">
      <c r="BL13078" s="69"/>
    </row>
    <row r="13079" spans="64:64">
      <c r="BL13079" s="69"/>
    </row>
    <row r="13080" spans="64:64">
      <c r="BL13080" s="69"/>
    </row>
    <row r="13081" spans="64:64">
      <c r="BL13081" s="69"/>
    </row>
    <row r="13082" spans="64:64">
      <c r="BL13082" s="69"/>
    </row>
    <row r="13083" spans="64:64">
      <c r="BL13083" s="69"/>
    </row>
    <row r="13084" spans="64:64">
      <c r="BL13084" s="69"/>
    </row>
    <row r="13085" spans="64:64">
      <c r="BL13085" s="69"/>
    </row>
    <row r="13086" spans="64:64">
      <c r="BL13086" s="69"/>
    </row>
    <row r="13087" spans="64:64">
      <c r="BL13087" s="69"/>
    </row>
    <row r="13088" spans="64:64">
      <c r="BL13088" s="69"/>
    </row>
    <row r="13089" spans="64:64">
      <c r="BL13089" s="69"/>
    </row>
    <row r="13090" spans="64:64">
      <c r="BL13090" s="69"/>
    </row>
    <row r="13091" spans="64:64">
      <c r="BL13091" s="69"/>
    </row>
    <row r="13092" spans="64:64">
      <c r="BL13092" s="69"/>
    </row>
    <row r="13093" spans="64:64">
      <c r="BL13093" s="69"/>
    </row>
    <row r="13094" spans="64:64">
      <c r="BL13094" s="69"/>
    </row>
    <row r="13095" spans="64:64">
      <c r="BL13095" s="69"/>
    </row>
    <row r="13096" spans="64:64">
      <c r="BL13096" s="69"/>
    </row>
    <row r="13097" spans="64:64">
      <c r="BL13097" s="69"/>
    </row>
    <row r="13098" spans="64:64">
      <c r="BL13098" s="69"/>
    </row>
    <row r="13099" spans="64:64">
      <c r="BL13099" s="69"/>
    </row>
    <row r="13100" spans="64:64">
      <c r="BL13100" s="69"/>
    </row>
    <row r="13101" spans="64:64">
      <c r="BL13101" s="69"/>
    </row>
    <row r="13102" spans="64:64">
      <c r="BL13102" s="69"/>
    </row>
    <row r="13103" spans="64:64">
      <c r="BL13103" s="69"/>
    </row>
    <row r="13104" spans="64:64">
      <c r="BL13104" s="69"/>
    </row>
    <row r="13105" spans="64:64">
      <c r="BL13105" s="69"/>
    </row>
    <row r="13106" spans="64:64">
      <c r="BL13106" s="69"/>
    </row>
    <row r="13107" spans="64:64">
      <c r="BL13107" s="69"/>
    </row>
    <row r="13108" spans="64:64">
      <c r="BL13108" s="69"/>
    </row>
    <row r="13109" spans="64:64">
      <c r="BL13109" s="69"/>
    </row>
    <row r="13110" spans="64:64">
      <c r="BL13110" s="69"/>
    </row>
    <row r="13111" spans="64:64">
      <c r="BL13111" s="69"/>
    </row>
    <row r="13112" spans="64:64">
      <c r="BL13112" s="69"/>
    </row>
    <row r="13113" spans="64:64">
      <c r="BL13113" s="69"/>
    </row>
    <row r="13114" spans="64:64">
      <c r="BL13114" s="69"/>
    </row>
    <row r="13115" spans="64:64">
      <c r="BL13115" s="69"/>
    </row>
    <row r="13116" spans="64:64">
      <c r="BL13116" s="69"/>
    </row>
    <row r="13117" spans="64:64">
      <c r="BL13117" s="69"/>
    </row>
    <row r="13118" spans="64:64">
      <c r="BL13118" s="69"/>
    </row>
    <row r="13119" spans="64:64">
      <c r="BL13119" s="69"/>
    </row>
    <row r="13120" spans="64:64">
      <c r="BL13120" s="69"/>
    </row>
    <row r="13121" spans="64:64">
      <c r="BL13121" s="69"/>
    </row>
    <row r="13122" spans="64:64">
      <c r="BL13122" s="69"/>
    </row>
    <row r="13123" spans="64:64">
      <c r="BL13123" s="69"/>
    </row>
    <row r="13124" spans="64:64">
      <c r="BL13124" s="69"/>
    </row>
    <row r="13125" spans="64:64">
      <c r="BL13125" s="69"/>
    </row>
    <row r="13126" spans="64:64">
      <c r="BL13126" s="69"/>
    </row>
    <row r="13127" spans="64:64">
      <c r="BL13127" s="69"/>
    </row>
    <row r="13128" spans="64:64">
      <c r="BL13128" s="69"/>
    </row>
    <row r="13129" spans="64:64">
      <c r="BL13129" s="69"/>
    </row>
    <row r="13130" spans="64:64">
      <c r="BL13130" s="69"/>
    </row>
    <row r="13131" spans="64:64">
      <c r="BL13131" s="69"/>
    </row>
    <row r="13132" spans="64:64">
      <c r="BL13132" s="69"/>
    </row>
    <row r="13133" spans="64:64">
      <c r="BL13133" s="69"/>
    </row>
    <row r="13134" spans="64:64">
      <c r="BL13134" s="69"/>
    </row>
    <row r="13135" spans="64:64">
      <c r="BL13135" s="69"/>
    </row>
    <row r="13136" spans="64:64">
      <c r="BL13136" s="69"/>
    </row>
    <row r="13137" spans="64:64">
      <c r="BL13137" s="69"/>
    </row>
    <row r="13138" spans="64:64">
      <c r="BL13138" s="69"/>
    </row>
    <row r="13139" spans="64:64">
      <c r="BL13139" s="69"/>
    </row>
    <row r="13140" spans="64:64">
      <c r="BL13140" s="69"/>
    </row>
    <row r="13141" spans="64:64">
      <c r="BL13141" s="69"/>
    </row>
    <row r="13142" spans="64:64">
      <c r="BL13142" s="69"/>
    </row>
    <row r="13143" spans="64:64">
      <c r="BL13143" s="69"/>
    </row>
    <row r="13144" spans="64:64">
      <c r="BL13144" s="69"/>
    </row>
    <row r="13145" spans="64:64">
      <c r="BL13145" s="69"/>
    </row>
    <row r="13146" spans="64:64">
      <c r="BL13146" s="69"/>
    </row>
    <row r="13147" spans="64:64">
      <c r="BL13147" s="69"/>
    </row>
    <row r="13148" spans="64:64">
      <c r="BL13148" s="69"/>
    </row>
    <row r="13149" spans="64:64">
      <c r="BL13149" s="69"/>
    </row>
    <row r="13150" spans="64:64">
      <c r="BL13150" s="69"/>
    </row>
    <row r="13151" spans="64:64">
      <c r="BL13151" s="69"/>
    </row>
    <row r="13152" spans="64:64">
      <c r="BL13152" s="69"/>
    </row>
    <row r="13153" spans="64:64">
      <c r="BL13153" s="69"/>
    </row>
    <row r="13154" spans="64:64">
      <c r="BL13154" s="69"/>
    </row>
    <row r="13155" spans="64:64">
      <c r="BL13155" s="69"/>
    </row>
    <row r="13156" spans="64:64">
      <c r="BL13156" s="69"/>
    </row>
    <row r="13157" spans="64:64">
      <c r="BL13157" s="69"/>
    </row>
    <row r="13158" spans="64:64">
      <c r="BL13158" s="69"/>
    </row>
    <row r="13159" spans="64:64">
      <c r="BL13159" s="69"/>
    </row>
    <row r="13160" spans="64:64">
      <c r="BL13160" s="69"/>
    </row>
    <row r="13161" spans="64:64">
      <c r="BL13161" s="69"/>
    </row>
    <row r="13162" spans="64:64">
      <c r="BL13162" s="69"/>
    </row>
    <row r="13163" spans="64:64">
      <c r="BL13163" s="69"/>
    </row>
    <row r="13164" spans="64:64">
      <c r="BL13164" s="69"/>
    </row>
    <row r="13165" spans="64:64">
      <c r="BL13165" s="69"/>
    </row>
    <row r="13166" spans="64:64">
      <c r="BL13166" s="69"/>
    </row>
    <row r="13167" spans="64:64">
      <c r="BL13167" s="69"/>
    </row>
    <row r="13168" spans="64:64">
      <c r="BL13168" s="69"/>
    </row>
    <row r="13169" spans="64:64">
      <c r="BL13169" s="69"/>
    </row>
    <row r="13170" spans="64:64">
      <c r="BL13170" s="69"/>
    </row>
    <row r="13171" spans="64:64">
      <c r="BL13171" s="69"/>
    </row>
    <row r="13172" spans="64:64">
      <c r="BL13172" s="69"/>
    </row>
    <row r="13173" spans="64:64">
      <c r="BL13173" s="69"/>
    </row>
    <row r="13174" spans="64:64">
      <c r="BL13174" s="69"/>
    </row>
    <row r="13175" spans="64:64">
      <c r="BL13175" s="69"/>
    </row>
    <row r="13176" spans="64:64">
      <c r="BL13176" s="69"/>
    </row>
    <row r="13177" spans="64:64">
      <c r="BL13177" s="69"/>
    </row>
    <row r="13178" spans="64:64">
      <c r="BL13178" s="69"/>
    </row>
    <row r="13179" spans="64:64">
      <c r="BL13179" s="69"/>
    </row>
    <row r="13180" spans="64:64">
      <c r="BL13180" s="69"/>
    </row>
    <row r="13181" spans="64:64">
      <c r="BL13181" s="69"/>
    </row>
    <row r="13182" spans="64:64">
      <c r="BL13182" s="69"/>
    </row>
    <row r="13183" spans="64:64">
      <c r="BL13183" s="69"/>
    </row>
    <row r="13184" spans="64:64">
      <c r="BL13184" s="69"/>
    </row>
    <row r="13185" spans="64:64">
      <c r="BL13185" s="69"/>
    </row>
    <row r="13186" spans="64:64">
      <c r="BL13186" s="69"/>
    </row>
    <row r="13187" spans="64:64">
      <c r="BL13187" s="69"/>
    </row>
    <row r="13188" spans="64:64">
      <c r="BL13188" s="69"/>
    </row>
    <row r="13189" spans="64:64">
      <c r="BL13189" s="69"/>
    </row>
    <row r="13190" spans="64:64">
      <c r="BL13190" s="69"/>
    </row>
    <row r="13191" spans="64:64">
      <c r="BL13191" s="69"/>
    </row>
    <row r="13192" spans="64:64">
      <c r="BL13192" s="69"/>
    </row>
    <row r="13193" spans="64:64">
      <c r="BL13193" s="69"/>
    </row>
    <row r="13194" spans="64:64">
      <c r="BL13194" s="69"/>
    </row>
    <row r="13195" spans="64:64">
      <c r="BL13195" s="69"/>
    </row>
    <row r="13196" spans="64:64">
      <c r="BL13196" s="69"/>
    </row>
    <row r="13197" spans="64:64">
      <c r="BL13197" s="69"/>
    </row>
    <row r="13198" spans="64:64">
      <c r="BL13198" s="69"/>
    </row>
    <row r="13199" spans="64:64">
      <c r="BL13199" s="69"/>
    </row>
    <row r="13200" spans="64:64">
      <c r="BL13200" s="69"/>
    </row>
    <row r="13201" spans="64:64">
      <c r="BL13201" s="69"/>
    </row>
    <row r="13202" spans="64:64">
      <c r="BL13202" s="69"/>
    </row>
    <row r="13203" spans="64:64">
      <c r="BL13203" s="69"/>
    </row>
    <row r="13204" spans="64:64">
      <c r="BL13204" s="69"/>
    </row>
    <row r="13205" spans="64:64">
      <c r="BL13205" s="69"/>
    </row>
    <row r="13206" spans="64:64">
      <c r="BL13206" s="69"/>
    </row>
    <row r="13207" spans="64:64">
      <c r="BL13207" s="69"/>
    </row>
    <row r="13208" spans="64:64">
      <c r="BL13208" s="69"/>
    </row>
    <row r="13209" spans="64:64">
      <c r="BL13209" s="69"/>
    </row>
    <row r="13210" spans="64:64">
      <c r="BL13210" s="69"/>
    </row>
    <row r="13211" spans="64:64">
      <c r="BL13211" s="69"/>
    </row>
    <row r="13212" spans="64:64">
      <c r="BL13212" s="69"/>
    </row>
    <row r="13213" spans="64:64">
      <c r="BL13213" s="69"/>
    </row>
    <row r="13214" spans="64:64">
      <c r="BL13214" s="69"/>
    </row>
    <row r="13215" spans="64:64">
      <c r="BL13215" s="69"/>
    </row>
    <row r="13216" spans="64:64">
      <c r="BL13216" s="69"/>
    </row>
    <row r="13217" spans="64:64">
      <c r="BL13217" s="69"/>
    </row>
    <row r="13218" spans="64:64">
      <c r="BL13218" s="69"/>
    </row>
    <row r="13219" spans="64:64">
      <c r="BL13219" s="69"/>
    </row>
    <row r="13220" spans="64:64">
      <c r="BL13220" s="69"/>
    </row>
    <row r="13221" spans="64:64">
      <c r="BL13221" s="69"/>
    </row>
    <row r="13222" spans="64:64">
      <c r="BL13222" s="69"/>
    </row>
    <row r="13223" spans="64:64">
      <c r="BL13223" s="69"/>
    </row>
    <row r="13224" spans="64:64">
      <c r="BL13224" s="69"/>
    </row>
    <row r="13225" spans="64:64">
      <c r="BL13225" s="69"/>
    </row>
    <row r="13226" spans="64:64">
      <c r="BL13226" s="69"/>
    </row>
    <row r="13227" spans="64:64">
      <c r="BL13227" s="69"/>
    </row>
    <row r="13228" spans="64:64">
      <c r="BL13228" s="69"/>
    </row>
    <row r="13229" spans="64:64">
      <c r="BL13229" s="69"/>
    </row>
    <row r="13230" spans="64:64">
      <c r="BL13230" s="69"/>
    </row>
    <row r="13231" spans="64:64">
      <c r="BL13231" s="69"/>
    </row>
    <row r="13232" spans="64:64">
      <c r="BL13232" s="69"/>
    </row>
    <row r="13233" spans="64:64">
      <c r="BL13233" s="69"/>
    </row>
    <row r="13234" spans="64:64">
      <c r="BL13234" s="69"/>
    </row>
    <row r="13235" spans="64:64">
      <c r="BL13235" s="69"/>
    </row>
    <row r="13236" spans="64:64">
      <c r="BL13236" s="69"/>
    </row>
    <row r="13237" spans="64:64">
      <c r="BL13237" s="69"/>
    </row>
    <row r="13238" spans="64:64">
      <c r="BL13238" s="69"/>
    </row>
    <row r="13239" spans="64:64">
      <c r="BL13239" s="69"/>
    </row>
    <row r="13240" spans="64:64">
      <c r="BL13240" s="69"/>
    </row>
    <row r="13241" spans="64:64">
      <c r="BL13241" s="69"/>
    </row>
    <row r="13242" spans="64:64">
      <c r="BL13242" s="69"/>
    </row>
    <row r="13243" spans="64:64">
      <c r="BL13243" s="69"/>
    </row>
    <row r="13244" spans="64:64">
      <c r="BL13244" s="69"/>
    </row>
    <row r="13245" spans="64:64">
      <c r="BL13245" s="69"/>
    </row>
    <row r="13246" spans="64:64">
      <c r="BL13246" s="69"/>
    </row>
    <row r="13247" spans="64:64">
      <c r="BL13247" s="69"/>
    </row>
    <row r="13248" spans="64:64">
      <c r="BL13248" s="69"/>
    </row>
    <row r="13249" spans="64:64">
      <c r="BL13249" s="69"/>
    </row>
    <row r="13250" spans="64:64">
      <c r="BL13250" s="69"/>
    </row>
    <row r="13251" spans="64:64">
      <c r="BL13251" s="69"/>
    </row>
    <row r="13252" spans="64:64">
      <c r="BL13252" s="69"/>
    </row>
    <row r="13253" spans="64:64">
      <c r="BL13253" s="69"/>
    </row>
    <row r="13254" spans="64:64">
      <c r="BL13254" s="69"/>
    </row>
    <row r="13255" spans="64:64">
      <c r="BL13255" s="69"/>
    </row>
    <row r="13256" spans="64:64">
      <c r="BL13256" s="69"/>
    </row>
    <row r="13257" spans="64:64">
      <c r="BL13257" s="69"/>
    </row>
    <row r="13258" spans="64:64">
      <c r="BL13258" s="69"/>
    </row>
    <row r="13259" spans="64:64">
      <c r="BL13259" s="69"/>
    </row>
    <row r="13260" spans="64:64">
      <c r="BL13260" s="69"/>
    </row>
    <row r="13261" spans="64:64">
      <c r="BL13261" s="69"/>
    </row>
    <row r="13262" spans="64:64">
      <c r="BL13262" s="69"/>
    </row>
    <row r="13263" spans="64:64">
      <c r="BL13263" s="69"/>
    </row>
    <row r="13264" spans="64:64">
      <c r="BL13264" s="69"/>
    </row>
    <row r="13265" spans="64:64">
      <c r="BL13265" s="69"/>
    </row>
    <row r="13266" spans="64:64">
      <c r="BL13266" s="69"/>
    </row>
    <row r="13267" spans="64:64">
      <c r="BL13267" s="69"/>
    </row>
    <row r="13268" spans="64:64">
      <c r="BL13268" s="69"/>
    </row>
    <row r="13269" spans="64:64">
      <c r="BL13269" s="69"/>
    </row>
    <row r="13270" spans="64:64">
      <c r="BL13270" s="69"/>
    </row>
    <row r="13271" spans="64:64">
      <c r="BL13271" s="69"/>
    </row>
    <row r="13272" spans="64:64">
      <c r="BL13272" s="69"/>
    </row>
    <row r="13273" spans="64:64">
      <c r="BL13273" s="69"/>
    </row>
    <row r="13274" spans="64:64">
      <c r="BL13274" s="69"/>
    </row>
    <row r="13275" spans="64:64">
      <c r="BL13275" s="69"/>
    </row>
    <row r="13276" spans="64:64">
      <c r="BL13276" s="69"/>
    </row>
    <row r="13277" spans="64:64">
      <c r="BL13277" s="69"/>
    </row>
    <row r="13278" spans="64:64">
      <c r="BL13278" s="69"/>
    </row>
    <row r="13279" spans="64:64">
      <c r="BL13279" s="69"/>
    </row>
    <row r="13280" spans="64:64">
      <c r="BL13280" s="69"/>
    </row>
    <row r="13281" spans="64:64">
      <c r="BL13281" s="69"/>
    </row>
    <row r="13282" spans="64:64">
      <c r="BL13282" s="69"/>
    </row>
    <row r="13283" spans="64:64">
      <c r="BL13283" s="69"/>
    </row>
    <row r="13284" spans="64:64">
      <c r="BL13284" s="69"/>
    </row>
    <row r="13285" spans="64:64">
      <c r="BL13285" s="69"/>
    </row>
    <row r="13286" spans="64:64">
      <c r="BL13286" s="69"/>
    </row>
    <row r="13287" spans="64:64">
      <c r="BL13287" s="69"/>
    </row>
    <row r="13288" spans="64:64">
      <c r="BL13288" s="69"/>
    </row>
    <row r="13289" spans="64:64">
      <c r="BL13289" s="69"/>
    </row>
    <row r="13290" spans="64:64">
      <c r="BL13290" s="69"/>
    </row>
    <row r="13291" spans="64:64">
      <c r="BL13291" s="69"/>
    </row>
    <row r="13292" spans="64:64">
      <c r="BL13292" s="69"/>
    </row>
    <row r="13293" spans="64:64">
      <c r="BL13293" s="69"/>
    </row>
    <row r="13294" spans="64:64">
      <c r="BL13294" s="69"/>
    </row>
    <row r="13295" spans="64:64">
      <c r="BL13295" s="69"/>
    </row>
    <row r="13296" spans="64:64">
      <c r="BL13296" s="69"/>
    </row>
    <row r="13297" spans="64:64">
      <c r="BL13297" s="69"/>
    </row>
    <row r="13298" spans="64:64">
      <c r="BL13298" s="69"/>
    </row>
    <row r="13299" spans="64:64">
      <c r="BL13299" s="69"/>
    </row>
    <row r="13300" spans="64:64">
      <c r="BL13300" s="69"/>
    </row>
    <row r="13301" spans="64:64">
      <c r="BL13301" s="69"/>
    </row>
    <row r="13302" spans="64:64">
      <c r="BL13302" s="69"/>
    </row>
    <row r="13303" spans="64:64">
      <c r="BL13303" s="69"/>
    </row>
    <row r="13304" spans="64:64">
      <c r="BL13304" s="69"/>
    </row>
    <row r="13305" spans="64:64">
      <c r="BL13305" s="69"/>
    </row>
    <row r="13306" spans="64:64">
      <c r="BL13306" s="69"/>
    </row>
    <row r="13307" spans="64:64">
      <c r="BL13307" s="69"/>
    </row>
    <row r="13308" spans="64:64">
      <c r="BL13308" s="69"/>
    </row>
    <row r="13309" spans="64:64">
      <c r="BL13309" s="69"/>
    </row>
    <row r="13310" spans="64:64">
      <c r="BL13310" s="69"/>
    </row>
    <row r="13311" spans="64:64">
      <c r="BL13311" s="69"/>
    </row>
    <row r="13312" spans="64:64">
      <c r="BL13312" s="69"/>
    </row>
    <row r="13313" spans="64:64">
      <c r="BL13313" s="69"/>
    </row>
    <row r="13314" spans="64:64">
      <c r="BL13314" s="69"/>
    </row>
    <row r="13315" spans="64:64">
      <c r="BL13315" s="69"/>
    </row>
    <row r="13316" spans="64:64">
      <c r="BL13316" s="69"/>
    </row>
    <row r="13317" spans="64:64">
      <c r="BL13317" s="69"/>
    </row>
    <row r="13318" spans="64:64">
      <c r="BL13318" s="69"/>
    </row>
    <row r="13319" spans="64:64">
      <c r="BL13319" s="69"/>
    </row>
    <row r="13320" spans="64:64">
      <c r="BL13320" s="69"/>
    </row>
    <row r="13321" spans="64:64">
      <c r="BL13321" s="69"/>
    </row>
    <row r="13322" spans="64:64">
      <c r="BL13322" s="69"/>
    </row>
    <row r="13323" spans="64:64">
      <c r="BL13323" s="69"/>
    </row>
    <row r="13324" spans="64:64">
      <c r="BL13324" s="69"/>
    </row>
    <row r="13325" spans="64:64">
      <c r="BL13325" s="69"/>
    </row>
    <row r="13326" spans="64:64">
      <c r="BL13326" s="69"/>
    </row>
    <row r="13327" spans="64:64">
      <c r="BL13327" s="69"/>
    </row>
    <row r="13328" spans="64:64">
      <c r="BL13328" s="69"/>
    </row>
    <row r="13329" spans="64:64">
      <c r="BL13329" s="69"/>
    </row>
    <row r="13330" spans="64:64">
      <c r="BL13330" s="69"/>
    </row>
    <row r="13331" spans="64:64">
      <c r="BL13331" s="69"/>
    </row>
    <row r="13332" spans="64:64">
      <c r="BL13332" s="69"/>
    </row>
    <row r="13333" spans="64:64">
      <c r="BL13333" s="69"/>
    </row>
    <row r="13334" spans="64:64">
      <c r="BL13334" s="69"/>
    </row>
    <row r="13335" spans="64:64">
      <c r="BL13335" s="69"/>
    </row>
    <row r="13336" spans="64:64">
      <c r="BL13336" s="69"/>
    </row>
    <row r="13337" spans="64:64">
      <c r="BL13337" s="69"/>
    </row>
    <row r="13338" spans="64:64">
      <c r="BL13338" s="69"/>
    </row>
    <row r="13339" spans="64:64">
      <c r="BL13339" s="69"/>
    </row>
    <row r="13340" spans="64:64">
      <c r="BL13340" s="69"/>
    </row>
    <row r="13341" spans="64:64">
      <c r="BL13341" s="69"/>
    </row>
    <row r="13342" spans="64:64">
      <c r="BL13342" s="69"/>
    </row>
    <row r="13343" spans="64:64">
      <c r="BL13343" s="69"/>
    </row>
    <row r="13344" spans="64:64">
      <c r="BL13344" s="69"/>
    </row>
    <row r="13345" spans="64:64">
      <c r="BL13345" s="69"/>
    </row>
    <row r="13346" spans="64:64">
      <c r="BL13346" s="69"/>
    </row>
    <row r="13347" spans="64:64">
      <c r="BL13347" s="69"/>
    </row>
    <row r="13348" spans="64:64">
      <c r="BL13348" s="69"/>
    </row>
    <row r="13349" spans="64:64">
      <c r="BL13349" s="69"/>
    </row>
    <row r="13350" spans="64:64">
      <c r="BL13350" s="69"/>
    </row>
    <row r="13351" spans="64:64">
      <c r="BL13351" s="69"/>
    </row>
    <row r="13352" spans="64:64">
      <c r="BL13352" s="69"/>
    </row>
    <row r="13353" spans="64:64">
      <c r="BL13353" s="69"/>
    </row>
    <row r="13354" spans="64:64">
      <c r="BL13354" s="69"/>
    </row>
    <row r="13355" spans="64:64">
      <c r="BL13355" s="69"/>
    </row>
    <row r="13356" spans="64:64">
      <c r="BL13356" s="69"/>
    </row>
    <row r="13357" spans="64:64">
      <c r="BL13357" s="69"/>
    </row>
    <row r="13358" spans="64:64">
      <c r="BL13358" s="69"/>
    </row>
    <row r="13359" spans="64:64">
      <c r="BL13359" s="69"/>
    </row>
    <row r="13360" spans="64:64">
      <c r="BL13360" s="69"/>
    </row>
    <row r="13361" spans="64:64">
      <c r="BL13361" s="69"/>
    </row>
    <row r="13362" spans="64:64">
      <c r="BL13362" s="69"/>
    </row>
    <row r="13363" spans="64:64">
      <c r="BL13363" s="69"/>
    </row>
    <row r="13364" spans="64:64">
      <c r="BL13364" s="69"/>
    </row>
    <row r="13365" spans="64:64">
      <c r="BL13365" s="69"/>
    </row>
    <row r="13366" spans="64:64">
      <c r="BL13366" s="69"/>
    </row>
    <row r="13367" spans="64:64">
      <c r="BL13367" s="69"/>
    </row>
    <row r="13368" spans="64:64">
      <c r="BL13368" s="69"/>
    </row>
    <row r="13369" spans="64:64">
      <c r="BL13369" s="69"/>
    </row>
    <row r="13370" spans="64:64">
      <c r="BL13370" s="69"/>
    </row>
    <row r="13371" spans="64:64">
      <c r="BL13371" s="69"/>
    </row>
    <row r="13372" spans="64:64">
      <c r="BL13372" s="69"/>
    </row>
    <row r="13373" spans="64:64">
      <c r="BL13373" s="69"/>
    </row>
    <row r="13374" spans="64:64">
      <c r="BL13374" s="69"/>
    </row>
    <row r="13375" spans="64:64">
      <c r="BL13375" s="69"/>
    </row>
    <row r="13376" spans="64:64">
      <c r="BL13376" s="69"/>
    </row>
    <row r="13377" spans="64:64">
      <c r="BL13377" s="69"/>
    </row>
    <row r="13378" spans="64:64">
      <c r="BL13378" s="69"/>
    </row>
    <row r="13379" spans="64:64">
      <c r="BL13379" s="69"/>
    </row>
    <row r="13380" spans="64:64">
      <c r="BL13380" s="69"/>
    </row>
    <row r="13381" spans="64:64">
      <c r="BL13381" s="69"/>
    </row>
    <row r="13382" spans="64:64">
      <c r="BL13382" s="69"/>
    </row>
    <row r="13383" spans="64:64">
      <c r="BL13383" s="69"/>
    </row>
    <row r="13384" spans="64:64">
      <c r="BL13384" s="69"/>
    </row>
    <row r="13385" spans="64:64">
      <c r="BL13385" s="69"/>
    </row>
    <row r="13386" spans="64:64">
      <c r="BL13386" s="69"/>
    </row>
    <row r="13387" spans="64:64">
      <c r="BL13387" s="69"/>
    </row>
    <row r="13388" spans="64:64">
      <c r="BL13388" s="69"/>
    </row>
    <row r="13389" spans="64:64">
      <c r="BL13389" s="69"/>
    </row>
    <row r="13390" spans="64:64">
      <c r="BL13390" s="69"/>
    </row>
    <row r="13391" spans="64:64">
      <c r="BL13391" s="69"/>
    </row>
    <row r="13392" spans="64:64">
      <c r="BL13392" s="69"/>
    </row>
    <row r="13393" spans="64:64">
      <c r="BL13393" s="69"/>
    </row>
    <row r="13394" spans="64:64">
      <c r="BL13394" s="69"/>
    </row>
    <row r="13395" spans="64:64">
      <c r="BL13395" s="69"/>
    </row>
    <row r="13396" spans="64:64">
      <c r="BL13396" s="69"/>
    </row>
    <row r="13397" spans="64:64">
      <c r="BL13397" s="69"/>
    </row>
    <row r="13398" spans="64:64">
      <c r="BL13398" s="69"/>
    </row>
    <row r="13399" spans="64:64">
      <c r="BL13399" s="69"/>
    </row>
    <row r="13400" spans="64:64">
      <c r="BL13400" s="69"/>
    </row>
    <row r="13401" spans="64:64">
      <c r="BL13401" s="69"/>
    </row>
    <row r="13402" spans="64:64">
      <c r="BL13402" s="69"/>
    </row>
    <row r="13403" spans="64:64">
      <c r="BL13403" s="69"/>
    </row>
    <row r="13404" spans="64:64">
      <c r="BL13404" s="69"/>
    </row>
    <row r="13405" spans="64:64">
      <c r="BL13405" s="69"/>
    </row>
    <row r="13406" spans="64:64">
      <c r="BL13406" s="69"/>
    </row>
    <row r="13407" spans="64:64">
      <c r="BL13407" s="69"/>
    </row>
    <row r="13408" spans="64:64">
      <c r="BL13408" s="69"/>
    </row>
    <row r="13409" spans="64:64">
      <c r="BL13409" s="69"/>
    </row>
    <row r="13410" spans="64:64">
      <c r="BL13410" s="69"/>
    </row>
    <row r="13411" spans="64:64">
      <c r="BL13411" s="69"/>
    </row>
    <row r="13412" spans="64:64">
      <c r="BL13412" s="69"/>
    </row>
    <row r="13413" spans="64:64">
      <c r="BL13413" s="69"/>
    </row>
    <row r="13414" spans="64:64">
      <c r="BL13414" s="69"/>
    </row>
    <row r="13415" spans="64:64">
      <c r="BL13415" s="69"/>
    </row>
    <row r="13416" spans="64:64">
      <c r="BL13416" s="69"/>
    </row>
    <row r="13417" spans="64:64">
      <c r="BL13417" s="69"/>
    </row>
    <row r="13418" spans="64:64">
      <c r="BL13418" s="69"/>
    </row>
    <row r="13419" spans="64:64">
      <c r="BL13419" s="69"/>
    </row>
    <row r="13420" spans="64:64">
      <c r="BL13420" s="69"/>
    </row>
    <row r="13421" spans="64:64">
      <c r="BL13421" s="69"/>
    </row>
    <row r="13422" spans="64:64">
      <c r="BL13422" s="69"/>
    </row>
    <row r="13423" spans="64:64">
      <c r="BL13423" s="69"/>
    </row>
    <row r="13424" spans="64:64">
      <c r="BL13424" s="69"/>
    </row>
    <row r="13425" spans="64:64">
      <c r="BL13425" s="69"/>
    </row>
    <row r="13426" spans="64:64">
      <c r="BL13426" s="69"/>
    </row>
    <row r="13427" spans="64:64">
      <c r="BL13427" s="69"/>
    </row>
    <row r="13428" spans="64:64">
      <c r="BL13428" s="69"/>
    </row>
    <row r="13429" spans="64:64">
      <c r="BL13429" s="69"/>
    </row>
    <row r="13430" spans="64:64">
      <c r="BL13430" s="69"/>
    </row>
    <row r="13431" spans="64:64">
      <c r="BL13431" s="69"/>
    </row>
    <row r="13432" spans="64:64">
      <c r="BL13432" s="69"/>
    </row>
    <row r="13433" spans="64:64">
      <c r="BL13433" s="69"/>
    </row>
    <row r="13434" spans="64:64">
      <c r="BL13434" s="69"/>
    </row>
    <row r="13435" spans="64:64">
      <c r="BL13435" s="69"/>
    </row>
    <row r="13436" spans="64:64">
      <c r="BL13436" s="69"/>
    </row>
    <row r="13437" spans="64:64">
      <c r="BL13437" s="69"/>
    </row>
    <row r="13438" spans="64:64">
      <c r="BL13438" s="69"/>
    </row>
    <row r="13439" spans="64:64">
      <c r="BL13439" s="69"/>
    </row>
    <row r="13440" spans="64:64">
      <c r="BL13440" s="69"/>
    </row>
    <row r="13441" spans="64:64">
      <c r="BL13441" s="69"/>
    </row>
    <row r="13442" spans="64:64">
      <c r="BL13442" s="69"/>
    </row>
    <row r="13443" spans="64:64">
      <c r="BL13443" s="69"/>
    </row>
    <row r="13444" spans="64:64">
      <c r="BL13444" s="69"/>
    </row>
    <row r="13445" spans="64:64">
      <c r="BL13445" s="69"/>
    </row>
    <row r="13446" spans="64:64">
      <c r="BL13446" s="69"/>
    </row>
    <row r="13447" spans="64:64">
      <c r="BL13447" s="69"/>
    </row>
    <row r="13448" spans="64:64">
      <c r="BL13448" s="69"/>
    </row>
    <row r="13449" spans="64:64">
      <c r="BL13449" s="69"/>
    </row>
    <row r="13450" spans="64:64">
      <c r="BL13450" s="69"/>
    </row>
    <row r="13451" spans="64:64">
      <c r="BL13451" s="69"/>
    </row>
    <row r="13452" spans="64:64">
      <c r="BL13452" s="69"/>
    </row>
    <row r="13453" spans="64:64">
      <c r="BL13453" s="69"/>
    </row>
    <row r="13454" spans="64:64">
      <c r="BL13454" s="69"/>
    </row>
    <row r="13455" spans="64:64">
      <c r="BL13455" s="69"/>
    </row>
    <row r="13456" spans="64:64">
      <c r="BL13456" s="69"/>
    </row>
    <row r="13457" spans="64:64">
      <c r="BL13457" s="69"/>
    </row>
    <row r="13458" spans="64:64">
      <c r="BL13458" s="69"/>
    </row>
    <row r="13459" spans="64:64">
      <c r="BL13459" s="69"/>
    </row>
    <row r="13460" spans="64:64">
      <c r="BL13460" s="69"/>
    </row>
    <row r="13461" spans="64:64">
      <c r="BL13461" s="69"/>
    </row>
    <row r="13462" spans="64:64">
      <c r="BL13462" s="69"/>
    </row>
    <row r="13463" spans="64:64">
      <c r="BL13463" s="69"/>
    </row>
    <row r="13464" spans="64:64">
      <c r="BL13464" s="69"/>
    </row>
    <row r="13465" spans="64:64">
      <c r="BL13465" s="69"/>
    </row>
    <row r="13466" spans="64:64">
      <c r="BL13466" s="69"/>
    </row>
    <row r="13467" spans="64:64">
      <c r="BL13467" s="69"/>
    </row>
    <row r="13468" spans="64:64">
      <c r="BL13468" s="69"/>
    </row>
    <row r="13469" spans="64:64">
      <c r="BL13469" s="69"/>
    </row>
    <row r="13470" spans="64:64">
      <c r="BL13470" s="69"/>
    </row>
    <row r="13471" spans="64:64">
      <c r="BL13471" s="69"/>
    </row>
    <row r="13472" spans="64:64">
      <c r="BL13472" s="69"/>
    </row>
    <row r="13473" spans="64:64">
      <c r="BL13473" s="69"/>
    </row>
    <row r="13474" spans="64:64">
      <c r="BL13474" s="69"/>
    </row>
    <row r="13475" spans="64:64">
      <c r="BL13475" s="69"/>
    </row>
    <row r="13476" spans="64:64">
      <c r="BL13476" s="69"/>
    </row>
    <row r="13477" spans="64:64">
      <c r="BL13477" s="69"/>
    </row>
    <row r="13478" spans="64:64">
      <c r="BL13478" s="69"/>
    </row>
    <row r="13479" spans="64:64">
      <c r="BL13479" s="69"/>
    </row>
    <row r="13480" spans="64:64">
      <c r="BL13480" s="69"/>
    </row>
    <row r="13481" spans="64:64">
      <c r="BL13481" s="69"/>
    </row>
    <row r="13482" spans="64:64">
      <c r="BL13482" s="69"/>
    </row>
    <row r="13483" spans="64:64">
      <c r="BL13483" s="69"/>
    </row>
    <row r="13484" spans="64:64">
      <c r="BL13484" s="69"/>
    </row>
    <row r="13485" spans="64:64">
      <c r="BL13485" s="69"/>
    </row>
    <row r="13486" spans="64:64">
      <c r="BL13486" s="69"/>
    </row>
    <row r="13487" spans="64:64">
      <c r="BL13487" s="69"/>
    </row>
    <row r="13488" spans="64:64">
      <c r="BL13488" s="69"/>
    </row>
    <row r="13489" spans="64:64">
      <c r="BL13489" s="69"/>
    </row>
    <row r="13490" spans="64:64">
      <c r="BL13490" s="69"/>
    </row>
    <row r="13491" spans="64:64">
      <c r="BL13491" s="69"/>
    </row>
    <row r="13492" spans="64:64">
      <c r="BL13492" s="69"/>
    </row>
    <row r="13493" spans="64:64">
      <c r="BL13493" s="69"/>
    </row>
    <row r="13494" spans="64:64">
      <c r="BL13494" s="69"/>
    </row>
    <row r="13495" spans="64:64">
      <c r="BL13495" s="69"/>
    </row>
    <row r="13496" spans="64:64">
      <c r="BL13496" s="69"/>
    </row>
    <row r="13497" spans="64:64">
      <c r="BL13497" s="69"/>
    </row>
    <row r="13498" spans="64:64">
      <c r="BL13498" s="69"/>
    </row>
    <row r="13499" spans="64:64">
      <c r="BL13499" s="69"/>
    </row>
    <row r="13500" spans="64:64">
      <c r="BL13500" s="69"/>
    </row>
    <row r="13501" spans="64:64">
      <c r="BL13501" s="69"/>
    </row>
    <row r="13502" spans="64:64">
      <c r="BL13502" s="69"/>
    </row>
    <row r="13503" spans="64:64">
      <c r="BL13503" s="69"/>
    </row>
    <row r="13504" spans="64:64">
      <c r="BL13504" s="69"/>
    </row>
    <row r="13505" spans="64:64">
      <c r="BL13505" s="69"/>
    </row>
    <row r="13506" spans="64:64">
      <c r="BL13506" s="69"/>
    </row>
    <row r="13507" spans="64:64">
      <c r="BL13507" s="69"/>
    </row>
    <row r="13508" spans="64:64">
      <c r="BL13508" s="69"/>
    </row>
    <row r="13509" spans="64:64">
      <c r="BL13509" s="69"/>
    </row>
    <row r="13510" spans="64:64">
      <c r="BL13510" s="69"/>
    </row>
    <row r="13511" spans="64:64">
      <c r="BL13511" s="69"/>
    </row>
    <row r="13512" spans="64:64">
      <c r="BL13512" s="69"/>
    </row>
    <row r="13513" spans="64:64">
      <c r="BL13513" s="69"/>
    </row>
    <row r="13514" spans="64:64">
      <c r="BL13514" s="69"/>
    </row>
    <row r="13515" spans="64:64">
      <c r="BL13515" s="69"/>
    </row>
    <row r="13516" spans="64:64">
      <c r="BL13516" s="69"/>
    </row>
    <row r="13517" spans="64:64">
      <c r="BL13517" s="69"/>
    </row>
    <row r="13518" spans="64:64">
      <c r="BL13518" s="69"/>
    </row>
    <row r="13519" spans="64:64">
      <c r="BL13519" s="69"/>
    </row>
    <row r="13520" spans="64:64">
      <c r="BL13520" s="69"/>
    </row>
    <row r="13521" spans="64:64">
      <c r="BL13521" s="69"/>
    </row>
    <row r="13522" spans="64:64">
      <c r="BL13522" s="69"/>
    </row>
    <row r="13523" spans="64:64">
      <c r="BL13523" s="69"/>
    </row>
    <row r="13524" spans="64:64">
      <c r="BL13524" s="69"/>
    </row>
    <row r="13525" spans="64:64">
      <c r="BL13525" s="69"/>
    </row>
    <row r="13526" spans="64:64">
      <c r="BL13526" s="69"/>
    </row>
    <row r="13527" spans="64:64">
      <c r="BL13527" s="69"/>
    </row>
    <row r="13528" spans="64:64">
      <c r="BL13528" s="69"/>
    </row>
    <row r="13529" spans="64:64">
      <c r="BL13529" s="69"/>
    </row>
    <row r="13530" spans="64:64">
      <c r="BL13530" s="69"/>
    </row>
    <row r="13531" spans="64:64">
      <c r="BL13531" s="69"/>
    </row>
    <row r="13532" spans="64:64">
      <c r="BL13532" s="69"/>
    </row>
    <row r="13533" spans="64:64">
      <c r="BL13533" s="69"/>
    </row>
    <row r="13534" spans="64:64">
      <c r="BL13534" s="69"/>
    </row>
    <row r="13535" spans="64:64">
      <c r="BL13535" s="69"/>
    </row>
    <row r="13536" spans="64:64">
      <c r="BL13536" s="69"/>
    </row>
    <row r="13537" spans="64:64">
      <c r="BL13537" s="69"/>
    </row>
    <row r="13538" spans="64:64">
      <c r="BL13538" s="69"/>
    </row>
    <row r="13539" spans="64:64">
      <c r="BL13539" s="69"/>
    </row>
    <row r="13540" spans="64:64">
      <c r="BL13540" s="69"/>
    </row>
    <row r="13541" spans="64:64">
      <c r="BL13541" s="69"/>
    </row>
    <row r="13542" spans="64:64">
      <c r="BL13542" s="69"/>
    </row>
    <row r="13543" spans="64:64">
      <c r="BL13543" s="69"/>
    </row>
    <row r="13544" spans="64:64">
      <c r="BL13544" s="69"/>
    </row>
    <row r="13545" spans="64:64">
      <c r="BL13545" s="69"/>
    </row>
    <row r="13546" spans="64:64">
      <c r="BL13546" s="69"/>
    </row>
    <row r="13547" spans="64:64">
      <c r="BL13547" s="69"/>
    </row>
    <row r="13548" spans="64:64">
      <c r="BL13548" s="69"/>
    </row>
    <row r="13549" spans="64:64">
      <c r="BL13549" s="69"/>
    </row>
    <row r="13550" spans="64:64">
      <c r="BL13550" s="69"/>
    </row>
    <row r="13551" spans="64:64">
      <c r="BL13551" s="69"/>
    </row>
    <row r="13552" spans="64:64">
      <c r="BL13552" s="69"/>
    </row>
    <row r="13553" spans="64:64">
      <c r="BL13553" s="69"/>
    </row>
    <row r="13554" spans="64:64">
      <c r="BL13554" s="69"/>
    </row>
    <row r="13555" spans="64:64">
      <c r="BL13555" s="69"/>
    </row>
    <row r="13556" spans="64:64">
      <c r="BL13556" s="69"/>
    </row>
    <row r="13557" spans="64:64">
      <c r="BL13557" s="69"/>
    </row>
    <row r="13558" spans="64:64">
      <c r="BL13558" s="69"/>
    </row>
    <row r="13559" spans="64:64">
      <c r="BL13559" s="69"/>
    </row>
    <row r="13560" spans="64:64">
      <c r="BL13560" s="69"/>
    </row>
    <row r="13561" spans="64:64">
      <c r="BL13561" s="69"/>
    </row>
    <row r="13562" spans="64:64">
      <c r="BL13562" s="69"/>
    </row>
    <row r="13563" spans="64:64">
      <c r="BL13563" s="69"/>
    </row>
    <row r="13564" spans="64:64">
      <c r="BL13564" s="69"/>
    </row>
    <row r="13565" spans="64:64">
      <c r="BL13565" s="69"/>
    </row>
    <row r="13566" spans="64:64">
      <c r="BL13566" s="69"/>
    </row>
    <row r="13567" spans="64:64">
      <c r="BL13567" s="69"/>
    </row>
    <row r="13568" spans="64:64">
      <c r="BL13568" s="69"/>
    </row>
    <row r="13569" spans="64:64">
      <c r="BL13569" s="69"/>
    </row>
    <row r="13570" spans="64:64">
      <c r="BL13570" s="69"/>
    </row>
    <row r="13571" spans="64:64">
      <c r="BL13571" s="69"/>
    </row>
    <row r="13572" spans="64:64">
      <c r="BL13572" s="69"/>
    </row>
    <row r="13573" spans="64:64">
      <c r="BL13573" s="69"/>
    </row>
    <row r="13574" spans="64:64">
      <c r="BL13574" s="69"/>
    </row>
    <row r="13575" spans="64:64">
      <c r="BL13575" s="69"/>
    </row>
    <row r="13576" spans="64:64">
      <c r="BL13576" s="69"/>
    </row>
    <row r="13577" spans="64:64">
      <c r="BL13577" s="69"/>
    </row>
    <row r="13578" spans="64:64">
      <c r="BL13578" s="69"/>
    </row>
    <row r="13579" spans="64:64">
      <c r="BL13579" s="69"/>
    </row>
    <row r="13580" spans="64:64">
      <c r="BL13580" s="69"/>
    </row>
    <row r="13581" spans="64:64">
      <c r="BL13581" s="69"/>
    </row>
    <row r="13582" spans="64:64">
      <c r="BL13582" s="69"/>
    </row>
    <row r="13583" spans="64:64">
      <c r="BL13583" s="69"/>
    </row>
    <row r="13584" spans="64:64">
      <c r="BL13584" s="69"/>
    </row>
    <row r="13585" spans="64:64">
      <c r="BL13585" s="69"/>
    </row>
    <row r="13586" spans="64:64">
      <c r="BL13586" s="69"/>
    </row>
    <row r="13587" spans="64:64">
      <c r="BL13587" s="69"/>
    </row>
    <row r="13588" spans="64:64">
      <c r="BL13588" s="69"/>
    </row>
    <row r="13589" spans="64:64">
      <c r="BL13589" s="69"/>
    </row>
    <row r="13590" spans="64:64">
      <c r="BL13590" s="69"/>
    </row>
    <row r="13591" spans="64:64">
      <c r="BL13591" s="69"/>
    </row>
    <row r="13592" spans="64:64">
      <c r="BL13592" s="69"/>
    </row>
    <row r="13593" spans="64:64">
      <c r="BL13593" s="69"/>
    </row>
    <row r="13594" spans="64:64">
      <c r="BL13594" s="69"/>
    </row>
    <row r="13595" spans="64:64">
      <c r="BL13595" s="69"/>
    </row>
    <row r="13596" spans="64:64">
      <c r="BL13596" s="69"/>
    </row>
    <row r="13597" spans="64:64">
      <c r="BL13597" s="69"/>
    </row>
    <row r="13598" spans="64:64">
      <c r="BL13598" s="69"/>
    </row>
    <row r="13599" spans="64:64">
      <c r="BL13599" s="69"/>
    </row>
    <row r="13600" spans="64:64">
      <c r="BL13600" s="69"/>
    </row>
    <row r="13601" spans="64:64">
      <c r="BL13601" s="69"/>
    </row>
    <row r="13602" spans="64:64">
      <c r="BL13602" s="69"/>
    </row>
    <row r="13603" spans="64:64">
      <c r="BL13603" s="69"/>
    </row>
    <row r="13604" spans="64:64">
      <c r="BL13604" s="69"/>
    </row>
    <row r="13605" spans="64:64">
      <c r="BL13605" s="69"/>
    </row>
    <row r="13606" spans="64:64">
      <c r="BL13606" s="69"/>
    </row>
    <row r="13607" spans="64:64">
      <c r="BL13607" s="69"/>
    </row>
    <row r="13608" spans="64:64">
      <c r="BL13608" s="69"/>
    </row>
    <row r="13609" spans="64:64">
      <c r="BL13609" s="69"/>
    </row>
    <row r="13610" spans="64:64">
      <c r="BL13610" s="69"/>
    </row>
    <row r="13611" spans="64:64">
      <c r="BL13611" s="69"/>
    </row>
    <row r="13612" spans="64:64">
      <c r="BL13612" s="69"/>
    </row>
    <row r="13613" spans="64:64">
      <c r="BL13613" s="69"/>
    </row>
    <row r="13614" spans="64:64">
      <c r="BL13614" s="69"/>
    </row>
    <row r="13615" spans="64:64">
      <c r="BL13615" s="69"/>
    </row>
    <row r="13616" spans="64:64">
      <c r="BL13616" s="69"/>
    </row>
    <row r="13617" spans="64:64">
      <c r="BL13617" s="69"/>
    </row>
    <row r="13618" spans="64:64">
      <c r="BL13618" s="69"/>
    </row>
    <row r="13619" spans="64:64">
      <c r="BL13619" s="69"/>
    </row>
    <row r="13620" spans="64:64">
      <c r="BL13620" s="69"/>
    </row>
    <row r="13621" spans="64:64">
      <c r="BL13621" s="69"/>
    </row>
    <row r="13622" spans="64:64">
      <c r="BL13622" s="69"/>
    </row>
    <row r="13623" spans="64:64">
      <c r="BL13623" s="69"/>
    </row>
    <row r="13624" spans="64:64">
      <c r="BL13624" s="69"/>
    </row>
    <row r="13625" spans="64:64">
      <c r="BL13625" s="69"/>
    </row>
    <row r="13626" spans="64:64">
      <c r="BL13626" s="69"/>
    </row>
    <row r="13627" spans="64:64">
      <c r="BL13627" s="69"/>
    </row>
    <row r="13628" spans="64:64">
      <c r="BL13628" s="69"/>
    </row>
    <row r="13629" spans="64:64">
      <c r="BL13629" s="69"/>
    </row>
    <row r="13630" spans="64:64">
      <c r="BL13630" s="69"/>
    </row>
    <row r="13631" spans="64:64">
      <c r="BL13631" s="69"/>
    </row>
    <row r="13632" spans="64:64">
      <c r="BL13632" s="69"/>
    </row>
    <row r="13633" spans="64:64">
      <c r="BL13633" s="69"/>
    </row>
    <row r="13634" spans="64:64">
      <c r="BL13634" s="69"/>
    </row>
    <row r="13635" spans="64:64">
      <c r="BL13635" s="69"/>
    </row>
    <row r="13636" spans="64:64">
      <c r="BL13636" s="69"/>
    </row>
    <row r="13637" spans="64:64">
      <c r="BL13637" s="69"/>
    </row>
    <row r="13638" spans="64:64">
      <c r="BL13638" s="69"/>
    </row>
    <row r="13639" spans="64:64">
      <c r="BL13639" s="69"/>
    </row>
    <row r="13640" spans="64:64">
      <c r="BL13640" s="69"/>
    </row>
    <row r="13641" spans="64:64">
      <c r="BL13641" s="69"/>
    </row>
    <row r="13642" spans="64:64">
      <c r="BL13642" s="69"/>
    </row>
    <row r="13643" spans="64:64">
      <c r="BL13643" s="69"/>
    </row>
    <row r="13644" spans="64:64">
      <c r="BL13644" s="69"/>
    </row>
    <row r="13645" spans="64:64">
      <c r="BL13645" s="69"/>
    </row>
    <row r="13646" spans="64:64">
      <c r="BL13646" s="69"/>
    </row>
    <row r="13647" spans="64:64">
      <c r="BL13647" s="69"/>
    </row>
    <row r="13648" spans="64:64">
      <c r="BL13648" s="69"/>
    </row>
    <row r="13649" spans="64:64">
      <c r="BL13649" s="69"/>
    </row>
    <row r="13650" spans="64:64">
      <c r="BL13650" s="69"/>
    </row>
    <row r="13651" spans="64:64">
      <c r="BL13651" s="69"/>
    </row>
    <row r="13652" spans="64:64">
      <c r="BL13652" s="69"/>
    </row>
    <row r="13653" spans="64:64">
      <c r="BL13653" s="69"/>
    </row>
    <row r="13654" spans="64:64">
      <c r="BL13654" s="69"/>
    </row>
    <row r="13655" spans="64:64">
      <c r="BL13655" s="69"/>
    </row>
    <row r="13656" spans="64:64">
      <c r="BL13656" s="69"/>
    </row>
    <row r="13657" spans="64:64">
      <c r="BL13657" s="69"/>
    </row>
    <row r="13658" spans="64:64">
      <c r="BL13658" s="69"/>
    </row>
    <row r="13659" spans="64:64">
      <c r="BL13659" s="69"/>
    </row>
    <row r="13660" spans="64:64">
      <c r="BL13660" s="69"/>
    </row>
    <row r="13661" spans="64:64">
      <c r="BL13661" s="69"/>
    </row>
    <row r="13662" spans="64:64">
      <c r="BL13662" s="69"/>
    </row>
    <row r="13663" spans="64:64">
      <c r="BL13663" s="69"/>
    </row>
    <row r="13664" spans="64:64">
      <c r="BL13664" s="69"/>
    </row>
    <row r="13665" spans="64:64">
      <c r="BL13665" s="69"/>
    </row>
    <row r="13666" spans="64:64">
      <c r="BL13666" s="69"/>
    </row>
    <row r="13667" spans="64:64">
      <c r="BL13667" s="69"/>
    </row>
    <row r="13668" spans="64:64">
      <c r="BL13668" s="69"/>
    </row>
    <row r="13669" spans="64:64">
      <c r="BL13669" s="69"/>
    </row>
    <row r="13670" spans="64:64">
      <c r="BL13670" s="69"/>
    </row>
    <row r="13671" spans="64:64">
      <c r="BL13671" s="69"/>
    </row>
    <row r="13672" spans="64:64">
      <c r="BL13672" s="69"/>
    </row>
    <row r="13673" spans="64:64">
      <c r="BL13673" s="69"/>
    </row>
    <row r="13674" spans="64:64">
      <c r="BL13674" s="69"/>
    </row>
    <row r="13675" spans="64:64">
      <c r="BL13675" s="69"/>
    </row>
    <row r="13676" spans="64:64">
      <c r="BL13676" s="69"/>
    </row>
    <row r="13677" spans="64:64">
      <c r="BL13677" s="69"/>
    </row>
    <row r="13678" spans="64:64">
      <c r="BL13678" s="69"/>
    </row>
    <row r="13679" spans="64:64">
      <c r="BL13679" s="69"/>
    </row>
    <row r="13680" spans="64:64">
      <c r="BL13680" s="69"/>
    </row>
    <row r="13681" spans="64:64">
      <c r="BL13681" s="69"/>
    </row>
    <row r="13682" spans="64:64">
      <c r="BL13682" s="69"/>
    </row>
    <row r="13683" spans="64:64">
      <c r="BL13683" s="69"/>
    </row>
    <row r="13684" spans="64:64">
      <c r="BL13684" s="69"/>
    </row>
    <row r="13685" spans="64:64">
      <c r="BL13685" s="69"/>
    </row>
    <row r="13686" spans="64:64">
      <c r="BL13686" s="69"/>
    </row>
    <row r="13687" spans="64:64">
      <c r="BL13687" s="69"/>
    </row>
    <row r="13688" spans="64:64">
      <c r="BL13688" s="69"/>
    </row>
    <row r="13689" spans="64:64">
      <c r="BL13689" s="69"/>
    </row>
    <row r="13690" spans="64:64">
      <c r="BL13690" s="69"/>
    </row>
    <row r="13691" spans="64:64">
      <c r="BL13691" s="69"/>
    </row>
    <row r="13692" spans="64:64">
      <c r="BL13692" s="69"/>
    </row>
    <row r="13693" spans="64:64">
      <c r="BL13693" s="69"/>
    </row>
    <row r="13694" spans="64:64">
      <c r="BL13694" s="69"/>
    </row>
    <row r="13695" spans="64:64">
      <c r="BL13695" s="69"/>
    </row>
    <row r="13696" spans="64:64">
      <c r="BL13696" s="69"/>
    </row>
    <row r="13697" spans="64:64">
      <c r="BL13697" s="69"/>
    </row>
    <row r="13698" spans="64:64">
      <c r="BL13698" s="69"/>
    </row>
    <row r="13699" spans="64:64">
      <c r="BL13699" s="69"/>
    </row>
    <row r="13700" spans="64:64">
      <c r="BL13700" s="69"/>
    </row>
    <row r="13701" spans="64:64">
      <c r="BL13701" s="69"/>
    </row>
    <row r="13702" spans="64:64">
      <c r="BL13702" s="69"/>
    </row>
    <row r="13703" spans="64:64">
      <c r="BL13703" s="69"/>
    </row>
    <row r="13704" spans="64:64">
      <c r="BL13704" s="69"/>
    </row>
    <row r="13705" spans="64:64">
      <c r="BL13705" s="69"/>
    </row>
    <row r="13706" spans="64:64">
      <c r="BL13706" s="69"/>
    </row>
    <row r="13707" spans="64:64">
      <c r="BL13707" s="69"/>
    </row>
    <row r="13708" spans="64:64">
      <c r="BL13708" s="69"/>
    </row>
    <row r="13709" spans="64:64">
      <c r="BL13709" s="69"/>
    </row>
    <row r="13710" spans="64:64">
      <c r="BL13710" s="69"/>
    </row>
    <row r="13711" spans="64:64">
      <c r="BL13711" s="69"/>
    </row>
    <row r="13712" spans="64:64">
      <c r="BL13712" s="69"/>
    </row>
    <row r="13713" spans="64:64">
      <c r="BL13713" s="69"/>
    </row>
    <row r="13714" spans="64:64">
      <c r="BL13714" s="69"/>
    </row>
    <row r="13715" spans="64:64">
      <c r="BL13715" s="69"/>
    </row>
    <row r="13716" spans="64:64">
      <c r="BL13716" s="69"/>
    </row>
    <row r="13717" spans="64:64">
      <c r="BL13717" s="69"/>
    </row>
    <row r="13718" spans="64:64">
      <c r="BL13718" s="69"/>
    </row>
    <row r="13719" spans="64:64">
      <c r="BL13719" s="69"/>
    </row>
    <row r="13720" spans="64:64">
      <c r="BL13720" s="69"/>
    </row>
    <row r="13721" spans="64:64">
      <c r="BL13721" s="69"/>
    </row>
    <row r="13722" spans="64:64">
      <c r="BL13722" s="69"/>
    </row>
    <row r="13723" spans="64:64">
      <c r="BL13723" s="69"/>
    </row>
    <row r="13724" spans="64:64">
      <c r="BL13724" s="69"/>
    </row>
    <row r="13725" spans="64:64">
      <c r="BL13725" s="69"/>
    </row>
    <row r="13726" spans="64:64">
      <c r="BL13726" s="69"/>
    </row>
    <row r="13727" spans="64:64">
      <c r="BL13727" s="69"/>
    </row>
    <row r="13728" spans="64:64">
      <c r="BL13728" s="69"/>
    </row>
    <row r="13729" spans="64:64">
      <c r="BL13729" s="69"/>
    </row>
    <row r="13730" spans="64:64">
      <c r="BL13730" s="69"/>
    </row>
    <row r="13731" spans="64:64">
      <c r="BL13731" s="69"/>
    </row>
    <row r="13732" spans="64:64">
      <c r="BL13732" s="69"/>
    </row>
    <row r="13733" spans="64:64">
      <c r="BL13733" s="69"/>
    </row>
    <row r="13734" spans="64:64">
      <c r="BL13734" s="69"/>
    </row>
    <row r="13735" spans="64:64">
      <c r="BL13735" s="69"/>
    </row>
    <row r="13736" spans="64:64">
      <c r="BL13736" s="69"/>
    </row>
    <row r="13737" spans="64:64">
      <c r="BL13737" s="69"/>
    </row>
    <row r="13738" spans="64:64">
      <c r="BL13738" s="69"/>
    </row>
    <row r="13739" spans="64:64">
      <c r="BL13739" s="69"/>
    </row>
    <row r="13740" spans="64:64">
      <c r="BL13740" s="69"/>
    </row>
    <row r="13741" spans="64:64">
      <c r="BL13741" s="69"/>
    </row>
    <row r="13742" spans="64:64">
      <c r="BL13742" s="69"/>
    </row>
    <row r="13743" spans="64:64">
      <c r="BL13743" s="69"/>
    </row>
    <row r="13744" spans="64:64">
      <c r="BL13744" s="69"/>
    </row>
    <row r="13745" spans="64:64">
      <c r="BL13745" s="69"/>
    </row>
    <row r="13746" spans="64:64">
      <c r="BL13746" s="69"/>
    </row>
    <row r="13747" spans="64:64">
      <c r="BL13747" s="69"/>
    </row>
    <row r="13748" spans="64:64">
      <c r="BL13748" s="69"/>
    </row>
    <row r="13749" spans="64:64">
      <c r="BL13749" s="69"/>
    </row>
    <row r="13750" spans="64:64">
      <c r="BL13750" s="69"/>
    </row>
    <row r="13751" spans="64:64">
      <c r="BL13751" s="69"/>
    </row>
    <row r="13752" spans="64:64">
      <c r="BL13752" s="69"/>
    </row>
    <row r="13753" spans="64:64">
      <c r="BL13753" s="69"/>
    </row>
    <row r="13754" spans="64:64">
      <c r="BL13754" s="69"/>
    </row>
    <row r="13755" spans="64:64">
      <c r="BL13755" s="69"/>
    </row>
    <row r="13756" spans="64:64">
      <c r="BL13756" s="69"/>
    </row>
    <row r="13757" spans="64:64">
      <c r="BL13757" s="69"/>
    </row>
    <row r="13758" spans="64:64">
      <c r="BL13758" s="69"/>
    </row>
    <row r="13759" spans="64:64">
      <c r="BL13759" s="69"/>
    </row>
    <row r="13760" spans="64:64">
      <c r="BL13760" s="69"/>
    </row>
    <row r="13761" spans="64:64">
      <c r="BL13761" s="69"/>
    </row>
    <row r="13762" spans="64:64">
      <c r="BL13762" s="69"/>
    </row>
    <row r="13763" spans="64:64">
      <c r="BL13763" s="69"/>
    </row>
    <row r="13764" spans="64:64">
      <c r="BL13764" s="69"/>
    </row>
    <row r="13765" spans="64:64">
      <c r="BL13765" s="69"/>
    </row>
    <row r="13766" spans="64:64">
      <c r="BL13766" s="69"/>
    </row>
    <row r="13767" spans="64:64">
      <c r="BL13767" s="69"/>
    </row>
    <row r="13768" spans="64:64">
      <c r="BL13768" s="69"/>
    </row>
    <row r="13769" spans="64:64">
      <c r="BL13769" s="69"/>
    </row>
    <row r="13770" spans="64:64">
      <c r="BL13770" s="69"/>
    </row>
    <row r="13771" spans="64:64">
      <c r="BL13771" s="69"/>
    </row>
    <row r="13772" spans="64:64">
      <c r="BL13772" s="69"/>
    </row>
    <row r="13773" spans="64:64">
      <c r="BL13773" s="69"/>
    </row>
    <row r="13774" spans="64:64">
      <c r="BL13774" s="69"/>
    </row>
    <row r="13775" spans="64:64">
      <c r="BL13775" s="69"/>
    </row>
    <row r="13776" spans="64:64">
      <c r="BL13776" s="69"/>
    </row>
    <row r="13777" spans="64:64">
      <c r="BL13777" s="69"/>
    </row>
    <row r="13778" spans="64:64">
      <c r="BL13778" s="69"/>
    </row>
    <row r="13779" spans="64:64">
      <c r="BL13779" s="69"/>
    </row>
    <row r="13780" spans="64:64">
      <c r="BL13780" s="69"/>
    </row>
    <row r="13781" spans="64:64">
      <c r="BL13781" s="69"/>
    </row>
    <row r="13782" spans="64:64">
      <c r="BL13782" s="69"/>
    </row>
    <row r="13783" spans="64:64">
      <c r="BL13783" s="69"/>
    </row>
    <row r="13784" spans="64:64">
      <c r="BL13784" s="69"/>
    </row>
    <row r="13785" spans="64:64">
      <c r="BL13785" s="69"/>
    </row>
    <row r="13786" spans="64:64">
      <c r="BL13786" s="69"/>
    </row>
    <row r="13787" spans="64:64">
      <c r="BL13787" s="69"/>
    </row>
    <row r="13788" spans="64:64">
      <c r="BL13788" s="69"/>
    </row>
    <row r="13789" spans="64:64">
      <c r="BL13789" s="69"/>
    </row>
    <row r="13790" spans="64:64">
      <c r="BL13790" s="69"/>
    </row>
    <row r="13791" spans="64:64">
      <c r="BL13791" s="69"/>
    </row>
    <row r="13792" spans="64:64">
      <c r="BL13792" s="69"/>
    </row>
    <row r="13793" spans="64:64">
      <c r="BL13793" s="69"/>
    </row>
    <row r="13794" spans="64:64">
      <c r="BL13794" s="69"/>
    </row>
    <row r="13795" spans="64:64">
      <c r="BL13795" s="69"/>
    </row>
    <row r="13796" spans="64:64">
      <c r="BL13796" s="69"/>
    </row>
    <row r="13797" spans="64:64">
      <c r="BL13797" s="69"/>
    </row>
    <row r="13798" spans="64:64">
      <c r="BL13798" s="69"/>
    </row>
    <row r="13799" spans="64:64">
      <c r="BL13799" s="69"/>
    </row>
    <row r="13800" spans="64:64">
      <c r="BL13800" s="69"/>
    </row>
    <row r="13801" spans="64:64">
      <c r="BL13801" s="69"/>
    </row>
    <row r="13802" spans="64:64">
      <c r="BL13802" s="69"/>
    </row>
    <row r="13803" spans="64:64">
      <c r="BL13803" s="69"/>
    </row>
    <row r="13804" spans="64:64">
      <c r="BL13804" s="69"/>
    </row>
    <row r="13805" spans="64:64">
      <c r="BL13805" s="69"/>
    </row>
    <row r="13806" spans="64:64">
      <c r="BL13806" s="69"/>
    </row>
    <row r="13807" spans="64:64">
      <c r="BL13807" s="69"/>
    </row>
    <row r="13808" spans="64:64">
      <c r="BL13808" s="69"/>
    </row>
    <row r="13809" spans="64:64">
      <c r="BL13809" s="69"/>
    </row>
    <row r="13810" spans="64:64">
      <c r="BL13810" s="69"/>
    </row>
    <row r="13811" spans="64:64">
      <c r="BL13811" s="69"/>
    </row>
    <row r="13812" spans="64:64">
      <c r="BL13812" s="69"/>
    </row>
    <row r="13813" spans="64:64">
      <c r="BL13813" s="69"/>
    </row>
    <row r="13814" spans="64:64">
      <c r="BL13814" s="69"/>
    </row>
    <row r="13815" spans="64:64">
      <c r="BL13815" s="69"/>
    </row>
    <row r="13816" spans="64:64">
      <c r="BL13816" s="69"/>
    </row>
    <row r="13817" spans="64:64">
      <c r="BL13817" s="69"/>
    </row>
    <row r="13818" spans="64:64">
      <c r="BL13818" s="69"/>
    </row>
    <row r="13819" spans="64:64">
      <c r="BL13819" s="69"/>
    </row>
    <row r="13820" spans="64:64">
      <c r="BL13820" s="69"/>
    </row>
    <row r="13821" spans="64:64">
      <c r="BL13821" s="69"/>
    </row>
    <row r="13822" spans="64:64">
      <c r="BL13822" s="69"/>
    </row>
    <row r="13823" spans="64:64">
      <c r="BL13823" s="69"/>
    </row>
    <row r="13824" spans="64:64">
      <c r="BL13824" s="69"/>
    </row>
    <row r="13825" spans="64:64">
      <c r="BL13825" s="69"/>
    </row>
    <row r="13826" spans="64:64">
      <c r="BL13826" s="69"/>
    </row>
    <row r="13827" spans="64:64">
      <c r="BL13827" s="69"/>
    </row>
    <row r="13828" spans="64:64">
      <c r="BL13828" s="69"/>
    </row>
    <row r="13829" spans="64:64">
      <c r="BL13829" s="69"/>
    </row>
    <row r="13830" spans="64:64">
      <c r="BL13830" s="69"/>
    </row>
    <row r="13831" spans="64:64">
      <c r="BL13831" s="69"/>
    </row>
    <row r="13832" spans="64:64">
      <c r="BL13832" s="69"/>
    </row>
    <row r="13833" spans="64:64">
      <c r="BL13833" s="69"/>
    </row>
    <row r="13834" spans="64:64">
      <c r="BL13834" s="69"/>
    </row>
    <row r="13835" spans="64:64">
      <c r="BL13835" s="69"/>
    </row>
    <row r="13836" spans="64:64">
      <c r="BL13836" s="69"/>
    </row>
    <row r="13837" spans="64:64">
      <c r="BL13837" s="69"/>
    </row>
    <row r="13838" spans="64:64">
      <c r="BL13838" s="69"/>
    </row>
    <row r="13839" spans="64:64">
      <c r="BL13839" s="69"/>
    </row>
    <row r="13840" spans="64:64">
      <c r="BL13840" s="69"/>
    </row>
    <row r="13841" spans="64:64">
      <c r="BL13841" s="69"/>
    </row>
    <row r="13842" spans="64:64">
      <c r="BL13842" s="69"/>
    </row>
    <row r="13843" spans="64:64">
      <c r="BL13843" s="69"/>
    </row>
    <row r="13844" spans="64:64">
      <c r="BL13844" s="69"/>
    </row>
    <row r="13845" spans="64:64">
      <c r="BL13845" s="69"/>
    </row>
    <row r="13846" spans="64:64">
      <c r="BL13846" s="69"/>
    </row>
    <row r="13847" spans="64:64">
      <c r="BL13847" s="69"/>
    </row>
    <row r="13848" spans="64:64">
      <c r="BL13848" s="69"/>
    </row>
    <row r="13849" spans="64:64">
      <c r="BL13849" s="69"/>
    </row>
    <row r="13850" spans="64:64">
      <c r="BL13850" s="69"/>
    </row>
    <row r="13851" spans="64:64">
      <c r="BL13851" s="69"/>
    </row>
    <row r="13852" spans="64:64">
      <c r="BL13852" s="69"/>
    </row>
    <row r="13853" spans="64:64">
      <c r="BL13853" s="69"/>
    </row>
    <row r="13854" spans="64:64">
      <c r="BL13854" s="69"/>
    </row>
    <row r="13855" spans="64:64">
      <c r="BL13855" s="69"/>
    </row>
    <row r="13856" spans="64:64">
      <c r="BL13856" s="69"/>
    </row>
    <row r="13857" spans="64:64">
      <c r="BL13857" s="69"/>
    </row>
    <row r="13858" spans="64:64">
      <c r="BL13858" s="69"/>
    </row>
    <row r="13859" spans="64:64">
      <c r="BL13859" s="69"/>
    </row>
    <row r="13860" spans="64:64">
      <c r="BL13860" s="69"/>
    </row>
    <row r="13861" spans="64:64">
      <c r="BL13861" s="69"/>
    </row>
    <row r="13862" spans="64:64">
      <c r="BL13862" s="69"/>
    </row>
    <row r="13863" spans="64:64">
      <c r="BL13863" s="69"/>
    </row>
    <row r="13864" spans="64:64">
      <c r="BL13864" s="69"/>
    </row>
    <row r="13865" spans="64:64">
      <c r="BL13865" s="69"/>
    </row>
    <row r="13866" spans="64:64">
      <c r="BL13866" s="69"/>
    </row>
    <row r="13867" spans="64:64">
      <c r="BL13867" s="69"/>
    </row>
    <row r="13868" spans="64:64">
      <c r="BL13868" s="69"/>
    </row>
    <row r="13869" spans="64:64">
      <c r="BL13869" s="69"/>
    </row>
    <row r="13870" spans="64:64">
      <c r="BL13870" s="69"/>
    </row>
    <row r="13871" spans="64:64">
      <c r="BL13871" s="69"/>
    </row>
    <row r="13872" spans="64:64">
      <c r="BL13872" s="69"/>
    </row>
    <row r="13873" spans="64:64">
      <c r="BL13873" s="69"/>
    </row>
    <row r="13874" spans="64:64">
      <c r="BL13874" s="69"/>
    </row>
    <row r="13875" spans="64:64">
      <c r="BL13875" s="69"/>
    </row>
    <row r="13876" spans="64:64">
      <c r="BL13876" s="69"/>
    </row>
    <row r="13877" spans="64:64">
      <c r="BL13877" s="69"/>
    </row>
    <row r="13878" spans="64:64">
      <c r="BL13878" s="69"/>
    </row>
    <row r="13879" spans="64:64">
      <c r="BL13879" s="69"/>
    </row>
    <row r="13880" spans="64:64">
      <c r="BL13880" s="69"/>
    </row>
    <row r="13881" spans="64:64">
      <c r="BL13881" s="69"/>
    </row>
    <row r="13882" spans="64:64">
      <c r="BL13882" s="69"/>
    </row>
    <row r="13883" spans="64:64">
      <c r="BL13883" s="69"/>
    </row>
    <row r="13884" spans="64:64">
      <c r="BL13884" s="69"/>
    </row>
    <row r="13885" spans="64:64">
      <c r="BL13885" s="69"/>
    </row>
    <row r="13886" spans="64:64">
      <c r="BL13886" s="69"/>
    </row>
    <row r="13887" spans="64:64">
      <c r="BL13887" s="69"/>
    </row>
    <row r="13888" spans="64:64">
      <c r="BL13888" s="69"/>
    </row>
    <row r="13889" spans="64:64">
      <c r="BL13889" s="69"/>
    </row>
    <row r="13890" spans="64:64">
      <c r="BL13890" s="69"/>
    </row>
    <row r="13891" spans="64:64">
      <c r="BL13891" s="69"/>
    </row>
    <row r="13892" spans="64:64">
      <c r="BL13892" s="69"/>
    </row>
    <row r="13893" spans="64:64">
      <c r="BL13893" s="69"/>
    </row>
    <row r="13894" spans="64:64">
      <c r="BL13894" s="69"/>
    </row>
    <row r="13895" spans="64:64">
      <c r="BL13895" s="69"/>
    </row>
    <row r="13896" spans="64:64">
      <c r="BL13896" s="69"/>
    </row>
    <row r="13897" spans="64:64">
      <c r="BL13897" s="69"/>
    </row>
    <row r="13898" spans="64:64">
      <c r="BL13898" s="69"/>
    </row>
    <row r="13899" spans="64:64">
      <c r="BL13899" s="69"/>
    </row>
    <row r="13900" spans="64:64">
      <c r="BL13900" s="69"/>
    </row>
    <row r="13901" spans="64:64">
      <c r="BL13901" s="69"/>
    </row>
    <row r="13902" spans="64:64">
      <c r="BL13902" s="69"/>
    </row>
    <row r="13903" spans="64:64">
      <c r="BL13903" s="69"/>
    </row>
    <row r="13904" spans="64:64">
      <c r="BL13904" s="69"/>
    </row>
    <row r="13905" spans="64:64">
      <c r="BL13905" s="69"/>
    </row>
    <row r="13906" spans="64:64">
      <c r="BL13906" s="69"/>
    </row>
    <row r="13907" spans="64:64">
      <c r="BL13907" s="69"/>
    </row>
    <row r="13908" spans="64:64">
      <c r="BL13908" s="69"/>
    </row>
    <row r="13909" spans="64:64">
      <c r="BL13909" s="69"/>
    </row>
    <row r="13910" spans="64:64">
      <c r="BL13910" s="69"/>
    </row>
    <row r="13911" spans="64:64">
      <c r="BL13911" s="69"/>
    </row>
    <row r="13912" spans="64:64">
      <c r="BL13912" s="69"/>
    </row>
    <row r="13913" spans="64:64">
      <c r="BL13913" s="69"/>
    </row>
    <row r="13914" spans="64:64">
      <c r="BL13914" s="69"/>
    </row>
    <row r="13915" spans="64:64">
      <c r="BL13915" s="69"/>
    </row>
    <row r="13916" spans="64:64">
      <c r="BL13916" s="69"/>
    </row>
    <row r="13917" spans="64:64">
      <c r="BL13917" s="69"/>
    </row>
    <row r="13918" spans="64:64">
      <c r="BL13918" s="69"/>
    </row>
    <row r="13919" spans="64:64">
      <c r="BL13919" s="69"/>
    </row>
    <row r="13920" spans="64:64">
      <c r="BL13920" s="69"/>
    </row>
    <row r="13921" spans="64:64">
      <c r="BL13921" s="69"/>
    </row>
    <row r="13922" spans="64:64">
      <c r="BL13922" s="69"/>
    </row>
    <row r="13923" spans="64:64">
      <c r="BL13923" s="69"/>
    </row>
    <row r="13924" spans="64:64">
      <c r="BL13924" s="69"/>
    </row>
    <row r="13925" spans="64:64">
      <c r="BL13925" s="69"/>
    </row>
    <row r="13926" spans="64:64">
      <c r="BL13926" s="69"/>
    </row>
    <row r="13927" spans="64:64">
      <c r="BL13927" s="69"/>
    </row>
    <row r="13928" spans="64:64">
      <c r="BL13928" s="69"/>
    </row>
    <row r="13929" spans="64:64">
      <c r="BL13929" s="69"/>
    </row>
    <row r="13930" spans="64:64">
      <c r="BL13930" s="69"/>
    </row>
    <row r="13931" spans="64:64">
      <c r="BL13931" s="69"/>
    </row>
    <row r="13932" spans="64:64">
      <c r="BL13932" s="69"/>
    </row>
    <row r="13933" spans="64:64">
      <c r="BL13933" s="69"/>
    </row>
    <row r="13934" spans="64:64">
      <c r="BL13934" s="69"/>
    </row>
    <row r="13935" spans="64:64">
      <c r="BL13935" s="69"/>
    </row>
    <row r="13936" spans="64:64">
      <c r="BL13936" s="69"/>
    </row>
    <row r="13937" spans="64:64">
      <c r="BL13937" s="69"/>
    </row>
    <row r="13938" spans="64:64">
      <c r="BL13938" s="69"/>
    </row>
    <row r="13939" spans="64:64">
      <c r="BL13939" s="69"/>
    </row>
    <row r="13940" spans="64:64">
      <c r="BL13940" s="69"/>
    </row>
    <row r="13941" spans="64:64">
      <c r="BL13941" s="69"/>
    </row>
    <row r="13942" spans="64:64">
      <c r="BL13942" s="69"/>
    </row>
    <row r="13943" spans="64:64">
      <c r="BL13943" s="69"/>
    </row>
    <row r="13944" spans="64:64">
      <c r="BL13944" s="69"/>
    </row>
    <row r="13945" spans="64:64">
      <c r="BL13945" s="69"/>
    </row>
    <row r="13946" spans="64:64">
      <c r="BL13946" s="69"/>
    </row>
    <row r="13947" spans="64:64">
      <c r="BL13947" s="69"/>
    </row>
    <row r="13948" spans="64:64">
      <c r="BL13948" s="69"/>
    </row>
    <row r="13949" spans="64:64">
      <c r="BL13949" s="69"/>
    </row>
    <row r="13950" spans="64:64">
      <c r="BL13950" s="69"/>
    </row>
    <row r="13951" spans="64:64">
      <c r="BL13951" s="69"/>
    </row>
    <row r="13952" spans="64:64">
      <c r="BL13952" s="69"/>
    </row>
    <row r="13953" spans="64:64">
      <c r="BL13953" s="69"/>
    </row>
    <row r="13954" spans="64:64">
      <c r="BL13954" s="69"/>
    </row>
    <row r="13955" spans="64:64">
      <c r="BL13955" s="69"/>
    </row>
    <row r="13956" spans="64:64">
      <c r="BL13956" s="69"/>
    </row>
    <row r="13957" spans="64:64">
      <c r="BL13957" s="69"/>
    </row>
    <row r="13958" spans="64:64">
      <c r="BL13958" s="69"/>
    </row>
    <row r="13959" spans="64:64">
      <c r="BL13959" s="69"/>
    </row>
    <row r="13960" spans="64:64">
      <c r="BL13960" s="69"/>
    </row>
    <row r="13961" spans="64:64">
      <c r="BL13961" s="69"/>
    </row>
    <row r="13962" spans="64:64">
      <c r="BL13962" s="69"/>
    </row>
    <row r="13963" spans="64:64">
      <c r="BL13963" s="69"/>
    </row>
    <row r="13964" spans="64:64">
      <c r="BL13964" s="69"/>
    </row>
    <row r="13965" spans="64:64">
      <c r="BL13965" s="69"/>
    </row>
    <row r="13966" spans="64:64">
      <c r="BL13966" s="69"/>
    </row>
    <row r="13967" spans="64:64">
      <c r="BL13967" s="69"/>
    </row>
    <row r="13968" spans="64:64">
      <c r="BL13968" s="69"/>
    </row>
    <row r="13969" spans="64:64">
      <c r="BL13969" s="69"/>
    </row>
    <row r="13970" spans="64:64">
      <c r="BL13970" s="69"/>
    </row>
    <row r="13971" spans="64:64">
      <c r="BL13971" s="69"/>
    </row>
    <row r="13972" spans="64:64">
      <c r="BL13972" s="69"/>
    </row>
    <row r="13973" spans="64:64">
      <c r="BL13973" s="69"/>
    </row>
    <row r="13974" spans="64:64">
      <c r="BL13974" s="69"/>
    </row>
    <row r="13975" spans="64:64">
      <c r="BL13975" s="69"/>
    </row>
    <row r="13976" spans="64:64">
      <c r="BL13976" s="69"/>
    </row>
    <row r="13977" spans="64:64">
      <c r="BL13977" s="69"/>
    </row>
    <row r="13978" spans="64:64">
      <c r="BL13978" s="69"/>
    </row>
    <row r="13979" spans="64:64">
      <c r="BL13979" s="69"/>
    </row>
    <row r="13980" spans="64:64">
      <c r="BL13980" s="69"/>
    </row>
    <row r="13981" spans="64:64">
      <c r="BL13981" s="69"/>
    </row>
    <row r="13982" spans="64:64">
      <c r="BL13982" s="69"/>
    </row>
    <row r="13983" spans="64:64">
      <c r="BL13983" s="69"/>
    </row>
    <row r="13984" spans="64:64">
      <c r="BL13984" s="69"/>
    </row>
    <row r="13985" spans="64:64">
      <c r="BL13985" s="69"/>
    </row>
    <row r="13986" spans="64:64">
      <c r="BL13986" s="69"/>
    </row>
    <row r="13987" spans="64:64">
      <c r="BL13987" s="69"/>
    </row>
    <row r="13988" spans="64:64">
      <c r="BL13988" s="69"/>
    </row>
    <row r="13989" spans="64:64">
      <c r="BL13989" s="69"/>
    </row>
    <row r="13990" spans="64:64">
      <c r="BL13990" s="69"/>
    </row>
    <row r="13991" spans="64:64">
      <c r="BL13991" s="69"/>
    </row>
    <row r="13992" spans="64:64">
      <c r="BL13992" s="69"/>
    </row>
    <row r="13993" spans="64:64">
      <c r="BL13993" s="69"/>
    </row>
    <row r="13994" spans="64:64">
      <c r="BL13994" s="69"/>
    </row>
    <row r="13995" spans="64:64">
      <c r="BL13995" s="69"/>
    </row>
    <row r="13996" spans="64:64">
      <c r="BL13996" s="69"/>
    </row>
    <row r="13997" spans="64:64">
      <c r="BL13997" s="69"/>
    </row>
    <row r="13998" spans="64:64">
      <c r="BL13998" s="69"/>
    </row>
    <row r="13999" spans="64:64">
      <c r="BL13999" s="69"/>
    </row>
    <row r="14000" spans="64:64">
      <c r="BL14000" s="69"/>
    </row>
    <row r="14001" spans="64:64">
      <c r="BL14001" s="69"/>
    </row>
    <row r="14002" spans="64:64">
      <c r="BL14002" s="69"/>
    </row>
    <row r="14003" spans="64:64">
      <c r="BL14003" s="69"/>
    </row>
    <row r="14004" spans="64:64">
      <c r="BL14004" s="69"/>
    </row>
    <row r="14005" spans="64:64">
      <c r="BL14005" s="69"/>
    </row>
    <row r="14006" spans="64:64">
      <c r="BL14006" s="69"/>
    </row>
    <row r="14007" spans="64:64">
      <c r="BL14007" s="69"/>
    </row>
    <row r="14008" spans="64:64">
      <c r="BL14008" s="69"/>
    </row>
    <row r="14009" spans="64:64">
      <c r="BL14009" s="69"/>
    </row>
    <row r="14010" spans="64:64">
      <c r="BL14010" s="69"/>
    </row>
    <row r="14011" spans="64:64">
      <c r="BL14011" s="69"/>
    </row>
    <row r="14012" spans="64:64">
      <c r="BL14012" s="69"/>
    </row>
    <row r="14013" spans="64:64">
      <c r="BL14013" s="69"/>
    </row>
    <row r="14014" spans="64:64">
      <c r="BL14014" s="69"/>
    </row>
    <row r="14015" spans="64:64">
      <c r="BL14015" s="69"/>
    </row>
    <row r="14016" spans="64:64">
      <c r="BL14016" s="69"/>
    </row>
    <row r="14017" spans="64:64">
      <c r="BL14017" s="69"/>
    </row>
    <row r="14018" spans="64:64">
      <c r="BL14018" s="69"/>
    </row>
    <row r="14019" spans="64:64">
      <c r="BL14019" s="69"/>
    </row>
    <row r="14020" spans="64:64">
      <c r="BL14020" s="69"/>
    </row>
    <row r="14021" spans="64:64">
      <c r="BL14021" s="69"/>
    </row>
    <row r="14022" spans="64:64">
      <c r="BL14022" s="69"/>
    </row>
    <row r="14023" spans="64:64">
      <c r="BL14023" s="69"/>
    </row>
    <row r="14024" spans="64:64">
      <c r="BL14024" s="69"/>
    </row>
    <row r="14025" spans="64:64">
      <c r="BL14025" s="69"/>
    </row>
    <row r="14026" spans="64:64">
      <c r="BL14026" s="69"/>
    </row>
    <row r="14027" spans="64:64">
      <c r="BL14027" s="69"/>
    </row>
    <row r="14028" spans="64:64">
      <c r="BL14028" s="69"/>
    </row>
    <row r="14029" spans="64:64">
      <c r="BL14029" s="69"/>
    </row>
    <row r="14030" spans="64:64">
      <c r="BL14030" s="69"/>
    </row>
    <row r="14031" spans="64:64">
      <c r="BL14031" s="69"/>
    </row>
    <row r="14032" spans="64:64">
      <c r="BL14032" s="69"/>
    </row>
    <row r="14033" spans="64:64">
      <c r="BL14033" s="69"/>
    </row>
    <row r="14034" spans="64:64">
      <c r="BL14034" s="69"/>
    </row>
    <row r="14035" spans="64:64">
      <c r="BL14035" s="69"/>
    </row>
    <row r="14036" spans="64:64">
      <c r="BL14036" s="69"/>
    </row>
    <row r="14037" spans="64:64">
      <c r="BL14037" s="69"/>
    </row>
    <row r="14038" spans="64:64">
      <c r="BL14038" s="69"/>
    </row>
    <row r="14039" spans="64:64">
      <c r="BL14039" s="69"/>
    </row>
    <row r="14040" spans="64:64">
      <c r="BL14040" s="69"/>
    </row>
    <row r="14041" spans="64:64">
      <c r="BL14041" s="69"/>
    </row>
    <row r="14042" spans="64:64">
      <c r="BL14042" s="69"/>
    </row>
    <row r="14043" spans="64:64">
      <c r="BL14043" s="69"/>
    </row>
    <row r="14044" spans="64:64">
      <c r="BL14044" s="69"/>
    </row>
    <row r="14045" spans="64:64">
      <c r="BL14045" s="69"/>
    </row>
    <row r="14046" spans="64:64">
      <c r="BL14046" s="69"/>
    </row>
    <row r="14047" spans="64:64">
      <c r="BL14047" s="69"/>
    </row>
    <row r="14048" spans="64:64">
      <c r="BL14048" s="69"/>
    </row>
    <row r="14049" spans="64:64">
      <c r="BL14049" s="69"/>
    </row>
    <row r="14050" spans="64:64">
      <c r="BL14050" s="69"/>
    </row>
    <row r="14051" spans="64:64">
      <c r="BL14051" s="69"/>
    </row>
    <row r="14052" spans="64:64">
      <c r="BL14052" s="69"/>
    </row>
    <row r="14053" spans="64:64">
      <c r="BL14053" s="69"/>
    </row>
    <row r="14054" spans="64:64">
      <c r="BL14054" s="69"/>
    </row>
    <row r="14055" spans="64:64">
      <c r="BL14055" s="69"/>
    </row>
    <row r="14056" spans="64:64">
      <c r="BL14056" s="69"/>
    </row>
    <row r="14057" spans="64:64">
      <c r="BL14057" s="69"/>
    </row>
    <row r="14058" spans="64:64">
      <c r="BL14058" s="69"/>
    </row>
    <row r="14059" spans="64:64">
      <c r="BL14059" s="69"/>
    </row>
    <row r="14060" spans="64:64">
      <c r="BL14060" s="69"/>
    </row>
    <row r="14061" spans="64:64">
      <c r="BL14061" s="69"/>
    </row>
    <row r="14062" spans="64:64">
      <c r="BL14062" s="69"/>
    </row>
    <row r="14063" spans="64:64">
      <c r="BL14063" s="69"/>
    </row>
    <row r="14064" spans="64:64">
      <c r="BL14064" s="69"/>
    </row>
    <row r="14065" spans="64:64">
      <c r="BL14065" s="69"/>
    </row>
    <row r="14066" spans="64:64">
      <c r="BL14066" s="69"/>
    </row>
    <row r="14067" spans="64:64">
      <c r="BL14067" s="69"/>
    </row>
    <row r="14068" spans="64:64">
      <c r="BL14068" s="69"/>
    </row>
    <row r="14069" spans="64:64">
      <c r="BL14069" s="69"/>
    </row>
    <row r="14070" spans="64:64">
      <c r="BL14070" s="69"/>
    </row>
    <row r="14071" spans="64:64">
      <c r="BL14071" s="69"/>
    </row>
    <row r="14072" spans="64:64">
      <c r="BL14072" s="69"/>
    </row>
    <row r="14073" spans="64:64">
      <c r="BL14073" s="69"/>
    </row>
    <row r="14074" spans="64:64">
      <c r="BL14074" s="69"/>
    </row>
    <row r="14075" spans="64:64">
      <c r="BL14075" s="69"/>
    </row>
    <row r="14076" spans="64:64">
      <c r="BL14076" s="69"/>
    </row>
    <row r="14077" spans="64:64">
      <c r="BL14077" s="69"/>
    </row>
    <row r="14078" spans="64:64">
      <c r="BL14078" s="69"/>
    </row>
    <row r="14079" spans="64:64">
      <c r="BL14079" s="69"/>
    </row>
    <row r="14080" spans="64:64">
      <c r="BL14080" s="69"/>
    </row>
    <row r="14081" spans="64:64">
      <c r="BL14081" s="69"/>
    </row>
    <row r="14082" spans="64:64">
      <c r="BL14082" s="69"/>
    </row>
    <row r="14083" spans="64:64">
      <c r="BL14083" s="69"/>
    </row>
    <row r="14084" spans="64:64">
      <c r="BL14084" s="69"/>
    </row>
    <row r="14085" spans="64:64">
      <c r="BL14085" s="69"/>
    </row>
    <row r="14086" spans="64:64">
      <c r="BL14086" s="69"/>
    </row>
    <row r="14087" spans="64:64">
      <c r="BL14087" s="69"/>
    </row>
    <row r="14088" spans="64:64">
      <c r="BL14088" s="69"/>
    </row>
    <row r="14089" spans="64:64">
      <c r="BL14089" s="69"/>
    </row>
    <row r="14090" spans="64:64">
      <c r="BL14090" s="69"/>
    </row>
    <row r="14091" spans="64:64">
      <c r="BL14091" s="69"/>
    </row>
    <row r="14092" spans="64:64">
      <c r="BL14092" s="69"/>
    </row>
    <row r="14093" spans="64:64">
      <c r="BL14093" s="69"/>
    </row>
    <row r="14094" spans="64:64">
      <c r="BL14094" s="69"/>
    </row>
    <row r="14095" spans="64:64">
      <c r="BL14095" s="69"/>
    </row>
    <row r="14096" spans="64:64">
      <c r="BL14096" s="69"/>
    </row>
    <row r="14097" spans="64:64">
      <c r="BL14097" s="69"/>
    </row>
    <row r="14098" spans="64:64">
      <c r="BL14098" s="69"/>
    </row>
    <row r="14099" spans="64:64">
      <c r="BL14099" s="69"/>
    </row>
    <row r="14100" spans="64:64">
      <c r="BL14100" s="69"/>
    </row>
    <row r="14101" spans="64:64">
      <c r="BL14101" s="69"/>
    </row>
    <row r="14102" spans="64:64">
      <c r="BL14102" s="69"/>
    </row>
    <row r="14103" spans="64:64">
      <c r="BL14103" s="69"/>
    </row>
    <row r="14104" spans="64:64">
      <c r="BL14104" s="69"/>
    </row>
    <row r="14105" spans="64:64">
      <c r="BL14105" s="69"/>
    </row>
    <row r="14106" spans="64:64">
      <c r="BL14106" s="69"/>
    </row>
    <row r="14107" spans="64:64">
      <c r="BL14107" s="69"/>
    </row>
    <row r="14108" spans="64:64">
      <c r="BL14108" s="69"/>
    </row>
    <row r="14109" spans="64:64">
      <c r="BL14109" s="69"/>
    </row>
    <row r="14110" spans="64:64">
      <c r="BL14110" s="69"/>
    </row>
    <row r="14111" spans="64:64">
      <c r="BL14111" s="69"/>
    </row>
    <row r="14112" spans="64:64">
      <c r="BL14112" s="69"/>
    </row>
    <row r="14113" spans="64:64">
      <c r="BL14113" s="69"/>
    </row>
    <row r="14114" spans="64:64">
      <c r="BL14114" s="69"/>
    </row>
    <row r="14115" spans="64:64">
      <c r="BL14115" s="69"/>
    </row>
    <row r="14116" spans="64:64">
      <c r="BL14116" s="69"/>
    </row>
    <row r="14117" spans="64:64">
      <c r="BL14117" s="69"/>
    </row>
    <row r="14118" spans="64:64">
      <c r="BL14118" s="69"/>
    </row>
    <row r="14119" spans="64:64">
      <c r="BL14119" s="69"/>
    </row>
    <row r="14120" spans="64:64">
      <c r="BL14120" s="69"/>
    </row>
    <row r="14121" spans="64:64">
      <c r="BL14121" s="69"/>
    </row>
    <row r="14122" spans="64:64">
      <c r="BL14122" s="69"/>
    </row>
    <row r="14123" spans="64:64">
      <c r="BL14123" s="69"/>
    </row>
    <row r="14124" spans="64:64">
      <c r="BL14124" s="69"/>
    </row>
    <row r="14125" spans="64:64">
      <c r="BL14125" s="69"/>
    </row>
    <row r="14126" spans="64:64">
      <c r="BL14126" s="69"/>
    </row>
    <row r="14127" spans="64:64">
      <c r="BL14127" s="69"/>
    </row>
    <row r="14128" spans="64:64">
      <c r="BL14128" s="69"/>
    </row>
    <row r="14129" spans="64:64">
      <c r="BL14129" s="69"/>
    </row>
    <row r="14130" spans="64:64">
      <c r="BL14130" s="69"/>
    </row>
    <row r="14131" spans="64:64">
      <c r="BL14131" s="69"/>
    </row>
    <row r="14132" spans="64:64">
      <c r="BL14132" s="69"/>
    </row>
    <row r="14133" spans="64:64">
      <c r="BL14133" s="69"/>
    </row>
    <row r="14134" spans="64:64">
      <c r="BL14134" s="69"/>
    </row>
    <row r="14135" spans="64:64">
      <c r="BL14135" s="69"/>
    </row>
    <row r="14136" spans="64:64">
      <c r="BL14136" s="69"/>
    </row>
    <row r="14137" spans="64:64">
      <c r="BL14137" s="69"/>
    </row>
    <row r="14138" spans="64:64">
      <c r="BL14138" s="69"/>
    </row>
    <row r="14139" spans="64:64">
      <c r="BL14139" s="69"/>
    </row>
    <row r="14140" spans="64:64">
      <c r="BL14140" s="69"/>
    </row>
    <row r="14141" spans="64:64">
      <c r="BL14141" s="69"/>
    </row>
    <row r="14142" spans="64:64">
      <c r="BL14142" s="69"/>
    </row>
    <row r="14143" spans="64:64">
      <c r="BL14143" s="69"/>
    </row>
    <row r="14144" spans="64:64">
      <c r="BL14144" s="69"/>
    </row>
    <row r="14145" spans="64:64">
      <c r="BL14145" s="69"/>
    </row>
    <row r="14146" spans="64:64">
      <c r="BL14146" s="69"/>
    </row>
    <row r="14147" spans="64:64">
      <c r="BL14147" s="69"/>
    </row>
    <row r="14148" spans="64:64">
      <c r="BL14148" s="69"/>
    </row>
    <row r="14149" spans="64:64">
      <c r="BL14149" s="69"/>
    </row>
    <row r="14150" spans="64:64">
      <c r="BL14150" s="69"/>
    </row>
    <row r="14151" spans="64:64">
      <c r="BL14151" s="69"/>
    </row>
    <row r="14152" spans="64:64">
      <c r="BL14152" s="69"/>
    </row>
    <row r="14153" spans="64:64">
      <c r="BL14153" s="69"/>
    </row>
    <row r="14154" spans="64:64">
      <c r="BL14154" s="69"/>
    </row>
    <row r="14155" spans="64:64">
      <c r="BL14155" s="69"/>
    </row>
    <row r="14156" spans="64:64">
      <c r="BL14156" s="69"/>
    </row>
    <row r="14157" spans="64:64">
      <c r="BL14157" s="69"/>
    </row>
    <row r="14158" spans="64:64">
      <c r="BL14158" s="69"/>
    </row>
    <row r="14159" spans="64:64">
      <c r="BL14159" s="69"/>
    </row>
    <row r="14160" spans="64:64">
      <c r="BL14160" s="69"/>
    </row>
    <row r="14161" spans="64:64">
      <c r="BL14161" s="69"/>
    </row>
    <row r="14162" spans="64:64">
      <c r="BL14162" s="69"/>
    </row>
    <row r="14163" spans="64:64">
      <c r="BL14163" s="69"/>
    </row>
    <row r="14164" spans="64:64">
      <c r="BL14164" s="69"/>
    </row>
    <row r="14165" spans="64:64">
      <c r="BL14165" s="69"/>
    </row>
    <row r="14166" spans="64:64">
      <c r="BL14166" s="69"/>
    </row>
    <row r="14167" spans="64:64">
      <c r="BL14167" s="69"/>
    </row>
    <row r="14168" spans="64:64">
      <c r="BL14168" s="69"/>
    </row>
    <row r="14169" spans="64:64">
      <c r="BL14169" s="69"/>
    </row>
    <row r="14170" spans="64:64">
      <c r="BL14170" s="69"/>
    </row>
    <row r="14171" spans="64:64">
      <c r="BL14171" s="69"/>
    </row>
    <row r="14172" spans="64:64">
      <c r="BL14172" s="69"/>
    </row>
    <row r="14173" spans="64:64">
      <c r="BL14173" s="69"/>
    </row>
    <row r="14174" spans="64:64">
      <c r="BL14174" s="69"/>
    </row>
    <row r="14175" spans="64:64">
      <c r="BL14175" s="69"/>
    </row>
    <row r="14176" spans="64:64">
      <c r="BL14176" s="69"/>
    </row>
    <row r="14177" spans="64:64">
      <c r="BL14177" s="69"/>
    </row>
    <row r="14178" spans="64:64">
      <c r="BL14178" s="69"/>
    </row>
    <row r="14179" spans="64:64">
      <c r="BL14179" s="69"/>
    </row>
    <row r="14180" spans="64:64">
      <c r="BL14180" s="69"/>
    </row>
    <row r="14181" spans="64:64">
      <c r="BL14181" s="69"/>
    </row>
    <row r="14182" spans="64:64">
      <c r="BL14182" s="69"/>
    </row>
    <row r="14183" spans="64:64">
      <c r="BL14183" s="69"/>
    </row>
    <row r="14184" spans="64:64">
      <c r="BL14184" s="69"/>
    </row>
    <row r="14185" spans="64:64">
      <c r="BL14185" s="69"/>
    </row>
    <row r="14186" spans="64:64">
      <c r="BL14186" s="69"/>
    </row>
    <row r="14187" spans="64:64">
      <c r="BL14187" s="69"/>
    </row>
    <row r="14188" spans="64:64">
      <c r="BL14188" s="69"/>
    </row>
    <row r="14189" spans="64:64">
      <c r="BL14189" s="69"/>
    </row>
    <row r="14190" spans="64:64">
      <c r="BL14190" s="69"/>
    </row>
    <row r="14191" spans="64:64">
      <c r="BL14191" s="69"/>
    </row>
    <row r="14192" spans="64:64">
      <c r="BL14192" s="69"/>
    </row>
    <row r="14193" spans="64:64">
      <c r="BL14193" s="69"/>
    </row>
    <row r="14194" spans="64:64">
      <c r="BL14194" s="69"/>
    </row>
    <row r="14195" spans="64:64">
      <c r="BL14195" s="69"/>
    </row>
    <row r="14196" spans="64:64">
      <c r="BL14196" s="69"/>
    </row>
    <row r="14197" spans="64:64">
      <c r="BL14197" s="69"/>
    </row>
    <row r="14198" spans="64:64">
      <c r="BL14198" s="69"/>
    </row>
    <row r="14199" spans="64:64">
      <c r="BL14199" s="69"/>
    </row>
    <row r="14200" spans="64:64">
      <c r="BL14200" s="69"/>
    </row>
    <row r="14201" spans="64:64">
      <c r="BL14201" s="69"/>
    </row>
    <row r="14202" spans="64:64">
      <c r="BL14202" s="69"/>
    </row>
    <row r="14203" spans="64:64">
      <c r="BL14203" s="69"/>
    </row>
    <row r="14204" spans="64:64">
      <c r="BL14204" s="69"/>
    </row>
    <row r="14205" spans="64:64">
      <c r="BL14205" s="69"/>
    </row>
    <row r="14206" spans="64:64">
      <c r="BL14206" s="69"/>
    </row>
    <row r="14207" spans="64:64">
      <c r="BL14207" s="69"/>
    </row>
    <row r="14208" spans="64:64">
      <c r="BL14208" s="69"/>
    </row>
    <row r="14209" spans="64:64">
      <c r="BL14209" s="69"/>
    </row>
    <row r="14210" spans="64:64">
      <c r="BL14210" s="69"/>
    </row>
    <row r="14211" spans="64:64">
      <c r="BL14211" s="69"/>
    </row>
    <row r="14212" spans="64:64">
      <c r="BL14212" s="69"/>
    </row>
    <row r="14213" spans="64:64">
      <c r="BL14213" s="69"/>
    </row>
    <row r="14214" spans="64:64">
      <c r="BL14214" s="69"/>
    </row>
    <row r="14215" spans="64:64">
      <c r="BL14215" s="69"/>
    </row>
    <row r="14216" spans="64:64">
      <c r="BL14216" s="69"/>
    </row>
    <row r="14217" spans="64:64">
      <c r="BL14217" s="69"/>
    </row>
    <row r="14218" spans="64:64">
      <c r="BL14218" s="69"/>
    </row>
    <row r="14219" spans="64:64">
      <c r="BL14219" s="69"/>
    </row>
    <row r="14220" spans="64:64">
      <c r="BL14220" s="69"/>
    </row>
    <row r="14221" spans="64:64">
      <c r="BL14221" s="69"/>
    </row>
    <row r="14222" spans="64:64">
      <c r="BL14222" s="69"/>
    </row>
    <row r="14223" spans="64:64">
      <c r="BL14223" s="69"/>
    </row>
    <row r="14224" spans="64:64">
      <c r="BL14224" s="69"/>
    </row>
    <row r="14225" spans="64:64">
      <c r="BL14225" s="69"/>
    </row>
    <row r="14226" spans="64:64">
      <c r="BL14226" s="69"/>
    </row>
    <row r="14227" spans="64:64">
      <c r="BL14227" s="69"/>
    </row>
    <row r="14228" spans="64:64">
      <c r="BL14228" s="69"/>
    </row>
    <row r="14229" spans="64:64">
      <c r="BL14229" s="69"/>
    </row>
    <row r="14230" spans="64:64">
      <c r="BL14230" s="69"/>
    </row>
    <row r="14231" spans="64:64">
      <c r="BL14231" s="69"/>
    </row>
    <row r="14232" spans="64:64">
      <c r="BL14232" s="69"/>
    </row>
    <row r="14233" spans="64:64">
      <c r="BL14233" s="69"/>
    </row>
    <row r="14234" spans="64:64">
      <c r="BL14234" s="69"/>
    </row>
    <row r="14235" spans="64:64">
      <c r="BL14235" s="69"/>
    </row>
    <row r="14236" spans="64:64">
      <c r="BL14236" s="69"/>
    </row>
    <row r="14237" spans="64:64">
      <c r="BL14237" s="69"/>
    </row>
    <row r="14238" spans="64:64">
      <c r="BL14238" s="69"/>
    </row>
    <row r="14239" spans="64:64">
      <c r="BL14239" s="69"/>
    </row>
    <row r="14240" spans="64:64">
      <c r="BL14240" s="69"/>
    </row>
    <row r="14241" spans="64:64">
      <c r="BL14241" s="69"/>
    </row>
    <row r="14242" spans="64:64">
      <c r="BL14242" s="69"/>
    </row>
    <row r="14243" spans="64:64">
      <c r="BL14243" s="69"/>
    </row>
    <row r="14244" spans="64:64">
      <c r="BL14244" s="69"/>
    </row>
    <row r="14245" spans="64:64">
      <c r="BL14245" s="69"/>
    </row>
    <row r="14246" spans="64:64">
      <c r="BL14246" s="69"/>
    </row>
    <row r="14247" spans="64:64">
      <c r="BL14247" s="69"/>
    </row>
    <row r="14248" spans="64:64">
      <c r="BL14248" s="69"/>
    </row>
    <row r="14249" spans="64:64">
      <c r="BL14249" s="69"/>
    </row>
    <row r="14250" spans="64:64">
      <c r="BL14250" s="69"/>
    </row>
    <row r="14251" spans="64:64">
      <c r="BL14251" s="69"/>
    </row>
    <row r="14252" spans="64:64">
      <c r="BL14252" s="69"/>
    </row>
    <row r="14253" spans="64:64">
      <c r="BL14253" s="69"/>
    </row>
    <row r="14254" spans="64:64">
      <c r="BL14254" s="69"/>
    </row>
    <row r="14255" spans="64:64">
      <c r="BL14255" s="69"/>
    </row>
    <row r="14256" spans="64:64">
      <c r="BL14256" s="69"/>
    </row>
    <row r="14257" spans="64:64">
      <c r="BL14257" s="69"/>
    </row>
    <row r="14258" spans="64:64">
      <c r="BL14258" s="69"/>
    </row>
    <row r="14259" spans="64:64">
      <c r="BL14259" s="69"/>
    </row>
    <row r="14260" spans="64:64">
      <c r="BL14260" s="69"/>
    </row>
    <row r="14261" spans="64:64">
      <c r="BL14261" s="69"/>
    </row>
    <row r="14262" spans="64:64">
      <c r="BL14262" s="69"/>
    </row>
    <row r="14263" spans="64:64">
      <c r="BL14263" s="69"/>
    </row>
    <row r="14264" spans="64:64">
      <c r="BL14264" s="69"/>
    </row>
    <row r="14265" spans="64:64">
      <c r="BL14265" s="69"/>
    </row>
    <row r="14266" spans="64:64">
      <c r="BL14266" s="69"/>
    </row>
    <row r="14267" spans="64:64">
      <c r="BL14267" s="69"/>
    </row>
    <row r="14268" spans="64:64">
      <c r="BL14268" s="69"/>
    </row>
    <row r="14269" spans="64:64">
      <c r="BL14269" s="69"/>
    </row>
    <row r="14270" spans="64:64">
      <c r="BL14270" s="69"/>
    </row>
    <row r="14271" spans="64:64">
      <c r="BL14271" s="69"/>
    </row>
    <row r="14272" spans="64:64">
      <c r="BL14272" s="69"/>
    </row>
    <row r="14273" spans="64:64">
      <c r="BL14273" s="69"/>
    </row>
    <row r="14274" spans="64:64">
      <c r="BL14274" s="69"/>
    </row>
    <row r="14275" spans="64:64">
      <c r="BL14275" s="69"/>
    </row>
    <row r="14276" spans="64:64">
      <c r="BL14276" s="69"/>
    </row>
    <row r="14277" spans="64:64">
      <c r="BL14277" s="69"/>
    </row>
    <row r="14278" spans="64:64">
      <c r="BL14278" s="69"/>
    </row>
    <row r="14279" spans="64:64">
      <c r="BL14279" s="69"/>
    </row>
    <row r="14280" spans="64:64">
      <c r="BL14280" s="69"/>
    </row>
    <row r="14281" spans="64:64">
      <c r="BL14281" s="69"/>
    </row>
    <row r="14282" spans="64:64">
      <c r="BL14282" s="69"/>
    </row>
    <row r="14283" spans="64:64">
      <c r="BL14283" s="69"/>
    </row>
    <row r="14284" spans="64:64">
      <c r="BL14284" s="69"/>
    </row>
    <row r="14285" spans="64:64">
      <c r="BL14285" s="69"/>
    </row>
    <row r="14286" spans="64:64">
      <c r="BL14286" s="69"/>
    </row>
    <row r="14287" spans="64:64">
      <c r="BL14287" s="69"/>
    </row>
    <row r="14288" spans="64:64">
      <c r="BL14288" s="69"/>
    </row>
    <row r="14289" spans="64:64">
      <c r="BL14289" s="69"/>
    </row>
    <row r="14290" spans="64:64">
      <c r="BL14290" s="69"/>
    </row>
    <row r="14291" spans="64:64">
      <c r="BL14291" s="69"/>
    </row>
    <row r="14292" spans="64:64">
      <c r="BL14292" s="69"/>
    </row>
    <row r="14293" spans="64:64">
      <c r="BL14293" s="69"/>
    </row>
    <row r="14294" spans="64:64">
      <c r="BL14294" s="69"/>
    </row>
    <row r="14295" spans="64:64">
      <c r="BL14295" s="69"/>
    </row>
    <row r="14296" spans="64:64">
      <c r="BL14296" s="69"/>
    </row>
    <row r="14297" spans="64:64">
      <c r="BL14297" s="69"/>
    </row>
    <row r="14298" spans="64:64">
      <c r="BL14298" s="69"/>
    </row>
    <row r="14299" spans="64:64">
      <c r="BL14299" s="69"/>
    </row>
    <row r="14300" spans="64:64">
      <c r="BL14300" s="69"/>
    </row>
    <row r="14301" spans="64:64">
      <c r="BL14301" s="69"/>
    </row>
    <row r="14302" spans="64:64">
      <c r="BL14302" s="69"/>
    </row>
    <row r="14303" spans="64:64">
      <c r="BL14303" s="69"/>
    </row>
    <row r="14304" spans="64:64">
      <c r="BL14304" s="69"/>
    </row>
    <row r="14305" spans="64:64">
      <c r="BL14305" s="69"/>
    </row>
    <row r="14306" spans="64:64">
      <c r="BL14306" s="69"/>
    </row>
    <row r="14307" spans="64:64">
      <c r="BL14307" s="69"/>
    </row>
    <row r="14308" spans="64:64">
      <c r="BL14308" s="69"/>
    </row>
    <row r="14309" spans="64:64">
      <c r="BL14309" s="69"/>
    </row>
    <row r="14310" spans="64:64">
      <c r="BL14310" s="69"/>
    </row>
    <row r="14311" spans="64:64">
      <c r="BL14311" s="69"/>
    </row>
    <row r="14312" spans="64:64">
      <c r="BL14312" s="69"/>
    </row>
    <row r="14313" spans="64:64">
      <c r="BL14313" s="69"/>
    </row>
    <row r="14314" spans="64:64">
      <c r="BL14314" s="69"/>
    </row>
    <row r="14315" spans="64:64">
      <c r="BL14315" s="69"/>
    </row>
    <row r="14316" spans="64:64">
      <c r="BL14316" s="69"/>
    </row>
    <row r="14317" spans="64:64">
      <c r="BL14317" s="69"/>
    </row>
    <row r="14318" spans="64:64">
      <c r="BL14318" s="69"/>
    </row>
    <row r="14319" spans="64:64">
      <c r="BL14319" s="69"/>
    </row>
    <row r="14320" spans="64:64">
      <c r="BL14320" s="69"/>
    </row>
    <row r="14321" spans="64:64">
      <c r="BL14321" s="69"/>
    </row>
    <row r="14322" spans="64:64">
      <c r="BL14322" s="69"/>
    </row>
    <row r="14323" spans="64:64">
      <c r="BL14323" s="69"/>
    </row>
    <row r="14324" spans="64:64">
      <c r="BL14324" s="69"/>
    </row>
    <row r="14325" spans="64:64">
      <c r="BL14325" s="69"/>
    </row>
    <row r="14326" spans="64:64">
      <c r="BL14326" s="69"/>
    </row>
    <row r="14327" spans="64:64">
      <c r="BL14327" s="69"/>
    </row>
    <row r="14328" spans="64:64">
      <c r="BL14328" s="69"/>
    </row>
    <row r="14329" spans="64:64">
      <c r="BL14329" s="69"/>
    </row>
    <row r="14330" spans="64:64">
      <c r="BL14330" s="69"/>
    </row>
    <row r="14331" spans="64:64">
      <c r="BL14331" s="69"/>
    </row>
    <row r="14332" spans="64:64">
      <c r="BL14332" s="69"/>
    </row>
    <row r="14333" spans="64:64">
      <c r="BL14333" s="69"/>
    </row>
    <row r="14334" spans="64:64">
      <c r="BL14334" s="69"/>
    </row>
    <row r="14335" spans="64:64">
      <c r="BL14335" s="69"/>
    </row>
    <row r="14336" spans="64:64">
      <c r="BL14336" s="69"/>
    </row>
    <row r="14337" spans="64:64">
      <c r="BL14337" s="69"/>
    </row>
    <row r="14338" spans="64:64">
      <c r="BL14338" s="69"/>
    </row>
    <row r="14339" spans="64:64">
      <c r="BL14339" s="69"/>
    </row>
    <row r="14340" spans="64:64">
      <c r="BL14340" s="69"/>
    </row>
    <row r="14341" spans="64:64">
      <c r="BL14341" s="69"/>
    </row>
    <row r="14342" spans="64:64">
      <c r="BL14342" s="69"/>
    </row>
    <row r="14343" spans="64:64">
      <c r="BL14343" s="69"/>
    </row>
    <row r="14344" spans="64:64">
      <c r="BL14344" s="69"/>
    </row>
    <row r="14345" spans="64:64">
      <c r="BL14345" s="69"/>
    </row>
    <row r="14346" spans="64:64">
      <c r="BL14346" s="69"/>
    </row>
    <row r="14347" spans="64:64">
      <c r="BL14347" s="69"/>
    </row>
    <row r="14348" spans="64:64">
      <c r="BL14348" s="69"/>
    </row>
    <row r="14349" spans="64:64">
      <c r="BL14349" s="69"/>
    </row>
    <row r="14350" spans="64:64">
      <c r="BL14350" s="69"/>
    </row>
    <row r="14351" spans="64:64">
      <c r="BL14351" s="69"/>
    </row>
    <row r="14352" spans="64:64">
      <c r="BL14352" s="69"/>
    </row>
    <row r="14353" spans="64:64">
      <c r="BL14353" s="69"/>
    </row>
    <row r="14354" spans="64:64">
      <c r="BL14354" s="69"/>
    </row>
    <row r="14355" spans="64:64">
      <c r="BL14355" s="69"/>
    </row>
    <row r="14356" spans="64:64">
      <c r="BL14356" s="69"/>
    </row>
    <row r="14357" spans="64:64">
      <c r="BL14357" s="69"/>
    </row>
    <row r="14358" spans="64:64">
      <c r="BL14358" s="69"/>
    </row>
    <row r="14359" spans="64:64">
      <c r="BL14359" s="69"/>
    </row>
    <row r="14360" spans="64:64">
      <c r="BL14360" s="69"/>
    </row>
    <row r="14361" spans="64:64">
      <c r="BL14361" s="69"/>
    </row>
    <row r="14362" spans="64:64">
      <c r="BL14362" s="69"/>
    </row>
    <row r="14363" spans="64:64">
      <c r="BL14363" s="69"/>
    </row>
    <row r="14364" spans="64:64">
      <c r="BL14364" s="69"/>
    </row>
    <row r="14365" spans="64:64">
      <c r="BL14365" s="69"/>
    </row>
    <row r="14366" spans="64:64">
      <c r="BL14366" s="69"/>
    </row>
    <row r="14367" spans="64:64">
      <c r="BL14367" s="69"/>
    </row>
    <row r="14368" spans="64:64">
      <c r="BL14368" s="69"/>
    </row>
    <row r="14369" spans="64:64">
      <c r="BL14369" s="69"/>
    </row>
    <row r="14370" spans="64:64">
      <c r="BL14370" s="69"/>
    </row>
    <row r="14371" spans="64:64">
      <c r="BL14371" s="69"/>
    </row>
    <row r="14372" spans="64:64">
      <c r="BL14372" s="69"/>
    </row>
    <row r="14373" spans="64:64">
      <c r="BL14373" s="69"/>
    </row>
    <row r="14374" spans="64:64">
      <c r="BL14374" s="69"/>
    </row>
    <row r="14375" spans="64:64">
      <c r="BL14375" s="69"/>
    </row>
    <row r="14376" spans="64:64">
      <c r="BL14376" s="69"/>
    </row>
    <row r="14377" spans="64:64">
      <c r="BL14377" s="69"/>
    </row>
    <row r="14378" spans="64:64">
      <c r="BL14378" s="69"/>
    </row>
    <row r="14379" spans="64:64">
      <c r="BL14379" s="69"/>
    </row>
    <row r="14380" spans="64:64">
      <c r="BL14380" s="69"/>
    </row>
    <row r="14381" spans="64:64">
      <c r="BL14381" s="69"/>
    </row>
    <row r="14382" spans="64:64">
      <c r="BL14382" s="69"/>
    </row>
    <row r="14383" spans="64:64">
      <c r="BL14383" s="69"/>
    </row>
    <row r="14384" spans="64:64">
      <c r="BL14384" s="69"/>
    </row>
    <row r="14385" spans="64:64">
      <c r="BL14385" s="69"/>
    </row>
    <row r="14386" spans="64:64">
      <c r="BL14386" s="69"/>
    </row>
    <row r="14387" spans="64:64">
      <c r="BL14387" s="69"/>
    </row>
    <row r="14388" spans="64:64">
      <c r="BL14388" s="69"/>
    </row>
    <row r="14389" spans="64:64">
      <c r="BL14389" s="69"/>
    </row>
    <row r="14390" spans="64:64">
      <c r="BL14390" s="69"/>
    </row>
    <row r="14391" spans="64:64">
      <c r="BL14391" s="69"/>
    </row>
    <row r="14392" spans="64:64">
      <c r="BL14392" s="69"/>
    </row>
    <row r="14393" spans="64:64">
      <c r="BL14393" s="69"/>
    </row>
    <row r="14394" spans="64:64">
      <c r="BL14394" s="69"/>
    </row>
    <row r="14395" spans="64:64">
      <c r="BL14395" s="69"/>
    </row>
    <row r="14396" spans="64:64">
      <c r="BL14396" s="69"/>
    </row>
    <row r="14397" spans="64:64">
      <c r="BL14397" s="69"/>
    </row>
    <row r="14398" spans="64:64">
      <c r="BL14398" s="69"/>
    </row>
    <row r="14399" spans="64:64">
      <c r="BL14399" s="69"/>
    </row>
    <row r="14400" spans="64:64">
      <c r="BL14400" s="69"/>
    </row>
    <row r="14401" spans="64:64">
      <c r="BL14401" s="69"/>
    </row>
    <row r="14402" spans="64:64">
      <c r="BL14402" s="69"/>
    </row>
    <row r="14403" spans="64:64">
      <c r="BL14403" s="69"/>
    </row>
    <row r="14404" spans="64:64">
      <c r="BL14404" s="69"/>
    </row>
    <row r="14405" spans="64:64">
      <c r="BL14405" s="69"/>
    </row>
    <row r="14406" spans="64:64">
      <c r="BL14406" s="69"/>
    </row>
    <row r="14407" spans="64:64">
      <c r="BL14407" s="69"/>
    </row>
    <row r="14408" spans="64:64">
      <c r="BL14408" s="69"/>
    </row>
    <row r="14409" spans="64:64">
      <c r="BL14409" s="69"/>
    </row>
    <row r="14410" spans="64:64">
      <c r="BL14410" s="69"/>
    </row>
    <row r="14411" spans="64:64">
      <c r="BL14411" s="69"/>
    </row>
    <row r="14412" spans="64:64">
      <c r="BL14412" s="69"/>
    </row>
    <row r="14413" spans="64:64">
      <c r="BL14413" s="69"/>
    </row>
    <row r="14414" spans="64:64">
      <c r="BL14414" s="69"/>
    </row>
    <row r="14415" spans="64:64">
      <c r="BL14415" s="69"/>
    </row>
    <row r="14416" spans="64:64">
      <c r="BL14416" s="69"/>
    </row>
    <row r="14417" spans="64:64">
      <c r="BL14417" s="69"/>
    </row>
    <row r="14418" spans="64:64">
      <c r="BL14418" s="69"/>
    </row>
    <row r="14419" spans="64:64">
      <c r="BL14419" s="69"/>
    </row>
    <row r="14420" spans="64:64">
      <c r="BL14420" s="69"/>
    </row>
    <row r="14421" spans="64:64">
      <c r="BL14421" s="69"/>
    </row>
    <row r="14422" spans="64:64">
      <c r="BL14422" s="69"/>
    </row>
    <row r="14423" spans="64:64">
      <c r="BL14423" s="69"/>
    </row>
    <row r="14424" spans="64:64">
      <c r="BL14424" s="69"/>
    </row>
    <row r="14425" spans="64:64">
      <c r="BL14425" s="69"/>
    </row>
    <row r="14426" spans="64:64">
      <c r="BL14426" s="69"/>
    </row>
    <row r="14427" spans="64:64">
      <c r="BL14427" s="69"/>
    </row>
    <row r="14428" spans="64:64">
      <c r="BL14428" s="69"/>
    </row>
    <row r="14429" spans="64:64">
      <c r="BL14429" s="69"/>
    </row>
    <row r="14430" spans="64:64">
      <c r="BL14430" s="69"/>
    </row>
    <row r="14431" spans="64:64">
      <c r="BL14431" s="69"/>
    </row>
    <row r="14432" spans="64:64">
      <c r="BL14432" s="69"/>
    </row>
    <row r="14433" spans="64:64">
      <c r="BL14433" s="69"/>
    </row>
    <row r="14434" spans="64:64">
      <c r="BL14434" s="69"/>
    </row>
    <row r="14435" spans="64:64">
      <c r="BL14435" s="69"/>
    </row>
    <row r="14436" spans="64:64">
      <c r="BL14436" s="69"/>
    </row>
    <row r="14437" spans="64:64">
      <c r="BL14437" s="69"/>
    </row>
    <row r="14438" spans="64:64">
      <c r="BL14438" s="69"/>
    </row>
    <row r="14439" spans="64:64">
      <c r="BL14439" s="69"/>
    </row>
    <row r="14440" spans="64:64">
      <c r="BL14440" s="69"/>
    </row>
    <row r="14441" spans="64:64">
      <c r="BL14441" s="69"/>
    </row>
    <row r="14442" spans="64:64">
      <c r="BL14442" s="69"/>
    </row>
    <row r="14443" spans="64:64">
      <c r="BL14443" s="69"/>
    </row>
    <row r="14444" spans="64:64">
      <c r="BL14444" s="69"/>
    </row>
    <row r="14445" spans="64:64">
      <c r="BL14445" s="69"/>
    </row>
    <row r="14446" spans="64:64">
      <c r="BL14446" s="69"/>
    </row>
    <row r="14447" spans="64:64">
      <c r="BL14447" s="69"/>
    </row>
    <row r="14448" spans="64:64">
      <c r="BL14448" s="69"/>
    </row>
    <row r="14449" spans="64:64">
      <c r="BL14449" s="69"/>
    </row>
    <row r="14450" spans="64:64">
      <c r="BL14450" s="69"/>
    </row>
    <row r="14451" spans="64:64">
      <c r="BL14451" s="69"/>
    </row>
    <row r="14452" spans="64:64">
      <c r="BL14452" s="69"/>
    </row>
    <row r="14453" spans="64:64">
      <c r="BL14453" s="69"/>
    </row>
    <row r="14454" spans="64:64">
      <c r="BL14454" s="69"/>
    </row>
    <row r="14455" spans="64:64">
      <c r="BL14455" s="69"/>
    </row>
    <row r="14456" spans="64:64">
      <c r="BL14456" s="69"/>
    </row>
    <row r="14457" spans="64:64">
      <c r="BL14457" s="69"/>
    </row>
    <row r="14458" spans="64:64">
      <c r="BL14458" s="69"/>
    </row>
    <row r="14459" spans="64:64">
      <c r="BL14459" s="69"/>
    </row>
    <row r="14460" spans="64:64">
      <c r="BL14460" s="69"/>
    </row>
    <row r="14461" spans="64:64">
      <c r="BL14461" s="69"/>
    </row>
    <row r="14462" spans="64:64">
      <c r="BL14462" s="69"/>
    </row>
    <row r="14463" spans="64:64">
      <c r="BL14463" s="69"/>
    </row>
    <row r="14464" spans="64:64">
      <c r="BL14464" s="69"/>
    </row>
    <row r="14465" spans="64:64">
      <c r="BL14465" s="69"/>
    </row>
    <row r="14466" spans="64:64">
      <c r="BL14466" s="69"/>
    </row>
    <row r="14467" spans="64:64">
      <c r="BL14467" s="69"/>
    </row>
    <row r="14468" spans="64:64">
      <c r="BL14468" s="69"/>
    </row>
    <row r="14469" spans="64:64">
      <c r="BL14469" s="69"/>
    </row>
    <row r="14470" spans="64:64">
      <c r="BL14470" s="69"/>
    </row>
    <row r="14471" spans="64:64">
      <c r="BL14471" s="69"/>
    </row>
    <row r="14472" spans="64:64">
      <c r="BL14472" s="69"/>
    </row>
    <row r="14473" spans="64:64">
      <c r="BL14473" s="69"/>
    </row>
    <row r="14474" spans="64:64">
      <c r="BL14474" s="69"/>
    </row>
    <row r="14475" spans="64:64">
      <c r="BL14475" s="69"/>
    </row>
    <row r="14476" spans="64:64">
      <c r="BL14476" s="69"/>
    </row>
    <row r="14477" spans="64:64">
      <c r="BL14477" s="69"/>
    </row>
    <row r="14478" spans="64:64">
      <c r="BL14478" s="69"/>
    </row>
    <row r="14479" spans="64:64">
      <c r="BL14479" s="69"/>
    </row>
    <row r="14480" spans="64:64">
      <c r="BL14480" s="69"/>
    </row>
    <row r="14481" spans="64:64">
      <c r="BL14481" s="69"/>
    </row>
    <row r="14482" spans="64:64">
      <c r="BL14482" s="69"/>
    </row>
    <row r="14483" spans="64:64">
      <c r="BL14483" s="69"/>
    </row>
    <row r="14484" spans="64:64">
      <c r="BL14484" s="69"/>
    </row>
    <row r="14485" spans="64:64">
      <c r="BL14485" s="69"/>
    </row>
    <row r="14486" spans="64:64">
      <c r="BL14486" s="69"/>
    </row>
    <row r="14487" spans="64:64">
      <c r="BL14487" s="69"/>
    </row>
    <row r="14488" spans="64:64">
      <c r="BL14488" s="69"/>
    </row>
    <row r="14489" spans="64:64">
      <c r="BL14489" s="69"/>
    </row>
    <row r="14490" spans="64:64">
      <c r="BL14490" s="69"/>
    </row>
    <row r="14491" spans="64:64">
      <c r="BL14491" s="69"/>
    </row>
    <row r="14492" spans="64:64">
      <c r="BL14492" s="69"/>
    </row>
    <row r="14493" spans="64:64">
      <c r="BL14493" s="69"/>
    </row>
    <row r="14494" spans="64:64">
      <c r="BL14494" s="69"/>
    </row>
    <row r="14495" spans="64:64">
      <c r="BL14495" s="69"/>
    </row>
    <row r="14496" spans="64:64">
      <c r="BL14496" s="69"/>
    </row>
    <row r="14497" spans="64:64">
      <c r="BL14497" s="69"/>
    </row>
    <row r="14498" spans="64:64">
      <c r="BL14498" s="69"/>
    </row>
    <row r="14499" spans="64:64">
      <c r="BL14499" s="69"/>
    </row>
    <row r="14500" spans="64:64">
      <c r="BL14500" s="69"/>
    </row>
    <row r="14501" spans="64:64">
      <c r="BL14501" s="69"/>
    </row>
    <row r="14502" spans="64:64">
      <c r="BL14502" s="69"/>
    </row>
    <row r="14503" spans="64:64">
      <c r="BL14503" s="69"/>
    </row>
    <row r="14504" spans="64:64">
      <c r="BL14504" s="69"/>
    </row>
    <row r="14505" spans="64:64">
      <c r="BL14505" s="69"/>
    </row>
    <row r="14506" spans="64:64">
      <c r="BL14506" s="69"/>
    </row>
    <row r="14507" spans="64:64">
      <c r="BL14507" s="69"/>
    </row>
    <row r="14508" spans="64:64">
      <c r="BL14508" s="69"/>
    </row>
    <row r="14509" spans="64:64">
      <c r="BL14509" s="69"/>
    </row>
    <row r="14510" spans="64:64">
      <c r="BL14510" s="69"/>
    </row>
    <row r="14511" spans="64:64">
      <c r="BL14511" s="69"/>
    </row>
    <row r="14512" spans="64:64">
      <c r="BL14512" s="69"/>
    </row>
    <row r="14513" spans="64:64">
      <c r="BL14513" s="69"/>
    </row>
    <row r="14514" spans="64:64">
      <c r="BL14514" s="69"/>
    </row>
    <row r="14515" spans="64:64">
      <c r="BL14515" s="69"/>
    </row>
    <row r="14516" spans="64:64">
      <c r="BL14516" s="69"/>
    </row>
    <row r="14517" spans="64:64">
      <c r="BL14517" s="69"/>
    </row>
    <row r="14518" spans="64:64">
      <c r="BL14518" s="69"/>
    </row>
    <row r="14519" spans="64:64">
      <c r="BL14519" s="69"/>
    </row>
    <row r="14520" spans="64:64">
      <c r="BL14520" s="69"/>
    </row>
    <row r="14521" spans="64:64">
      <c r="BL14521" s="69"/>
    </row>
    <row r="14522" spans="64:64">
      <c r="BL14522" s="69"/>
    </row>
    <row r="14523" spans="64:64">
      <c r="BL14523" s="69"/>
    </row>
    <row r="14524" spans="64:64">
      <c r="BL14524" s="69"/>
    </row>
    <row r="14525" spans="64:64">
      <c r="BL14525" s="69"/>
    </row>
    <row r="14526" spans="64:64">
      <c r="BL14526" s="69"/>
    </row>
    <row r="14527" spans="64:64">
      <c r="BL14527" s="69"/>
    </row>
    <row r="14528" spans="64:64">
      <c r="BL14528" s="69"/>
    </row>
    <row r="14529" spans="64:64">
      <c r="BL14529" s="69"/>
    </row>
    <row r="14530" spans="64:64">
      <c r="BL14530" s="69"/>
    </row>
    <row r="14531" spans="64:64">
      <c r="BL14531" s="69"/>
    </row>
    <row r="14532" spans="64:64">
      <c r="BL14532" s="69"/>
    </row>
    <row r="14533" spans="64:64">
      <c r="BL14533" s="69"/>
    </row>
    <row r="14534" spans="64:64">
      <c r="BL14534" s="69"/>
    </row>
    <row r="14535" spans="64:64">
      <c r="BL14535" s="69"/>
    </row>
    <row r="14536" spans="64:64">
      <c r="BL14536" s="69"/>
    </row>
    <row r="14537" spans="64:64">
      <c r="BL14537" s="69"/>
    </row>
    <row r="14538" spans="64:64">
      <c r="BL14538" s="69"/>
    </row>
    <row r="14539" spans="64:64">
      <c r="BL14539" s="69"/>
    </row>
    <row r="14540" spans="64:64">
      <c r="BL14540" s="69"/>
    </row>
    <row r="14541" spans="64:64">
      <c r="BL14541" s="69"/>
    </row>
    <row r="14542" spans="64:64">
      <c r="BL14542" s="69"/>
    </row>
    <row r="14543" spans="64:64">
      <c r="BL14543" s="69"/>
    </row>
    <row r="14544" spans="64:64">
      <c r="BL14544" s="69"/>
    </row>
    <row r="14545" spans="64:64">
      <c r="BL14545" s="69"/>
    </row>
    <row r="14546" spans="64:64">
      <c r="BL14546" s="69"/>
    </row>
    <row r="14547" spans="64:64">
      <c r="BL14547" s="69"/>
    </row>
    <row r="14548" spans="64:64">
      <c r="BL14548" s="69"/>
    </row>
    <row r="14549" spans="64:64">
      <c r="BL14549" s="69"/>
    </row>
    <row r="14550" spans="64:64">
      <c r="BL14550" s="69"/>
    </row>
    <row r="14551" spans="64:64">
      <c r="BL14551" s="69"/>
    </row>
    <row r="14552" spans="64:64">
      <c r="BL14552" s="69"/>
    </row>
    <row r="14553" spans="64:64">
      <c r="BL14553" s="69"/>
    </row>
    <row r="14554" spans="64:64">
      <c r="BL14554" s="69"/>
    </row>
    <row r="14555" spans="64:64">
      <c r="BL14555" s="69"/>
    </row>
    <row r="14556" spans="64:64">
      <c r="BL14556" s="69"/>
    </row>
    <row r="14557" spans="64:64">
      <c r="BL14557" s="69"/>
    </row>
    <row r="14558" spans="64:64">
      <c r="BL14558" s="69"/>
    </row>
    <row r="14559" spans="64:64">
      <c r="BL14559" s="69"/>
    </row>
    <row r="14560" spans="64:64">
      <c r="BL14560" s="69"/>
    </row>
    <row r="14561" spans="64:64">
      <c r="BL14561" s="69"/>
    </row>
    <row r="14562" spans="64:64">
      <c r="BL14562" s="69"/>
    </row>
    <row r="14563" spans="64:64">
      <c r="BL14563" s="69"/>
    </row>
    <row r="14564" spans="64:64">
      <c r="BL14564" s="69"/>
    </row>
    <row r="14565" spans="64:64">
      <c r="BL14565" s="69"/>
    </row>
    <row r="14566" spans="64:64">
      <c r="BL14566" s="69"/>
    </row>
    <row r="14567" spans="64:64">
      <c r="BL14567" s="69"/>
    </row>
    <row r="14568" spans="64:64">
      <c r="BL14568" s="69"/>
    </row>
    <row r="14569" spans="64:64">
      <c r="BL14569" s="69"/>
    </row>
    <row r="14570" spans="64:64">
      <c r="BL14570" s="69"/>
    </row>
    <row r="14571" spans="64:64">
      <c r="BL14571" s="69"/>
    </row>
    <row r="14572" spans="64:64">
      <c r="BL14572" s="69"/>
    </row>
    <row r="14573" spans="64:64">
      <c r="BL14573" s="69"/>
    </row>
    <row r="14574" spans="64:64">
      <c r="BL14574" s="69"/>
    </row>
    <row r="14575" spans="64:64">
      <c r="BL14575" s="69"/>
    </row>
    <row r="14576" spans="64:64">
      <c r="BL14576" s="69"/>
    </row>
    <row r="14577" spans="64:64">
      <c r="BL14577" s="69"/>
    </row>
    <row r="14578" spans="64:64">
      <c r="BL14578" s="69"/>
    </row>
    <row r="14579" spans="64:64">
      <c r="BL14579" s="69"/>
    </row>
    <row r="14580" spans="64:64">
      <c r="BL14580" s="69"/>
    </row>
    <row r="14581" spans="64:64">
      <c r="BL14581" s="69"/>
    </row>
    <row r="14582" spans="64:64">
      <c r="BL14582" s="69"/>
    </row>
    <row r="14583" spans="64:64">
      <c r="BL14583" s="69"/>
    </row>
    <row r="14584" spans="64:64">
      <c r="BL14584" s="69"/>
    </row>
    <row r="14585" spans="64:64">
      <c r="BL14585" s="69"/>
    </row>
    <row r="14586" spans="64:64">
      <c r="BL14586" s="69"/>
    </row>
    <row r="14587" spans="64:64">
      <c r="BL14587" s="69"/>
    </row>
    <row r="14588" spans="64:64">
      <c r="BL14588" s="69"/>
    </row>
    <row r="14589" spans="64:64">
      <c r="BL14589" s="69"/>
    </row>
    <row r="14590" spans="64:64">
      <c r="BL14590" s="69"/>
    </row>
    <row r="14591" spans="64:64">
      <c r="BL14591" s="69"/>
    </row>
    <row r="14592" spans="64:64">
      <c r="BL14592" s="69"/>
    </row>
    <row r="14593" spans="64:64">
      <c r="BL14593" s="69"/>
    </row>
    <row r="14594" spans="64:64">
      <c r="BL14594" s="69"/>
    </row>
    <row r="14595" spans="64:64">
      <c r="BL14595" s="69"/>
    </row>
    <row r="14596" spans="64:64">
      <c r="BL14596" s="69"/>
    </row>
    <row r="14597" spans="64:64">
      <c r="BL14597" s="69"/>
    </row>
    <row r="14598" spans="64:64">
      <c r="BL14598" s="69"/>
    </row>
    <row r="14599" spans="64:64">
      <c r="BL14599" s="69"/>
    </row>
    <row r="14600" spans="64:64">
      <c r="BL14600" s="69"/>
    </row>
    <row r="14601" spans="64:64">
      <c r="BL14601" s="69"/>
    </row>
    <row r="14602" spans="64:64">
      <c r="BL14602" s="69"/>
    </row>
    <row r="14603" spans="64:64">
      <c r="BL14603" s="69"/>
    </row>
    <row r="14604" spans="64:64">
      <c r="BL14604" s="69"/>
    </row>
    <row r="14605" spans="64:64">
      <c r="BL14605" s="69"/>
    </row>
    <row r="14606" spans="64:64">
      <c r="BL14606" s="69"/>
    </row>
    <row r="14607" spans="64:64">
      <c r="BL14607" s="69"/>
    </row>
    <row r="14608" spans="64:64">
      <c r="BL14608" s="69"/>
    </row>
    <row r="14609" spans="64:64">
      <c r="BL14609" s="69"/>
    </row>
    <row r="14610" spans="64:64">
      <c r="BL14610" s="69"/>
    </row>
    <row r="14611" spans="64:64">
      <c r="BL14611" s="69"/>
    </row>
    <row r="14612" spans="64:64">
      <c r="BL14612" s="69"/>
    </row>
    <row r="14613" spans="64:64">
      <c r="BL14613" s="69"/>
    </row>
    <row r="14614" spans="64:64">
      <c r="BL14614" s="69"/>
    </row>
    <row r="14615" spans="64:64">
      <c r="BL14615" s="69"/>
    </row>
    <row r="14616" spans="64:64">
      <c r="BL14616" s="69"/>
    </row>
    <row r="14617" spans="64:64">
      <c r="BL14617" s="69"/>
    </row>
    <row r="14618" spans="64:64">
      <c r="BL14618" s="69"/>
    </row>
    <row r="14619" spans="64:64">
      <c r="BL14619" s="69"/>
    </row>
    <row r="14620" spans="64:64">
      <c r="BL14620" s="69"/>
    </row>
    <row r="14621" spans="64:64">
      <c r="BL14621" s="69"/>
    </row>
    <row r="14622" spans="64:64">
      <c r="BL14622" s="69"/>
    </row>
    <row r="14623" spans="64:64">
      <c r="BL14623" s="69"/>
    </row>
    <row r="14624" spans="64:64">
      <c r="BL14624" s="69"/>
    </row>
    <row r="14625" spans="64:64">
      <c r="BL14625" s="69"/>
    </row>
    <row r="14626" spans="64:64">
      <c r="BL14626" s="69"/>
    </row>
    <row r="14627" spans="64:64">
      <c r="BL14627" s="69"/>
    </row>
    <row r="14628" spans="64:64">
      <c r="BL14628" s="69"/>
    </row>
    <row r="14629" spans="64:64">
      <c r="BL14629" s="69"/>
    </row>
    <row r="14630" spans="64:64">
      <c r="BL14630" s="69"/>
    </row>
    <row r="14631" spans="64:64">
      <c r="BL14631" s="69"/>
    </row>
    <row r="14632" spans="64:64">
      <c r="BL14632" s="69"/>
    </row>
    <row r="14633" spans="64:64">
      <c r="BL14633" s="69"/>
    </row>
    <row r="14634" spans="64:64">
      <c r="BL14634" s="69"/>
    </row>
    <row r="14635" spans="64:64">
      <c r="BL14635" s="69"/>
    </row>
    <row r="14636" spans="64:64">
      <c r="BL14636" s="69"/>
    </row>
    <row r="14637" spans="64:64">
      <c r="BL14637" s="69"/>
    </row>
    <row r="14638" spans="64:64">
      <c r="BL14638" s="69"/>
    </row>
    <row r="14639" spans="64:64">
      <c r="BL14639" s="69"/>
    </row>
    <row r="14640" spans="64:64">
      <c r="BL14640" s="69"/>
    </row>
    <row r="14641" spans="64:64">
      <c r="BL14641" s="69"/>
    </row>
    <row r="14642" spans="64:64">
      <c r="BL14642" s="69"/>
    </row>
    <row r="14643" spans="64:64">
      <c r="BL14643" s="69"/>
    </row>
    <row r="14644" spans="64:64">
      <c r="BL14644" s="69"/>
    </row>
    <row r="14645" spans="64:64">
      <c r="BL14645" s="69"/>
    </row>
    <row r="14646" spans="64:64">
      <c r="BL14646" s="69"/>
    </row>
    <row r="14647" spans="64:64">
      <c r="BL14647" s="69"/>
    </row>
    <row r="14648" spans="64:64">
      <c r="BL14648" s="69"/>
    </row>
    <row r="14649" spans="64:64">
      <c r="BL14649" s="69"/>
    </row>
    <row r="14650" spans="64:64">
      <c r="BL14650" s="69"/>
    </row>
    <row r="14651" spans="64:64">
      <c r="BL14651" s="69"/>
    </row>
    <row r="14652" spans="64:64">
      <c r="BL14652" s="69"/>
    </row>
    <row r="14653" spans="64:64">
      <c r="BL14653" s="69"/>
    </row>
    <row r="14654" spans="64:64">
      <c r="BL14654" s="69"/>
    </row>
    <row r="14655" spans="64:64">
      <c r="BL14655" s="69"/>
    </row>
    <row r="14656" spans="64:64">
      <c r="BL14656" s="69"/>
    </row>
    <row r="14657" spans="64:64">
      <c r="BL14657" s="69"/>
    </row>
    <row r="14658" spans="64:64">
      <c r="BL14658" s="69"/>
    </row>
    <row r="14659" spans="64:64">
      <c r="BL14659" s="69"/>
    </row>
    <row r="14660" spans="64:64">
      <c r="BL14660" s="69"/>
    </row>
    <row r="14661" spans="64:64">
      <c r="BL14661" s="69"/>
    </row>
    <row r="14662" spans="64:64">
      <c r="BL14662" s="69"/>
    </row>
    <row r="14663" spans="64:64">
      <c r="BL14663" s="69"/>
    </row>
    <row r="14664" spans="64:64">
      <c r="BL14664" s="69"/>
    </row>
    <row r="14665" spans="64:64">
      <c r="BL14665" s="69"/>
    </row>
    <row r="14666" spans="64:64">
      <c r="BL14666" s="69"/>
    </row>
    <row r="14667" spans="64:64">
      <c r="BL14667" s="69"/>
    </row>
    <row r="14668" spans="64:64">
      <c r="BL14668" s="69"/>
    </row>
    <row r="14669" spans="64:64">
      <c r="BL14669" s="69"/>
    </row>
    <row r="14670" spans="64:64">
      <c r="BL14670" s="69"/>
    </row>
    <row r="14671" spans="64:64">
      <c r="BL14671" s="69"/>
    </row>
    <row r="14672" spans="64:64">
      <c r="BL14672" s="69"/>
    </row>
    <row r="14673" spans="64:64">
      <c r="BL14673" s="69"/>
    </row>
    <row r="14674" spans="64:64">
      <c r="BL14674" s="69"/>
    </row>
    <row r="14675" spans="64:64">
      <c r="BL14675" s="69"/>
    </row>
    <row r="14676" spans="64:64">
      <c r="BL14676" s="69"/>
    </row>
    <row r="14677" spans="64:64">
      <c r="BL14677" s="69"/>
    </row>
    <row r="14678" spans="64:64">
      <c r="BL14678" s="69"/>
    </row>
    <row r="14679" spans="64:64">
      <c r="BL14679" s="69"/>
    </row>
    <row r="14680" spans="64:64">
      <c r="BL14680" s="69"/>
    </row>
    <row r="14681" spans="64:64">
      <c r="BL14681" s="69"/>
    </row>
    <row r="14682" spans="64:64">
      <c r="BL14682" s="69"/>
    </row>
    <row r="14683" spans="64:64">
      <c r="BL14683" s="69"/>
    </row>
    <row r="14684" spans="64:64">
      <c r="BL14684" s="69"/>
    </row>
    <row r="14685" spans="64:64">
      <c r="BL14685" s="69"/>
    </row>
    <row r="14686" spans="64:64">
      <c r="BL14686" s="69"/>
    </row>
    <row r="14687" spans="64:64">
      <c r="BL14687" s="69"/>
    </row>
    <row r="14688" spans="64:64">
      <c r="BL14688" s="69"/>
    </row>
    <row r="14689" spans="64:64">
      <c r="BL14689" s="69"/>
    </row>
    <row r="14690" spans="64:64">
      <c r="BL14690" s="69"/>
    </row>
    <row r="14691" spans="64:64">
      <c r="BL14691" s="69"/>
    </row>
    <row r="14692" spans="64:64">
      <c r="BL14692" s="69"/>
    </row>
    <row r="14693" spans="64:64">
      <c r="BL14693" s="69"/>
    </row>
    <row r="14694" spans="64:64">
      <c r="BL14694" s="69"/>
    </row>
    <row r="14695" spans="64:64">
      <c r="BL14695" s="69"/>
    </row>
    <row r="14696" spans="64:64">
      <c r="BL14696" s="69"/>
    </row>
    <row r="14697" spans="64:64">
      <c r="BL14697" s="69"/>
    </row>
    <row r="14698" spans="64:64">
      <c r="BL14698" s="69"/>
    </row>
    <row r="14699" spans="64:64">
      <c r="BL14699" s="69"/>
    </row>
    <row r="14700" spans="64:64">
      <c r="BL14700" s="69"/>
    </row>
    <row r="14701" spans="64:64">
      <c r="BL14701" s="69"/>
    </row>
    <row r="14702" spans="64:64">
      <c r="BL14702" s="69"/>
    </row>
    <row r="14703" spans="64:64">
      <c r="BL14703" s="69"/>
    </row>
    <row r="14704" spans="64:64">
      <c r="BL14704" s="69"/>
    </row>
    <row r="14705" spans="64:64">
      <c r="BL14705" s="69"/>
    </row>
    <row r="14706" spans="64:64">
      <c r="BL14706" s="69"/>
    </row>
    <row r="14707" spans="64:64">
      <c r="BL14707" s="69"/>
    </row>
    <row r="14708" spans="64:64">
      <c r="BL14708" s="69"/>
    </row>
    <row r="14709" spans="64:64">
      <c r="BL14709" s="69"/>
    </row>
    <row r="14710" spans="64:64">
      <c r="BL14710" s="69"/>
    </row>
    <row r="14711" spans="64:64">
      <c r="BL14711" s="69"/>
    </row>
    <row r="14712" spans="64:64">
      <c r="BL14712" s="69"/>
    </row>
    <row r="14713" spans="64:64">
      <c r="BL14713" s="69"/>
    </row>
    <row r="14714" spans="64:64">
      <c r="BL14714" s="69"/>
    </row>
    <row r="14715" spans="64:64">
      <c r="BL14715" s="69"/>
    </row>
    <row r="14716" spans="64:64">
      <c r="BL14716" s="69"/>
    </row>
    <row r="14717" spans="64:64">
      <c r="BL14717" s="69"/>
    </row>
    <row r="14718" spans="64:64">
      <c r="BL14718" s="69"/>
    </row>
    <row r="14719" spans="64:64">
      <c r="BL14719" s="69"/>
    </row>
    <row r="14720" spans="64:64">
      <c r="BL14720" s="69"/>
    </row>
    <row r="14721" spans="64:64">
      <c r="BL14721" s="69"/>
    </row>
    <row r="14722" spans="64:64">
      <c r="BL14722" s="69"/>
    </row>
    <row r="14723" spans="64:64">
      <c r="BL14723" s="69"/>
    </row>
    <row r="14724" spans="64:64">
      <c r="BL14724" s="69"/>
    </row>
    <row r="14725" spans="64:64">
      <c r="BL14725" s="69"/>
    </row>
    <row r="14726" spans="64:64">
      <c r="BL14726" s="69"/>
    </row>
    <row r="14727" spans="64:64">
      <c r="BL14727" s="69"/>
    </row>
    <row r="14728" spans="64:64">
      <c r="BL14728" s="69"/>
    </row>
    <row r="14729" spans="64:64">
      <c r="BL14729" s="69"/>
    </row>
    <row r="14730" spans="64:64">
      <c r="BL14730" s="69"/>
    </row>
    <row r="14731" spans="64:64">
      <c r="BL14731" s="69"/>
    </row>
    <row r="14732" spans="64:64">
      <c r="BL14732" s="69"/>
    </row>
    <row r="14733" spans="64:64">
      <c r="BL14733" s="69"/>
    </row>
    <row r="14734" spans="64:64">
      <c r="BL14734" s="69"/>
    </row>
    <row r="14735" spans="64:64">
      <c r="BL14735" s="69"/>
    </row>
    <row r="14736" spans="64:64">
      <c r="BL14736" s="69"/>
    </row>
    <row r="14737" spans="64:64">
      <c r="BL14737" s="69"/>
    </row>
    <row r="14738" spans="64:64">
      <c r="BL14738" s="69"/>
    </row>
    <row r="14739" spans="64:64">
      <c r="BL14739" s="69"/>
    </row>
    <row r="14740" spans="64:64">
      <c r="BL14740" s="69"/>
    </row>
    <row r="14741" spans="64:64">
      <c r="BL14741" s="69"/>
    </row>
    <row r="14742" spans="64:64">
      <c r="BL14742" s="69"/>
    </row>
    <row r="14743" spans="64:64">
      <c r="BL14743" s="69"/>
    </row>
    <row r="14744" spans="64:64">
      <c r="BL14744" s="69"/>
    </row>
    <row r="14745" spans="64:64">
      <c r="BL14745" s="69"/>
    </row>
    <row r="14746" spans="64:64">
      <c r="BL14746" s="69"/>
    </row>
    <row r="14747" spans="64:64">
      <c r="BL14747" s="69"/>
    </row>
    <row r="14748" spans="64:64">
      <c r="BL14748" s="69"/>
    </row>
    <row r="14749" spans="64:64">
      <c r="BL14749" s="69"/>
    </row>
    <row r="14750" spans="64:64">
      <c r="BL14750" s="69"/>
    </row>
    <row r="14751" spans="64:64">
      <c r="BL14751" s="69"/>
    </row>
    <row r="14752" spans="64:64">
      <c r="BL14752" s="69"/>
    </row>
    <row r="14753" spans="64:64">
      <c r="BL14753" s="69"/>
    </row>
    <row r="14754" spans="64:64">
      <c r="BL14754" s="69"/>
    </row>
    <row r="14755" spans="64:64">
      <c r="BL14755" s="69"/>
    </row>
    <row r="14756" spans="64:64">
      <c r="BL14756" s="69"/>
    </row>
    <row r="14757" spans="64:64">
      <c r="BL14757" s="69"/>
    </row>
    <row r="14758" spans="64:64">
      <c r="BL14758" s="69"/>
    </row>
    <row r="14759" spans="64:64">
      <c r="BL14759" s="69"/>
    </row>
    <row r="14760" spans="64:64">
      <c r="BL14760" s="69"/>
    </row>
    <row r="14761" spans="64:64">
      <c r="BL14761" s="69"/>
    </row>
    <row r="14762" spans="64:64">
      <c r="BL14762" s="69"/>
    </row>
    <row r="14763" spans="64:64">
      <c r="BL14763" s="69"/>
    </row>
    <row r="14764" spans="64:64">
      <c r="BL14764" s="69"/>
    </row>
    <row r="14765" spans="64:64">
      <c r="BL14765" s="69"/>
    </row>
    <row r="14766" spans="64:64">
      <c r="BL14766" s="69"/>
    </row>
    <row r="14767" spans="64:64">
      <c r="BL14767" s="69"/>
    </row>
    <row r="14768" spans="64:64">
      <c r="BL14768" s="69"/>
    </row>
    <row r="14769" spans="64:64">
      <c r="BL14769" s="69"/>
    </row>
    <row r="14770" spans="64:64">
      <c r="BL14770" s="69"/>
    </row>
    <row r="14771" spans="64:64">
      <c r="BL14771" s="69"/>
    </row>
    <row r="14772" spans="64:64">
      <c r="BL14772" s="69"/>
    </row>
    <row r="14773" spans="64:64">
      <c r="BL14773" s="69"/>
    </row>
    <row r="14774" spans="64:64">
      <c r="BL14774" s="69"/>
    </row>
    <row r="14775" spans="64:64">
      <c r="BL14775" s="69"/>
    </row>
    <row r="14776" spans="64:64">
      <c r="BL14776" s="69"/>
    </row>
    <row r="14777" spans="64:64">
      <c r="BL14777" s="69"/>
    </row>
    <row r="14778" spans="64:64">
      <c r="BL14778" s="69"/>
    </row>
    <row r="14779" spans="64:64">
      <c r="BL14779" s="69"/>
    </row>
    <row r="14780" spans="64:64">
      <c r="BL14780" s="69"/>
    </row>
    <row r="14781" spans="64:64">
      <c r="BL14781" s="69"/>
    </row>
    <row r="14782" spans="64:64">
      <c r="BL14782" s="69"/>
    </row>
    <row r="14783" spans="64:64">
      <c r="BL14783" s="69"/>
    </row>
    <row r="14784" spans="64:64">
      <c r="BL14784" s="69"/>
    </row>
    <row r="14785" spans="64:64">
      <c r="BL14785" s="69"/>
    </row>
    <row r="14786" spans="64:64">
      <c r="BL14786" s="69"/>
    </row>
    <row r="14787" spans="64:64">
      <c r="BL14787" s="69"/>
    </row>
    <row r="14788" spans="64:64">
      <c r="BL14788" s="69"/>
    </row>
    <row r="14789" spans="64:64">
      <c r="BL14789" s="69"/>
    </row>
    <row r="14790" spans="64:64">
      <c r="BL14790" s="69"/>
    </row>
    <row r="14791" spans="64:64">
      <c r="BL14791" s="69"/>
    </row>
    <row r="14792" spans="64:64">
      <c r="BL14792" s="69"/>
    </row>
    <row r="14793" spans="64:64">
      <c r="BL14793" s="69"/>
    </row>
    <row r="14794" spans="64:64">
      <c r="BL14794" s="69"/>
    </row>
    <row r="14795" spans="64:64">
      <c r="BL14795" s="69"/>
    </row>
    <row r="14796" spans="64:64">
      <c r="BL14796" s="69"/>
    </row>
    <row r="14797" spans="64:64">
      <c r="BL14797" s="69"/>
    </row>
    <row r="14798" spans="64:64">
      <c r="BL14798" s="69"/>
    </row>
    <row r="14799" spans="64:64">
      <c r="BL14799" s="69"/>
    </row>
    <row r="14800" spans="64:64">
      <c r="BL14800" s="69"/>
    </row>
    <row r="14801" spans="64:64">
      <c r="BL14801" s="69"/>
    </row>
    <row r="14802" spans="64:64">
      <c r="BL14802" s="69"/>
    </row>
    <row r="14803" spans="64:64">
      <c r="BL14803" s="69"/>
    </row>
    <row r="14804" spans="64:64">
      <c r="BL14804" s="69"/>
    </row>
    <row r="14805" spans="64:64">
      <c r="BL14805" s="69"/>
    </row>
    <row r="14806" spans="64:64">
      <c r="BL14806" s="69"/>
    </row>
    <row r="14807" spans="64:64">
      <c r="BL14807" s="69"/>
    </row>
    <row r="14808" spans="64:64">
      <c r="BL14808" s="69"/>
    </row>
    <row r="14809" spans="64:64">
      <c r="BL14809" s="69"/>
    </row>
    <row r="14810" spans="64:64">
      <c r="BL14810" s="69"/>
    </row>
    <row r="14811" spans="64:64">
      <c r="BL14811" s="69"/>
    </row>
    <row r="14812" spans="64:64">
      <c r="BL14812" s="69"/>
    </row>
    <row r="14813" spans="64:64">
      <c r="BL14813" s="69"/>
    </row>
    <row r="14814" spans="64:64">
      <c r="BL14814" s="69"/>
    </row>
    <row r="14815" spans="64:64">
      <c r="BL14815" s="69"/>
    </row>
    <row r="14816" spans="64:64">
      <c r="BL14816" s="69"/>
    </row>
    <row r="14817" spans="64:64">
      <c r="BL14817" s="69"/>
    </row>
    <row r="14818" spans="64:64">
      <c r="BL14818" s="69"/>
    </row>
    <row r="14819" spans="64:64">
      <c r="BL14819" s="69"/>
    </row>
    <row r="14820" spans="64:64">
      <c r="BL14820" s="69"/>
    </row>
    <row r="14821" spans="64:64">
      <c r="BL14821" s="69"/>
    </row>
    <row r="14822" spans="64:64">
      <c r="BL14822" s="69"/>
    </row>
    <row r="14823" spans="64:64">
      <c r="BL14823" s="69"/>
    </row>
    <row r="14824" spans="64:64">
      <c r="BL14824" s="69"/>
    </row>
    <row r="14825" spans="64:64">
      <c r="BL14825" s="69"/>
    </row>
    <row r="14826" spans="64:64">
      <c r="BL14826" s="69"/>
    </row>
    <row r="14827" spans="64:64">
      <c r="BL14827" s="69"/>
    </row>
    <row r="14828" spans="64:64">
      <c r="BL14828" s="69"/>
    </row>
    <row r="14829" spans="64:64">
      <c r="BL14829" s="69"/>
    </row>
    <row r="14830" spans="64:64">
      <c r="BL14830" s="69"/>
    </row>
    <row r="14831" spans="64:64">
      <c r="BL14831" s="69"/>
    </row>
    <row r="14832" spans="64:64">
      <c r="BL14832" s="69"/>
    </row>
    <row r="14833" spans="64:64">
      <c r="BL14833" s="69"/>
    </row>
    <row r="14834" spans="64:64">
      <c r="BL14834" s="69"/>
    </row>
    <row r="14835" spans="64:64">
      <c r="BL14835" s="69"/>
    </row>
    <row r="14836" spans="64:64">
      <c r="BL14836" s="69"/>
    </row>
    <row r="14837" spans="64:64">
      <c r="BL14837" s="69"/>
    </row>
    <row r="14838" spans="64:64">
      <c r="BL14838" s="69"/>
    </row>
    <row r="14839" spans="64:64">
      <c r="BL14839" s="69"/>
    </row>
    <row r="14840" spans="64:64">
      <c r="BL14840" s="69"/>
    </row>
    <row r="14841" spans="64:64">
      <c r="BL14841" s="69"/>
    </row>
    <row r="14842" spans="64:64">
      <c r="BL14842" s="69"/>
    </row>
    <row r="14843" spans="64:64">
      <c r="BL14843" s="69"/>
    </row>
    <row r="14844" spans="64:64">
      <c r="BL14844" s="69"/>
    </row>
    <row r="14845" spans="64:64">
      <c r="BL14845" s="69"/>
    </row>
    <row r="14846" spans="64:64">
      <c r="BL14846" s="69"/>
    </row>
    <row r="14847" spans="64:64">
      <c r="BL14847" s="69"/>
    </row>
    <row r="14848" spans="64:64">
      <c r="BL14848" s="69"/>
    </row>
    <row r="14849" spans="64:64">
      <c r="BL14849" s="69"/>
    </row>
    <row r="14850" spans="64:64">
      <c r="BL14850" s="69"/>
    </row>
    <row r="14851" spans="64:64">
      <c r="BL14851" s="69"/>
    </row>
    <row r="14852" spans="64:64">
      <c r="BL14852" s="69"/>
    </row>
    <row r="14853" spans="64:64">
      <c r="BL14853" s="69"/>
    </row>
    <row r="14854" spans="64:64">
      <c r="BL14854" s="69"/>
    </row>
    <row r="14855" spans="64:64">
      <c r="BL14855" s="69"/>
    </row>
    <row r="14856" spans="64:64">
      <c r="BL14856" s="69"/>
    </row>
    <row r="14857" spans="64:64">
      <c r="BL14857" s="69"/>
    </row>
    <row r="14858" spans="64:64">
      <c r="BL14858" s="69"/>
    </row>
    <row r="14859" spans="64:64">
      <c r="BL14859" s="69"/>
    </row>
    <row r="14860" spans="64:64">
      <c r="BL14860" s="69"/>
    </row>
    <row r="14861" spans="64:64">
      <c r="BL14861" s="69"/>
    </row>
    <row r="14862" spans="64:64">
      <c r="BL14862" s="69"/>
    </row>
    <row r="14863" spans="64:64">
      <c r="BL14863" s="69"/>
    </row>
    <row r="14864" spans="64:64">
      <c r="BL14864" s="69"/>
    </row>
    <row r="14865" spans="64:64">
      <c r="BL14865" s="69"/>
    </row>
    <row r="14866" spans="64:64">
      <c r="BL14866" s="69"/>
    </row>
    <row r="14867" spans="64:64">
      <c r="BL14867" s="69"/>
    </row>
    <row r="14868" spans="64:64">
      <c r="BL14868" s="69"/>
    </row>
    <row r="14869" spans="64:64">
      <c r="BL14869" s="69"/>
    </row>
    <row r="14870" spans="64:64">
      <c r="BL14870" s="69"/>
    </row>
    <row r="14871" spans="64:64">
      <c r="BL14871" s="69"/>
    </row>
    <row r="14872" spans="64:64">
      <c r="BL14872" s="69"/>
    </row>
    <row r="14873" spans="64:64">
      <c r="BL14873" s="69"/>
    </row>
    <row r="14874" spans="64:64">
      <c r="BL14874" s="69"/>
    </row>
    <row r="14875" spans="64:64">
      <c r="BL14875" s="69"/>
    </row>
    <row r="14876" spans="64:64">
      <c r="BL14876" s="69"/>
    </row>
    <row r="14877" spans="64:64">
      <c r="BL14877" s="69"/>
    </row>
    <row r="14878" spans="64:64">
      <c r="BL14878" s="69"/>
    </row>
    <row r="14879" spans="64:64">
      <c r="BL14879" s="69"/>
    </row>
    <row r="14880" spans="64:64">
      <c r="BL14880" s="69"/>
    </row>
    <row r="14881" spans="64:64">
      <c r="BL14881" s="69"/>
    </row>
    <row r="14882" spans="64:64">
      <c r="BL14882" s="69"/>
    </row>
    <row r="14883" spans="64:64">
      <c r="BL14883" s="69"/>
    </row>
    <row r="14884" spans="64:64">
      <c r="BL14884" s="69"/>
    </row>
    <row r="14885" spans="64:64">
      <c r="BL14885" s="69"/>
    </row>
    <row r="14886" spans="64:64">
      <c r="BL14886" s="69"/>
    </row>
    <row r="14887" spans="64:64">
      <c r="BL14887" s="69"/>
    </row>
    <row r="14888" spans="64:64">
      <c r="BL14888" s="69"/>
    </row>
    <row r="14889" spans="64:64">
      <c r="BL14889" s="69"/>
    </row>
    <row r="14890" spans="64:64">
      <c r="BL14890" s="69"/>
    </row>
    <row r="14891" spans="64:64">
      <c r="BL14891" s="69"/>
    </row>
    <row r="14892" spans="64:64">
      <c r="BL14892" s="69"/>
    </row>
    <row r="14893" spans="64:64">
      <c r="BL14893" s="69"/>
    </row>
    <row r="14894" spans="64:64">
      <c r="BL14894" s="69"/>
    </row>
    <row r="14895" spans="64:64">
      <c r="BL14895" s="69"/>
    </row>
    <row r="14896" spans="64:64">
      <c r="BL14896" s="69"/>
    </row>
    <row r="14897" spans="64:64">
      <c r="BL14897" s="69"/>
    </row>
    <row r="14898" spans="64:64">
      <c r="BL14898" s="69"/>
    </row>
    <row r="14899" spans="64:64">
      <c r="BL14899" s="69"/>
    </row>
    <row r="14900" spans="64:64">
      <c r="BL14900" s="69"/>
    </row>
    <row r="14901" spans="64:64">
      <c r="BL14901" s="69"/>
    </row>
    <row r="14902" spans="64:64">
      <c r="BL14902" s="69"/>
    </row>
    <row r="14903" spans="64:64">
      <c r="BL14903" s="69"/>
    </row>
    <row r="14904" spans="64:64">
      <c r="BL14904" s="69"/>
    </row>
    <row r="14905" spans="64:64">
      <c r="BL14905" s="69"/>
    </row>
    <row r="14906" spans="64:64">
      <c r="BL14906" s="69"/>
    </row>
    <row r="14907" spans="64:64">
      <c r="BL14907" s="69"/>
    </row>
    <row r="14908" spans="64:64">
      <c r="BL14908" s="69"/>
    </row>
    <row r="14909" spans="64:64">
      <c r="BL14909" s="69"/>
    </row>
    <row r="14910" spans="64:64">
      <c r="BL14910" s="69"/>
    </row>
    <row r="14911" spans="64:64">
      <c r="BL14911" s="69"/>
    </row>
    <row r="14912" spans="64:64">
      <c r="BL14912" s="69"/>
    </row>
    <row r="14913" spans="64:64">
      <c r="BL14913" s="69"/>
    </row>
    <row r="14914" spans="64:64">
      <c r="BL14914" s="69"/>
    </row>
    <row r="14915" spans="64:64">
      <c r="BL14915" s="69"/>
    </row>
    <row r="14916" spans="64:64">
      <c r="BL14916" s="69"/>
    </row>
    <row r="14917" spans="64:64">
      <c r="BL14917" s="69"/>
    </row>
    <row r="14918" spans="64:64">
      <c r="BL14918" s="69"/>
    </row>
    <row r="14919" spans="64:64">
      <c r="BL14919" s="69"/>
    </row>
    <row r="14920" spans="64:64">
      <c r="BL14920" s="69"/>
    </row>
    <row r="14921" spans="64:64">
      <c r="BL14921" s="69"/>
    </row>
    <row r="14922" spans="64:64">
      <c r="BL14922" s="69"/>
    </row>
    <row r="14923" spans="64:64">
      <c r="BL14923" s="69"/>
    </row>
    <row r="14924" spans="64:64">
      <c r="BL14924" s="69"/>
    </row>
    <row r="14925" spans="64:64">
      <c r="BL14925" s="69"/>
    </row>
    <row r="14926" spans="64:64">
      <c r="BL14926" s="69"/>
    </row>
    <row r="14927" spans="64:64">
      <c r="BL14927" s="69"/>
    </row>
    <row r="14928" spans="64:64">
      <c r="BL14928" s="69"/>
    </row>
    <row r="14929" spans="64:64">
      <c r="BL14929" s="69"/>
    </row>
    <row r="14930" spans="64:64">
      <c r="BL14930" s="69"/>
    </row>
    <row r="14931" spans="64:64">
      <c r="BL14931" s="69"/>
    </row>
    <row r="14932" spans="64:64">
      <c r="BL14932" s="69"/>
    </row>
    <row r="14933" spans="64:64">
      <c r="BL14933" s="69"/>
    </row>
    <row r="14934" spans="64:64">
      <c r="BL14934" s="69"/>
    </row>
    <row r="14935" spans="64:64">
      <c r="BL14935" s="69"/>
    </row>
    <row r="14936" spans="64:64">
      <c r="BL14936" s="69"/>
    </row>
    <row r="14937" spans="64:64">
      <c r="BL14937" s="69"/>
    </row>
    <row r="14938" spans="64:64">
      <c r="BL14938" s="69"/>
    </row>
    <row r="14939" spans="64:64">
      <c r="BL14939" s="69"/>
    </row>
    <row r="14940" spans="64:64">
      <c r="BL14940" s="69"/>
    </row>
    <row r="14941" spans="64:64">
      <c r="BL14941" s="69"/>
    </row>
    <row r="14942" spans="64:64">
      <c r="BL14942" s="69"/>
    </row>
    <row r="14943" spans="64:64">
      <c r="BL14943" s="69"/>
    </row>
    <row r="14944" spans="64:64">
      <c r="BL14944" s="69"/>
    </row>
    <row r="14945" spans="64:64">
      <c r="BL14945" s="69"/>
    </row>
    <row r="14946" spans="64:64">
      <c r="BL14946" s="69"/>
    </row>
    <row r="14947" spans="64:64">
      <c r="BL14947" s="69"/>
    </row>
    <row r="14948" spans="64:64">
      <c r="BL14948" s="69"/>
    </row>
    <row r="14949" spans="64:64">
      <c r="BL14949" s="69"/>
    </row>
    <row r="14950" spans="64:64">
      <c r="BL14950" s="69"/>
    </row>
    <row r="14951" spans="64:64">
      <c r="BL14951" s="69"/>
    </row>
    <row r="14952" spans="64:64">
      <c r="BL14952" s="69"/>
    </row>
    <row r="14953" spans="64:64">
      <c r="BL14953" s="69"/>
    </row>
    <row r="14954" spans="64:64">
      <c r="BL14954" s="69"/>
    </row>
    <row r="14955" spans="64:64">
      <c r="BL14955" s="69"/>
    </row>
    <row r="14956" spans="64:64">
      <c r="BL14956" s="69"/>
    </row>
    <row r="14957" spans="64:64">
      <c r="BL14957" s="69"/>
    </row>
    <row r="14958" spans="64:64">
      <c r="BL14958" s="69"/>
    </row>
    <row r="14959" spans="64:64">
      <c r="BL14959" s="69"/>
    </row>
    <row r="14960" spans="64:64">
      <c r="BL14960" s="69"/>
    </row>
    <row r="14961" spans="64:64">
      <c r="BL14961" s="69"/>
    </row>
    <row r="14962" spans="64:64">
      <c r="BL14962" s="69"/>
    </row>
    <row r="14963" spans="64:64">
      <c r="BL14963" s="69"/>
    </row>
    <row r="14964" spans="64:64">
      <c r="BL14964" s="69"/>
    </row>
    <row r="14965" spans="64:64">
      <c r="BL14965" s="69"/>
    </row>
    <row r="14966" spans="64:64">
      <c r="BL14966" s="69"/>
    </row>
    <row r="14967" spans="64:64">
      <c r="BL14967" s="69"/>
    </row>
    <row r="14968" spans="64:64">
      <c r="BL14968" s="69"/>
    </row>
    <row r="14969" spans="64:64">
      <c r="BL14969" s="69"/>
    </row>
    <row r="14970" spans="64:64">
      <c r="BL14970" s="69"/>
    </row>
    <row r="14971" spans="64:64">
      <c r="BL14971" s="69"/>
    </row>
    <row r="14972" spans="64:64">
      <c r="BL14972" s="69"/>
    </row>
    <row r="14973" spans="64:64">
      <c r="BL14973" s="69"/>
    </row>
    <row r="14974" spans="64:64">
      <c r="BL14974" s="69"/>
    </row>
    <row r="14975" spans="64:64">
      <c r="BL14975" s="69"/>
    </row>
    <row r="14976" spans="64:64">
      <c r="BL14976" s="69"/>
    </row>
    <row r="14977" spans="64:64">
      <c r="BL14977" s="69"/>
    </row>
    <row r="14978" spans="64:64">
      <c r="BL14978" s="69"/>
    </row>
    <row r="14979" spans="64:64">
      <c r="BL14979" s="69"/>
    </row>
    <row r="14980" spans="64:64">
      <c r="BL14980" s="69"/>
    </row>
    <row r="14981" spans="64:64">
      <c r="BL14981" s="69"/>
    </row>
    <row r="14982" spans="64:64">
      <c r="BL14982" s="69"/>
    </row>
    <row r="14983" spans="64:64">
      <c r="BL14983" s="69"/>
    </row>
    <row r="14984" spans="64:64">
      <c r="BL14984" s="69"/>
    </row>
    <row r="14985" spans="64:64">
      <c r="BL14985" s="69"/>
    </row>
    <row r="14986" spans="64:64">
      <c r="BL14986" s="69"/>
    </row>
    <row r="14987" spans="64:64">
      <c r="BL14987" s="69"/>
    </row>
    <row r="14988" spans="64:64">
      <c r="BL14988" s="69"/>
    </row>
    <row r="14989" spans="64:64">
      <c r="BL14989" s="69"/>
    </row>
    <row r="14990" spans="64:64">
      <c r="BL14990" s="69"/>
    </row>
    <row r="14991" spans="64:64">
      <c r="BL14991" s="69"/>
    </row>
    <row r="14992" spans="64:64">
      <c r="BL14992" s="69"/>
    </row>
    <row r="14993" spans="64:64">
      <c r="BL14993" s="69"/>
    </row>
    <row r="14994" spans="64:64">
      <c r="BL14994" s="69"/>
    </row>
    <row r="14995" spans="64:64">
      <c r="BL14995" s="69"/>
    </row>
    <row r="14996" spans="64:64">
      <c r="BL14996" s="69"/>
    </row>
    <row r="14997" spans="64:64">
      <c r="BL14997" s="69"/>
    </row>
    <row r="14998" spans="64:64">
      <c r="BL14998" s="69"/>
    </row>
    <row r="14999" spans="64:64">
      <c r="BL14999" s="69"/>
    </row>
    <row r="15000" spans="64:64">
      <c r="BL15000" s="69"/>
    </row>
    <row r="15001" spans="64:64">
      <c r="BL15001" s="69"/>
    </row>
    <row r="15002" spans="64:64">
      <c r="BL15002" s="69"/>
    </row>
    <row r="15003" spans="64:64">
      <c r="BL15003" s="69"/>
    </row>
    <row r="15004" spans="64:64">
      <c r="BL15004" s="69"/>
    </row>
    <row r="15005" spans="64:64">
      <c r="BL15005" s="69"/>
    </row>
    <row r="15006" spans="64:64">
      <c r="BL15006" s="69"/>
    </row>
    <row r="15007" spans="64:64">
      <c r="BL15007" s="69"/>
    </row>
    <row r="15008" spans="64:64">
      <c r="BL15008" s="69"/>
    </row>
    <row r="15009" spans="64:64">
      <c r="BL15009" s="69"/>
    </row>
    <row r="15010" spans="64:64">
      <c r="BL15010" s="69"/>
    </row>
    <row r="15011" spans="64:64">
      <c r="BL15011" s="69"/>
    </row>
    <row r="15012" spans="64:64">
      <c r="BL15012" s="69"/>
    </row>
    <row r="15013" spans="64:64">
      <c r="BL15013" s="69"/>
    </row>
    <row r="15014" spans="64:64">
      <c r="BL15014" s="69"/>
    </row>
    <row r="15015" spans="64:64">
      <c r="BL15015" s="69"/>
    </row>
    <row r="15016" spans="64:64">
      <c r="BL15016" s="69"/>
    </row>
    <row r="15017" spans="64:64">
      <c r="BL15017" s="69"/>
    </row>
    <row r="15018" spans="64:64">
      <c r="BL15018" s="69"/>
    </row>
    <row r="15019" spans="64:64">
      <c r="BL15019" s="69"/>
    </row>
    <row r="15020" spans="64:64">
      <c r="BL15020" s="69"/>
    </row>
    <row r="15021" spans="64:64">
      <c r="BL15021" s="69"/>
    </row>
    <row r="15022" spans="64:64">
      <c r="BL15022" s="69"/>
    </row>
    <row r="15023" spans="64:64">
      <c r="BL15023" s="69"/>
    </row>
    <row r="15024" spans="64:64">
      <c r="BL15024" s="69"/>
    </row>
    <row r="15025" spans="64:64">
      <c r="BL15025" s="69"/>
    </row>
    <row r="15026" spans="64:64">
      <c r="BL15026" s="69"/>
    </row>
    <row r="15027" spans="64:64">
      <c r="BL15027" s="69"/>
    </row>
    <row r="15028" spans="64:64">
      <c r="BL15028" s="69"/>
    </row>
    <row r="15029" spans="64:64">
      <c r="BL15029" s="69"/>
    </row>
    <row r="15030" spans="64:64">
      <c r="BL15030" s="69"/>
    </row>
    <row r="15031" spans="64:64">
      <c r="BL15031" s="69"/>
    </row>
    <row r="15032" spans="64:64">
      <c r="BL15032" s="69"/>
    </row>
    <row r="15033" spans="64:64">
      <c r="BL15033" s="69"/>
    </row>
    <row r="15034" spans="64:64">
      <c r="BL15034" s="69"/>
    </row>
    <row r="15035" spans="64:64">
      <c r="BL15035" s="69"/>
    </row>
    <row r="15036" spans="64:64">
      <c r="BL15036" s="69"/>
    </row>
    <row r="15037" spans="64:64">
      <c r="BL15037" s="69"/>
    </row>
    <row r="15038" spans="64:64">
      <c r="BL15038" s="69"/>
    </row>
    <row r="15039" spans="64:64">
      <c r="BL15039" s="69"/>
    </row>
    <row r="15040" spans="64:64">
      <c r="BL15040" s="69"/>
    </row>
    <row r="15041" spans="64:64">
      <c r="BL15041" s="69"/>
    </row>
    <row r="15042" spans="64:64">
      <c r="BL15042" s="69"/>
    </row>
    <row r="15043" spans="64:64">
      <c r="BL15043" s="69"/>
    </row>
    <row r="15044" spans="64:64">
      <c r="BL15044" s="69"/>
    </row>
    <row r="15045" spans="64:64">
      <c r="BL15045" s="69"/>
    </row>
    <row r="15046" spans="64:64">
      <c r="BL15046" s="69"/>
    </row>
    <row r="15047" spans="64:64">
      <c r="BL15047" s="69"/>
    </row>
    <row r="15048" spans="64:64">
      <c r="BL15048" s="69"/>
    </row>
    <row r="15049" spans="64:64">
      <c r="BL15049" s="69"/>
    </row>
    <row r="15050" spans="64:64">
      <c r="BL15050" s="69"/>
    </row>
    <row r="15051" spans="64:64">
      <c r="BL15051" s="69"/>
    </row>
    <row r="15052" spans="64:64">
      <c r="BL15052" s="69"/>
    </row>
    <row r="15053" spans="64:64">
      <c r="BL15053" s="69"/>
    </row>
    <row r="15054" spans="64:64">
      <c r="BL15054" s="69"/>
    </row>
    <row r="15055" spans="64:64">
      <c r="BL15055" s="69"/>
    </row>
    <row r="15056" spans="64:64">
      <c r="BL15056" s="69"/>
    </row>
    <row r="15057" spans="64:64">
      <c r="BL15057" s="69"/>
    </row>
    <row r="15058" spans="64:64">
      <c r="BL15058" s="69"/>
    </row>
    <row r="15059" spans="64:64">
      <c r="BL15059" s="69"/>
    </row>
    <row r="15060" spans="64:64">
      <c r="BL15060" s="69"/>
    </row>
    <row r="15061" spans="64:64">
      <c r="BL15061" s="69"/>
    </row>
    <row r="15062" spans="64:64">
      <c r="BL15062" s="69"/>
    </row>
    <row r="15063" spans="64:64">
      <c r="BL15063" s="69"/>
    </row>
    <row r="15064" spans="64:64">
      <c r="BL15064" s="69"/>
    </row>
    <row r="15065" spans="64:64">
      <c r="BL15065" s="69"/>
    </row>
    <row r="15066" spans="64:64">
      <c r="BL15066" s="69"/>
    </row>
    <row r="15067" spans="64:64">
      <c r="BL15067" s="69"/>
    </row>
    <row r="15068" spans="64:64">
      <c r="BL15068" s="69"/>
    </row>
    <row r="15069" spans="64:64">
      <c r="BL15069" s="69"/>
    </row>
    <row r="15070" spans="64:64">
      <c r="BL15070" s="69"/>
    </row>
    <row r="15071" spans="64:64">
      <c r="BL15071" s="69"/>
    </row>
    <row r="15072" spans="64:64">
      <c r="BL15072" s="69"/>
    </row>
    <row r="15073" spans="64:64">
      <c r="BL15073" s="69"/>
    </row>
    <row r="15074" spans="64:64">
      <c r="BL15074" s="69"/>
    </row>
    <row r="15075" spans="64:64">
      <c r="BL15075" s="69"/>
    </row>
    <row r="15076" spans="64:64">
      <c r="BL15076" s="69"/>
    </row>
    <row r="15077" spans="64:64">
      <c r="BL15077" s="69"/>
    </row>
    <row r="15078" spans="64:64">
      <c r="BL15078" s="69"/>
    </row>
    <row r="15079" spans="64:64">
      <c r="BL15079" s="69"/>
    </row>
    <row r="15080" spans="64:64">
      <c r="BL15080" s="69"/>
    </row>
    <row r="15081" spans="64:64">
      <c r="BL15081" s="69"/>
    </row>
    <row r="15082" spans="64:64">
      <c r="BL15082" s="69"/>
    </row>
    <row r="15083" spans="64:64">
      <c r="BL15083" s="69"/>
    </row>
    <row r="15084" spans="64:64">
      <c r="BL15084" s="69"/>
    </row>
    <row r="15085" spans="64:64">
      <c r="BL15085" s="69"/>
    </row>
    <row r="15086" spans="64:64">
      <c r="BL15086" s="69"/>
    </row>
    <row r="15087" spans="64:64">
      <c r="BL15087" s="69"/>
    </row>
    <row r="15088" spans="64:64">
      <c r="BL15088" s="69"/>
    </row>
    <row r="15089" spans="64:64">
      <c r="BL15089" s="69"/>
    </row>
    <row r="15090" spans="64:64">
      <c r="BL15090" s="69"/>
    </row>
    <row r="15091" spans="64:64">
      <c r="BL15091" s="69"/>
    </row>
    <row r="15092" spans="64:64">
      <c r="BL15092" s="69"/>
    </row>
    <row r="15093" spans="64:64">
      <c r="BL15093" s="69"/>
    </row>
    <row r="15094" spans="64:64">
      <c r="BL15094" s="69"/>
    </row>
    <row r="15095" spans="64:64">
      <c r="BL15095" s="69"/>
    </row>
    <row r="15096" spans="64:64">
      <c r="BL15096" s="69"/>
    </row>
    <row r="15097" spans="64:64">
      <c r="BL15097" s="69"/>
    </row>
    <row r="15098" spans="64:64">
      <c r="BL15098" s="69"/>
    </row>
    <row r="15099" spans="64:64">
      <c r="BL15099" s="69"/>
    </row>
    <row r="15100" spans="64:64">
      <c r="BL15100" s="69"/>
    </row>
    <row r="15101" spans="64:64">
      <c r="BL15101" s="69"/>
    </row>
    <row r="15102" spans="64:64">
      <c r="BL15102" s="69"/>
    </row>
    <row r="15103" spans="64:64">
      <c r="BL15103" s="69"/>
    </row>
    <row r="15104" spans="64:64">
      <c r="BL15104" s="69"/>
    </row>
    <row r="15105" spans="64:64">
      <c r="BL15105" s="69"/>
    </row>
    <row r="15106" spans="64:64">
      <c r="BL15106" s="69"/>
    </row>
    <row r="15107" spans="64:64">
      <c r="BL15107" s="69"/>
    </row>
    <row r="15108" spans="64:64">
      <c r="BL15108" s="69"/>
    </row>
    <row r="15109" spans="64:64">
      <c r="BL15109" s="69"/>
    </row>
    <row r="15110" spans="64:64">
      <c r="BL15110" s="69"/>
    </row>
    <row r="15111" spans="64:64">
      <c r="BL15111" s="69"/>
    </row>
    <row r="15112" spans="64:64">
      <c r="BL15112" s="69"/>
    </row>
    <row r="15113" spans="64:64">
      <c r="BL15113" s="69"/>
    </row>
    <row r="15114" spans="64:64">
      <c r="BL15114" s="69"/>
    </row>
    <row r="15115" spans="64:64">
      <c r="BL15115" s="69"/>
    </row>
    <row r="15116" spans="64:64">
      <c r="BL15116" s="69"/>
    </row>
    <row r="15117" spans="64:64">
      <c r="BL15117" s="69"/>
    </row>
    <row r="15118" spans="64:64">
      <c r="BL15118" s="69"/>
    </row>
    <row r="15119" spans="64:64">
      <c r="BL15119" s="69"/>
    </row>
    <row r="15120" spans="64:64">
      <c r="BL15120" s="69"/>
    </row>
    <row r="15121" spans="64:64">
      <c r="BL15121" s="69"/>
    </row>
    <row r="15122" spans="64:64">
      <c r="BL15122" s="69"/>
    </row>
    <row r="15123" spans="64:64">
      <c r="BL15123" s="69"/>
    </row>
    <row r="15124" spans="64:64">
      <c r="BL15124" s="69"/>
    </row>
    <row r="15125" spans="64:64">
      <c r="BL15125" s="69"/>
    </row>
    <row r="15126" spans="64:64">
      <c r="BL15126" s="69"/>
    </row>
    <row r="15127" spans="64:64">
      <c r="BL15127" s="69"/>
    </row>
    <row r="15128" spans="64:64">
      <c r="BL15128" s="69"/>
    </row>
    <row r="15129" spans="64:64">
      <c r="BL15129" s="69"/>
    </row>
    <row r="15130" spans="64:64">
      <c r="BL15130" s="69"/>
    </row>
    <row r="15131" spans="64:64">
      <c r="BL15131" s="69"/>
    </row>
    <row r="15132" spans="64:64">
      <c r="BL15132" s="69"/>
    </row>
    <row r="15133" spans="64:64">
      <c r="BL15133" s="69"/>
    </row>
    <row r="15134" spans="64:64">
      <c r="BL15134" s="69"/>
    </row>
    <row r="15135" spans="64:64">
      <c r="BL15135" s="69"/>
    </row>
    <row r="15136" spans="64:64">
      <c r="BL15136" s="69"/>
    </row>
    <row r="15137" spans="64:64">
      <c r="BL15137" s="69"/>
    </row>
    <row r="15138" spans="64:64">
      <c r="BL15138" s="69"/>
    </row>
    <row r="15139" spans="64:64">
      <c r="BL15139" s="69"/>
    </row>
    <row r="15140" spans="64:64">
      <c r="BL15140" s="69"/>
    </row>
    <row r="15141" spans="64:64">
      <c r="BL15141" s="69"/>
    </row>
    <row r="15142" spans="64:64">
      <c r="BL15142" s="69"/>
    </row>
    <row r="15143" spans="64:64">
      <c r="BL15143" s="69"/>
    </row>
    <row r="15144" spans="64:64">
      <c r="BL15144" s="69"/>
    </row>
    <row r="15145" spans="64:64">
      <c r="BL15145" s="69"/>
    </row>
    <row r="15146" spans="64:64">
      <c r="BL15146" s="69"/>
    </row>
    <row r="15147" spans="64:64">
      <c r="BL15147" s="69"/>
    </row>
    <row r="15148" spans="64:64">
      <c r="BL15148" s="69"/>
    </row>
    <row r="15149" spans="64:64">
      <c r="BL15149" s="69"/>
    </row>
    <row r="15150" spans="64:64">
      <c r="BL15150" s="69"/>
    </row>
    <row r="15151" spans="64:64">
      <c r="BL15151" s="69"/>
    </row>
    <row r="15152" spans="64:64">
      <c r="BL15152" s="69"/>
    </row>
    <row r="15153" spans="64:64">
      <c r="BL15153" s="69"/>
    </row>
    <row r="15154" spans="64:64">
      <c r="BL15154" s="69"/>
    </row>
    <row r="15155" spans="64:64">
      <c r="BL15155" s="69"/>
    </row>
    <row r="15156" spans="64:64">
      <c r="BL15156" s="69"/>
    </row>
    <row r="15157" spans="64:64">
      <c r="BL15157" s="69"/>
    </row>
    <row r="15158" spans="64:64">
      <c r="BL15158" s="69"/>
    </row>
    <row r="15159" spans="64:64">
      <c r="BL15159" s="69"/>
    </row>
    <row r="15160" spans="64:64">
      <c r="BL15160" s="69"/>
    </row>
    <row r="15161" spans="64:64">
      <c r="BL15161" s="69"/>
    </row>
    <row r="15162" spans="64:64">
      <c r="BL15162" s="69"/>
    </row>
    <row r="15163" spans="64:64">
      <c r="BL15163" s="69"/>
    </row>
    <row r="15164" spans="64:64">
      <c r="BL15164" s="69"/>
    </row>
    <row r="15165" spans="64:64">
      <c r="BL15165" s="69"/>
    </row>
    <row r="15166" spans="64:64">
      <c r="BL15166" s="69"/>
    </row>
    <row r="15167" spans="64:64">
      <c r="BL15167" s="69"/>
    </row>
    <row r="15168" spans="64:64">
      <c r="BL15168" s="69"/>
    </row>
    <row r="15169" spans="64:64">
      <c r="BL15169" s="69"/>
    </row>
    <row r="15170" spans="64:64">
      <c r="BL15170" s="69"/>
    </row>
    <row r="15171" spans="64:64">
      <c r="BL15171" s="69"/>
    </row>
    <row r="15172" spans="64:64">
      <c r="BL15172" s="69"/>
    </row>
    <row r="15173" spans="64:64">
      <c r="BL15173" s="69"/>
    </row>
    <row r="15174" spans="64:64">
      <c r="BL15174" s="69"/>
    </row>
    <row r="15175" spans="64:64">
      <c r="BL15175" s="69"/>
    </row>
    <row r="15176" spans="64:64">
      <c r="BL15176" s="69"/>
    </row>
    <row r="15177" spans="64:64">
      <c r="BL15177" s="69"/>
    </row>
    <row r="15178" spans="64:64">
      <c r="BL15178" s="69"/>
    </row>
    <row r="15179" spans="64:64">
      <c r="BL15179" s="69"/>
    </row>
    <row r="15180" spans="64:64">
      <c r="BL15180" s="69"/>
    </row>
    <row r="15181" spans="64:64">
      <c r="BL15181" s="69"/>
    </row>
    <row r="15182" spans="64:64">
      <c r="BL15182" s="69"/>
    </row>
    <row r="15183" spans="64:64">
      <c r="BL15183" s="69"/>
    </row>
    <row r="15184" spans="64:64">
      <c r="BL15184" s="69"/>
    </row>
    <row r="15185" spans="64:64">
      <c r="BL15185" s="69"/>
    </row>
    <row r="15186" spans="64:64">
      <c r="BL15186" s="69"/>
    </row>
    <row r="15187" spans="64:64">
      <c r="BL15187" s="69"/>
    </row>
    <row r="15188" spans="64:64">
      <c r="BL15188" s="69"/>
    </row>
    <row r="15189" spans="64:64">
      <c r="BL15189" s="69"/>
    </row>
    <row r="15190" spans="64:64">
      <c r="BL15190" s="69"/>
    </row>
    <row r="15191" spans="64:64">
      <c r="BL15191" s="69"/>
    </row>
    <row r="15192" spans="64:64">
      <c r="BL15192" s="69"/>
    </row>
    <row r="15193" spans="64:64">
      <c r="BL15193" s="69"/>
    </row>
    <row r="15194" spans="64:64">
      <c r="BL15194" s="69"/>
    </row>
    <row r="15195" spans="64:64">
      <c r="BL15195" s="69"/>
    </row>
    <row r="15196" spans="64:64">
      <c r="BL15196" s="69"/>
    </row>
    <row r="15197" spans="64:64">
      <c r="BL15197" s="69"/>
    </row>
    <row r="15198" spans="64:64">
      <c r="BL15198" s="69"/>
    </row>
    <row r="15199" spans="64:64">
      <c r="BL15199" s="69"/>
    </row>
    <row r="15200" spans="64:64">
      <c r="BL15200" s="69"/>
    </row>
    <row r="15201" spans="64:64">
      <c r="BL15201" s="69"/>
    </row>
    <row r="15202" spans="64:64">
      <c r="BL15202" s="69"/>
    </row>
    <row r="15203" spans="64:64">
      <c r="BL15203" s="69"/>
    </row>
    <row r="15204" spans="64:64">
      <c r="BL15204" s="69"/>
    </row>
    <row r="15205" spans="64:64">
      <c r="BL15205" s="69"/>
    </row>
    <row r="15206" spans="64:64">
      <c r="BL15206" s="69"/>
    </row>
    <row r="15207" spans="64:64">
      <c r="BL15207" s="69"/>
    </row>
    <row r="15208" spans="64:64">
      <c r="BL15208" s="69"/>
    </row>
    <row r="15209" spans="64:64">
      <c r="BL15209" s="69"/>
    </row>
    <row r="15210" spans="64:64">
      <c r="BL15210" s="69"/>
    </row>
    <row r="15211" spans="64:64">
      <c r="BL15211" s="69"/>
    </row>
    <row r="15212" spans="64:64">
      <c r="BL15212" s="69"/>
    </row>
    <row r="15213" spans="64:64">
      <c r="BL15213" s="69"/>
    </row>
    <row r="15214" spans="64:64">
      <c r="BL15214" s="69"/>
    </row>
    <row r="15215" spans="64:64">
      <c r="BL15215" s="69"/>
    </row>
    <row r="15216" spans="64:64">
      <c r="BL15216" s="69"/>
    </row>
    <row r="15217" spans="64:64">
      <c r="BL15217" s="69"/>
    </row>
    <row r="15218" spans="64:64">
      <c r="BL15218" s="69"/>
    </row>
    <row r="15219" spans="64:64">
      <c r="BL15219" s="69"/>
    </row>
    <row r="15220" spans="64:64">
      <c r="BL15220" s="69"/>
    </row>
    <row r="15221" spans="64:64">
      <c r="BL15221" s="69"/>
    </row>
    <row r="15222" spans="64:64">
      <c r="BL15222" s="69"/>
    </row>
    <row r="15223" spans="64:64">
      <c r="BL15223" s="69"/>
    </row>
    <row r="15224" spans="64:64">
      <c r="BL15224" s="69"/>
    </row>
    <row r="15225" spans="64:64">
      <c r="BL15225" s="69"/>
    </row>
    <row r="15226" spans="64:64">
      <c r="BL15226" s="69"/>
    </row>
    <row r="15227" spans="64:64">
      <c r="BL15227" s="69"/>
    </row>
    <row r="15228" spans="64:64">
      <c r="BL15228" s="69"/>
    </row>
    <row r="15229" spans="64:64">
      <c r="BL15229" s="69"/>
    </row>
    <row r="15230" spans="64:64">
      <c r="BL15230" s="69"/>
    </row>
    <row r="15231" spans="64:64">
      <c r="BL15231" s="69"/>
    </row>
    <row r="15232" spans="64:64">
      <c r="BL15232" s="69"/>
    </row>
    <row r="15233" spans="64:64">
      <c r="BL15233" s="69"/>
    </row>
    <row r="15234" spans="64:64">
      <c r="BL15234" s="69"/>
    </row>
    <row r="15235" spans="64:64">
      <c r="BL15235" s="69"/>
    </row>
    <row r="15236" spans="64:64">
      <c r="BL15236" s="69"/>
    </row>
    <row r="15237" spans="64:64">
      <c r="BL15237" s="69"/>
    </row>
    <row r="15238" spans="64:64">
      <c r="BL15238" s="69"/>
    </row>
    <row r="15239" spans="64:64">
      <c r="BL15239" s="69"/>
    </row>
    <row r="15240" spans="64:64">
      <c r="BL15240" s="69"/>
    </row>
    <row r="15241" spans="64:64">
      <c r="BL15241" s="69"/>
    </row>
    <row r="15242" spans="64:64">
      <c r="BL15242" s="69"/>
    </row>
    <row r="15243" spans="64:64">
      <c r="BL15243" s="69"/>
    </row>
    <row r="15244" spans="64:64">
      <c r="BL15244" s="69"/>
    </row>
    <row r="15245" spans="64:64">
      <c r="BL15245" s="69"/>
    </row>
    <row r="15246" spans="64:64">
      <c r="BL15246" s="69"/>
    </row>
    <row r="15247" spans="64:64">
      <c r="BL15247" s="69"/>
    </row>
    <row r="15248" spans="64:64">
      <c r="BL15248" s="69"/>
    </row>
    <row r="15249" spans="64:64">
      <c r="BL15249" s="69"/>
    </row>
    <row r="15250" spans="64:64">
      <c r="BL15250" s="69"/>
    </row>
    <row r="15251" spans="64:64">
      <c r="BL15251" s="69"/>
    </row>
    <row r="15252" spans="64:64">
      <c r="BL15252" s="69"/>
    </row>
    <row r="15253" spans="64:64">
      <c r="BL15253" s="69"/>
    </row>
    <row r="15254" spans="64:64">
      <c r="BL15254" s="69"/>
    </row>
    <row r="15255" spans="64:64">
      <c r="BL15255" s="69"/>
    </row>
    <row r="15256" spans="64:64">
      <c r="BL15256" s="69"/>
    </row>
    <row r="15257" spans="64:64">
      <c r="BL15257" s="69"/>
    </row>
    <row r="15258" spans="64:64">
      <c r="BL15258" s="69"/>
    </row>
    <row r="15259" spans="64:64">
      <c r="BL15259" s="69"/>
    </row>
    <row r="15260" spans="64:64">
      <c r="BL15260" s="69"/>
    </row>
    <row r="15261" spans="64:64">
      <c r="BL15261" s="69"/>
    </row>
    <row r="15262" spans="64:64">
      <c r="BL15262" s="69"/>
    </row>
    <row r="15263" spans="64:64">
      <c r="BL15263" s="69"/>
    </row>
    <row r="15264" spans="64:64">
      <c r="BL15264" s="69"/>
    </row>
    <row r="15265" spans="64:64">
      <c r="BL15265" s="69"/>
    </row>
    <row r="15266" spans="64:64">
      <c r="BL15266" s="69"/>
    </row>
    <row r="15267" spans="64:64">
      <c r="BL15267" s="69"/>
    </row>
    <row r="15268" spans="64:64">
      <c r="BL15268" s="69"/>
    </row>
    <row r="15269" spans="64:64">
      <c r="BL15269" s="69"/>
    </row>
    <row r="15270" spans="64:64">
      <c r="BL15270" s="69"/>
    </row>
    <row r="15271" spans="64:64">
      <c r="BL15271" s="69"/>
    </row>
    <row r="15272" spans="64:64">
      <c r="BL15272" s="69"/>
    </row>
    <row r="15273" spans="64:64">
      <c r="BL15273" s="69"/>
    </row>
    <row r="15274" spans="64:64">
      <c r="BL15274" s="69"/>
    </row>
    <row r="15275" spans="64:64">
      <c r="BL15275" s="69"/>
    </row>
    <row r="15276" spans="64:64">
      <c r="BL15276" s="69"/>
    </row>
    <row r="15277" spans="64:64">
      <c r="BL15277" s="69"/>
    </row>
    <row r="15278" spans="64:64">
      <c r="BL15278" s="69"/>
    </row>
    <row r="15279" spans="64:64">
      <c r="BL15279" s="69"/>
    </row>
    <row r="15280" spans="64:64">
      <c r="BL15280" s="69"/>
    </row>
    <row r="15281" spans="64:64">
      <c r="BL15281" s="69"/>
    </row>
    <row r="15282" spans="64:64">
      <c r="BL15282" s="69"/>
    </row>
    <row r="15283" spans="64:64">
      <c r="BL15283" s="69"/>
    </row>
    <row r="15284" spans="64:64">
      <c r="BL15284" s="69"/>
    </row>
    <row r="15285" spans="64:64">
      <c r="BL15285" s="69"/>
    </row>
    <row r="15286" spans="64:64">
      <c r="BL15286" s="69"/>
    </row>
    <row r="15287" spans="64:64">
      <c r="BL15287" s="69"/>
    </row>
    <row r="15288" spans="64:64">
      <c r="BL15288" s="69"/>
    </row>
    <row r="15289" spans="64:64">
      <c r="BL15289" s="69"/>
    </row>
    <row r="15290" spans="64:64">
      <c r="BL15290" s="69"/>
    </row>
    <row r="15291" spans="64:64">
      <c r="BL15291" s="69"/>
    </row>
    <row r="15292" spans="64:64">
      <c r="BL15292" s="69"/>
    </row>
    <row r="15293" spans="64:64">
      <c r="BL15293" s="69"/>
    </row>
    <row r="15294" spans="64:64">
      <c r="BL15294" s="69"/>
    </row>
    <row r="15295" spans="64:64">
      <c r="BL15295" s="69"/>
    </row>
    <row r="15296" spans="64:64">
      <c r="BL15296" s="69"/>
    </row>
    <row r="15297" spans="64:64">
      <c r="BL15297" s="69"/>
    </row>
    <row r="15298" spans="64:64">
      <c r="BL15298" s="69"/>
    </row>
    <row r="15299" spans="64:64">
      <c r="BL15299" s="69"/>
    </row>
    <row r="15300" spans="64:64">
      <c r="BL15300" s="69"/>
    </row>
    <row r="15301" spans="64:64">
      <c r="BL15301" s="69"/>
    </row>
    <row r="15302" spans="64:64">
      <c r="BL15302" s="69"/>
    </row>
    <row r="15303" spans="64:64">
      <c r="BL15303" s="69"/>
    </row>
    <row r="15304" spans="64:64">
      <c r="BL15304" s="69"/>
    </row>
    <row r="15305" spans="64:64">
      <c r="BL15305" s="69"/>
    </row>
    <row r="15306" spans="64:64">
      <c r="BL15306" s="69"/>
    </row>
    <row r="15307" spans="64:64">
      <c r="BL15307" s="69"/>
    </row>
    <row r="15308" spans="64:64">
      <c r="BL15308" s="69"/>
    </row>
    <row r="15309" spans="64:64">
      <c r="BL15309" s="69"/>
    </row>
    <row r="15310" spans="64:64">
      <c r="BL15310" s="69"/>
    </row>
    <row r="15311" spans="64:64">
      <c r="BL15311" s="69"/>
    </row>
    <row r="15312" spans="64:64">
      <c r="BL15312" s="69"/>
    </row>
    <row r="15313" spans="64:64">
      <c r="BL15313" s="69"/>
    </row>
    <row r="15314" spans="64:64">
      <c r="BL15314" s="69"/>
    </row>
    <row r="15315" spans="64:64">
      <c r="BL15315" s="69"/>
    </row>
    <row r="15316" spans="64:64">
      <c r="BL15316" s="69"/>
    </row>
    <row r="15317" spans="64:64">
      <c r="BL15317" s="69"/>
    </row>
    <row r="15318" spans="64:64">
      <c r="BL15318" s="69"/>
    </row>
    <row r="15319" spans="64:64">
      <c r="BL15319" s="69"/>
    </row>
    <row r="15320" spans="64:64">
      <c r="BL15320" s="69"/>
    </row>
    <row r="15321" spans="64:64">
      <c r="BL15321" s="69"/>
    </row>
    <row r="15322" spans="64:64">
      <c r="BL15322" s="69"/>
    </row>
    <row r="15323" spans="64:64">
      <c r="BL15323" s="69"/>
    </row>
    <row r="15324" spans="64:64">
      <c r="BL15324" s="69"/>
    </row>
    <row r="15325" spans="64:64">
      <c r="BL15325" s="69"/>
    </row>
    <row r="15326" spans="64:64">
      <c r="BL15326" s="69"/>
    </row>
    <row r="15327" spans="64:64">
      <c r="BL15327" s="69"/>
    </row>
    <row r="15328" spans="64:64">
      <c r="BL15328" s="69"/>
    </row>
    <row r="15329" spans="64:64">
      <c r="BL15329" s="69"/>
    </row>
    <row r="15330" spans="64:64">
      <c r="BL15330" s="69"/>
    </row>
    <row r="15331" spans="64:64">
      <c r="BL15331" s="69"/>
    </row>
    <row r="15332" spans="64:64">
      <c r="BL15332" s="69"/>
    </row>
    <row r="15333" spans="64:64">
      <c r="BL15333" s="69"/>
    </row>
    <row r="15334" spans="64:64">
      <c r="BL15334" s="69"/>
    </row>
    <row r="15335" spans="64:64">
      <c r="BL15335" s="69"/>
    </row>
    <row r="15336" spans="64:64">
      <c r="BL15336" s="69"/>
    </row>
    <row r="15337" spans="64:64">
      <c r="BL15337" s="69"/>
    </row>
    <row r="15338" spans="64:64">
      <c r="BL15338" s="69"/>
    </row>
    <row r="15339" spans="64:64">
      <c r="BL15339" s="69"/>
    </row>
    <row r="15340" spans="64:64">
      <c r="BL15340" s="69"/>
    </row>
    <row r="15341" spans="64:64">
      <c r="BL15341" s="69"/>
    </row>
    <row r="15342" spans="64:64">
      <c r="BL15342" s="69"/>
    </row>
    <row r="15343" spans="64:64">
      <c r="BL15343" s="69"/>
    </row>
    <row r="15344" spans="64:64">
      <c r="BL15344" s="69"/>
    </row>
    <row r="15345" spans="64:64">
      <c r="BL15345" s="69"/>
    </row>
    <row r="15346" spans="64:64">
      <c r="BL15346" s="69"/>
    </row>
    <row r="15347" spans="64:64">
      <c r="BL15347" s="69"/>
    </row>
    <row r="15348" spans="64:64">
      <c r="BL15348" s="69"/>
    </row>
    <row r="15349" spans="64:64">
      <c r="BL15349" s="69"/>
    </row>
    <row r="15350" spans="64:64">
      <c r="BL15350" s="69"/>
    </row>
    <row r="15351" spans="64:64">
      <c r="BL15351" s="69"/>
    </row>
    <row r="15352" spans="64:64">
      <c r="BL15352" s="69"/>
    </row>
    <row r="15353" spans="64:64">
      <c r="BL15353" s="69"/>
    </row>
    <row r="15354" spans="64:64">
      <c r="BL15354" s="69"/>
    </row>
    <row r="15355" spans="64:64">
      <c r="BL15355" s="69"/>
    </row>
    <row r="15356" spans="64:64">
      <c r="BL15356" s="69"/>
    </row>
    <row r="15357" spans="64:64">
      <c r="BL15357" s="69"/>
    </row>
    <row r="15358" spans="64:64">
      <c r="BL15358" s="69"/>
    </row>
    <row r="15359" spans="64:64">
      <c r="BL15359" s="69"/>
    </row>
    <row r="15360" spans="64:64">
      <c r="BL15360" s="69"/>
    </row>
    <row r="15361" spans="64:64">
      <c r="BL15361" s="69"/>
    </row>
    <row r="15362" spans="64:64">
      <c r="BL15362" s="69"/>
    </row>
    <row r="15363" spans="64:64">
      <c r="BL15363" s="69"/>
    </row>
    <row r="15364" spans="64:64">
      <c r="BL15364" s="69"/>
    </row>
    <row r="15365" spans="64:64">
      <c r="BL15365" s="69"/>
    </row>
    <row r="15366" spans="64:64">
      <c r="BL15366" s="69"/>
    </row>
    <row r="15367" spans="64:64">
      <c r="BL15367" s="69"/>
    </row>
    <row r="15368" spans="64:64">
      <c r="BL15368" s="69"/>
    </row>
    <row r="15369" spans="64:64">
      <c r="BL15369" s="69"/>
    </row>
    <row r="15370" spans="64:64">
      <c r="BL15370" s="69"/>
    </row>
    <row r="15371" spans="64:64">
      <c r="BL15371" s="69"/>
    </row>
    <row r="15372" spans="64:64">
      <c r="BL15372" s="69"/>
    </row>
    <row r="15373" spans="64:64">
      <c r="BL15373" s="69"/>
    </row>
    <row r="15374" spans="64:64">
      <c r="BL15374" s="69"/>
    </row>
    <row r="15375" spans="64:64">
      <c r="BL15375" s="69"/>
    </row>
    <row r="15376" spans="64:64">
      <c r="BL15376" s="69"/>
    </row>
    <row r="15377" spans="64:64">
      <c r="BL15377" s="69"/>
    </row>
    <row r="15378" spans="64:64">
      <c r="BL15378" s="69"/>
    </row>
    <row r="15379" spans="64:64">
      <c r="BL15379" s="69"/>
    </row>
    <row r="15380" spans="64:64">
      <c r="BL15380" s="69"/>
    </row>
    <row r="15381" spans="64:64">
      <c r="BL15381" s="69"/>
    </row>
    <row r="15382" spans="64:64">
      <c r="BL15382" s="69"/>
    </row>
    <row r="15383" spans="64:64">
      <c r="BL15383" s="69"/>
    </row>
    <row r="15384" spans="64:64">
      <c r="BL15384" s="69"/>
    </row>
    <row r="15385" spans="64:64">
      <c r="BL15385" s="69"/>
    </row>
    <row r="15386" spans="64:64">
      <c r="BL15386" s="69"/>
    </row>
    <row r="15387" spans="64:64">
      <c r="BL15387" s="69"/>
    </row>
    <row r="15388" spans="64:64">
      <c r="BL15388" s="69"/>
    </row>
    <row r="15389" spans="64:64">
      <c r="BL15389" s="69"/>
    </row>
    <row r="15390" spans="64:64">
      <c r="BL15390" s="69"/>
    </row>
    <row r="15391" spans="64:64">
      <c r="BL15391" s="69"/>
    </row>
    <row r="15392" spans="64:64">
      <c r="BL15392" s="69"/>
    </row>
    <row r="15393" spans="64:64">
      <c r="BL15393" s="69"/>
    </row>
    <row r="15394" spans="64:64">
      <c r="BL15394" s="69"/>
    </row>
    <row r="15395" spans="64:64">
      <c r="BL15395" s="69"/>
    </row>
    <row r="15396" spans="64:64">
      <c r="BL15396" s="69"/>
    </row>
    <row r="15397" spans="64:64">
      <c r="BL15397" s="69"/>
    </row>
    <row r="15398" spans="64:64">
      <c r="BL15398" s="69"/>
    </row>
    <row r="15399" spans="64:64">
      <c r="BL15399" s="69"/>
    </row>
    <row r="15400" spans="64:64">
      <c r="BL15400" s="69"/>
    </row>
    <row r="15401" spans="64:64">
      <c r="BL15401" s="69"/>
    </row>
    <row r="15402" spans="64:64">
      <c r="BL15402" s="69"/>
    </row>
    <row r="15403" spans="64:64">
      <c r="BL15403" s="69"/>
    </row>
    <row r="15404" spans="64:64">
      <c r="BL15404" s="69"/>
    </row>
    <row r="15405" spans="64:64">
      <c r="BL15405" s="69"/>
    </row>
    <row r="15406" spans="64:64">
      <c r="BL15406" s="69"/>
    </row>
    <row r="15407" spans="64:64">
      <c r="BL15407" s="69"/>
    </row>
    <row r="15408" spans="64:64">
      <c r="BL15408" s="69"/>
    </row>
    <row r="15409" spans="64:64">
      <c r="BL15409" s="69"/>
    </row>
    <row r="15410" spans="64:64">
      <c r="BL15410" s="69"/>
    </row>
    <row r="15411" spans="64:64">
      <c r="BL15411" s="69"/>
    </row>
    <row r="15412" spans="64:64">
      <c r="BL15412" s="69"/>
    </row>
    <row r="15413" spans="64:64">
      <c r="BL15413" s="69"/>
    </row>
    <row r="15414" spans="64:64">
      <c r="BL15414" s="69"/>
    </row>
    <row r="15415" spans="64:64">
      <c r="BL15415" s="69"/>
    </row>
    <row r="15416" spans="64:64">
      <c r="BL15416" s="69"/>
    </row>
    <row r="15417" spans="64:64">
      <c r="BL15417" s="69"/>
    </row>
    <row r="15418" spans="64:64">
      <c r="BL15418" s="69"/>
    </row>
    <row r="15419" spans="64:64">
      <c r="BL15419" s="69"/>
    </row>
    <row r="15420" spans="64:64">
      <c r="BL15420" s="69"/>
    </row>
    <row r="15421" spans="64:64">
      <c r="BL15421" s="69"/>
    </row>
    <row r="15422" spans="64:64">
      <c r="BL15422" s="69"/>
    </row>
    <row r="15423" spans="64:64">
      <c r="BL15423" s="69"/>
    </row>
    <row r="15424" spans="64:64">
      <c r="BL15424" s="69"/>
    </row>
    <row r="15425" spans="64:64">
      <c r="BL15425" s="69"/>
    </row>
    <row r="15426" spans="64:64">
      <c r="BL15426" s="69"/>
    </row>
    <row r="15427" spans="64:64">
      <c r="BL15427" s="69"/>
    </row>
    <row r="15428" spans="64:64">
      <c r="BL15428" s="69"/>
    </row>
    <row r="15429" spans="64:64">
      <c r="BL15429" s="69"/>
    </row>
    <row r="15430" spans="64:64">
      <c r="BL15430" s="69"/>
    </row>
    <row r="15431" spans="64:64">
      <c r="BL15431" s="69"/>
    </row>
    <row r="15432" spans="64:64">
      <c r="BL15432" s="69"/>
    </row>
    <row r="15433" spans="64:64">
      <c r="BL15433" s="69"/>
    </row>
    <row r="15434" spans="64:64">
      <c r="BL15434" s="69"/>
    </row>
    <row r="15435" spans="64:64">
      <c r="BL15435" s="69"/>
    </row>
    <row r="15436" spans="64:64">
      <c r="BL15436" s="69"/>
    </row>
    <row r="15437" spans="64:64">
      <c r="BL15437" s="69"/>
    </row>
    <row r="15438" spans="64:64">
      <c r="BL15438" s="69"/>
    </row>
    <row r="15439" spans="64:64">
      <c r="BL15439" s="69"/>
    </row>
    <row r="15440" spans="64:64">
      <c r="BL15440" s="69"/>
    </row>
    <row r="15441" spans="64:64">
      <c r="BL15441" s="69"/>
    </row>
    <row r="15442" spans="64:64">
      <c r="BL15442" s="69"/>
    </row>
    <row r="15443" spans="64:64">
      <c r="BL15443" s="69"/>
    </row>
    <row r="15444" spans="64:64">
      <c r="BL15444" s="69"/>
    </row>
    <row r="15445" spans="64:64">
      <c r="BL15445" s="69"/>
    </row>
    <row r="15446" spans="64:64">
      <c r="BL15446" s="69"/>
    </row>
    <row r="15447" spans="64:64">
      <c r="BL15447" s="69"/>
    </row>
    <row r="15448" spans="64:64">
      <c r="BL15448" s="69"/>
    </row>
    <row r="15449" spans="64:64">
      <c r="BL15449" s="69"/>
    </row>
    <row r="15450" spans="64:64">
      <c r="BL15450" s="69"/>
    </row>
    <row r="15451" spans="64:64">
      <c r="BL15451" s="69"/>
    </row>
    <row r="15452" spans="64:64">
      <c r="BL15452" s="69"/>
    </row>
    <row r="15453" spans="64:64">
      <c r="BL15453" s="69"/>
    </row>
    <row r="15454" spans="64:64">
      <c r="BL15454" s="69"/>
    </row>
    <row r="15455" spans="64:64">
      <c r="BL15455" s="69"/>
    </row>
    <row r="15456" spans="64:64">
      <c r="BL15456" s="69"/>
    </row>
    <row r="15457" spans="64:64">
      <c r="BL15457" s="69"/>
    </row>
    <row r="15458" spans="64:64">
      <c r="BL15458" s="69"/>
    </row>
    <row r="15459" spans="64:64">
      <c r="BL15459" s="69"/>
    </row>
    <row r="15460" spans="64:64">
      <c r="BL15460" s="69"/>
    </row>
    <row r="15461" spans="64:64">
      <c r="BL15461" s="69"/>
    </row>
    <row r="15462" spans="64:64">
      <c r="BL15462" s="69"/>
    </row>
    <row r="15463" spans="64:64">
      <c r="BL15463" s="69"/>
    </row>
    <row r="15464" spans="64:64">
      <c r="BL15464" s="69"/>
    </row>
    <row r="15465" spans="64:64">
      <c r="BL15465" s="69"/>
    </row>
    <row r="15466" spans="64:64">
      <c r="BL15466" s="69"/>
    </row>
    <row r="15467" spans="64:64">
      <c r="BL15467" s="69"/>
    </row>
    <row r="15468" spans="64:64">
      <c r="BL15468" s="69"/>
    </row>
    <row r="15469" spans="64:64">
      <c r="BL15469" s="69"/>
    </row>
    <row r="15470" spans="64:64">
      <c r="BL15470" s="69"/>
    </row>
    <row r="15471" spans="64:64">
      <c r="BL15471" s="69"/>
    </row>
    <row r="15472" spans="64:64">
      <c r="BL15472" s="69"/>
    </row>
    <row r="15473" spans="64:64">
      <c r="BL15473" s="69"/>
    </row>
    <row r="15474" spans="64:64">
      <c r="BL15474" s="69"/>
    </row>
    <row r="15475" spans="64:64">
      <c r="BL15475" s="69"/>
    </row>
    <row r="15476" spans="64:64">
      <c r="BL15476" s="69"/>
    </row>
    <row r="15477" spans="64:64">
      <c r="BL15477" s="69"/>
    </row>
    <row r="15478" spans="64:64">
      <c r="BL15478" s="69"/>
    </row>
    <row r="15479" spans="64:64">
      <c r="BL15479" s="69"/>
    </row>
    <row r="15480" spans="64:64">
      <c r="BL15480" s="69"/>
    </row>
    <row r="15481" spans="64:64">
      <c r="BL15481" s="69"/>
    </row>
    <row r="15482" spans="64:64">
      <c r="BL15482" s="69"/>
    </row>
    <row r="15483" spans="64:64">
      <c r="BL15483" s="69"/>
    </row>
    <row r="15484" spans="64:64">
      <c r="BL15484" s="69"/>
    </row>
    <row r="15485" spans="64:64">
      <c r="BL15485" s="69"/>
    </row>
    <row r="15486" spans="64:64">
      <c r="BL15486" s="69"/>
    </row>
    <row r="15487" spans="64:64">
      <c r="BL15487" s="69"/>
    </row>
    <row r="15488" spans="64:64">
      <c r="BL15488" s="69"/>
    </row>
    <row r="15489" spans="64:64">
      <c r="BL15489" s="69"/>
    </row>
    <row r="15490" spans="64:64">
      <c r="BL15490" s="69"/>
    </row>
    <row r="15491" spans="64:64">
      <c r="BL15491" s="69"/>
    </row>
    <row r="15492" spans="64:64">
      <c r="BL15492" s="69"/>
    </row>
    <row r="15493" spans="64:64">
      <c r="BL15493" s="69"/>
    </row>
    <row r="15494" spans="64:64">
      <c r="BL15494" s="69"/>
    </row>
    <row r="15495" spans="64:64">
      <c r="BL15495" s="69"/>
    </row>
    <row r="15496" spans="64:64">
      <c r="BL15496" s="69"/>
    </row>
    <row r="15497" spans="64:64">
      <c r="BL15497" s="69"/>
    </row>
    <row r="15498" spans="64:64">
      <c r="BL15498" s="69"/>
    </row>
    <row r="15499" spans="64:64">
      <c r="BL15499" s="69"/>
    </row>
    <row r="15500" spans="64:64">
      <c r="BL15500" s="69"/>
    </row>
    <row r="15501" spans="64:64">
      <c r="BL15501" s="69"/>
    </row>
    <row r="15502" spans="64:64">
      <c r="BL15502" s="69"/>
    </row>
    <row r="15503" spans="64:64">
      <c r="BL15503" s="69"/>
    </row>
    <row r="15504" spans="64:64">
      <c r="BL15504" s="69"/>
    </row>
    <row r="15505" spans="64:64">
      <c r="BL15505" s="69"/>
    </row>
    <row r="15506" spans="64:64">
      <c r="BL15506" s="69"/>
    </row>
    <row r="15507" spans="64:64">
      <c r="BL15507" s="69"/>
    </row>
    <row r="15508" spans="64:64">
      <c r="BL15508" s="69"/>
    </row>
    <row r="15509" spans="64:64">
      <c r="BL15509" s="69"/>
    </row>
    <row r="15510" spans="64:64">
      <c r="BL15510" s="69"/>
    </row>
    <row r="15511" spans="64:64">
      <c r="BL15511" s="69"/>
    </row>
    <row r="15512" spans="64:64">
      <c r="BL15512" s="69"/>
    </row>
    <row r="15513" spans="64:64">
      <c r="BL15513" s="69"/>
    </row>
    <row r="15514" spans="64:64">
      <c r="BL15514" s="69"/>
    </row>
    <row r="15515" spans="64:64">
      <c r="BL15515" s="69"/>
    </row>
    <row r="15516" spans="64:64">
      <c r="BL15516" s="69"/>
    </row>
    <row r="15517" spans="64:64">
      <c r="BL15517" s="69"/>
    </row>
    <row r="15518" spans="64:64">
      <c r="BL15518" s="69"/>
    </row>
    <row r="15519" spans="64:64">
      <c r="BL15519" s="69"/>
    </row>
    <row r="15520" spans="64:64">
      <c r="BL15520" s="69"/>
    </row>
    <row r="15521" spans="64:64">
      <c r="BL15521" s="69"/>
    </row>
    <row r="15522" spans="64:64">
      <c r="BL15522" s="69"/>
    </row>
    <row r="15523" spans="64:64">
      <c r="BL15523" s="69"/>
    </row>
    <row r="15524" spans="64:64">
      <c r="BL15524" s="69"/>
    </row>
    <row r="15525" spans="64:64">
      <c r="BL15525" s="69"/>
    </row>
    <row r="15526" spans="64:64">
      <c r="BL15526" s="69"/>
    </row>
    <row r="15527" spans="64:64">
      <c r="BL15527" s="69"/>
    </row>
    <row r="15528" spans="64:64">
      <c r="BL15528" s="69"/>
    </row>
    <row r="15529" spans="64:64">
      <c r="BL15529" s="69"/>
    </row>
    <row r="15530" spans="64:64">
      <c r="BL15530" s="69"/>
    </row>
    <row r="15531" spans="64:64">
      <c r="BL15531" s="69"/>
    </row>
    <row r="15532" spans="64:64">
      <c r="BL15532" s="69"/>
    </row>
    <row r="15533" spans="64:64">
      <c r="BL15533" s="69"/>
    </row>
    <row r="15534" spans="64:64">
      <c r="BL15534" s="69"/>
    </row>
    <row r="15535" spans="64:64">
      <c r="BL15535" s="69"/>
    </row>
    <row r="15536" spans="64:64">
      <c r="BL15536" s="69"/>
    </row>
    <row r="15537" spans="64:64">
      <c r="BL15537" s="69"/>
    </row>
    <row r="15538" spans="64:64">
      <c r="BL15538" s="69"/>
    </row>
    <row r="15539" spans="64:64">
      <c r="BL15539" s="69"/>
    </row>
    <row r="15540" spans="64:64">
      <c r="BL15540" s="69"/>
    </row>
    <row r="15541" spans="64:64">
      <c r="BL15541" s="69"/>
    </row>
    <row r="15542" spans="64:64">
      <c r="BL15542" s="69"/>
    </row>
    <row r="15543" spans="64:64">
      <c r="BL15543" s="69"/>
    </row>
    <row r="15544" spans="64:64">
      <c r="BL15544" s="69"/>
    </row>
    <row r="15545" spans="64:64">
      <c r="BL15545" s="69"/>
    </row>
    <row r="15546" spans="64:64">
      <c r="BL15546" s="69"/>
    </row>
    <row r="15547" spans="64:64">
      <c r="BL15547" s="69"/>
    </row>
    <row r="15548" spans="64:64">
      <c r="BL15548" s="69"/>
    </row>
    <row r="15549" spans="64:64">
      <c r="BL15549" s="69"/>
    </row>
    <row r="15550" spans="64:64">
      <c r="BL15550" s="69"/>
    </row>
    <row r="15551" spans="64:64">
      <c r="BL15551" s="69"/>
    </row>
    <row r="15552" spans="64:64">
      <c r="BL15552" s="69"/>
    </row>
    <row r="15553" spans="64:64">
      <c r="BL15553" s="69"/>
    </row>
    <row r="15554" spans="64:64">
      <c r="BL15554" s="69"/>
    </row>
    <row r="15555" spans="64:64">
      <c r="BL15555" s="69"/>
    </row>
    <row r="15556" spans="64:64">
      <c r="BL15556" s="69"/>
    </row>
    <row r="15557" spans="64:64">
      <c r="BL15557" s="69"/>
    </row>
    <row r="15558" spans="64:64">
      <c r="BL15558" s="69"/>
    </row>
    <row r="15559" spans="64:64">
      <c r="BL15559" s="69"/>
    </row>
    <row r="15560" spans="64:64">
      <c r="BL15560" s="69"/>
    </row>
    <row r="15561" spans="64:64">
      <c r="BL15561" s="69"/>
    </row>
    <row r="15562" spans="64:64">
      <c r="BL15562" s="69"/>
    </row>
    <row r="15563" spans="64:64">
      <c r="BL15563" s="69"/>
    </row>
    <row r="15564" spans="64:64">
      <c r="BL15564" s="69"/>
    </row>
    <row r="15565" spans="64:64">
      <c r="BL15565" s="69"/>
    </row>
    <row r="15566" spans="64:64">
      <c r="BL15566" s="69"/>
    </row>
    <row r="15567" spans="64:64">
      <c r="BL15567" s="69"/>
    </row>
    <row r="15568" spans="64:64">
      <c r="BL15568" s="69"/>
    </row>
    <row r="15569" spans="64:64">
      <c r="BL15569" s="69"/>
    </row>
    <row r="15570" spans="64:64">
      <c r="BL15570" s="69"/>
    </row>
    <row r="15571" spans="64:64">
      <c r="BL15571" s="69"/>
    </row>
    <row r="15572" spans="64:64">
      <c r="BL15572" s="69"/>
    </row>
    <row r="15573" spans="64:64">
      <c r="BL15573" s="69"/>
    </row>
    <row r="15574" spans="64:64">
      <c r="BL15574" s="69"/>
    </row>
    <row r="15575" spans="64:64">
      <c r="BL15575" s="69"/>
    </row>
    <row r="15576" spans="64:64">
      <c r="BL15576" s="69"/>
    </row>
    <row r="15577" spans="64:64">
      <c r="BL15577" s="69"/>
    </row>
    <row r="15578" spans="64:64">
      <c r="BL15578" s="69"/>
    </row>
    <row r="15579" spans="64:64">
      <c r="BL15579" s="69"/>
    </row>
    <row r="15580" spans="64:64">
      <c r="BL15580" s="69"/>
    </row>
    <row r="15581" spans="64:64">
      <c r="BL15581" s="69"/>
    </row>
    <row r="15582" spans="64:64">
      <c r="BL15582" s="69"/>
    </row>
    <row r="15583" spans="64:64">
      <c r="BL15583" s="69"/>
    </row>
    <row r="15584" spans="64:64">
      <c r="BL15584" s="69"/>
    </row>
    <row r="15585" spans="64:64">
      <c r="BL15585" s="69"/>
    </row>
    <row r="15586" spans="64:64">
      <c r="BL15586" s="69"/>
    </row>
    <row r="15587" spans="64:64">
      <c r="BL15587" s="69"/>
    </row>
    <row r="15588" spans="64:64">
      <c r="BL15588" s="69"/>
    </row>
    <row r="15589" spans="64:64">
      <c r="BL15589" s="69"/>
    </row>
    <row r="15590" spans="64:64">
      <c r="BL15590" s="69"/>
    </row>
    <row r="15591" spans="64:64">
      <c r="BL15591" s="69"/>
    </row>
    <row r="15592" spans="64:64">
      <c r="BL15592" s="69"/>
    </row>
    <row r="15593" spans="64:64">
      <c r="BL15593" s="69"/>
    </row>
    <row r="15594" spans="64:64">
      <c r="BL15594" s="69"/>
    </row>
    <row r="15595" spans="64:64">
      <c r="BL15595" s="69"/>
    </row>
    <row r="15596" spans="64:64">
      <c r="BL15596" s="69"/>
    </row>
    <row r="15597" spans="64:64">
      <c r="BL15597" s="69"/>
    </row>
    <row r="15598" spans="64:64">
      <c r="BL15598" s="69"/>
    </row>
    <row r="15599" spans="64:64">
      <c r="BL15599" s="69"/>
    </row>
    <row r="15600" spans="64:64">
      <c r="BL15600" s="69"/>
    </row>
    <row r="15601" spans="64:64">
      <c r="BL15601" s="69"/>
    </row>
    <row r="15602" spans="64:64">
      <c r="BL15602" s="69"/>
    </row>
    <row r="15603" spans="64:64">
      <c r="BL15603" s="69"/>
    </row>
    <row r="15604" spans="64:64">
      <c r="BL15604" s="69"/>
    </row>
    <row r="15605" spans="64:64">
      <c r="BL15605" s="69"/>
    </row>
    <row r="15606" spans="64:64">
      <c r="BL15606" s="69"/>
    </row>
    <row r="15607" spans="64:64">
      <c r="BL15607" s="69"/>
    </row>
    <row r="15608" spans="64:64">
      <c r="BL15608" s="69"/>
    </row>
    <row r="15609" spans="64:64">
      <c r="BL15609" s="69"/>
    </row>
    <row r="15610" spans="64:64">
      <c r="BL15610" s="69"/>
    </row>
    <row r="15611" spans="64:64">
      <c r="BL15611" s="69"/>
    </row>
    <row r="15612" spans="64:64">
      <c r="BL15612" s="69"/>
    </row>
    <row r="15613" spans="64:64">
      <c r="BL15613" s="69"/>
    </row>
    <row r="15614" spans="64:64">
      <c r="BL15614" s="69"/>
    </row>
    <row r="15615" spans="64:64">
      <c r="BL15615" s="69"/>
    </row>
    <row r="15616" spans="64:64">
      <c r="BL15616" s="69"/>
    </row>
    <row r="15617" spans="64:64">
      <c r="BL15617" s="69"/>
    </row>
    <row r="15618" spans="64:64">
      <c r="BL15618" s="69"/>
    </row>
    <row r="15619" spans="64:64">
      <c r="BL15619" s="69"/>
    </row>
    <row r="15620" spans="64:64">
      <c r="BL15620" s="69"/>
    </row>
    <row r="15621" spans="64:64">
      <c r="BL15621" s="69"/>
    </row>
    <row r="15622" spans="64:64">
      <c r="BL15622" s="69"/>
    </row>
    <row r="15623" spans="64:64">
      <c r="BL15623" s="69"/>
    </row>
    <row r="15624" spans="64:64">
      <c r="BL15624" s="69"/>
    </row>
    <row r="15625" spans="64:64">
      <c r="BL15625" s="69"/>
    </row>
    <row r="15626" spans="64:64">
      <c r="BL15626" s="69"/>
    </row>
    <row r="15627" spans="64:64">
      <c r="BL15627" s="69"/>
    </row>
    <row r="15628" spans="64:64">
      <c r="BL15628" s="69"/>
    </row>
    <row r="15629" spans="64:64">
      <c r="BL15629" s="69"/>
    </row>
    <row r="15630" spans="64:64">
      <c r="BL15630" s="69"/>
    </row>
    <row r="15631" spans="64:64">
      <c r="BL15631" s="69"/>
    </row>
    <row r="15632" spans="64:64">
      <c r="BL15632" s="69"/>
    </row>
    <row r="15633" spans="64:64">
      <c r="BL15633" s="69"/>
    </row>
    <row r="15634" spans="64:64">
      <c r="BL15634" s="69"/>
    </row>
    <row r="15635" spans="64:64">
      <c r="BL15635" s="69"/>
    </row>
    <row r="15636" spans="64:64">
      <c r="BL15636" s="69"/>
    </row>
    <row r="15637" spans="64:64">
      <c r="BL15637" s="69"/>
    </row>
    <row r="15638" spans="64:64">
      <c r="BL15638" s="69"/>
    </row>
    <row r="15639" spans="64:64">
      <c r="BL15639" s="69"/>
    </row>
    <row r="15640" spans="64:64">
      <c r="BL15640" s="69"/>
    </row>
    <row r="15641" spans="64:64">
      <c r="BL15641" s="69"/>
    </row>
    <row r="15642" spans="64:64">
      <c r="BL15642" s="69"/>
    </row>
    <row r="15643" spans="64:64">
      <c r="BL15643" s="69"/>
    </row>
    <row r="15644" spans="64:64">
      <c r="BL15644" s="69"/>
    </row>
    <row r="15645" spans="64:64">
      <c r="BL15645" s="69"/>
    </row>
    <row r="15646" spans="64:64">
      <c r="BL15646" s="69"/>
    </row>
    <row r="15647" spans="64:64">
      <c r="BL15647" s="69"/>
    </row>
    <row r="15648" spans="64:64">
      <c r="BL15648" s="69"/>
    </row>
    <row r="15649" spans="64:64">
      <c r="BL15649" s="69"/>
    </row>
    <row r="15650" spans="64:64">
      <c r="BL15650" s="69"/>
    </row>
    <row r="15651" spans="64:64">
      <c r="BL15651" s="69"/>
    </row>
    <row r="15652" spans="64:64">
      <c r="BL15652" s="69"/>
    </row>
    <row r="15653" spans="64:64">
      <c r="BL15653" s="69"/>
    </row>
    <row r="15654" spans="64:64">
      <c r="BL15654" s="69"/>
    </row>
    <row r="15655" spans="64:64">
      <c r="BL15655" s="69"/>
    </row>
    <row r="15656" spans="64:64">
      <c r="BL15656" s="69"/>
    </row>
    <row r="15657" spans="64:64">
      <c r="BL15657" s="69"/>
    </row>
    <row r="15658" spans="64:64">
      <c r="BL15658" s="69"/>
    </row>
    <row r="15659" spans="64:64">
      <c r="BL15659" s="69"/>
    </row>
    <row r="15660" spans="64:64">
      <c r="BL15660" s="69"/>
    </row>
    <row r="15661" spans="64:64">
      <c r="BL15661" s="69"/>
    </row>
    <row r="15662" spans="64:64">
      <c r="BL15662" s="69"/>
    </row>
    <row r="15663" spans="64:64">
      <c r="BL15663" s="69"/>
    </row>
    <row r="15664" spans="64:64">
      <c r="BL15664" s="69"/>
    </row>
    <row r="15665" spans="64:64">
      <c r="BL15665" s="69"/>
    </row>
    <row r="15666" spans="64:64">
      <c r="BL15666" s="69"/>
    </row>
    <row r="15667" spans="64:64">
      <c r="BL15667" s="69"/>
    </row>
    <row r="15668" spans="64:64">
      <c r="BL15668" s="69"/>
    </row>
    <row r="15669" spans="64:64">
      <c r="BL15669" s="69"/>
    </row>
    <row r="15670" spans="64:64">
      <c r="BL15670" s="69"/>
    </row>
    <row r="15671" spans="64:64">
      <c r="BL15671" s="69"/>
    </row>
    <row r="15672" spans="64:64">
      <c r="BL15672" s="69"/>
    </row>
    <row r="15673" spans="64:64">
      <c r="BL15673" s="69"/>
    </row>
    <row r="15674" spans="64:64">
      <c r="BL15674" s="69"/>
    </row>
    <row r="15675" spans="64:64">
      <c r="BL15675" s="69"/>
    </row>
    <row r="15676" spans="64:64">
      <c r="BL15676" s="69"/>
    </row>
    <row r="15677" spans="64:64">
      <c r="BL15677" s="69"/>
    </row>
    <row r="15678" spans="64:64">
      <c r="BL15678" s="69"/>
    </row>
    <row r="15679" spans="64:64">
      <c r="BL15679" s="69"/>
    </row>
    <row r="15680" spans="64:64">
      <c r="BL15680" s="69"/>
    </row>
    <row r="15681" spans="64:64">
      <c r="BL15681" s="69"/>
    </row>
    <row r="15682" spans="64:64">
      <c r="BL15682" s="69"/>
    </row>
    <row r="15683" spans="64:64">
      <c r="BL15683" s="69"/>
    </row>
    <row r="15684" spans="64:64">
      <c r="BL15684" s="69"/>
    </row>
    <row r="15685" spans="64:64">
      <c r="BL15685" s="69"/>
    </row>
    <row r="15686" spans="64:64">
      <c r="BL15686" s="69"/>
    </row>
    <row r="15687" spans="64:64">
      <c r="BL15687" s="69"/>
    </row>
    <row r="15688" spans="64:64">
      <c r="BL15688" s="69"/>
    </row>
    <row r="15689" spans="64:64">
      <c r="BL15689" s="69"/>
    </row>
    <row r="15690" spans="64:64">
      <c r="BL15690" s="69"/>
    </row>
    <row r="15691" spans="64:64">
      <c r="BL15691" s="69"/>
    </row>
    <row r="15692" spans="64:64">
      <c r="BL15692" s="69"/>
    </row>
    <row r="15693" spans="64:64">
      <c r="BL15693" s="69"/>
    </row>
    <row r="15694" spans="64:64">
      <c r="BL15694" s="69"/>
    </row>
    <row r="15695" spans="64:64">
      <c r="BL15695" s="69"/>
    </row>
    <row r="15696" spans="64:64">
      <c r="BL15696" s="69"/>
    </row>
    <row r="15697" spans="64:64">
      <c r="BL15697" s="69"/>
    </row>
    <row r="15698" spans="64:64">
      <c r="BL15698" s="69"/>
    </row>
    <row r="15699" spans="64:64">
      <c r="BL15699" s="69"/>
    </row>
    <row r="15700" spans="64:64">
      <c r="BL15700" s="69"/>
    </row>
    <row r="15701" spans="64:64">
      <c r="BL15701" s="69"/>
    </row>
    <row r="15702" spans="64:64">
      <c r="BL15702" s="69"/>
    </row>
    <row r="15703" spans="64:64">
      <c r="BL15703" s="69"/>
    </row>
    <row r="15704" spans="64:64">
      <c r="BL15704" s="69"/>
    </row>
    <row r="15705" spans="64:64">
      <c r="BL15705" s="69"/>
    </row>
    <row r="15706" spans="64:64">
      <c r="BL15706" s="69"/>
    </row>
    <row r="15707" spans="64:64">
      <c r="BL15707" s="69"/>
    </row>
    <row r="15708" spans="64:64">
      <c r="BL15708" s="69"/>
    </row>
    <row r="15709" spans="64:64">
      <c r="BL15709" s="69"/>
    </row>
    <row r="15710" spans="64:64">
      <c r="BL15710" s="69"/>
    </row>
    <row r="15711" spans="64:64">
      <c r="BL15711" s="69"/>
    </row>
    <row r="15712" spans="64:64">
      <c r="BL15712" s="69"/>
    </row>
    <row r="15713" spans="64:64">
      <c r="BL15713" s="69"/>
    </row>
    <row r="15714" spans="64:64">
      <c r="BL15714" s="69"/>
    </row>
    <row r="15715" spans="64:64">
      <c r="BL15715" s="69"/>
    </row>
    <row r="15716" spans="64:64">
      <c r="BL15716" s="69"/>
    </row>
    <row r="15717" spans="64:64">
      <c r="BL15717" s="69"/>
    </row>
    <row r="15718" spans="64:64">
      <c r="BL15718" s="69"/>
    </row>
    <row r="15719" spans="64:64">
      <c r="BL15719" s="69"/>
    </row>
    <row r="15720" spans="64:64">
      <c r="BL15720" s="69"/>
    </row>
    <row r="15721" spans="64:64">
      <c r="BL15721" s="69"/>
    </row>
    <row r="15722" spans="64:64">
      <c r="BL15722" s="69"/>
    </row>
    <row r="15723" spans="64:64">
      <c r="BL15723" s="69"/>
    </row>
    <row r="15724" spans="64:64">
      <c r="BL15724" s="69"/>
    </row>
    <row r="15725" spans="64:64">
      <c r="BL15725" s="69"/>
    </row>
    <row r="15726" spans="64:64">
      <c r="BL15726" s="69"/>
    </row>
    <row r="15727" spans="64:64">
      <c r="BL15727" s="69"/>
    </row>
    <row r="15728" spans="64:64">
      <c r="BL15728" s="69"/>
    </row>
    <row r="15729" spans="64:64">
      <c r="BL15729" s="69"/>
    </row>
    <row r="15730" spans="64:64">
      <c r="BL15730" s="69"/>
    </row>
    <row r="15731" spans="64:64">
      <c r="BL15731" s="69"/>
    </row>
    <row r="15732" spans="64:64">
      <c r="BL15732" s="69"/>
    </row>
    <row r="15733" spans="64:64">
      <c r="BL15733" s="69"/>
    </row>
    <row r="15734" spans="64:64">
      <c r="BL15734" s="69"/>
    </row>
    <row r="15735" spans="64:64">
      <c r="BL15735" s="69"/>
    </row>
    <row r="15736" spans="64:64">
      <c r="BL15736" s="69"/>
    </row>
    <row r="15737" spans="64:64">
      <c r="BL15737" s="69"/>
    </row>
    <row r="15738" spans="64:64">
      <c r="BL15738" s="69"/>
    </row>
    <row r="15739" spans="64:64">
      <c r="BL15739" s="69"/>
    </row>
    <row r="15740" spans="64:64">
      <c r="BL15740" s="69"/>
    </row>
    <row r="15741" spans="64:64">
      <c r="BL15741" s="69"/>
    </row>
    <row r="15742" spans="64:64">
      <c r="BL15742" s="69"/>
    </row>
    <row r="15743" spans="64:64">
      <c r="BL15743" s="69"/>
    </row>
    <row r="15744" spans="64:64">
      <c r="BL15744" s="69"/>
    </row>
    <row r="15745" spans="64:64">
      <c r="BL15745" s="69"/>
    </row>
    <row r="15746" spans="64:64">
      <c r="BL15746" s="69"/>
    </row>
    <row r="15747" spans="64:64">
      <c r="BL15747" s="69"/>
    </row>
    <row r="15748" spans="64:64">
      <c r="BL15748" s="69"/>
    </row>
    <row r="15749" spans="64:64">
      <c r="BL15749" s="69"/>
    </row>
    <row r="15750" spans="64:64">
      <c r="BL15750" s="69"/>
    </row>
    <row r="15751" spans="64:64">
      <c r="BL15751" s="69"/>
    </row>
    <row r="15752" spans="64:64">
      <c r="BL15752" s="69"/>
    </row>
    <row r="15753" spans="64:64">
      <c r="BL15753" s="69"/>
    </row>
    <row r="15754" spans="64:64">
      <c r="BL15754" s="69"/>
    </row>
    <row r="15755" spans="64:64">
      <c r="BL15755" s="69"/>
    </row>
    <row r="15756" spans="64:64">
      <c r="BL15756" s="69"/>
    </row>
    <row r="15757" spans="64:64">
      <c r="BL15757" s="69"/>
    </row>
    <row r="15758" spans="64:64">
      <c r="BL15758" s="69"/>
    </row>
    <row r="15759" spans="64:64">
      <c r="BL15759" s="69"/>
    </row>
    <row r="15760" spans="64:64">
      <c r="BL15760" s="69"/>
    </row>
    <row r="15761" spans="64:64">
      <c r="BL15761" s="69"/>
    </row>
    <row r="15762" spans="64:64">
      <c r="BL15762" s="69"/>
    </row>
    <row r="15763" spans="64:64">
      <c r="BL15763" s="69"/>
    </row>
    <row r="15764" spans="64:64">
      <c r="BL15764" s="69"/>
    </row>
    <row r="15765" spans="64:64">
      <c r="BL15765" s="69"/>
    </row>
    <row r="15766" spans="64:64">
      <c r="BL15766" s="69"/>
    </row>
    <row r="15767" spans="64:64">
      <c r="BL15767" s="69"/>
    </row>
    <row r="15768" spans="64:64">
      <c r="BL15768" s="69"/>
    </row>
    <row r="15769" spans="64:64">
      <c r="BL15769" s="69"/>
    </row>
    <row r="15770" spans="64:64">
      <c r="BL15770" s="69"/>
    </row>
    <row r="15771" spans="64:64">
      <c r="BL15771" s="69"/>
    </row>
    <row r="15772" spans="64:64">
      <c r="BL15772" s="69"/>
    </row>
    <row r="15773" spans="64:64">
      <c r="BL15773" s="69"/>
    </row>
    <row r="15774" spans="64:64">
      <c r="BL15774" s="69"/>
    </row>
    <row r="15775" spans="64:64">
      <c r="BL15775" s="69"/>
    </row>
    <row r="15776" spans="64:64">
      <c r="BL15776" s="69"/>
    </row>
    <row r="15777" spans="64:64">
      <c r="BL15777" s="69"/>
    </row>
    <row r="15778" spans="64:64">
      <c r="BL15778" s="69"/>
    </row>
    <row r="15779" spans="64:64">
      <c r="BL15779" s="69"/>
    </row>
    <row r="15780" spans="64:64">
      <c r="BL15780" s="69"/>
    </row>
    <row r="15781" spans="64:64">
      <c r="BL15781" s="69"/>
    </row>
    <row r="15782" spans="64:64">
      <c r="BL15782" s="69"/>
    </row>
    <row r="15783" spans="64:64">
      <c r="BL15783" s="69"/>
    </row>
    <row r="15784" spans="64:64">
      <c r="BL15784" s="69"/>
    </row>
    <row r="15785" spans="64:64">
      <c r="BL15785" s="69"/>
    </row>
    <row r="15786" spans="64:64">
      <c r="BL15786" s="69"/>
    </row>
    <row r="15787" spans="64:64">
      <c r="BL15787" s="69"/>
    </row>
    <row r="15788" spans="64:64">
      <c r="BL15788" s="69"/>
    </row>
    <row r="15789" spans="64:64">
      <c r="BL15789" s="69"/>
    </row>
    <row r="15790" spans="64:64">
      <c r="BL15790" s="69"/>
    </row>
    <row r="15791" spans="64:64">
      <c r="BL15791" s="69"/>
    </row>
    <row r="15792" spans="64:64">
      <c r="BL15792" s="69"/>
    </row>
    <row r="15793" spans="64:64">
      <c r="BL15793" s="69"/>
    </row>
    <row r="15794" spans="64:64">
      <c r="BL15794" s="69"/>
    </row>
    <row r="15795" spans="64:64">
      <c r="BL15795" s="69"/>
    </row>
    <row r="15796" spans="64:64">
      <c r="BL15796" s="69"/>
    </row>
    <row r="15797" spans="64:64">
      <c r="BL15797" s="69"/>
    </row>
    <row r="15798" spans="64:64">
      <c r="BL15798" s="69"/>
    </row>
    <row r="15799" spans="64:64">
      <c r="BL15799" s="69"/>
    </row>
    <row r="15800" spans="64:64">
      <c r="BL15800" s="69"/>
    </row>
    <row r="15801" spans="64:64">
      <c r="BL15801" s="69"/>
    </row>
    <row r="15802" spans="64:64">
      <c r="BL15802" s="69"/>
    </row>
    <row r="15803" spans="64:64">
      <c r="BL15803" s="69"/>
    </row>
    <row r="15804" spans="64:64">
      <c r="BL15804" s="69"/>
    </row>
    <row r="15805" spans="64:64">
      <c r="BL15805" s="69"/>
    </row>
    <row r="15806" spans="64:64">
      <c r="BL15806" s="69"/>
    </row>
    <row r="15807" spans="64:64">
      <c r="BL15807" s="69"/>
    </row>
    <row r="15808" spans="64:64">
      <c r="BL15808" s="69"/>
    </row>
    <row r="15809" spans="64:64">
      <c r="BL15809" s="69"/>
    </row>
    <row r="15810" spans="64:64">
      <c r="BL15810" s="69"/>
    </row>
    <row r="15811" spans="64:64">
      <c r="BL15811" s="69"/>
    </row>
    <row r="15812" spans="64:64">
      <c r="BL15812" s="69"/>
    </row>
    <row r="15813" spans="64:64">
      <c r="BL15813" s="69"/>
    </row>
    <row r="15814" spans="64:64">
      <c r="BL15814" s="69"/>
    </row>
    <row r="15815" spans="64:64">
      <c r="BL15815" s="69"/>
    </row>
    <row r="15816" spans="64:64">
      <c r="BL15816" s="69"/>
    </row>
    <row r="15817" spans="64:64">
      <c r="BL15817" s="69"/>
    </row>
    <row r="15818" spans="64:64">
      <c r="BL15818" s="69"/>
    </row>
    <row r="15819" spans="64:64">
      <c r="BL15819" s="69"/>
    </row>
    <row r="15820" spans="64:64">
      <c r="BL15820" s="69"/>
    </row>
    <row r="15821" spans="64:64">
      <c r="BL15821" s="69"/>
    </row>
    <row r="15822" spans="64:64">
      <c r="BL15822" s="69"/>
    </row>
    <row r="15823" spans="64:64">
      <c r="BL15823" s="69"/>
    </row>
    <row r="15824" spans="64:64">
      <c r="BL15824" s="69"/>
    </row>
    <row r="15825" spans="64:64">
      <c r="BL15825" s="69"/>
    </row>
    <row r="15826" spans="64:64">
      <c r="BL15826" s="69"/>
    </row>
    <row r="15827" spans="64:64">
      <c r="BL15827" s="69"/>
    </row>
    <row r="15828" spans="64:64">
      <c r="BL15828" s="69"/>
    </row>
    <row r="15829" spans="64:64">
      <c r="BL15829" s="69"/>
    </row>
    <row r="15830" spans="64:64">
      <c r="BL15830" s="69"/>
    </row>
    <row r="15831" spans="64:64">
      <c r="BL15831" s="69"/>
    </row>
    <row r="15832" spans="64:64">
      <c r="BL15832" s="69"/>
    </row>
    <row r="15833" spans="64:64">
      <c r="BL15833" s="69"/>
    </row>
    <row r="15834" spans="64:64">
      <c r="BL15834" s="69"/>
    </row>
    <row r="15835" spans="64:64">
      <c r="BL15835" s="69"/>
    </row>
    <row r="15836" spans="64:64">
      <c r="BL15836" s="69"/>
    </row>
    <row r="15837" spans="64:64">
      <c r="BL15837" s="69"/>
    </row>
    <row r="15838" spans="64:64">
      <c r="BL15838" s="69"/>
    </row>
    <row r="15839" spans="64:64">
      <c r="BL15839" s="69"/>
    </row>
    <row r="15840" spans="64:64">
      <c r="BL15840" s="69"/>
    </row>
    <row r="15841" spans="64:64">
      <c r="BL15841" s="69"/>
    </row>
    <row r="15842" spans="64:64">
      <c r="BL15842" s="69"/>
    </row>
    <row r="15843" spans="64:64">
      <c r="BL15843" s="69"/>
    </row>
    <row r="15844" spans="64:64">
      <c r="BL15844" s="69"/>
    </row>
    <row r="15845" spans="64:64">
      <c r="BL15845" s="69"/>
    </row>
    <row r="15846" spans="64:64">
      <c r="BL15846" s="69"/>
    </row>
    <row r="15847" spans="64:64">
      <c r="BL15847" s="69"/>
    </row>
    <row r="15848" spans="64:64">
      <c r="BL15848" s="69"/>
    </row>
    <row r="15849" spans="64:64">
      <c r="BL15849" s="69"/>
    </row>
    <row r="15850" spans="64:64">
      <c r="BL15850" s="69"/>
    </row>
    <row r="15851" spans="64:64">
      <c r="BL15851" s="69"/>
    </row>
    <row r="15852" spans="64:64">
      <c r="BL15852" s="69"/>
    </row>
    <row r="15853" spans="64:64">
      <c r="BL15853" s="69"/>
    </row>
    <row r="15854" spans="64:64">
      <c r="BL15854" s="69"/>
    </row>
    <row r="15855" spans="64:64">
      <c r="BL15855" s="69"/>
    </row>
    <row r="15856" spans="64:64">
      <c r="BL15856" s="69"/>
    </row>
    <row r="15857" spans="64:64">
      <c r="BL15857" s="69"/>
    </row>
    <row r="15858" spans="64:64">
      <c r="BL15858" s="69"/>
    </row>
    <row r="15859" spans="64:64">
      <c r="BL15859" s="69"/>
    </row>
    <row r="15860" spans="64:64">
      <c r="BL15860" s="69"/>
    </row>
    <row r="15861" spans="64:64">
      <c r="BL15861" s="69"/>
    </row>
    <row r="15862" spans="64:64">
      <c r="BL15862" s="69"/>
    </row>
    <row r="15863" spans="64:64">
      <c r="BL15863" s="69"/>
    </row>
    <row r="15864" spans="64:64">
      <c r="BL15864" s="69"/>
    </row>
    <row r="15865" spans="64:64">
      <c r="BL15865" s="69"/>
    </row>
    <row r="15866" spans="64:64">
      <c r="BL15866" s="69"/>
    </row>
    <row r="15867" spans="64:64">
      <c r="BL15867" s="69"/>
    </row>
    <row r="15868" spans="64:64">
      <c r="BL15868" s="69"/>
    </row>
    <row r="15869" spans="64:64">
      <c r="BL15869" s="69"/>
    </row>
    <row r="15870" spans="64:64">
      <c r="BL15870" s="69"/>
    </row>
    <row r="15871" spans="64:64">
      <c r="BL15871" s="69"/>
    </row>
    <row r="15872" spans="64:64">
      <c r="BL15872" s="69"/>
    </row>
    <row r="15873" spans="64:64">
      <c r="BL15873" s="69"/>
    </row>
    <row r="15874" spans="64:64">
      <c r="BL15874" s="69"/>
    </row>
    <row r="15875" spans="64:64">
      <c r="BL15875" s="69"/>
    </row>
    <row r="15876" spans="64:64">
      <c r="BL15876" s="69"/>
    </row>
    <row r="15877" spans="64:64">
      <c r="BL15877" s="69"/>
    </row>
    <row r="15878" spans="64:64">
      <c r="BL15878" s="69"/>
    </row>
    <row r="15879" spans="64:64">
      <c r="BL15879" s="69"/>
    </row>
    <row r="15880" spans="64:64">
      <c r="BL15880" s="69"/>
    </row>
    <row r="15881" spans="64:64">
      <c r="BL15881" s="69"/>
    </row>
    <row r="15882" spans="64:64">
      <c r="BL15882" s="69"/>
    </row>
    <row r="15883" spans="64:64">
      <c r="BL15883" s="69"/>
    </row>
    <row r="15884" spans="64:64">
      <c r="BL15884" s="69"/>
    </row>
    <row r="15885" spans="64:64">
      <c r="BL15885" s="69"/>
    </row>
    <row r="15886" spans="64:64">
      <c r="BL15886" s="69"/>
    </row>
    <row r="15887" spans="64:64">
      <c r="BL15887" s="69"/>
    </row>
    <row r="15888" spans="64:64">
      <c r="BL15888" s="69"/>
    </row>
    <row r="15889" spans="64:64">
      <c r="BL15889" s="69"/>
    </row>
    <row r="15890" spans="64:64">
      <c r="BL15890" s="69"/>
    </row>
    <row r="15891" spans="64:64">
      <c r="BL15891" s="69"/>
    </row>
    <row r="15892" spans="64:64">
      <c r="BL15892" s="69"/>
    </row>
    <row r="15893" spans="64:64">
      <c r="BL15893" s="69"/>
    </row>
    <row r="15894" spans="64:64">
      <c r="BL15894" s="69"/>
    </row>
    <row r="15895" spans="64:64">
      <c r="BL15895" s="69"/>
    </row>
    <row r="15896" spans="64:64">
      <c r="BL15896" s="69"/>
    </row>
    <row r="15897" spans="64:64">
      <c r="BL15897" s="69"/>
    </row>
    <row r="15898" spans="64:64">
      <c r="BL15898" s="69"/>
    </row>
    <row r="15899" spans="64:64">
      <c r="BL15899" s="69"/>
    </row>
    <row r="15900" spans="64:64">
      <c r="BL15900" s="69"/>
    </row>
    <row r="15901" spans="64:64">
      <c r="BL15901" s="69"/>
    </row>
    <row r="15902" spans="64:64">
      <c r="BL15902" s="69"/>
    </row>
    <row r="15903" spans="64:64">
      <c r="BL15903" s="69"/>
    </row>
    <row r="15904" spans="64:64">
      <c r="BL15904" s="69"/>
    </row>
    <row r="15905" spans="64:64">
      <c r="BL15905" s="69"/>
    </row>
    <row r="15906" spans="64:64">
      <c r="BL15906" s="69"/>
    </row>
    <row r="15907" spans="64:64">
      <c r="BL15907" s="69"/>
    </row>
    <row r="15908" spans="64:64">
      <c r="BL15908" s="69"/>
    </row>
    <row r="15909" spans="64:64">
      <c r="BL15909" s="69"/>
    </row>
    <row r="15910" spans="64:64">
      <c r="BL15910" s="69"/>
    </row>
    <row r="15911" spans="64:64">
      <c r="BL15911" s="69"/>
    </row>
    <row r="15912" spans="64:64">
      <c r="BL15912" s="69"/>
    </row>
    <row r="15913" spans="64:64">
      <c r="BL15913" s="69"/>
    </row>
    <row r="15914" spans="64:64">
      <c r="BL15914" s="69"/>
    </row>
    <row r="15915" spans="64:64">
      <c r="BL15915" s="69"/>
    </row>
    <row r="15916" spans="64:64">
      <c r="BL15916" s="69"/>
    </row>
    <row r="15917" spans="64:64">
      <c r="BL15917" s="69"/>
    </row>
    <row r="15918" spans="64:64">
      <c r="BL15918" s="69"/>
    </row>
    <row r="15919" spans="64:64">
      <c r="BL15919" s="69"/>
    </row>
    <row r="15920" spans="64:64">
      <c r="BL15920" s="69"/>
    </row>
    <row r="15921" spans="64:64">
      <c r="BL15921" s="69"/>
    </row>
    <row r="15922" spans="64:64">
      <c r="BL15922" s="69"/>
    </row>
    <row r="15923" spans="64:64">
      <c r="BL15923" s="69"/>
    </row>
    <row r="15924" spans="64:64">
      <c r="BL15924" s="69"/>
    </row>
    <row r="15925" spans="64:64">
      <c r="BL15925" s="69"/>
    </row>
    <row r="15926" spans="64:64">
      <c r="BL15926" s="69"/>
    </row>
    <row r="15927" spans="64:64">
      <c r="BL15927" s="69"/>
    </row>
    <row r="15928" spans="64:64">
      <c r="BL15928" s="69"/>
    </row>
    <row r="15929" spans="64:64">
      <c r="BL15929" s="69"/>
    </row>
    <row r="15930" spans="64:64">
      <c r="BL15930" s="69"/>
    </row>
    <row r="15931" spans="64:64">
      <c r="BL15931" s="69"/>
    </row>
    <row r="15932" spans="64:64">
      <c r="BL15932" s="69"/>
    </row>
    <row r="15933" spans="64:64">
      <c r="BL15933" s="69"/>
    </row>
    <row r="15934" spans="64:64">
      <c r="BL15934" s="69"/>
    </row>
    <row r="15935" spans="64:64">
      <c r="BL15935" s="69"/>
    </row>
    <row r="15936" spans="64:64">
      <c r="BL15936" s="69"/>
    </row>
    <row r="15937" spans="64:64">
      <c r="BL15937" s="69"/>
    </row>
    <row r="15938" spans="64:64">
      <c r="BL15938" s="69"/>
    </row>
    <row r="15939" spans="64:64">
      <c r="BL15939" s="69"/>
    </row>
    <row r="15940" spans="64:64">
      <c r="BL15940" s="69"/>
    </row>
    <row r="15941" spans="64:64">
      <c r="BL15941" s="69"/>
    </row>
    <row r="15942" spans="64:64">
      <c r="BL15942" s="69"/>
    </row>
    <row r="15943" spans="64:64">
      <c r="BL15943" s="69"/>
    </row>
    <row r="15944" spans="64:64">
      <c r="BL15944" s="69"/>
    </row>
    <row r="15945" spans="64:64">
      <c r="BL15945" s="69"/>
    </row>
    <row r="15946" spans="64:64">
      <c r="BL15946" s="69"/>
    </row>
    <row r="15947" spans="64:64">
      <c r="BL15947" s="69"/>
    </row>
    <row r="15948" spans="64:64">
      <c r="BL15948" s="69"/>
    </row>
    <row r="15949" spans="64:64">
      <c r="BL15949" s="69"/>
    </row>
    <row r="15950" spans="64:64">
      <c r="BL15950" s="69"/>
    </row>
    <row r="15951" spans="64:64">
      <c r="BL15951" s="69"/>
    </row>
    <row r="15952" spans="64:64">
      <c r="BL15952" s="69"/>
    </row>
    <row r="15953" spans="64:64">
      <c r="BL15953" s="69"/>
    </row>
    <row r="15954" spans="64:64">
      <c r="BL15954" s="69"/>
    </row>
    <row r="15955" spans="64:64">
      <c r="BL15955" s="69"/>
    </row>
    <row r="15956" spans="64:64">
      <c r="BL15956" s="69"/>
    </row>
    <row r="15957" spans="64:64">
      <c r="BL15957" s="69"/>
    </row>
    <row r="15958" spans="64:64">
      <c r="BL15958" s="69"/>
    </row>
    <row r="15959" spans="64:64">
      <c r="BL15959" s="69"/>
    </row>
    <row r="15960" spans="64:64">
      <c r="BL15960" s="69"/>
    </row>
    <row r="15961" spans="64:64">
      <c r="BL15961" s="69"/>
    </row>
    <row r="15962" spans="64:64">
      <c r="BL15962" s="69"/>
    </row>
    <row r="15963" spans="64:64">
      <c r="BL15963" s="69"/>
    </row>
    <row r="15964" spans="64:64">
      <c r="BL15964" s="69"/>
    </row>
    <row r="15965" spans="64:64">
      <c r="BL15965" s="69"/>
    </row>
    <row r="15966" spans="64:64">
      <c r="BL15966" s="69"/>
    </row>
    <row r="15967" spans="64:64">
      <c r="BL15967" s="69"/>
    </row>
    <row r="15968" spans="64:64">
      <c r="BL15968" s="69"/>
    </row>
    <row r="15969" spans="64:64">
      <c r="BL15969" s="69"/>
    </row>
    <row r="15970" spans="64:64">
      <c r="BL15970" s="69"/>
    </row>
    <row r="15971" spans="64:64">
      <c r="BL15971" s="69"/>
    </row>
    <row r="15972" spans="64:64">
      <c r="BL15972" s="69"/>
    </row>
    <row r="15973" spans="64:64">
      <c r="BL15973" s="69"/>
    </row>
    <row r="15974" spans="64:64">
      <c r="BL15974" s="69"/>
    </row>
    <row r="15975" spans="64:64">
      <c r="BL15975" s="69"/>
    </row>
    <row r="15976" spans="64:64">
      <c r="BL15976" s="69"/>
    </row>
    <row r="15977" spans="64:64">
      <c r="BL15977" s="69"/>
    </row>
    <row r="15978" spans="64:64">
      <c r="BL15978" s="69"/>
    </row>
    <row r="15979" spans="64:64">
      <c r="BL15979" s="69"/>
    </row>
    <row r="15980" spans="64:64">
      <c r="BL15980" s="69"/>
    </row>
    <row r="15981" spans="64:64">
      <c r="BL15981" s="69"/>
    </row>
    <row r="15982" spans="64:64">
      <c r="BL15982" s="69"/>
    </row>
    <row r="15983" spans="64:64">
      <c r="BL15983" s="69"/>
    </row>
    <row r="15984" spans="64:64">
      <c r="BL15984" s="69"/>
    </row>
    <row r="15985" spans="64:64">
      <c r="BL15985" s="69"/>
    </row>
    <row r="15986" spans="64:64">
      <c r="BL15986" s="69"/>
    </row>
    <row r="15987" spans="64:64">
      <c r="BL15987" s="69"/>
    </row>
    <row r="15988" spans="64:64">
      <c r="BL15988" s="69"/>
    </row>
    <row r="15989" spans="64:64">
      <c r="BL15989" s="69"/>
    </row>
    <row r="15990" spans="64:64">
      <c r="BL15990" s="69"/>
    </row>
    <row r="15991" spans="64:64">
      <c r="BL15991" s="69"/>
    </row>
    <row r="15992" spans="64:64">
      <c r="BL15992" s="69"/>
    </row>
    <row r="15993" spans="64:64">
      <c r="BL15993" s="69"/>
    </row>
    <row r="15994" spans="64:64">
      <c r="BL15994" s="69"/>
    </row>
    <row r="15995" spans="64:64">
      <c r="BL15995" s="69"/>
    </row>
    <row r="15996" spans="64:64">
      <c r="BL15996" s="69"/>
    </row>
    <row r="15997" spans="64:64">
      <c r="BL15997" s="69"/>
    </row>
    <row r="15998" spans="64:64">
      <c r="BL15998" s="69"/>
    </row>
    <row r="15999" spans="64:64">
      <c r="BL15999" s="69"/>
    </row>
    <row r="16000" spans="64:64">
      <c r="BL16000" s="69"/>
    </row>
    <row r="16001" spans="64:64">
      <c r="BL16001" s="69"/>
    </row>
    <row r="16002" spans="64:64">
      <c r="BL16002" s="69"/>
    </row>
    <row r="16003" spans="64:64">
      <c r="BL16003" s="69"/>
    </row>
    <row r="16004" spans="64:64">
      <c r="BL16004" s="69"/>
    </row>
    <row r="16005" spans="64:64">
      <c r="BL16005" s="69"/>
    </row>
    <row r="16006" spans="64:64">
      <c r="BL16006" s="69"/>
    </row>
    <row r="16007" spans="64:64">
      <c r="BL16007" s="69"/>
    </row>
    <row r="16008" spans="64:64">
      <c r="BL16008" s="69"/>
    </row>
    <row r="16009" spans="64:64">
      <c r="BL16009" s="69"/>
    </row>
    <row r="16010" spans="64:64">
      <c r="BL16010" s="69"/>
    </row>
    <row r="16011" spans="64:64">
      <c r="BL16011" s="69"/>
    </row>
    <row r="16012" spans="64:64">
      <c r="BL16012" s="69"/>
    </row>
    <row r="16013" spans="64:64">
      <c r="BL16013" s="69"/>
    </row>
    <row r="16014" spans="64:64">
      <c r="BL16014" s="69"/>
    </row>
    <row r="16015" spans="64:64">
      <c r="BL16015" s="69"/>
    </row>
    <row r="16016" spans="64:64">
      <c r="BL16016" s="69"/>
    </row>
    <row r="16017" spans="64:64">
      <c r="BL16017" s="69"/>
    </row>
    <row r="16018" spans="64:64">
      <c r="BL16018" s="69"/>
    </row>
    <row r="16019" spans="64:64">
      <c r="BL16019" s="69"/>
    </row>
    <row r="16020" spans="64:64">
      <c r="BL16020" s="69"/>
    </row>
    <row r="16021" spans="64:64">
      <c r="BL16021" s="69"/>
    </row>
    <row r="16022" spans="64:64">
      <c r="BL16022" s="69"/>
    </row>
    <row r="16023" spans="64:64">
      <c r="BL16023" s="69"/>
    </row>
    <row r="16024" spans="64:64">
      <c r="BL16024" s="69"/>
    </row>
    <row r="16025" spans="64:64">
      <c r="BL16025" s="69"/>
    </row>
    <row r="16026" spans="64:64">
      <c r="BL16026" s="69"/>
    </row>
    <row r="16027" spans="64:64">
      <c r="BL16027" s="69"/>
    </row>
    <row r="16028" spans="64:64">
      <c r="BL16028" s="69"/>
    </row>
    <row r="16029" spans="64:64">
      <c r="BL16029" s="69"/>
    </row>
    <row r="16030" spans="64:64">
      <c r="BL16030" s="69"/>
    </row>
    <row r="16031" spans="64:64">
      <c r="BL16031" s="69"/>
    </row>
    <row r="16032" spans="64:64">
      <c r="BL16032" s="69"/>
    </row>
    <row r="16033" spans="64:64">
      <c r="BL16033" s="69"/>
    </row>
    <row r="16034" spans="64:64">
      <c r="BL16034" s="69"/>
    </row>
    <row r="16035" spans="64:64">
      <c r="BL16035" s="69"/>
    </row>
    <row r="16036" spans="64:64">
      <c r="BL16036" s="69"/>
    </row>
    <row r="16037" spans="64:64">
      <c r="BL16037" s="69"/>
    </row>
    <row r="16038" spans="64:64">
      <c r="BL16038" s="69"/>
    </row>
    <row r="16039" spans="64:64">
      <c r="BL16039" s="69"/>
    </row>
    <row r="16040" spans="64:64">
      <c r="BL16040" s="69"/>
    </row>
    <row r="16041" spans="64:64">
      <c r="BL16041" s="69"/>
    </row>
    <row r="16042" spans="64:64">
      <c r="BL16042" s="69"/>
    </row>
    <row r="16043" spans="64:64">
      <c r="BL16043" s="69"/>
    </row>
    <row r="16044" spans="64:64">
      <c r="BL16044" s="69"/>
    </row>
    <row r="16045" spans="64:64">
      <c r="BL16045" s="69"/>
    </row>
    <row r="16046" spans="64:64">
      <c r="BL16046" s="69"/>
    </row>
    <row r="16047" spans="64:64">
      <c r="BL16047" s="69"/>
    </row>
    <row r="16048" spans="64:64">
      <c r="BL16048" s="69"/>
    </row>
    <row r="16049" spans="64:64">
      <c r="BL16049" s="69"/>
    </row>
    <row r="16050" spans="64:64">
      <c r="BL16050" s="69"/>
    </row>
    <row r="16051" spans="64:64">
      <c r="BL16051" s="69"/>
    </row>
    <row r="16052" spans="64:64">
      <c r="BL16052" s="69"/>
    </row>
    <row r="16053" spans="64:64">
      <c r="BL16053" s="69"/>
    </row>
    <row r="16054" spans="64:64">
      <c r="BL16054" s="69"/>
    </row>
    <row r="16055" spans="64:64">
      <c r="BL16055" s="69"/>
    </row>
    <row r="16056" spans="64:64">
      <c r="BL16056" s="69"/>
    </row>
    <row r="16057" spans="64:64">
      <c r="BL16057" s="69"/>
    </row>
    <row r="16058" spans="64:64">
      <c r="BL16058" s="69"/>
    </row>
    <row r="16059" spans="64:64">
      <c r="BL16059" s="69"/>
    </row>
    <row r="16060" spans="64:64">
      <c r="BL16060" s="69"/>
    </row>
    <row r="16061" spans="64:64">
      <c r="BL16061" s="69"/>
    </row>
    <row r="16062" spans="64:64">
      <c r="BL16062" s="69"/>
    </row>
    <row r="16063" spans="64:64">
      <c r="BL16063" s="69"/>
    </row>
    <row r="16064" spans="64:64">
      <c r="BL16064" s="69"/>
    </row>
    <row r="16065" spans="64:64">
      <c r="BL16065" s="69"/>
    </row>
    <row r="16066" spans="64:64">
      <c r="BL16066" s="69"/>
    </row>
    <row r="16067" spans="64:64">
      <c r="BL16067" s="69"/>
    </row>
    <row r="16068" spans="64:64">
      <c r="BL16068" s="69"/>
    </row>
    <row r="16069" spans="64:64">
      <c r="BL16069" s="69"/>
    </row>
    <row r="16070" spans="64:64">
      <c r="BL16070" s="69"/>
    </row>
    <row r="16071" spans="64:64">
      <c r="BL16071" s="69"/>
    </row>
    <row r="16072" spans="64:64">
      <c r="BL16072" s="69"/>
    </row>
    <row r="16073" spans="64:64">
      <c r="BL16073" s="69"/>
    </row>
    <row r="16074" spans="64:64">
      <c r="BL16074" s="69"/>
    </row>
    <row r="16075" spans="64:64">
      <c r="BL16075" s="69"/>
    </row>
    <row r="16076" spans="64:64">
      <c r="BL16076" s="69"/>
    </row>
    <row r="16077" spans="64:64">
      <c r="BL16077" s="69"/>
    </row>
    <row r="16078" spans="64:64">
      <c r="BL16078" s="69"/>
    </row>
    <row r="16079" spans="64:64">
      <c r="BL16079" s="69"/>
    </row>
    <row r="16080" spans="64:64">
      <c r="BL16080" s="69"/>
    </row>
    <row r="16081" spans="64:64">
      <c r="BL16081" s="69"/>
    </row>
    <row r="16082" spans="64:64">
      <c r="BL16082" s="69"/>
    </row>
    <row r="16083" spans="64:64">
      <c r="BL16083" s="69"/>
    </row>
    <row r="16084" spans="64:64">
      <c r="BL16084" s="69"/>
    </row>
    <row r="16085" spans="64:64">
      <c r="BL16085" s="69"/>
    </row>
    <row r="16086" spans="64:64">
      <c r="BL16086" s="69"/>
    </row>
    <row r="16087" spans="64:64">
      <c r="BL16087" s="69"/>
    </row>
    <row r="16088" spans="64:64">
      <c r="BL16088" s="69"/>
    </row>
    <row r="16089" spans="64:64">
      <c r="BL16089" s="69"/>
    </row>
    <row r="16090" spans="64:64">
      <c r="BL16090" s="69"/>
    </row>
    <row r="16091" spans="64:64">
      <c r="BL16091" s="69"/>
    </row>
    <row r="16092" spans="64:64">
      <c r="BL16092" s="69"/>
    </row>
    <row r="16093" spans="64:64">
      <c r="BL16093" s="69"/>
    </row>
    <row r="16094" spans="64:64">
      <c r="BL16094" s="69"/>
    </row>
    <row r="16095" spans="64:64">
      <c r="BL16095" s="69"/>
    </row>
    <row r="16096" spans="64:64">
      <c r="BL16096" s="69"/>
    </row>
    <row r="16097" spans="64:64">
      <c r="BL16097" s="69"/>
    </row>
    <row r="16098" spans="64:64">
      <c r="BL16098" s="69"/>
    </row>
    <row r="16099" spans="64:64">
      <c r="BL16099" s="69"/>
    </row>
    <row r="16100" spans="64:64">
      <c r="BL16100" s="69"/>
    </row>
    <row r="16101" spans="64:64">
      <c r="BL16101" s="69"/>
    </row>
    <row r="16102" spans="64:64">
      <c r="BL16102" s="69"/>
    </row>
    <row r="16103" spans="64:64">
      <c r="BL16103" s="69"/>
    </row>
    <row r="16104" spans="64:64">
      <c r="BL16104" s="69"/>
    </row>
    <row r="16105" spans="64:64">
      <c r="BL16105" s="69"/>
    </row>
    <row r="16106" spans="64:64">
      <c r="BL16106" s="69"/>
    </row>
    <row r="16107" spans="64:64">
      <c r="BL16107" s="69"/>
    </row>
    <row r="16108" spans="64:64">
      <c r="BL16108" s="69"/>
    </row>
    <row r="16109" spans="64:64">
      <c r="BL16109" s="69"/>
    </row>
    <row r="16110" spans="64:64">
      <c r="BL16110" s="69"/>
    </row>
    <row r="16111" spans="64:64">
      <c r="BL16111" s="69"/>
    </row>
    <row r="16112" spans="64:64">
      <c r="BL16112" s="69"/>
    </row>
    <row r="16113" spans="64:64">
      <c r="BL16113" s="69"/>
    </row>
    <row r="16114" spans="64:64">
      <c r="BL16114" s="69"/>
    </row>
    <row r="16115" spans="64:64">
      <c r="BL16115" s="69"/>
    </row>
    <row r="16116" spans="64:64">
      <c r="BL16116" s="69"/>
    </row>
    <row r="16117" spans="64:64">
      <c r="BL16117" s="69"/>
    </row>
    <row r="16118" spans="64:64">
      <c r="BL16118" s="69"/>
    </row>
    <row r="16119" spans="64:64">
      <c r="BL16119" s="69"/>
    </row>
    <row r="16120" spans="64:64">
      <c r="BL16120" s="69"/>
    </row>
    <row r="16121" spans="64:64">
      <c r="BL16121" s="69"/>
    </row>
    <row r="16122" spans="64:64">
      <c r="BL16122" s="69"/>
    </row>
    <row r="16123" spans="64:64">
      <c r="BL16123" s="69"/>
    </row>
    <row r="16124" spans="64:64">
      <c r="BL16124" s="69"/>
    </row>
    <row r="16125" spans="64:64">
      <c r="BL16125" s="69"/>
    </row>
    <row r="16126" spans="64:64">
      <c r="BL16126" s="69"/>
    </row>
    <row r="16127" spans="64:64">
      <c r="BL16127" s="69"/>
    </row>
    <row r="16128" spans="64:64">
      <c r="BL16128" s="69"/>
    </row>
    <row r="16129" spans="64:64">
      <c r="BL16129" s="69"/>
    </row>
    <row r="16130" spans="64:64">
      <c r="BL16130" s="69"/>
    </row>
    <row r="16131" spans="64:64">
      <c r="BL16131" s="69"/>
    </row>
    <row r="16132" spans="64:64">
      <c r="BL16132" s="69"/>
    </row>
    <row r="16133" spans="64:64">
      <c r="BL16133" s="69"/>
    </row>
    <row r="16134" spans="64:64">
      <c r="BL16134" s="69"/>
    </row>
    <row r="16135" spans="64:64">
      <c r="BL16135" s="69"/>
    </row>
    <row r="16136" spans="64:64">
      <c r="BL16136" s="69"/>
    </row>
    <row r="16137" spans="64:64">
      <c r="BL16137" s="69"/>
    </row>
    <row r="16138" spans="64:64">
      <c r="BL16138" s="69"/>
    </row>
    <row r="16139" spans="64:64">
      <c r="BL16139" s="69"/>
    </row>
    <row r="16140" spans="64:64">
      <c r="BL16140" s="69"/>
    </row>
    <row r="16141" spans="64:64">
      <c r="BL16141" s="69"/>
    </row>
    <row r="16142" spans="64:64">
      <c r="BL16142" s="69"/>
    </row>
    <row r="16143" spans="64:64">
      <c r="BL16143" s="69"/>
    </row>
    <row r="16144" spans="64:64">
      <c r="BL16144" s="69"/>
    </row>
    <row r="16145" spans="64:64">
      <c r="BL16145" s="69"/>
    </row>
    <row r="16146" spans="64:64">
      <c r="BL16146" s="69"/>
    </row>
    <row r="16147" spans="64:64">
      <c r="BL16147" s="69"/>
    </row>
    <row r="16148" spans="64:64">
      <c r="BL16148" s="69"/>
    </row>
    <row r="16149" spans="64:64">
      <c r="BL16149" s="69"/>
    </row>
    <row r="16150" spans="64:64">
      <c r="BL16150" s="69"/>
    </row>
    <row r="16151" spans="64:64">
      <c r="BL16151" s="69"/>
    </row>
    <row r="16152" spans="64:64">
      <c r="BL16152" s="69"/>
    </row>
    <row r="16153" spans="64:64">
      <c r="BL16153" s="69"/>
    </row>
    <row r="16154" spans="64:64">
      <c r="BL16154" s="69"/>
    </row>
    <row r="16155" spans="64:64">
      <c r="BL16155" s="69"/>
    </row>
    <row r="16156" spans="64:64">
      <c r="BL16156" s="69"/>
    </row>
    <row r="16157" spans="64:64">
      <c r="BL16157" s="69"/>
    </row>
    <row r="16158" spans="64:64">
      <c r="BL16158" s="69"/>
    </row>
    <row r="16159" spans="64:64">
      <c r="BL16159" s="69"/>
    </row>
    <row r="16160" spans="64:64">
      <c r="BL16160" s="69"/>
    </row>
    <row r="16161" spans="64:64">
      <c r="BL16161" s="69"/>
    </row>
    <row r="16162" spans="64:64">
      <c r="BL16162" s="69"/>
    </row>
    <row r="16163" spans="64:64">
      <c r="BL16163" s="69"/>
    </row>
    <row r="16164" spans="64:64">
      <c r="BL16164" s="69"/>
    </row>
    <row r="16165" spans="64:64">
      <c r="BL16165" s="69"/>
    </row>
    <row r="16166" spans="64:64">
      <c r="BL16166" s="69"/>
    </row>
    <row r="16167" spans="64:64">
      <c r="BL16167" s="69"/>
    </row>
    <row r="16168" spans="64:64">
      <c r="BL16168" s="69"/>
    </row>
    <row r="16169" spans="64:64">
      <c r="BL16169" s="69"/>
    </row>
    <row r="16170" spans="64:64">
      <c r="BL16170" s="69"/>
    </row>
    <row r="16171" spans="64:64">
      <c r="BL16171" s="69"/>
    </row>
    <row r="16172" spans="64:64">
      <c r="BL16172" s="69"/>
    </row>
    <row r="16173" spans="64:64">
      <c r="BL16173" s="69"/>
    </row>
    <row r="16174" spans="64:64">
      <c r="BL16174" s="69"/>
    </row>
    <row r="16175" spans="64:64">
      <c r="BL16175" s="69"/>
    </row>
    <row r="16176" spans="64:64">
      <c r="BL16176" s="69"/>
    </row>
    <row r="16177" spans="64:64">
      <c r="BL16177" s="69"/>
    </row>
    <row r="16178" spans="64:64">
      <c r="BL16178" s="69"/>
    </row>
    <row r="16179" spans="64:64">
      <c r="BL16179" s="69"/>
    </row>
    <row r="16180" spans="64:64">
      <c r="BL16180" s="69"/>
    </row>
    <row r="16181" spans="64:64">
      <c r="BL16181" s="69"/>
    </row>
    <row r="16182" spans="64:64">
      <c r="BL16182" s="69"/>
    </row>
    <row r="16183" spans="64:64">
      <c r="BL16183" s="69"/>
    </row>
    <row r="16184" spans="64:64">
      <c r="BL16184" s="69"/>
    </row>
    <row r="16185" spans="64:64">
      <c r="BL16185" s="69"/>
    </row>
    <row r="16186" spans="64:64">
      <c r="BL16186" s="69"/>
    </row>
    <row r="16187" spans="64:64">
      <c r="BL16187" s="69"/>
    </row>
    <row r="16188" spans="64:64">
      <c r="BL16188" s="69"/>
    </row>
    <row r="16189" spans="64:64">
      <c r="BL16189" s="69"/>
    </row>
    <row r="16190" spans="64:64">
      <c r="BL16190" s="69"/>
    </row>
    <row r="16191" spans="64:64">
      <c r="BL16191" s="69"/>
    </row>
    <row r="16192" spans="64:64">
      <c r="BL16192" s="69"/>
    </row>
    <row r="16193" spans="64:64">
      <c r="BL16193" s="69"/>
    </row>
    <row r="16194" spans="64:64">
      <c r="BL16194" s="69"/>
    </row>
    <row r="16195" spans="64:64">
      <c r="BL16195" s="69"/>
    </row>
    <row r="16196" spans="64:64">
      <c r="BL16196" s="69"/>
    </row>
    <row r="16197" spans="64:64">
      <c r="BL16197" s="69"/>
    </row>
    <row r="16198" spans="64:64">
      <c r="BL16198" s="69"/>
    </row>
    <row r="16199" spans="64:64">
      <c r="BL16199" s="69"/>
    </row>
    <row r="16200" spans="64:64">
      <c r="BL16200" s="69"/>
    </row>
    <row r="16201" spans="64:64">
      <c r="BL16201" s="69"/>
    </row>
    <row r="16202" spans="64:64">
      <c r="BL16202" s="69"/>
    </row>
    <row r="16203" spans="64:64">
      <c r="BL16203" s="69"/>
    </row>
    <row r="16204" spans="64:64">
      <c r="BL16204" s="69"/>
    </row>
    <row r="16205" spans="64:64">
      <c r="BL16205" s="69"/>
    </row>
    <row r="16206" spans="64:64">
      <c r="BL16206" s="69"/>
    </row>
    <row r="16207" spans="64:64">
      <c r="BL16207" s="69"/>
    </row>
    <row r="16208" spans="64:64">
      <c r="BL16208" s="69"/>
    </row>
    <row r="16209" spans="64:64">
      <c r="BL16209" s="69"/>
    </row>
    <row r="16210" spans="64:64">
      <c r="BL16210" s="69"/>
    </row>
    <row r="16211" spans="64:64">
      <c r="BL16211" s="69"/>
    </row>
    <row r="16212" spans="64:64">
      <c r="BL16212" s="69"/>
    </row>
    <row r="16213" spans="64:64">
      <c r="BL16213" s="69"/>
    </row>
    <row r="16214" spans="64:64">
      <c r="BL16214" s="69"/>
    </row>
    <row r="16215" spans="64:64">
      <c r="BL16215" s="69"/>
    </row>
    <row r="16216" spans="64:64">
      <c r="BL16216" s="69"/>
    </row>
    <row r="16217" spans="64:64">
      <c r="BL16217" s="69"/>
    </row>
    <row r="16218" spans="64:64">
      <c r="BL16218" s="69"/>
    </row>
    <row r="16219" spans="64:64">
      <c r="BL16219" s="69"/>
    </row>
    <row r="16220" spans="64:64">
      <c r="BL16220" s="69"/>
    </row>
    <row r="16221" spans="64:64">
      <c r="BL16221" s="69"/>
    </row>
    <row r="16222" spans="64:64">
      <c r="BL16222" s="69"/>
    </row>
    <row r="16223" spans="64:64">
      <c r="BL16223" s="69"/>
    </row>
    <row r="16224" spans="64:64">
      <c r="BL16224" s="69"/>
    </row>
    <row r="16225" spans="64:64">
      <c r="BL16225" s="69"/>
    </row>
    <row r="16226" spans="64:64">
      <c r="BL16226" s="69"/>
    </row>
    <row r="16227" spans="64:64">
      <c r="BL16227" s="69"/>
    </row>
    <row r="16228" spans="64:64">
      <c r="BL16228" s="69"/>
    </row>
    <row r="16229" spans="64:64">
      <c r="BL16229" s="69"/>
    </row>
    <row r="16230" spans="64:64">
      <c r="BL16230" s="69"/>
    </row>
    <row r="16231" spans="64:64">
      <c r="BL16231" s="69"/>
    </row>
    <row r="16232" spans="64:64">
      <c r="BL16232" s="69"/>
    </row>
    <row r="16233" spans="64:64">
      <c r="BL16233" s="69"/>
    </row>
    <row r="16234" spans="64:64">
      <c r="BL16234" s="69"/>
    </row>
    <row r="16235" spans="64:64">
      <c r="BL16235" s="69"/>
    </row>
    <row r="16236" spans="64:64">
      <c r="BL16236" s="69"/>
    </row>
    <row r="16237" spans="64:64">
      <c r="BL16237" s="69"/>
    </row>
    <row r="16238" spans="64:64">
      <c r="BL16238" s="69"/>
    </row>
    <row r="16239" spans="64:64">
      <c r="BL16239" s="69"/>
    </row>
    <row r="16240" spans="64:64">
      <c r="BL16240" s="69"/>
    </row>
    <row r="16241" spans="64:64">
      <c r="BL16241" s="69"/>
    </row>
    <row r="16242" spans="64:64">
      <c r="BL16242" s="69"/>
    </row>
    <row r="16243" spans="64:64">
      <c r="BL16243" s="69"/>
    </row>
    <row r="16244" spans="64:64">
      <c r="BL16244" s="69"/>
    </row>
    <row r="16245" spans="64:64">
      <c r="BL16245" s="69"/>
    </row>
    <row r="16246" spans="64:64">
      <c r="BL16246" s="69"/>
    </row>
    <row r="16247" spans="64:64">
      <c r="BL16247" s="69"/>
    </row>
    <row r="16248" spans="64:64">
      <c r="BL16248" s="69"/>
    </row>
    <row r="16249" spans="64:64">
      <c r="BL16249" s="69"/>
    </row>
    <row r="16250" spans="64:64">
      <c r="BL16250" s="69"/>
    </row>
    <row r="16251" spans="64:64">
      <c r="BL16251" s="69"/>
    </row>
    <row r="16252" spans="64:64">
      <c r="BL16252" s="69"/>
    </row>
    <row r="16253" spans="64:64">
      <c r="BL16253" s="69"/>
    </row>
    <row r="16254" spans="64:64">
      <c r="BL16254" s="69"/>
    </row>
    <row r="16255" spans="64:64">
      <c r="BL16255" s="69"/>
    </row>
    <row r="16256" spans="64:64">
      <c r="BL16256" s="69"/>
    </row>
    <row r="16257" spans="64:64">
      <c r="BL16257" s="69"/>
    </row>
    <row r="16258" spans="64:64">
      <c r="BL16258" s="69"/>
    </row>
    <row r="16259" spans="64:64">
      <c r="BL16259" s="69"/>
    </row>
    <row r="16260" spans="64:64">
      <c r="BL16260" s="69"/>
    </row>
    <row r="16261" spans="64:64">
      <c r="BL16261" s="69"/>
    </row>
    <row r="16262" spans="64:64">
      <c r="BL16262" s="69"/>
    </row>
    <row r="16263" spans="64:64">
      <c r="BL16263" s="69"/>
    </row>
    <row r="16264" spans="64:64">
      <c r="BL16264" s="69"/>
    </row>
    <row r="16265" spans="64:64">
      <c r="BL16265" s="69"/>
    </row>
    <row r="16266" spans="64:64">
      <c r="BL16266" s="69"/>
    </row>
    <row r="16267" spans="64:64">
      <c r="BL16267" s="69"/>
    </row>
    <row r="16268" spans="64:64">
      <c r="BL16268" s="69"/>
    </row>
    <row r="16269" spans="64:64">
      <c r="BL16269" s="69"/>
    </row>
    <row r="16270" spans="64:64">
      <c r="BL16270" s="69"/>
    </row>
    <row r="16271" spans="64:64">
      <c r="BL16271" s="69"/>
    </row>
    <row r="16272" spans="64:64">
      <c r="BL16272" s="69"/>
    </row>
    <row r="16273" spans="64:64">
      <c r="BL16273" s="69"/>
    </row>
    <row r="16274" spans="64:64">
      <c r="BL16274" s="69"/>
    </row>
    <row r="16275" spans="64:64">
      <c r="BL16275" s="69"/>
    </row>
    <row r="16276" spans="64:64">
      <c r="BL16276" s="69"/>
    </row>
    <row r="16277" spans="64:64">
      <c r="BL16277" s="69"/>
    </row>
    <row r="16278" spans="64:64">
      <c r="BL16278" s="69"/>
    </row>
    <row r="16279" spans="64:64">
      <c r="BL16279" s="69"/>
    </row>
    <row r="16280" spans="64:64">
      <c r="BL16280" s="69"/>
    </row>
    <row r="16281" spans="64:64">
      <c r="BL16281" s="69"/>
    </row>
    <row r="16282" spans="64:64">
      <c r="BL16282" s="69"/>
    </row>
    <row r="16283" spans="64:64">
      <c r="BL16283" s="69"/>
    </row>
    <row r="16284" spans="64:64">
      <c r="BL16284" s="69"/>
    </row>
    <row r="16285" spans="64:64">
      <c r="BL16285" s="69"/>
    </row>
    <row r="16286" spans="64:64">
      <c r="BL16286" s="69"/>
    </row>
    <row r="16287" spans="64:64">
      <c r="BL16287" s="69"/>
    </row>
    <row r="16288" spans="64:64">
      <c r="BL16288" s="69"/>
    </row>
    <row r="16289" spans="64:64">
      <c r="BL16289" s="69"/>
    </row>
    <row r="16290" spans="64:64">
      <c r="BL16290" s="69"/>
    </row>
    <row r="16291" spans="64:64">
      <c r="BL16291" s="69"/>
    </row>
    <row r="16292" spans="64:64">
      <c r="BL16292" s="69"/>
    </row>
    <row r="16293" spans="64:64">
      <c r="BL16293" s="69"/>
    </row>
    <row r="16294" spans="64:64">
      <c r="BL16294" s="69"/>
    </row>
    <row r="16295" spans="64:64">
      <c r="BL16295" s="69"/>
    </row>
    <row r="16296" spans="64:64">
      <c r="BL16296" s="69"/>
    </row>
    <row r="16297" spans="64:64">
      <c r="BL16297" s="69"/>
    </row>
    <row r="16298" spans="64:64">
      <c r="BL16298" s="69"/>
    </row>
    <row r="16299" spans="64:64">
      <c r="BL16299" s="69"/>
    </row>
    <row r="16300" spans="64:64">
      <c r="BL16300" s="69"/>
    </row>
    <row r="16301" spans="64:64">
      <c r="BL16301" s="69"/>
    </row>
    <row r="16302" spans="64:64">
      <c r="BL16302" s="69"/>
    </row>
    <row r="16303" spans="64:64">
      <c r="BL16303" s="69"/>
    </row>
    <row r="16304" spans="64:64">
      <c r="BL16304" s="69"/>
    </row>
    <row r="16305" spans="64:64">
      <c r="BL16305" s="69"/>
    </row>
    <row r="16306" spans="64:64">
      <c r="BL16306" s="69"/>
    </row>
    <row r="16307" spans="64:64">
      <c r="BL16307" s="69"/>
    </row>
    <row r="16308" spans="64:64">
      <c r="BL16308" s="69"/>
    </row>
    <row r="16309" spans="64:64">
      <c r="BL16309" s="69"/>
    </row>
    <row r="16310" spans="64:64">
      <c r="BL16310" s="69"/>
    </row>
    <row r="16311" spans="64:64">
      <c r="BL16311" s="69"/>
    </row>
    <row r="16312" spans="64:64">
      <c r="BL16312" s="69"/>
    </row>
    <row r="16313" spans="64:64">
      <c r="BL16313" s="69"/>
    </row>
    <row r="16314" spans="64:64">
      <c r="BL16314" s="69"/>
    </row>
    <row r="16315" spans="64:64">
      <c r="BL16315" s="69"/>
    </row>
    <row r="16316" spans="64:64">
      <c r="BL16316" s="69"/>
    </row>
    <row r="16317" spans="64:64">
      <c r="BL16317" s="69"/>
    </row>
    <row r="16318" spans="64:64">
      <c r="BL16318" s="69"/>
    </row>
    <row r="16319" spans="64:64">
      <c r="BL16319" s="69"/>
    </row>
    <row r="16320" spans="64:64">
      <c r="BL16320" s="69"/>
    </row>
    <row r="16321" spans="64:64">
      <c r="BL16321" s="69"/>
    </row>
    <row r="16322" spans="64:64">
      <c r="BL16322" s="69"/>
    </row>
    <row r="16323" spans="64:64">
      <c r="BL16323" s="69"/>
    </row>
    <row r="16324" spans="64:64">
      <c r="BL16324" s="69"/>
    </row>
    <row r="16325" spans="64:64">
      <c r="BL16325" s="69"/>
    </row>
    <row r="16326" spans="64:64">
      <c r="BL16326" s="69"/>
    </row>
    <row r="16327" spans="64:64">
      <c r="BL16327" s="69"/>
    </row>
    <row r="16328" spans="64:64">
      <c r="BL16328" s="69"/>
    </row>
    <row r="16329" spans="64:64">
      <c r="BL16329" s="69"/>
    </row>
    <row r="16330" spans="64:64">
      <c r="BL16330" s="69"/>
    </row>
    <row r="16331" spans="64:64">
      <c r="BL16331" s="69"/>
    </row>
    <row r="16332" spans="64:64">
      <c r="BL16332" s="69"/>
    </row>
    <row r="16333" spans="64:64">
      <c r="BL16333" s="69"/>
    </row>
    <row r="16334" spans="64:64">
      <c r="BL16334" s="69"/>
    </row>
    <row r="16335" spans="64:64">
      <c r="BL16335" s="69"/>
    </row>
    <row r="16336" spans="64:64">
      <c r="BL16336" s="69"/>
    </row>
    <row r="16337" spans="64:64">
      <c r="BL16337" s="69"/>
    </row>
    <row r="16338" spans="64:64">
      <c r="BL16338" s="69"/>
    </row>
    <row r="16339" spans="64:64">
      <c r="BL16339" s="69"/>
    </row>
    <row r="16340" spans="64:64">
      <c r="BL16340" s="69"/>
    </row>
    <row r="16341" spans="64:64">
      <c r="BL16341" s="69"/>
    </row>
    <row r="16342" spans="64:64">
      <c r="BL16342" s="69"/>
    </row>
    <row r="16343" spans="64:64">
      <c r="BL16343" s="69"/>
    </row>
    <row r="16344" spans="64:64">
      <c r="BL16344" s="69"/>
    </row>
    <row r="16345" spans="64:64">
      <c r="BL16345" s="69"/>
    </row>
    <row r="16346" spans="64:64">
      <c r="BL16346" s="69"/>
    </row>
    <row r="16347" spans="64:64">
      <c r="BL16347" s="69"/>
    </row>
    <row r="16348" spans="64:64">
      <c r="BL16348" s="69"/>
    </row>
    <row r="16349" spans="64:64">
      <c r="BL16349" s="69"/>
    </row>
    <row r="16350" spans="64:64">
      <c r="BL16350" s="69"/>
    </row>
    <row r="16351" spans="64:64">
      <c r="BL16351" s="69"/>
    </row>
    <row r="16352" spans="64:64">
      <c r="BL16352" s="69"/>
    </row>
    <row r="16353" spans="64:64">
      <c r="BL16353" s="69"/>
    </row>
    <row r="16354" spans="64:64">
      <c r="BL16354" s="69"/>
    </row>
    <row r="16355" spans="64:64">
      <c r="BL16355" s="69"/>
    </row>
    <row r="16356" spans="64:64">
      <c r="BL16356" s="69"/>
    </row>
    <row r="16357" spans="64:64">
      <c r="BL16357" s="69"/>
    </row>
    <row r="16358" spans="64:64">
      <c r="BL16358" s="69"/>
    </row>
    <row r="16359" spans="64:64">
      <c r="BL16359" s="69"/>
    </row>
    <row r="16360" spans="64:64">
      <c r="BL16360" s="69"/>
    </row>
    <row r="16361" spans="64:64">
      <c r="BL16361" s="69"/>
    </row>
    <row r="16362" spans="64:64">
      <c r="BL16362" s="69"/>
    </row>
    <row r="16363" spans="64:64">
      <c r="BL16363" s="69"/>
    </row>
    <row r="16364" spans="64:64">
      <c r="BL16364" s="69"/>
    </row>
    <row r="16365" spans="64:64">
      <c r="BL16365" s="69"/>
    </row>
    <row r="16366" spans="64:64">
      <c r="BL16366" s="69"/>
    </row>
    <row r="16367" spans="64:64">
      <c r="BL16367" s="69"/>
    </row>
    <row r="16368" spans="64:64">
      <c r="BL16368" s="69"/>
    </row>
    <row r="16369" spans="64:64">
      <c r="BL16369" s="69"/>
    </row>
    <row r="16370" spans="64:64">
      <c r="BL16370" s="69"/>
    </row>
    <row r="16371" spans="64:64">
      <c r="BL16371" s="69"/>
    </row>
    <row r="16372" spans="64:64">
      <c r="BL16372" s="69"/>
    </row>
    <row r="16373" spans="64:64">
      <c r="BL16373" s="69"/>
    </row>
    <row r="16374" spans="64:64">
      <c r="BL16374" s="69"/>
    </row>
    <row r="16375" spans="64:64">
      <c r="BL16375" s="69"/>
    </row>
    <row r="16376" spans="64:64">
      <c r="BL16376" s="69"/>
    </row>
    <row r="16377" spans="64:64">
      <c r="BL16377" s="69"/>
    </row>
    <row r="16378" spans="64:64">
      <c r="BL16378" s="69"/>
    </row>
    <row r="16379" spans="64:64">
      <c r="BL16379" s="69"/>
    </row>
    <row r="16380" spans="64:64">
      <c r="BL16380" s="69"/>
    </row>
    <row r="16381" spans="64:64">
      <c r="BL16381" s="69"/>
    </row>
    <row r="16382" spans="64:64">
      <c r="BL16382" s="69"/>
    </row>
    <row r="16383" spans="64:64">
      <c r="BL16383" s="69"/>
    </row>
    <row r="16384" spans="64:64">
      <c r="BL16384" s="69"/>
    </row>
    <row r="16385" spans="64:64">
      <c r="BL16385" s="69"/>
    </row>
    <row r="16386" spans="64:64">
      <c r="BL16386" s="69"/>
    </row>
    <row r="16387" spans="64:64">
      <c r="BL16387" s="69"/>
    </row>
    <row r="16388" spans="64:64">
      <c r="BL16388" s="69"/>
    </row>
    <row r="16389" spans="64:64">
      <c r="BL16389" s="69"/>
    </row>
    <row r="16390" spans="64:64">
      <c r="BL16390" s="69"/>
    </row>
    <row r="16391" spans="64:64">
      <c r="BL16391" s="69"/>
    </row>
    <row r="16392" spans="64:64">
      <c r="BL16392" s="69"/>
    </row>
    <row r="16393" spans="64:64">
      <c r="BL16393" s="69"/>
    </row>
    <row r="16394" spans="64:64">
      <c r="BL16394" s="69"/>
    </row>
    <row r="16395" spans="64:64">
      <c r="BL16395" s="69"/>
    </row>
    <row r="16396" spans="64:64">
      <c r="BL16396" s="69"/>
    </row>
    <row r="16397" spans="64:64">
      <c r="BL16397" s="69"/>
    </row>
    <row r="16398" spans="64:64">
      <c r="BL16398" s="69"/>
    </row>
    <row r="16399" spans="64:64">
      <c r="BL16399" s="69"/>
    </row>
    <row r="16400" spans="64:64">
      <c r="BL16400" s="69"/>
    </row>
    <row r="16401" spans="64:64">
      <c r="BL16401" s="69"/>
    </row>
    <row r="16402" spans="64:64">
      <c r="BL16402" s="69"/>
    </row>
    <row r="16403" spans="64:64">
      <c r="BL16403" s="69"/>
    </row>
    <row r="16404" spans="64:64">
      <c r="BL16404" s="69"/>
    </row>
    <row r="16405" spans="64:64">
      <c r="BL16405" s="69"/>
    </row>
    <row r="16406" spans="64:64">
      <c r="BL16406" s="69"/>
    </row>
    <row r="16407" spans="64:64">
      <c r="BL16407" s="69"/>
    </row>
    <row r="16408" spans="64:64">
      <c r="BL16408" s="69"/>
    </row>
    <row r="16409" spans="64:64">
      <c r="BL16409" s="69"/>
    </row>
    <row r="16410" spans="64:64">
      <c r="BL16410" s="69"/>
    </row>
    <row r="16411" spans="64:64">
      <c r="BL16411" s="69"/>
    </row>
    <row r="16412" spans="64:64">
      <c r="BL16412" s="69"/>
    </row>
    <row r="16413" spans="64:64">
      <c r="BL16413" s="69"/>
    </row>
    <row r="16414" spans="64:64">
      <c r="BL16414" s="69"/>
    </row>
    <row r="16415" spans="64:64">
      <c r="BL16415" s="69"/>
    </row>
    <row r="16416" spans="64:64">
      <c r="BL16416" s="69"/>
    </row>
    <row r="16417" spans="64:64">
      <c r="BL16417" s="69"/>
    </row>
    <row r="16418" spans="64:64">
      <c r="BL16418" s="69"/>
    </row>
    <row r="16419" spans="64:64">
      <c r="BL16419" s="69"/>
    </row>
    <row r="16420" spans="64:64">
      <c r="BL16420" s="69"/>
    </row>
    <row r="16421" spans="64:64">
      <c r="BL16421" s="69"/>
    </row>
    <row r="16422" spans="64:64">
      <c r="BL16422" s="69"/>
    </row>
    <row r="16423" spans="64:64">
      <c r="BL16423" s="69"/>
    </row>
    <row r="16424" spans="64:64">
      <c r="BL16424" s="69"/>
    </row>
    <row r="16425" spans="64:64">
      <c r="BL16425" s="69"/>
    </row>
    <row r="16426" spans="64:64">
      <c r="BL16426" s="69"/>
    </row>
    <row r="16427" spans="64:64">
      <c r="BL16427" s="69"/>
    </row>
    <row r="16428" spans="64:64">
      <c r="BL16428" s="69"/>
    </row>
    <row r="16429" spans="64:64">
      <c r="BL16429" s="69"/>
    </row>
    <row r="16430" spans="64:64">
      <c r="BL16430" s="69"/>
    </row>
    <row r="16431" spans="64:64">
      <c r="BL16431" s="69"/>
    </row>
    <row r="16432" spans="64:64">
      <c r="BL16432" s="69"/>
    </row>
    <row r="16433" spans="64:64">
      <c r="BL16433" s="69"/>
    </row>
    <row r="16434" spans="64:64">
      <c r="BL16434" s="69"/>
    </row>
    <row r="16435" spans="64:64">
      <c r="BL16435" s="69"/>
    </row>
    <row r="16436" spans="64:64">
      <c r="BL16436" s="69"/>
    </row>
    <row r="16437" spans="64:64">
      <c r="BL16437" s="69"/>
    </row>
    <row r="16438" spans="64:64">
      <c r="BL16438" s="69"/>
    </row>
    <row r="16439" spans="64:64">
      <c r="BL16439" s="69"/>
    </row>
    <row r="16440" spans="64:64">
      <c r="BL16440" s="69"/>
    </row>
    <row r="16441" spans="64:64">
      <c r="BL16441" s="69"/>
    </row>
    <row r="16442" spans="64:64">
      <c r="BL16442" s="69"/>
    </row>
    <row r="16443" spans="64:64">
      <c r="BL16443" s="69"/>
    </row>
    <row r="16444" spans="64:64">
      <c r="BL16444" s="69"/>
    </row>
    <row r="16445" spans="64:64">
      <c r="BL16445" s="69"/>
    </row>
    <row r="16446" spans="64:64">
      <c r="BL16446" s="69"/>
    </row>
    <row r="16447" spans="64:64">
      <c r="BL16447" s="69"/>
    </row>
    <row r="16448" spans="64:64">
      <c r="BL16448" s="69"/>
    </row>
    <row r="16449" spans="64:64">
      <c r="BL16449" s="69"/>
    </row>
    <row r="16450" spans="64:64">
      <c r="BL16450" s="69"/>
    </row>
    <row r="16451" spans="64:64">
      <c r="BL16451" s="69"/>
    </row>
    <row r="16452" spans="64:64">
      <c r="BL16452" s="69"/>
    </row>
    <row r="16453" spans="64:64">
      <c r="BL16453" s="69"/>
    </row>
    <row r="16454" spans="64:64">
      <c r="BL16454" s="69"/>
    </row>
    <row r="16455" spans="64:64">
      <c r="BL16455" s="69"/>
    </row>
    <row r="16456" spans="64:64">
      <c r="BL16456" s="69"/>
    </row>
    <row r="16457" spans="64:64">
      <c r="BL16457" s="69"/>
    </row>
    <row r="16458" spans="64:64">
      <c r="BL16458" s="69"/>
    </row>
    <row r="16459" spans="64:64">
      <c r="BL16459" s="69"/>
    </row>
    <row r="16460" spans="64:64">
      <c r="BL16460" s="69"/>
    </row>
    <row r="16461" spans="64:64">
      <c r="BL16461" s="69"/>
    </row>
    <row r="16462" spans="64:64">
      <c r="BL16462" s="69"/>
    </row>
    <row r="16463" spans="64:64">
      <c r="BL16463" s="69"/>
    </row>
    <row r="16464" spans="64:64">
      <c r="BL16464" s="69"/>
    </row>
    <row r="16465" spans="64:64">
      <c r="BL16465" s="69"/>
    </row>
    <row r="16466" spans="64:64">
      <c r="BL16466" s="69"/>
    </row>
    <row r="16467" spans="64:64">
      <c r="BL16467" s="69"/>
    </row>
    <row r="16468" spans="64:64">
      <c r="BL16468" s="69"/>
    </row>
    <row r="16469" spans="64:64">
      <c r="BL16469" s="69"/>
    </row>
    <row r="16470" spans="64:64">
      <c r="BL16470" s="69"/>
    </row>
    <row r="16471" spans="64:64">
      <c r="BL16471" s="69"/>
    </row>
    <row r="16472" spans="64:64">
      <c r="BL16472" s="69"/>
    </row>
    <row r="16473" spans="64:64">
      <c r="BL16473" s="69"/>
    </row>
    <row r="16474" spans="64:64">
      <c r="BL16474" s="69"/>
    </row>
    <row r="16475" spans="64:64">
      <c r="BL16475" s="69"/>
    </row>
    <row r="16476" spans="64:64">
      <c r="BL16476" s="69"/>
    </row>
    <row r="16477" spans="64:64">
      <c r="BL16477" s="69"/>
    </row>
    <row r="16478" spans="64:64">
      <c r="BL16478" s="69"/>
    </row>
    <row r="16479" spans="64:64">
      <c r="BL16479" s="69"/>
    </row>
    <row r="16480" spans="64:64">
      <c r="BL16480" s="69"/>
    </row>
    <row r="16481" spans="64:64">
      <c r="BL16481" s="69"/>
    </row>
    <row r="16482" spans="64:64">
      <c r="BL16482" s="69"/>
    </row>
    <row r="16483" spans="64:64">
      <c r="BL16483" s="69"/>
    </row>
    <row r="16484" spans="64:64">
      <c r="BL16484" s="69"/>
    </row>
    <row r="16485" spans="64:64">
      <c r="BL16485" s="69"/>
    </row>
    <row r="16486" spans="64:64">
      <c r="BL16486" s="69"/>
    </row>
    <row r="16487" spans="64:64">
      <c r="BL16487" s="69"/>
    </row>
    <row r="16488" spans="64:64">
      <c r="BL16488" s="69"/>
    </row>
    <row r="16489" spans="64:64">
      <c r="BL16489" s="69"/>
    </row>
    <row r="16490" spans="64:64">
      <c r="BL16490" s="69"/>
    </row>
    <row r="16491" spans="64:64">
      <c r="BL16491" s="69"/>
    </row>
    <row r="16492" spans="64:64">
      <c r="BL16492" s="69"/>
    </row>
    <row r="16493" spans="64:64">
      <c r="BL16493" s="69"/>
    </row>
    <row r="16494" spans="64:64">
      <c r="BL16494" s="69"/>
    </row>
    <row r="16495" spans="64:64">
      <c r="BL16495" s="69"/>
    </row>
    <row r="16496" spans="64:64">
      <c r="BL16496" s="69"/>
    </row>
    <row r="16497" spans="64:64">
      <c r="BL16497" s="69"/>
    </row>
    <row r="16498" spans="64:64">
      <c r="BL16498" s="69"/>
    </row>
    <row r="16499" spans="64:64">
      <c r="BL16499" s="69"/>
    </row>
    <row r="16500" spans="64:64">
      <c r="BL16500" s="69"/>
    </row>
    <row r="16501" spans="64:64">
      <c r="BL16501" s="69"/>
    </row>
    <row r="16502" spans="64:64">
      <c r="BL16502" s="69"/>
    </row>
    <row r="16503" spans="64:64">
      <c r="BL16503" s="69"/>
    </row>
    <row r="16504" spans="64:64">
      <c r="BL16504" s="69"/>
    </row>
    <row r="16505" spans="64:64">
      <c r="BL16505" s="69"/>
    </row>
    <row r="16506" spans="64:64">
      <c r="BL16506" s="69"/>
    </row>
    <row r="16507" spans="64:64">
      <c r="BL16507" s="69"/>
    </row>
    <row r="16508" spans="64:64">
      <c r="BL16508" s="69"/>
    </row>
    <row r="16509" spans="64:64">
      <c r="BL16509" s="69"/>
    </row>
    <row r="16510" spans="64:64">
      <c r="BL16510" s="69"/>
    </row>
    <row r="16511" spans="64:64">
      <c r="BL16511" s="69"/>
    </row>
    <row r="16512" spans="64:64">
      <c r="BL16512" s="69"/>
    </row>
    <row r="16513" spans="64:64">
      <c r="BL16513" s="69"/>
    </row>
    <row r="16514" spans="64:64">
      <c r="BL16514" s="69"/>
    </row>
    <row r="16515" spans="64:64">
      <c r="BL16515" s="69"/>
    </row>
    <row r="16516" spans="64:64">
      <c r="BL16516" s="69"/>
    </row>
    <row r="16517" spans="64:64">
      <c r="BL16517" s="69"/>
    </row>
    <row r="16518" spans="64:64">
      <c r="BL16518" s="69"/>
    </row>
    <row r="16519" spans="64:64">
      <c r="BL16519" s="69"/>
    </row>
    <row r="16520" spans="64:64">
      <c r="BL16520" s="69"/>
    </row>
    <row r="16521" spans="64:64">
      <c r="BL16521" s="69"/>
    </row>
    <row r="16522" spans="64:64">
      <c r="BL16522" s="69"/>
    </row>
    <row r="16523" spans="64:64">
      <c r="BL16523" s="69"/>
    </row>
    <row r="16524" spans="64:64">
      <c r="BL16524" s="69"/>
    </row>
    <row r="16525" spans="64:64">
      <c r="BL16525" s="69"/>
    </row>
    <row r="16526" spans="64:64">
      <c r="BL16526" s="69"/>
    </row>
    <row r="16527" spans="64:64">
      <c r="BL16527" s="69"/>
    </row>
    <row r="16528" spans="64:64">
      <c r="BL16528" s="69"/>
    </row>
    <row r="16529" spans="64:64">
      <c r="BL16529" s="69"/>
    </row>
    <row r="16530" spans="64:64">
      <c r="BL16530" s="69"/>
    </row>
    <row r="16531" spans="64:64">
      <c r="BL16531" s="69"/>
    </row>
    <row r="16532" spans="64:64">
      <c r="BL16532" s="69"/>
    </row>
    <row r="16533" spans="64:64">
      <c r="BL16533" s="69"/>
    </row>
    <row r="16534" spans="64:64">
      <c r="BL16534" s="69"/>
    </row>
    <row r="16535" spans="64:64">
      <c r="BL16535" s="69"/>
    </row>
    <row r="16536" spans="64:64">
      <c r="BL16536" s="69"/>
    </row>
    <row r="16537" spans="64:64">
      <c r="BL16537" s="69"/>
    </row>
    <row r="16538" spans="64:64">
      <c r="BL16538" s="69"/>
    </row>
    <row r="16539" spans="64:64">
      <c r="BL16539" s="69"/>
    </row>
    <row r="16540" spans="64:64">
      <c r="BL16540" s="69"/>
    </row>
    <row r="16541" spans="64:64">
      <c r="BL16541" s="69"/>
    </row>
    <row r="16542" spans="64:64">
      <c r="BL16542" s="69"/>
    </row>
    <row r="16543" spans="64:64">
      <c r="BL16543" s="69"/>
    </row>
    <row r="16544" spans="64:64">
      <c r="BL16544" s="69"/>
    </row>
    <row r="16545" spans="64:64">
      <c r="BL16545" s="69"/>
    </row>
    <row r="16546" spans="64:64">
      <c r="BL16546" s="69"/>
    </row>
    <row r="16547" spans="64:64">
      <c r="BL16547" s="69"/>
    </row>
    <row r="16548" spans="64:64">
      <c r="BL16548" s="69"/>
    </row>
    <row r="16549" spans="64:64">
      <c r="BL16549" s="69"/>
    </row>
    <row r="16550" spans="64:64">
      <c r="BL16550" s="69"/>
    </row>
    <row r="16551" spans="64:64">
      <c r="BL16551" s="69"/>
    </row>
    <row r="16552" spans="64:64">
      <c r="BL16552" s="69"/>
    </row>
    <row r="16553" spans="64:64">
      <c r="BL16553" s="69"/>
    </row>
    <row r="16554" spans="64:64">
      <c r="BL16554" s="69"/>
    </row>
    <row r="16555" spans="64:64">
      <c r="BL16555" s="69"/>
    </row>
    <row r="16556" spans="64:64">
      <c r="BL16556" s="69"/>
    </row>
    <row r="16557" spans="64:64">
      <c r="BL16557" s="69"/>
    </row>
    <row r="16558" spans="64:64">
      <c r="BL16558" s="69"/>
    </row>
    <row r="16559" spans="64:64">
      <c r="BL16559" s="69"/>
    </row>
    <row r="16560" spans="64:64">
      <c r="BL16560" s="69"/>
    </row>
    <row r="16561" spans="64:64">
      <c r="BL16561" s="69"/>
    </row>
    <row r="16562" spans="64:64">
      <c r="BL16562" s="69"/>
    </row>
    <row r="16563" spans="64:64">
      <c r="BL16563" s="69"/>
    </row>
    <row r="16564" spans="64:64">
      <c r="BL16564" s="69"/>
    </row>
    <row r="16565" spans="64:64">
      <c r="BL16565" s="69"/>
    </row>
    <row r="16566" spans="64:64">
      <c r="BL16566" s="69"/>
    </row>
    <row r="16567" spans="64:64">
      <c r="BL16567" s="69"/>
    </row>
    <row r="16568" spans="64:64">
      <c r="BL16568" s="69"/>
    </row>
    <row r="16569" spans="64:64">
      <c r="BL16569" s="69"/>
    </row>
    <row r="16570" spans="64:64">
      <c r="BL16570" s="69"/>
    </row>
    <row r="16571" spans="64:64">
      <c r="BL16571" s="69"/>
    </row>
    <row r="16572" spans="64:64">
      <c r="BL16572" s="69"/>
    </row>
    <row r="16573" spans="64:64">
      <c r="BL16573" s="69"/>
    </row>
    <row r="16574" spans="64:64">
      <c r="BL16574" s="69"/>
    </row>
    <row r="16575" spans="64:64">
      <c r="BL16575" s="69"/>
    </row>
    <row r="16576" spans="64:64">
      <c r="BL16576" s="69"/>
    </row>
    <row r="16577" spans="64:64">
      <c r="BL16577" s="69"/>
    </row>
    <row r="16578" spans="64:64">
      <c r="BL16578" s="69"/>
    </row>
    <row r="16579" spans="64:64">
      <c r="BL16579" s="69"/>
    </row>
    <row r="16580" spans="64:64">
      <c r="BL16580" s="69"/>
    </row>
    <row r="16581" spans="64:64">
      <c r="BL16581" s="69"/>
    </row>
    <row r="16582" spans="64:64">
      <c r="BL16582" s="69"/>
    </row>
    <row r="16583" spans="64:64">
      <c r="BL16583" s="69"/>
    </row>
    <row r="16584" spans="64:64">
      <c r="BL16584" s="69"/>
    </row>
    <row r="16585" spans="64:64">
      <c r="BL16585" s="69"/>
    </row>
    <row r="16586" spans="64:64">
      <c r="BL16586" s="69"/>
    </row>
    <row r="16587" spans="64:64">
      <c r="BL16587" s="69"/>
    </row>
    <row r="16588" spans="64:64">
      <c r="BL16588" s="69"/>
    </row>
    <row r="16589" spans="64:64">
      <c r="BL16589" s="69"/>
    </row>
    <row r="16590" spans="64:64">
      <c r="BL16590" s="69"/>
    </row>
    <row r="16591" spans="64:64">
      <c r="BL16591" s="69"/>
    </row>
    <row r="16592" spans="64:64">
      <c r="BL16592" s="69"/>
    </row>
    <row r="16593" spans="64:64">
      <c r="BL16593" s="69"/>
    </row>
    <row r="16594" spans="64:64">
      <c r="BL16594" s="69"/>
    </row>
    <row r="16595" spans="64:64">
      <c r="BL16595" s="69"/>
    </row>
    <row r="16596" spans="64:64">
      <c r="BL16596" s="69"/>
    </row>
    <row r="16597" spans="64:64">
      <c r="BL16597" s="69"/>
    </row>
    <row r="16598" spans="64:64">
      <c r="BL16598" s="69"/>
    </row>
    <row r="16599" spans="64:64">
      <c r="BL16599" s="69"/>
    </row>
    <row r="16600" spans="64:64">
      <c r="BL16600" s="69"/>
    </row>
    <row r="16601" spans="64:64">
      <c r="BL16601" s="69"/>
    </row>
    <row r="16602" spans="64:64">
      <c r="BL16602" s="69"/>
    </row>
    <row r="16603" spans="64:64">
      <c r="BL16603" s="69"/>
    </row>
    <row r="16604" spans="64:64">
      <c r="BL16604" s="69"/>
    </row>
    <row r="16605" spans="64:64">
      <c r="BL16605" s="69"/>
    </row>
    <row r="16606" spans="64:64">
      <c r="BL16606" s="69"/>
    </row>
    <row r="16607" spans="64:64">
      <c r="BL16607" s="69"/>
    </row>
    <row r="16608" spans="64:64">
      <c r="BL16608" s="69"/>
    </row>
    <row r="16609" spans="64:64">
      <c r="BL16609" s="69"/>
    </row>
    <row r="16610" spans="64:64">
      <c r="BL16610" s="69"/>
    </row>
    <row r="16611" spans="64:64">
      <c r="BL16611" s="69"/>
    </row>
    <row r="16612" spans="64:64">
      <c r="BL16612" s="69"/>
    </row>
    <row r="16613" spans="64:64">
      <c r="BL16613" s="69"/>
    </row>
    <row r="16614" spans="64:64">
      <c r="BL16614" s="69"/>
    </row>
    <row r="16615" spans="64:64">
      <c r="BL16615" s="69"/>
    </row>
    <row r="16616" spans="64:64">
      <c r="BL16616" s="69"/>
    </row>
    <row r="16617" spans="64:64">
      <c r="BL16617" s="69"/>
    </row>
    <row r="16618" spans="64:64">
      <c r="BL16618" s="69"/>
    </row>
    <row r="16619" spans="64:64">
      <c r="BL16619" s="69"/>
    </row>
    <row r="16620" spans="64:64">
      <c r="BL16620" s="69"/>
    </row>
    <row r="16621" spans="64:64">
      <c r="BL16621" s="69"/>
    </row>
    <row r="16622" spans="64:64">
      <c r="BL16622" s="69"/>
    </row>
    <row r="16623" spans="64:64">
      <c r="BL16623" s="69"/>
    </row>
    <row r="16624" spans="64:64">
      <c r="BL16624" s="69"/>
    </row>
    <row r="16625" spans="64:64">
      <c r="BL16625" s="69"/>
    </row>
    <row r="16626" spans="64:64">
      <c r="BL16626" s="69"/>
    </row>
    <row r="16627" spans="64:64">
      <c r="BL16627" s="69"/>
    </row>
    <row r="16628" spans="64:64">
      <c r="BL16628" s="69"/>
    </row>
    <row r="16629" spans="64:64">
      <c r="BL16629" s="69"/>
    </row>
    <row r="16630" spans="64:64">
      <c r="BL16630" s="69"/>
    </row>
    <row r="16631" spans="64:64">
      <c r="BL16631" s="69"/>
    </row>
    <row r="16632" spans="64:64">
      <c r="BL16632" s="69"/>
    </row>
    <row r="16633" spans="64:64">
      <c r="BL16633" s="69"/>
    </row>
    <row r="16634" spans="64:64">
      <c r="BL16634" s="69"/>
    </row>
    <row r="16635" spans="64:64">
      <c r="BL16635" s="69"/>
    </row>
    <row r="16636" spans="64:64">
      <c r="BL16636" s="69"/>
    </row>
    <row r="16637" spans="64:64">
      <c r="BL16637" s="69"/>
    </row>
    <row r="16638" spans="64:64">
      <c r="BL16638" s="69"/>
    </row>
    <row r="16639" spans="64:64">
      <c r="BL16639" s="69"/>
    </row>
    <row r="16640" spans="64:64">
      <c r="BL16640" s="69"/>
    </row>
    <row r="16641" spans="64:64">
      <c r="BL16641" s="69"/>
    </row>
    <row r="16642" spans="64:64">
      <c r="BL16642" s="69"/>
    </row>
    <row r="16643" spans="64:64">
      <c r="BL16643" s="69"/>
    </row>
    <row r="16644" spans="64:64">
      <c r="BL16644" s="69"/>
    </row>
    <row r="16645" spans="64:64">
      <c r="BL16645" s="69"/>
    </row>
    <row r="16646" spans="64:64">
      <c r="BL16646" s="69"/>
    </row>
    <row r="16647" spans="64:64">
      <c r="BL16647" s="69"/>
    </row>
    <row r="16648" spans="64:64">
      <c r="BL16648" s="69"/>
    </row>
    <row r="16649" spans="64:64">
      <c r="BL16649" s="69"/>
    </row>
    <row r="16650" spans="64:64">
      <c r="BL16650" s="69"/>
    </row>
    <row r="16651" spans="64:64">
      <c r="BL16651" s="69"/>
    </row>
    <row r="16652" spans="64:64">
      <c r="BL16652" s="69"/>
    </row>
    <row r="16653" spans="64:64">
      <c r="BL16653" s="69"/>
    </row>
    <row r="16654" spans="64:64">
      <c r="BL16654" s="69"/>
    </row>
    <row r="16655" spans="64:64">
      <c r="BL16655" s="69"/>
    </row>
    <row r="16656" spans="64:64">
      <c r="BL16656" s="69"/>
    </row>
    <row r="16657" spans="64:64">
      <c r="BL16657" s="69"/>
    </row>
    <row r="16658" spans="64:64">
      <c r="BL16658" s="69"/>
    </row>
    <row r="16659" spans="64:64">
      <c r="BL16659" s="69"/>
    </row>
    <row r="16660" spans="64:64">
      <c r="BL16660" s="69"/>
    </row>
    <row r="16661" spans="64:64">
      <c r="BL16661" s="69"/>
    </row>
    <row r="16662" spans="64:64">
      <c r="BL16662" s="69"/>
    </row>
    <row r="16663" spans="64:64">
      <c r="BL16663" s="69"/>
    </row>
    <row r="16664" spans="64:64">
      <c r="BL16664" s="69"/>
    </row>
    <row r="16665" spans="64:64">
      <c r="BL16665" s="69"/>
    </row>
    <row r="16666" spans="64:64">
      <c r="BL16666" s="69"/>
    </row>
    <row r="16667" spans="64:64">
      <c r="BL16667" s="69"/>
    </row>
    <row r="16668" spans="64:64">
      <c r="BL16668" s="69"/>
    </row>
    <row r="16669" spans="64:64">
      <c r="BL16669" s="69"/>
    </row>
    <row r="16670" spans="64:64">
      <c r="BL16670" s="69"/>
    </row>
    <row r="16671" spans="64:64">
      <c r="BL16671" s="69"/>
    </row>
    <row r="16672" spans="64:64">
      <c r="BL16672" s="69"/>
    </row>
    <row r="16673" spans="64:64">
      <c r="BL16673" s="69"/>
    </row>
    <row r="16674" spans="64:64">
      <c r="BL16674" s="69"/>
    </row>
    <row r="16675" spans="64:64">
      <c r="BL16675" s="69"/>
    </row>
    <row r="16676" spans="64:64">
      <c r="BL16676" s="69"/>
    </row>
    <row r="16677" spans="64:64">
      <c r="BL16677" s="69"/>
    </row>
    <row r="16678" spans="64:64">
      <c r="BL16678" s="69"/>
    </row>
    <row r="16679" spans="64:64">
      <c r="BL16679" s="69"/>
    </row>
    <row r="16680" spans="64:64">
      <c r="BL16680" s="69"/>
    </row>
    <row r="16681" spans="64:64">
      <c r="BL16681" s="69"/>
    </row>
    <row r="16682" spans="64:64">
      <c r="BL16682" s="69"/>
    </row>
    <row r="16683" spans="64:64">
      <c r="BL16683" s="69"/>
    </row>
    <row r="16684" spans="64:64">
      <c r="BL16684" s="69"/>
    </row>
    <row r="16685" spans="64:64">
      <c r="BL16685" s="69"/>
    </row>
    <row r="16686" spans="64:64">
      <c r="BL16686" s="69"/>
    </row>
    <row r="16687" spans="64:64">
      <c r="BL16687" s="69"/>
    </row>
    <row r="16688" spans="64:64">
      <c r="BL16688" s="69"/>
    </row>
    <row r="16689" spans="64:64">
      <c r="BL16689" s="69"/>
    </row>
    <row r="16690" spans="64:64">
      <c r="BL16690" s="69"/>
    </row>
    <row r="16691" spans="64:64">
      <c r="BL16691" s="69"/>
    </row>
    <row r="16692" spans="64:64">
      <c r="BL16692" s="69"/>
    </row>
    <row r="16693" spans="64:64">
      <c r="BL16693" s="69"/>
    </row>
    <row r="16694" spans="64:64">
      <c r="BL16694" s="69"/>
    </row>
    <row r="16695" spans="64:64">
      <c r="BL16695" s="69"/>
    </row>
    <row r="16696" spans="64:64">
      <c r="BL16696" s="69"/>
    </row>
    <row r="16697" spans="64:64">
      <c r="BL16697" s="69"/>
    </row>
    <row r="16698" spans="64:64">
      <c r="BL16698" s="69"/>
    </row>
    <row r="16699" spans="64:64">
      <c r="BL16699" s="69"/>
    </row>
    <row r="16700" spans="64:64">
      <c r="BL16700" s="69"/>
    </row>
    <row r="16701" spans="64:64">
      <c r="BL16701" s="69"/>
    </row>
    <row r="16702" spans="64:64">
      <c r="BL16702" s="69"/>
    </row>
    <row r="16703" spans="64:64">
      <c r="BL16703" s="69"/>
    </row>
    <row r="16704" spans="64:64">
      <c r="BL16704" s="69"/>
    </row>
    <row r="16705" spans="64:64">
      <c r="BL16705" s="69"/>
    </row>
    <row r="16706" spans="64:64">
      <c r="BL16706" s="69"/>
    </row>
    <row r="16707" spans="64:64">
      <c r="BL16707" s="69"/>
    </row>
    <row r="16708" spans="64:64">
      <c r="BL16708" s="69"/>
    </row>
    <row r="16709" spans="64:64">
      <c r="BL16709" s="69"/>
    </row>
    <row r="16710" spans="64:64">
      <c r="BL16710" s="69"/>
    </row>
    <row r="16711" spans="64:64">
      <c r="BL16711" s="69"/>
    </row>
    <row r="16712" spans="64:64">
      <c r="BL16712" s="69"/>
    </row>
    <row r="16713" spans="64:64">
      <c r="BL16713" s="69"/>
    </row>
    <row r="16714" spans="64:64">
      <c r="BL16714" s="69"/>
    </row>
    <row r="16715" spans="64:64">
      <c r="BL16715" s="69"/>
    </row>
    <row r="16716" spans="64:64">
      <c r="BL16716" s="69"/>
    </row>
    <row r="16717" spans="64:64">
      <c r="BL16717" s="69"/>
    </row>
    <row r="16718" spans="64:64">
      <c r="BL16718" s="69"/>
    </row>
    <row r="16719" spans="64:64">
      <c r="BL16719" s="69"/>
    </row>
    <row r="16720" spans="64:64">
      <c r="BL16720" s="69"/>
    </row>
    <row r="16721" spans="64:64">
      <c r="BL16721" s="69"/>
    </row>
    <row r="16722" spans="64:64">
      <c r="BL16722" s="69"/>
    </row>
    <row r="16723" spans="64:64">
      <c r="BL16723" s="69"/>
    </row>
    <row r="16724" spans="64:64">
      <c r="BL16724" s="69"/>
    </row>
    <row r="16725" spans="64:64">
      <c r="BL16725" s="69"/>
    </row>
    <row r="16726" spans="64:64">
      <c r="BL16726" s="69"/>
    </row>
    <row r="16727" spans="64:64">
      <c r="BL16727" s="69"/>
    </row>
    <row r="16728" spans="64:64">
      <c r="BL16728" s="69"/>
    </row>
    <row r="16729" spans="64:64">
      <c r="BL16729" s="69"/>
    </row>
    <row r="16730" spans="64:64">
      <c r="BL16730" s="69"/>
    </row>
    <row r="16731" spans="64:64">
      <c r="BL16731" s="69"/>
    </row>
    <row r="16732" spans="64:64">
      <c r="BL16732" s="69"/>
    </row>
    <row r="16733" spans="64:64">
      <c r="BL16733" s="69"/>
    </row>
    <row r="16734" spans="64:64">
      <c r="BL16734" s="69"/>
    </row>
    <row r="16735" spans="64:64">
      <c r="BL16735" s="69"/>
    </row>
    <row r="16736" spans="64:64">
      <c r="BL16736" s="69"/>
    </row>
    <row r="16737" spans="64:64">
      <c r="BL16737" s="69"/>
    </row>
    <row r="16738" spans="64:64">
      <c r="BL16738" s="69"/>
    </row>
    <row r="16739" spans="64:64">
      <c r="BL16739" s="69"/>
    </row>
    <row r="16740" spans="64:64">
      <c r="BL16740" s="69"/>
    </row>
    <row r="16741" spans="64:64">
      <c r="BL16741" s="69"/>
    </row>
    <row r="16742" spans="64:64">
      <c r="BL16742" s="69"/>
    </row>
    <row r="16743" spans="64:64">
      <c r="BL16743" s="69"/>
    </row>
    <row r="16744" spans="64:64">
      <c r="BL16744" s="69"/>
    </row>
    <row r="16745" spans="64:64">
      <c r="BL16745" s="69"/>
    </row>
    <row r="16746" spans="64:64">
      <c r="BL16746" s="69"/>
    </row>
    <row r="16747" spans="64:64">
      <c r="BL16747" s="69"/>
    </row>
    <row r="16748" spans="64:64">
      <c r="BL16748" s="69"/>
    </row>
    <row r="16749" spans="64:64">
      <c r="BL16749" s="69"/>
    </row>
    <row r="16750" spans="64:64">
      <c r="BL16750" s="69"/>
    </row>
    <row r="16751" spans="64:64">
      <c r="BL16751" s="69"/>
    </row>
    <row r="16752" spans="64:64">
      <c r="BL16752" s="69"/>
    </row>
    <row r="16753" spans="64:64">
      <c r="BL16753" s="69"/>
    </row>
    <row r="16754" spans="64:64">
      <c r="BL16754" s="69"/>
    </row>
    <row r="16755" spans="64:64">
      <c r="BL16755" s="69"/>
    </row>
    <row r="16756" spans="64:64">
      <c r="BL16756" s="69"/>
    </row>
    <row r="16757" spans="64:64">
      <c r="BL16757" s="69"/>
    </row>
    <row r="16758" spans="64:64">
      <c r="BL16758" s="69"/>
    </row>
    <row r="16759" spans="64:64">
      <c r="BL16759" s="69"/>
    </row>
    <row r="16760" spans="64:64">
      <c r="BL16760" s="69"/>
    </row>
    <row r="16761" spans="64:64">
      <c r="BL16761" s="69"/>
    </row>
    <row r="16762" spans="64:64">
      <c r="BL16762" s="69"/>
    </row>
    <row r="16763" spans="64:64">
      <c r="BL16763" s="69"/>
    </row>
    <row r="16764" spans="64:64">
      <c r="BL16764" s="69"/>
    </row>
    <row r="16765" spans="64:64">
      <c r="BL16765" s="69"/>
    </row>
    <row r="16766" spans="64:64">
      <c r="BL16766" s="69"/>
    </row>
    <row r="16767" spans="64:64">
      <c r="BL16767" s="69"/>
    </row>
    <row r="16768" spans="64:64">
      <c r="BL16768" s="69"/>
    </row>
    <row r="16769" spans="64:64">
      <c r="BL16769" s="69"/>
    </row>
    <row r="16770" spans="64:64">
      <c r="BL16770" s="69"/>
    </row>
    <row r="16771" spans="64:64">
      <c r="BL16771" s="69"/>
    </row>
    <row r="16772" spans="64:64">
      <c r="BL16772" s="69"/>
    </row>
    <row r="16773" spans="64:64">
      <c r="BL16773" s="69"/>
    </row>
    <row r="16774" spans="64:64">
      <c r="BL16774" s="69"/>
    </row>
    <row r="16775" spans="64:64">
      <c r="BL16775" s="69"/>
    </row>
    <row r="16776" spans="64:64">
      <c r="BL16776" s="69"/>
    </row>
    <row r="16777" spans="64:64">
      <c r="BL16777" s="69"/>
    </row>
    <row r="16778" spans="64:64">
      <c r="BL16778" s="69"/>
    </row>
    <row r="16779" spans="64:64">
      <c r="BL16779" s="69"/>
    </row>
    <row r="16780" spans="64:64">
      <c r="BL16780" s="69"/>
    </row>
    <row r="16781" spans="64:64">
      <c r="BL16781" s="69"/>
    </row>
    <row r="16782" spans="64:64">
      <c r="BL16782" s="69"/>
    </row>
    <row r="16783" spans="64:64">
      <c r="BL16783" s="69"/>
    </row>
    <row r="16784" spans="64:64">
      <c r="BL16784" s="69"/>
    </row>
    <row r="16785" spans="64:64">
      <c r="BL16785" s="69"/>
    </row>
    <row r="16786" spans="64:64">
      <c r="BL16786" s="69"/>
    </row>
    <row r="16787" spans="64:64">
      <c r="BL16787" s="69"/>
    </row>
    <row r="16788" spans="64:64">
      <c r="BL16788" s="69"/>
    </row>
    <row r="16789" spans="64:64">
      <c r="BL16789" s="69"/>
    </row>
    <row r="16790" spans="64:64">
      <c r="BL16790" s="69"/>
    </row>
    <row r="16791" spans="64:64">
      <c r="BL16791" s="69"/>
    </row>
    <row r="16792" spans="64:64">
      <c r="BL16792" s="69"/>
    </row>
    <row r="16793" spans="64:64">
      <c r="BL16793" s="69"/>
    </row>
    <row r="16794" spans="64:64">
      <c r="BL16794" s="69"/>
    </row>
    <row r="16795" spans="64:64">
      <c r="BL16795" s="69"/>
    </row>
    <row r="16796" spans="64:64">
      <c r="BL16796" s="69"/>
    </row>
    <row r="16797" spans="64:64">
      <c r="BL16797" s="69"/>
    </row>
    <row r="16798" spans="64:64">
      <c r="BL16798" s="69"/>
    </row>
    <row r="16799" spans="64:64">
      <c r="BL16799" s="69"/>
    </row>
    <row r="16800" spans="64:64">
      <c r="BL16800" s="69"/>
    </row>
    <row r="16801" spans="64:64">
      <c r="BL16801" s="69"/>
    </row>
    <row r="16802" spans="64:64">
      <c r="BL16802" s="69"/>
    </row>
    <row r="16803" spans="64:64">
      <c r="BL16803" s="69"/>
    </row>
    <row r="16804" spans="64:64">
      <c r="BL16804" s="69"/>
    </row>
    <row r="16805" spans="64:64">
      <c r="BL16805" s="69"/>
    </row>
    <row r="16806" spans="64:64">
      <c r="BL16806" s="69"/>
    </row>
    <row r="16807" spans="64:64">
      <c r="BL16807" s="69"/>
    </row>
    <row r="16808" spans="64:64">
      <c r="BL16808" s="69"/>
    </row>
    <row r="16809" spans="64:64">
      <c r="BL16809" s="69"/>
    </row>
    <row r="16810" spans="64:64">
      <c r="BL16810" s="69"/>
    </row>
    <row r="16811" spans="64:64">
      <c r="BL16811" s="69"/>
    </row>
    <row r="16812" spans="64:64">
      <c r="BL16812" s="69"/>
    </row>
    <row r="16813" spans="64:64">
      <c r="BL16813" s="69"/>
    </row>
    <row r="16814" spans="64:64">
      <c r="BL16814" s="69"/>
    </row>
    <row r="16815" spans="64:64">
      <c r="BL16815" s="69"/>
    </row>
    <row r="16816" spans="64:64">
      <c r="BL16816" s="69"/>
    </row>
    <row r="16817" spans="64:64">
      <c r="BL16817" s="69"/>
    </row>
    <row r="16818" spans="64:64">
      <c r="BL16818" s="69"/>
    </row>
    <row r="16819" spans="64:64">
      <c r="BL16819" s="69"/>
    </row>
    <row r="16820" spans="64:64">
      <c r="BL16820" s="69"/>
    </row>
    <row r="16821" spans="64:64">
      <c r="BL16821" s="69"/>
    </row>
    <row r="16822" spans="64:64">
      <c r="BL16822" s="69"/>
    </row>
    <row r="16823" spans="64:64">
      <c r="BL16823" s="69"/>
    </row>
    <row r="16824" spans="64:64">
      <c r="BL16824" s="69"/>
    </row>
    <row r="16825" spans="64:64">
      <c r="BL16825" s="69"/>
    </row>
    <row r="16826" spans="64:64">
      <c r="BL16826" s="69"/>
    </row>
    <row r="16827" spans="64:64">
      <c r="BL16827" s="69"/>
    </row>
    <row r="16828" spans="64:64">
      <c r="BL16828" s="69"/>
    </row>
    <row r="16829" spans="64:64">
      <c r="BL16829" s="69"/>
    </row>
    <row r="16830" spans="64:64">
      <c r="BL16830" s="69"/>
    </row>
    <row r="16831" spans="64:64">
      <c r="BL16831" s="69"/>
    </row>
    <row r="16832" spans="64:64">
      <c r="BL16832" s="69"/>
    </row>
    <row r="16833" spans="64:64">
      <c r="BL16833" s="69"/>
    </row>
    <row r="16834" spans="64:64">
      <c r="BL16834" s="69"/>
    </row>
    <row r="16835" spans="64:64">
      <c r="BL16835" s="69"/>
    </row>
    <row r="16836" spans="64:64">
      <c r="BL16836" s="69"/>
    </row>
    <row r="16837" spans="64:64">
      <c r="BL16837" s="69"/>
    </row>
    <row r="16838" spans="64:64">
      <c r="BL16838" s="69"/>
    </row>
    <row r="16839" spans="64:64">
      <c r="BL16839" s="69"/>
    </row>
    <row r="16840" spans="64:64">
      <c r="BL16840" s="69"/>
    </row>
    <row r="16841" spans="64:64">
      <c r="BL16841" s="69"/>
    </row>
    <row r="16842" spans="64:64">
      <c r="BL16842" s="69"/>
    </row>
    <row r="16843" spans="64:64">
      <c r="BL16843" s="69"/>
    </row>
    <row r="16844" spans="64:64">
      <c r="BL16844" s="69"/>
    </row>
    <row r="16845" spans="64:64">
      <c r="BL16845" s="69"/>
    </row>
    <row r="16846" spans="64:64">
      <c r="BL16846" s="69"/>
    </row>
    <row r="16847" spans="64:64">
      <c r="BL16847" s="69"/>
    </row>
    <row r="16848" spans="64:64">
      <c r="BL16848" s="69"/>
    </row>
    <row r="16849" spans="64:64">
      <c r="BL16849" s="69"/>
    </row>
    <row r="16850" spans="64:64">
      <c r="BL16850" s="69"/>
    </row>
    <row r="16851" spans="64:64">
      <c r="BL16851" s="69"/>
    </row>
    <row r="16852" spans="64:64">
      <c r="BL16852" s="69"/>
    </row>
    <row r="16853" spans="64:64">
      <c r="BL16853" s="69"/>
    </row>
    <row r="16854" spans="64:64">
      <c r="BL16854" s="69"/>
    </row>
    <row r="16855" spans="64:64">
      <c r="BL16855" s="69"/>
    </row>
    <row r="16856" spans="64:64">
      <c r="BL16856" s="69"/>
    </row>
    <row r="16857" spans="64:64">
      <c r="BL16857" s="69"/>
    </row>
    <row r="16858" spans="64:64">
      <c r="BL16858" s="69"/>
    </row>
    <row r="16859" spans="64:64">
      <c r="BL16859" s="69"/>
    </row>
    <row r="16860" spans="64:64">
      <c r="BL16860" s="69"/>
    </row>
    <row r="16861" spans="64:64">
      <c r="BL16861" s="69"/>
    </row>
    <row r="16862" spans="64:64">
      <c r="BL16862" s="69"/>
    </row>
    <row r="16863" spans="64:64">
      <c r="BL16863" s="69"/>
    </row>
    <row r="16864" spans="64:64">
      <c r="BL16864" s="69"/>
    </row>
    <row r="16865" spans="64:64">
      <c r="BL16865" s="69"/>
    </row>
    <row r="16866" spans="64:64">
      <c r="BL16866" s="69"/>
    </row>
    <row r="16867" spans="64:64">
      <c r="BL16867" s="69"/>
    </row>
    <row r="16868" spans="64:64">
      <c r="BL16868" s="69"/>
    </row>
    <row r="16869" spans="64:64">
      <c r="BL16869" s="69"/>
    </row>
    <row r="16870" spans="64:64">
      <c r="BL16870" s="69"/>
    </row>
    <row r="16871" spans="64:64">
      <c r="BL16871" s="69"/>
    </row>
    <row r="16872" spans="64:64">
      <c r="BL16872" s="69"/>
    </row>
    <row r="16873" spans="64:64">
      <c r="BL16873" s="69"/>
    </row>
    <row r="16874" spans="64:64">
      <c r="BL16874" s="69"/>
    </row>
    <row r="16875" spans="64:64">
      <c r="BL16875" s="69"/>
    </row>
    <row r="16876" spans="64:64">
      <c r="BL16876" s="69"/>
    </row>
    <row r="16877" spans="64:64">
      <c r="BL16877" s="69"/>
    </row>
    <row r="16878" spans="64:64">
      <c r="BL16878" s="69"/>
    </row>
    <row r="16879" spans="64:64">
      <c r="BL16879" s="69"/>
    </row>
    <row r="16880" spans="64:64">
      <c r="BL16880" s="69"/>
    </row>
    <row r="16881" spans="64:64">
      <c r="BL16881" s="69"/>
    </row>
    <row r="16882" spans="64:64">
      <c r="BL16882" s="69"/>
    </row>
    <row r="16883" spans="64:64">
      <c r="BL16883" s="69"/>
    </row>
    <row r="16884" spans="64:64">
      <c r="BL16884" s="69"/>
    </row>
    <row r="16885" spans="64:64">
      <c r="BL16885" s="69"/>
    </row>
    <row r="16886" spans="64:64">
      <c r="BL16886" s="69"/>
    </row>
    <row r="16887" spans="64:64">
      <c r="BL16887" s="69"/>
    </row>
    <row r="16888" spans="64:64">
      <c r="BL16888" s="69"/>
    </row>
    <row r="16889" spans="64:64">
      <c r="BL16889" s="69"/>
    </row>
    <row r="16890" spans="64:64">
      <c r="BL16890" s="69"/>
    </row>
    <row r="16891" spans="64:64">
      <c r="BL16891" s="69"/>
    </row>
    <row r="16892" spans="64:64">
      <c r="BL16892" s="69"/>
    </row>
    <row r="16893" spans="64:64">
      <c r="BL16893" s="69"/>
    </row>
    <row r="16894" spans="64:64">
      <c r="BL16894" s="69"/>
    </row>
    <row r="16895" spans="64:64">
      <c r="BL16895" s="69"/>
    </row>
    <row r="16896" spans="64:64">
      <c r="BL16896" s="69"/>
    </row>
    <row r="16897" spans="64:64">
      <c r="BL16897" s="69"/>
    </row>
    <row r="16898" spans="64:64">
      <c r="BL16898" s="69"/>
    </row>
    <row r="16899" spans="64:64">
      <c r="BL16899" s="69"/>
    </row>
    <row r="16900" spans="64:64">
      <c r="BL16900" s="69"/>
    </row>
    <row r="16901" spans="64:64">
      <c r="BL16901" s="69"/>
    </row>
    <row r="16902" spans="64:64">
      <c r="BL16902" s="69"/>
    </row>
    <row r="16903" spans="64:64">
      <c r="BL16903" s="69"/>
    </row>
    <row r="16904" spans="64:64">
      <c r="BL16904" s="69"/>
    </row>
    <row r="16905" spans="64:64">
      <c r="BL16905" s="69"/>
    </row>
    <row r="16906" spans="64:64">
      <c r="BL16906" s="69"/>
    </row>
    <row r="16907" spans="64:64">
      <c r="BL16907" s="69"/>
    </row>
    <row r="16908" spans="64:64">
      <c r="BL16908" s="69"/>
    </row>
    <row r="16909" spans="64:64">
      <c r="BL16909" s="69"/>
    </row>
    <row r="16910" spans="64:64">
      <c r="BL16910" s="69"/>
    </row>
    <row r="16911" spans="64:64">
      <c r="BL16911" s="69"/>
    </row>
    <row r="16912" spans="64:64">
      <c r="BL16912" s="69"/>
    </row>
    <row r="16913" spans="64:64">
      <c r="BL16913" s="69"/>
    </row>
    <row r="16914" spans="64:64">
      <c r="BL16914" s="69"/>
    </row>
    <row r="16915" spans="64:64">
      <c r="BL16915" s="69"/>
    </row>
    <row r="16916" spans="64:64">
      <c r="BL16916" s="69"/>
    </row>
    <row r="16917" spans="64:64">
      <c r="BL16917" s="69"/>
    </row>
    <row r="16918" spans="64:64">
      <c r="BL16918" s="69"/>
    </row>
    <row r="16919" spans="64:64">
      <c r="BL16919" s="69"/>
    </row>
    <row r="16920" spans="64:64">
      <c r="BL16920" s="69"/>
    </row>
    <row r="16921" spans="64:64">
      <c r="BL16921" s="69"/>
    </row>
    <row r="16922" spans="64:64">
      <c r="BL16922" s="69"/>
    </row>
    <row r="16923" spans="64:64">
      <c r="BL16923" s="69"/>
    </row>
    <row r="16924" spans="64:64">
      <c r="BL16924" s="69"/>
    </row>
    <row r="16925" spans="64:64">
      <c r="BL16925" s="69"/>
    </row>
    <row r="16926" spans="64:64">
      <c r="BL16926" s="69"/>
    </row>
    <row r="16927" spans="64:64">
      <c r="BL16927" s="69"/>
    </row>
    <row r="16928" spans="64:64">
      <c r="BL16928" s="69"/>
    </row>
    <row r="16929" spans="64:64">
      <c r="BL16929" s="69"/>
    </row>
    <row r="16930" spans="64:64">
      <c r="BL16930" s="69"/>
    </row>
    <row r="16931" spans="64:64">
      <c r="BL16931" s="69"/>
    </row>
    <row r="16932" spans="64:64">
      <c r="BL16932" s="69"/>
    </row>
    <row r="16933" spans="64:64">
      <c r="BL16933" s="69"/>
    </row>
    <row r="16934" spans="64:64">
      <c r="BL16934" s="69"/>
    </row>
    <row r="16935" spans="64:64">
      <c r="BL16935" s="69"/>
    </row>
    <row r="16936" spans="64:64">
      <c r="BL16936" s="69"/>
    </row>
    <row r="16937" spans="64:64">
      <c r="BL16937" s="69"/>
    </row>
    <row r="16938" spans="64:64">
      <c r="BL16938" s="69"/>
    </row>
    <row r="16939" spans="64:64">
      <c r="BL16939" s="69"/>
    </row>
    <row r="16940" spans="64:64">
      <c r="BL16940" s="69"/>
    </row>
    <row r="16941" spans="64:64">
      <c r="BL16941" s="69"/>
    </row>
    <row r="16942" spans="64:64">
      <c r="BL16942" s="69"/>
    </row>
    <row r="16943" spans="64:64">
      <c r="BL16943" s="69"/>
    </row>
    <row r="16944" spans="64:64">
      <c r="BL16944" s="69"/>
    </row>
    <row r="16945" spans="64:64">
      <c r="BL16945" s="69"/>
    </row>
    <row r="16946" spans="64:64">
      <c r="BL16946" s="69"/>
    </row>
    <row r="16947" spans="64:64">
      <c r="BL16947" s="69"/>
    </row>
    <row r="16948" spans="64:64">
      <c r="BL16948" s="69"/>
    </row>
    <row r="16949" spans="64:64">
      <c r="BL16949" s="69"/>
    </row>
    <row r="16950" spans="64:64">
      <c r="BL16950" s="69"/>
    </row>
    <row r="16951" spans="64:64">
      <c r="BL16951" s="69"/>
    </row>
    <row r="16952" spans="64:64">
      <c r="BL16952" s="69"/>
    </row>
    <row r="16953" spans="64:64">
      <c r="BL16953" s="69"/>
    </row>
    <row r="16954" spans="64:64">
      <c r="BL16954" s="69"/>
    </row>
    <row r="16955" spans="64:64">
      <c r="BL16955" s="69"/>
    </row>
    <row r="16956" spans="64:64">
      <c r="BL16956" s="69"/>
    </row>
    <row r="16957" spans="64:64">
      <c r="BL16957" s="69"/>
    </row>
    <row r="16958" spans="64:64">
      <c r="BL16958" s="69"/>
    </row>
    <row r="16959" spans="64:64">
      <c r="BL16959" s="69"/>
    </row>
    <row r="16960" spans="64:64">
      <c r="BL16960" s="69"/>
    </row>
    <row r="16961" spans="64:64">
      <c r="BL16961" s="69"/>
    </row>
    <row r="16962" spans="64:64">
      <c r="BL16962" s="69"/>
    </row>
    <row r="16963" spans="64:64">
      <c r="BL16963" s="69"/>
    </row>
    <row r="16964" spans="64:64">
      <c r="BL16964" s="69"/>
    </row>
    <row r="16965" spans="64:64">
      <c r="BL16965" s="69"/>
    </row>
    <row r="16966" spans="64:64">
      <c r="BL16966" s="69"/>
    </row>
    <row r="16967" spans="64:64">
      <c r="BL16967" s="69"/>
    </row>
    <row r="16968" spans="64:64">
      <c r="BL16968" s="69"/>
    </row>
    <row r="16969" spans="64:64">
      <c r="BL16969" s="69"/>
    </row>
    <row r="16970" spans="64:64">
      <c r="BL16970" s="69"/>
    </row>
    <row r="16971" spans="64:64">
      <c r="BL16971" s="69"/>
    </row>
    <row r="16972" spans="64:64">
      <c r="BL16972" s="69"/>
    </row>
    <row r="16973" spans="64:64">
      <c r="BL16973" s="69"/>
    </row>
    <row r="16974" spans="64:64">
      <c r="BL16974" s="69"/>
    </row>
    <row r="16975" spans="64:64">
      <c r="BL16975" s="69"/>
    </row>
    <row r="16976" spans="64:64">
      <c r="BL16976" s="69"/>
    </row>
    <row r="16977" spans="64:64">
      <c r="BL16977" s="69"/>
    </row>
    <row r="16978" spans="64:64">
      <c r="BL16978" s="69"/>
    </row>
    <row r="16979" spans="64:64">
      <c r="BL16979" s="69"/>
    </row>
    <row r="16980" spans="64:64">
      <c r="BL16980" s="69"/>
    </row>
    <row r="16981" spans="64:64">
      <c r="BL16981" s="69"/>
    </row>
    <row r="16982" spans="64:64">
      <c r="BL16982" s="69"/>
    </row>
    <row r="16983" spans="64:64">
      <c r="BL16983" s="69"/>
    </row>
    <row r="16984" spans="64:64">
      <c r="BL16984" s="69"/>
    </row>
    <row r="16985" spans="64:64">
      <c r="BL16985" s="69"/>
    </row>
    <row r="16986" spans="64:64">
      <c r="BL16986" s="69"/>
    </row>
    <row r="16987" spans="64:64">
      <c r="BL16987" s="69"/>
    </row>
    <row r="16988" spans="64:64">
      <c r="BL16988" s="69"/>
    </row>
    <row r="16989" spans="64:64">
      <c r="BL16989" s="69"/>
    </row>
    <row r="16990" spans="64:64">
      <c r="BL16990" s="69"/>
    </row>
    <row r="16991" spans="64:64">
      <c r="BL16991" s="69"/>
    </row>
    <row r="16992" spans="64:64">
      <c r="BL16992" s="69"/>
    </row>
    <row r="16993" spans="64:64">
      <c r="BL16993" s="69"/>
    </row>
    <row r="16994" spans="64:64">
      <c r="BL16994" s="69"/>
    </row>
    <row r="16995" spans="64:64">
      <c r="BL16995" s="69"/>
    </row>
    <row r="16996" spans="64:64">
      <c r="BL16996" s="69"/>
    </row>
    <row r="16997" spans="64:64">
      <c r="BL16997" s="69"/>
    </row>
    <row r="16998" spans="64:64">
      <c r="BL16998" s="69"/>
    </row>
    <row r="16999" spans="64:64">
      <c r="BL16999" s="69"/>
    </row>
    <row r="17000" spans="64:64">
      <c r="BL17000" s="69"/>
    </row>
    <row r="17001" spans="64:64">
      <c r="BL17001" s="69"/>
    </row>
    <row r="17002" spans="64:64">
      <c r="BL17002" s="69"/>
    </row>
    <row r="17003" spans="64:64">
      <c r="BL17003" s="69"/>
    </row>
    <row r="17004" spans="64:64">
      <c r="BL17004" s="69"/>
    </row>
    <row r="17005" spans="64:64">
      <c r="BL17005" s="69"/>
    </row>
    <row r="17006" spans="64:64">
      <c r="BL17006" s="69"/>
    </row>
    <row r="17007" spans="64:64">
      <c r="BL17007" s="69"/>
    </row>
    <row r="17008" spans="64:64">
      <c r="BL17008" s="69"/>
    </row>
    <row r="17009" spans="64:64">
      <c r="BL17009" s="69"/>
    </row>
    <row r="17010" spans="64:64">
      <c r="BL17010" s="69"/>
    </row>
    <row r="17011" spans="64:64">
      <c r="BL17011" s="69"/>
    </row>
    <row r="17012" spans="64:64">
      <c r="BL17012" s="69"/>
    </row>
    <row r="17013" spans="64:64">
      <c r="BL17013" s="69"/>
    </row>
    <row r="17014" spans="64:64">
      <c r="BL17014" s="69"/>
    </row>
    <row r="17015" spans="64:64">
      <c r="BL17015" s="69"/>
    </row>
    <row r="17016" spans="64:64">
      <c r="BL17016" s="69"/>
    </row>
    <row r="17017" spans="64:64">
      <c r="BL17017" s="69"/>
    </row>
    <row r="17018" spans="64:64">
      <c r="BL17018" s="69"/>
    </row>
    <row r="17019" spans="64:64">
      <c r="BL17019" s="69"/>
    </row>
    <row r="17020" spans="64:64">
      <c r="BL17020" s="69"/>
    </row>
    <row r="17021" spans="64:64">
      <c r="BL17021" s="69"/>
    </row>
    <row r="17022" spans="64:64">
      <c r="BL17022" s="69"/>
    </row>
    <row r="17023" spans="64:64">
      <c r="BL17023" s="69"/>
    </row>
    <row r="17024" spans="64:64">
      <c r="BL17024" s="69"/>
    </row>
    <row r="17025" spans="64:64">
      <c r="BL17025" s="69"/>
    </row>
    <row r="17026" spans="64:64">
      <c r="BL17026" s="69"/>
    </row>
    <row r="17027" spans="64:64">
      <c r="BL17027" s="69"/>
    </row>
    <row r="17028" spans="64:64">
      <c r="BL17028" s="69"/>
    </row>
    <row r="17029" spans="64:64">
      <c r="BL17029" s="69"/>
    </row>
    <row r="17030" spans="64:64">
      <c r="BL17030" s="69"/>
    </row>
    <row r="17031" spans="64:64">
      <c r="BL17031" s="69"/>
    </row>
    <row r="17032" spans="64:64">
      <c r="BL17032" s="69"/>
    </row>
    <row r="17033" spans="64:64">
      <c r="BL17033" s="69"/>
    </row>
    <row r="17034" spans="64:64">
      <c r="BL17034" s="69"/>
    </row>
    <row r="17035" spans="64:64">
      <c r="BL17035" s="69"/>
    </row>
    <row r="17036" spans="64:64">
      <c r="BL17036" s="69"/>
    </row>
    <row r="17037" spans="64:64">
      <c r="BL17037" s="69"/>
    </row>
    <row r="17038" spans="64:64">
      <c r="BL17038" s="69"/>
    </row>
    <row r="17039" spans="64:64">
      <c r="BL17039" s="69"/>
    </row>
    <row r="17040" spans="64:64">
      <c r="BL17040" s="69"/>
    </row>
    <row r="17041" spans="64:64">
      <c r="BL17041" s="69"/>
    </row>
    <row r="17042" spans="64:64">
      <c r="BL17042" s="69"/>
    </row>
    <row r="17043" spans="64:64">
      <c r="BL17043" s="69"/>
    </row>
    <row r="17044" spans="64:64">
      <c r="BL17044" s="69"/>
    </row>
    <row r="17045" spans="64:64">
      <c r="BL17045" s="69"/>
    </row>
    <row r="17046" spans="64:64">
      <c r="BL17046" s="69"/>
    </row>
    <row r="17047" spans="64:64">
      <c r="BL17047" s="69"/>
    </row>
    <row r="17048" spans="64:64">
      <c r="BL17048" s="69"/>
    </row>
    <row r="17049" spans="64:64">
      <c r="BL17049" s="69"/>
    </row>
    <row r="17050" spans="64:64">
      <c r="BL17050" s="69"/>
    </row>
    <row r="17051" spans="64:64">
      <c r="BL17051" s="69"/>
    </row>
    <row r="17052" spans="64:64">
      <c r="BL17052" s="69"/>
    </row>
    <row r="17053" spans="64:64">
      <c r="BL17053" s="69"/>
    </row>
    <row r="17054" spans="64:64">
      <c r="BL17054" s="69"/>
    </row>
    <row r="17055" spans="64:64">
      <c r="BL17055" s="69"/>
    </row>
    <row r="17056" spans="64:64">
      <c r="BL17056" s="69"/>
    </row>
    <row r="17057" spans="64:64">
      <c r="BL17057" s="69"/>
    </row>
    <row r="17058" spans="64:64">
      <c r="BL17058" s="69"/>
    </row>
    <row r="17059" spans="64:64">
      <c r="BL17059" s="69"/>
    </row>
    <row r="17060" spans="64:64">
      <c r="BL17060" s="69"/>
    </row>
    <row r="17061" spans="64:64">
      <c r="BL17061" s="69"/>
    </row>
    <row r="17062" spans="64:64">
      <c r="BL17062" s="69"/>
    </row>
    <row r="17063" spans="64:64">
      <c r="BL17063" s="69"/>
    </row>
    <row r="17064" spans="64:64">
      <c r="BL17064" s="69"/>
    </row>
    <row r="17065" spans="64:64">
      <c r="BL17065" s="69"/>
    </row>
    <row r="17066" spans="64:64">
      <c r="BL17066" s="69"/>
    </row>
    <row r="17067" spans="64:64">
      <c r="BL17067" s="69"/>
    </row>
    <row r="17068" spans="64:64">
      <c r="BL17068" s="69"/>
    </row>
    <row r="17069" spans="64:64">
      <c r="BL17069" s="69"/>
    </row>
    <row r="17070" spans="64:64">
      <c r="BL17070" s="69"/>
    </row>
    <row r="17071" spans="64:64">
      <c r="BL17071" s="69"/>
    </row>
    <row r="17072" spans="64:64">
      <c r="BL17072" s="69"/>
    </row>
    <row r="17073" spans="64:64">
      <c r="BL17073" s="69"/>
    </row>
    <row r="17074" spans="64:64">
      <c r="BL17074" s="69"/>
    </row>
    <row r="17075" spans="64:64">
      <c r="BL17075" s="69"/>
    </row>
    <row r="17076" spans="64:64">
      <c r="BL17076" s="69"/>
    </row>
    <row r="17077" spans="64:64">
      <c r="BL17077" s="69"/>
    </row>
    <row r="17078" spans="64:64">
      <c r="BL17078" s="69"/>
    </row>
    <row r="17079" spans="64:64">
      <c r="BL17079" s="69"/>
    </row>
    <row r="17080" spans="64:64">
      <c r="BL17080" s="69"/>
    </row>
    <row r="17081" spans="64:64">
      <c r="BL17081" s="69"/>
    </row>
    <row r="17082" spans="64:64">
      <c r="BL17082" s="69"/>
    </row>
    <row r="17083" spans="64:64">
      <c r="BL17083" s="69"/>
    </row>
    <row r="17084" spans="64:64">
      <c r="BL17084" s="69"/>
    </row>
    <row r="17085" spans="64:64">
      <c r="BL17085" s="69"/>
    </row>
    <row r="17086" spans="64:64">
      <c r="BL17086" s="69"/>
    </row>
    <row r="17087" spans="64:64">
      <c r="BL17087" s="69"/>
    </row>
    <row r="17088" spans="64:64">
      <c r="BL17088" s="69"/>
    </row>
    <row r="17089" spans="64:64">
      <c r="BL17089" s="69"/>
    </row>
    <row r="17090" spans="64:64">
      <c r="BL17090" s="69"/>
    </row>
    <row r="17091" spans="64:64">
      <c r="BL17091" s="69"/>
    </row>
    <row r="17092" spans="64:64">
      <c r="BL17092" s="69"/>
    </row>
    <row r="17093" spans="64:64">
      <c r="BL17093" s="69"/>
    </row>
    <row r="17094" spans="64:64">
      <c r="BL17094" s="69"/>
    </row>
    <row r="17095" spans="64:64">
      <c r="BL17095" s="69"/>
    </row>
    <row r="17096" spans="64:64">
      <c r="BL17096" s="69"/>
    </row>
    <row r="17097" spans="64:64">
      <c r="BL17097" s="69"/>
    </row>
    <row r="17098" spans="64:64">
      <c r="BL17098" s="69"/>
    </row>
    <row r="17099" spans="64:64">
      <c r="BL17099" s="69"/>
    </row>
    <row r="17100" spans="64:64">
      <c r="BL17100" s="69"/>
    </row>
    <row r="17101" spans="64:64">
      <c r="BL17101" s="69"/>
    </row>
    <row r="17102" spans="64:64">
      <c r="BL17102" s="69"/>
    </row>
    <row r="17103" spans="64:64">
      <c r="BL17103" s="69"/>
    </row>
    <row r="17104" spans="64:64">
      <c r="BL17104" s="69"/>
    </row>
    <row r="17105" spans="64:64">
      <c r="BL17105" s="69"/>
    </row>
    <row r="17106" spans="64:64">
      <c r="BL17106" s="69"/>
    </row>
    <row r="17107" spans="64:64">
      <c r="BL17107" s="69"/>
    </row>
    <row r="17108" spans="64:64">
      <c r="BL17108" s="69"/>
    </row>
    <row r="17109" spans="64:64">
      <c r="BL17109" s="69"/>
    </row>
    <row r="17110" spans="64:64">
      <c r="BL17110" s="69"/>
    </row>
    <row r="17111" spans="64:64">
      <c r="BL17111" s="69"/>
    </row>
    <row r="17112" spans="64:64">
      <c r="BL17112" s="69"/>
    </row>
    <row r="17113" spans="64:64">
      <c r="BL17113" s="69"/>
    </row>
    <row r="17114" spans="64:64">
      <c r="BL17114" s="69"/>
    </row>
    <row r="17115" spans="64:64">
      <c r="BL17115" s="69"/>
    </row>
    <row r="17116" spans="64:64">
      <c r="BL17116" s="69"/>
    </row>
    <row r="17117" spans="64:64">
      <c r="BL17117" s="69"/>
    </row>
    <row r="17118" spans="64:64">
      <c r="BL17118" s="69"/>
    </row>
    <row r="17119" spans="64:64">
      <c r="BL17119" s="69"/>
    </row>
    <row r="17120" spans="64:64">
      <c r="BL17120" s="69"/>
    </row>
    <row r="17121" spans="64:64">
      <c r="BL17121" s="69"/>
    </row>
    <row r="17122" spans="64:64">
      <c r="BL17122" s="69"/>
    </row>
    <row r="17123" spans="64:64">
      <c r="BL17123" s="69"/>
    </row>
    <row r="17124" spans="64:64">
      <c r="BL17124" s="69"/>
    </row>
    <row r="17125" spans="64:64">
      <c r="BL17125" s="69"/>
    </row>
    <row r="17126" spans="64:64">
      <c r="BL17126" s="69"/>
    </row>
    <row r="17127" spans="64:64">
      <c r="BL17127" s="69"/>
    </row>
    <row r="17128" spans="64:64">
      <c r="BL17128" s="69"/>
    </row>
    <row r="17129" spans="64:64">
      <c r="BL17129" s="69"/>
    </row>
    <row r="17130" spans="64:64">
      <c r="BL17130" s="69"/>
    </row>
    <row r="17131" spans="64:64">
      <c r="BL17131" s="69"/>
    </row>
    <row r="17132" spans="64:64">
      <c r="BL17132" s="69"/>
    </row>
    <row r="17133" spans="64:64">
      <c r="BL17133" s="69"/>
    </row>
    <row r="17134" spans="64:64">
      <c r="BL17134" s="69"/>
    </row>
    <row r="17135" spans="64:64">
      <c r="BL17135" s="69"/>
    </row>
    <row r="17136" spans="64:64">
      <c r="BL17136" s="69"/>
    </row>
    <row r="17137" spans="64:64">
      <c r="BL17137" s="69"/>
    </row>
    <row r="17138" spans="64:64">
      <c r="BL17138" s="69"/>
    </row>
    <row r="17139" spans="64:64">
      <c r="BL17139" s="69"/>
    </row>
    <row r="17140" spans="64:64">
      <c r="BL17140" s="69"/>
    </row>
    <row r="17141" spans="64:64">
      <c r="BL17141" s="69"/>
    </row>
    <row r="17142" spans="64:64">
      <c r="BL17142" s="69"/>
    </row>
    <row r="17143" spans="64:64">
      <c r="BL17143" s="69"/>
    </row>
    <row r="17144" spans="64:64">
      <c r="BL17144" s="69"/>
    </row>
    <row r="17145" spans="64:64">
      <c r="BL17145" s="69"/>
    </row>
    <row r="17146" spans="64:64">
      <c r="BL17146" s="69"/>
    </row>
    <row r="17147" spans="64:64">
      <c r="BL17147" s="69"/>
    </row>
    <row r="17148" spans="64:64">
      <c r="BL17148" s="69"/>
    </row>
    <row r="17149" spans="64:64">
      <c r="BL17149" s="69"/>
    </row>
    <row r="17150" spans="64:64">
      <c r="BL17150" s="69"/>
    </row>
    <row r="17151" spans="64:64">
      <c r="BL17151" s="69"/>
    </row>
    <row r="17152" spans="64:64">
      <c r="BL17152" s="69"/>
    </row>
    <row r="17153" spans="64:64">
      <c r="BL17153" s="69"/>
    </row>
    <row r="17154" spans="64:64">
      <c r="BL17154" s="69"/>
    </row>
    <row r="17155" spans="64:64">
      <c r="BL17155" s="69"/>
    </row>
    <row r="17156" spans="64:64">
      <c r="BL17156" s="69"/>
    </row>
    <row r="17157" spans="64:64">
      <c r="BL17157" s="69"/>
    </row>
    <row r="17158" spans="64:64">
      <c r="BL17158" s="69"/>
    </row>
    <row r="17159" spans="64:64">
      <c r="BL17159" s="69"/>
    </row>
    <row r="17160" spans="64:64">
      <c r="BL17160" s="69"/>
    </row>
    <row r="17161" spans="64:64">
      <c r="BL17161" s="69"/>
    </row>
    <row r="17162" spans="64:64">
      <c r="BL17162" s="69"/>
    </row>
    <row r="17163" spans="64:64">
      <c r="BL17163" s="69"/>
    </row>
    <row r="17164" spans="64:64">
      <c r="BL17164" s="69"/>
    </row>
    <row r="17165" spans="64:64">
      <c r="BL17165" s="69"/>
    </row>
    <row r="17166" spans="64:64">
      <c r="BL17166" s="69"/>
    </row>
    <row r="17167" spans="64:64">
      <c r="BL17167" s="69"/>
    </row>
    <row r="17168" spans="64:64">
      <c r="BL17168" s="69"/>
    </row>
    <row r="17169" spans="64:64">
      <c r="BL17169" s="69"/>
    </row>
    <row r="17170" spans="64:64">
      <c r="BL17170" s="69"/>
    </row>
    <row r="17171" spans="64:64">
      <c r="BL17171" s="69"/>
    </row>
    <row r="17172" spans="64:64">
      <c r="BL17172" s="69"/>
    </row>
    <row r="17173" spans="64:64">
      <c r="BL17173" s="69"/>
    </row>
    <row r="17174" spans="64:64">
      <c r="BL17174" s="69"/>
    </row>
    <row r="17175" spans="64:64">
      <c r="BL17175" s="69"/>
    </row>
    <row r="17176" spans="64:64">
      <c r="BL17176" s="69"/>
    </row>
    <row r="17177" spans="64:64">
      <c r="BL17177" s="69"/>
    </row>
    <row r="17178" spans="64:64">
      <c r="BL17178" s="69"/>
    </row>
    <row r="17179" spans="64:64">
      <c r="BL17179" s="69"/>
    </row>
    <row r="17180" spans="64:64">
      <c r="BL17180" s="69"/>
    </row>
    <row r="17181" spans="64:64">
      <c r="BL17181" s="69"/>
    </row>
    <row r="17182" spans="64:64">
      <c r="BL17182" s="69"/>
    </row>
    <row r="17183" spans="64:64">
      <c r="BL17183" s="69"/>
    </row>
    <row r="17184" spans="64:64">
      <c r="BL17184" s="69"/>
    </row>
    <row r="17185" spans="64:64">
      <c r="BL17185" s="69"/>
    </row>
    <row r="17186" spans="64:64">
      <c r="BL17186" s="69"/>
    </row>
    <row r="17187" spans="64:64">
      <c r="BL17187" s="69"/>
    </row>
    <row r="17188" spans="64:64">
      <c r="BL17188" s="69"/>
    </row>
    <row r="17189" spans="64:64">
      <c r="BL17189" s="69"/>
    </row>
    <row r="17190" spans="64:64">
      <c r="BL17190" s="69"/>
    </row>
    <row r="17191" spans="64:64">
      <c r="BL17191" s="69"/>
    </row>
    <row r="17192" spans="64:64">
      <c r="BL17192" s="69"/>
    </row>
    <row r="17193" spans="64:64">
      <c r="BL17193" s="69"/>
    </row>
    <row r="17194" spans="64:64">
      <c r="BL17194" s="69"/>
    </row>
    <row r="17195" spans="64:64">
      <c r="BL17195" s="69"/>
    </row>
    <row r="17196" spans="64:64">
      <c r="BL17196" s="69"/>
    </row>
    <row r="17197" spans="64:64">
      <c r="BL17197" s="69"/>
    </row>
    <row r="17198" spans="64:64">
      <c r="BL17198" s="69"/>
    </row>
    <row r="17199" spans="64:64">
      <c r="BL17199" s="69"/>
    </row>
    <row r="17200" spans="64:64">
      <c r="BL17200" s="69"/>
    </row>
    <row r="17201" spans="64:64">
      <c r="BL17201" s="69"/>
    </row>
    <row r="17202" spans="64:64">
      <c r="BL17202" s="69"/>
    </row>
    <row r="17203" spans="64:64">
      <c r="BL17203" s="69"/>
    </row>
    <row r="17204" spans="64:64">
      <c r="BL17204" s="69"/>
    </row>
    <row r="17205" spans="64:64">
      <c r="BL17205" s="69"/>
    </row>
    <row r="17206" spans="64:64">
      <c r="BL17206" s="69"/>
    </row>
    <row r="17207" spans="64:64">
      <c r="BL17207" s="69"/>
    </row>
    <row r="17208" spans="64:64">
      <c r="BL17208" s="69"/>
    </row>
    <row r="17209" spans="64:64">
      <c r="BL17209" s="69"/>
    </row>
    <row r="17210" spans="64:64">
      <c r="BL17210" s="69"/>
    </row>
    <row r="17211" spans="64:64">
      <c r="BL17211" s="69"/>
    </row>
    <row r="17212" spans="64:64">
      <c r="BL17212" s="69"/>
    </row>
    <row r="17213" spans="64:64">
      <c r="BL17213" s="69"/>
    </row>
    <row r="17214" spans="64:64">
      <c r="BL17214" s="69"/>
    </row>
    <row r="17215" spans="64:64">
      <c r="BL17215" s="69"/>
    </row>
    <row r="17216" spans="64:64">
      <c r="BL17216" s="69"/>
    </row>
    <row r="17217" spans="64:64">
      <c r="BL17217" s="69"/>
    </row>
    <row r="17218" spans="64:64">
      <c r="BL17218" s="69"/>
    </row>
    <row r="17219" spans="64:64">
      <c r="BL17219" s="69"/>
    </row>
    <row r="17220" spans="64:64">
      <c r="BL17220" s="69"/>
    </row>
    <row r="17221" spans="64:64">
      <c r="BL17221" s="69"/>
    </row>
    <row r="17222" spans="64:64">
      <c r="BL17222" s="69"/>
    </row>
    <row r="17223" spans="64:64">
      <c r="BL17223" s="69"/>
    </row>
    <row r="17224" spans="64:64">
      <c r="BL17224" s="69"/>
    </row>
    <row r="17225" spans="64:64">
      <c r="BL17225" s="69"/>
    </row>
    <row r="17226" spans="64:64">
      <c r="BL17226" s="69"/>
    </row>
    <row r="17227" spans="64:64">
      <c r="BL17227" s="69"/>
    </row>
    <row r="17228" spans="64:64">
      <c r="BL17228" s="69"/>
    </row>
    <row r="17229" spans="64:64">
      <c r="BL17229" s="69"/>
    </row>
    <row r="17230" spans="64:64">
      <c r="BL17230" s="69"/>
    </row>
    <row r="17231" spans="64:64">
      <c r="BL17231" s="69"/>
    </row>
    <row r="17232" spans="64:64">
      <c r="BL17232" s="69"/>
    </row>
    <row r="17233" spans="64:64">
      <c r="BL17233" s="69"/>
    </row>
    <row r="17234" spans="64:64">
      <c r="BL17234" s="69"/>
    </row>
    <row r="17235" spans="64:64">
      <c r="BL17235" s="69"/>
    </row>
    <row r="17236" spans="64:64">
      <c r="BL17236" s="69"/>
    </row>
    <row r="17237" spans="64:64">
      <c r="BL17237" s="69"/>
    </row>
    <row r="17238" spans="64:64">
      <c r="BL17238" s="69"/>
    </row>
    <row r="17239" spans="64:64">
      <c r="BL17239" s="69"/>
    </row>
    <row r="17240" spans="64:64">
      <c r="BL17240" s="69"/>
    </row>
    <row r="17241" spans="64:64">
      <c r="BL17241" s="69"/>
    </row>
    <row r="17242" spans="64:64">
      <c r="BL17242" s="69"/>
    </row>
    <row r="17243" spans="64:64">
      <c r="BL17243" s="69"/>
    </row>
    <row r="17244" spans="64:64">
      <c r="BL17244" s="69"/>
    </row>
    <row r="17245" spans="64:64">
      <c r="BL17245" s="69"/>
    </row>
    <row r="17246" spans="64:64">
      <c r="BL17246" s="69"/>
    </row>
    <row r="17247" spans="64:64">
      <c r="BL17247" s="69"/>
    </row>
    <row r="17248" spans="64:64">
      <c r="BL17248" s="69"/>
    </row>
    <row r="17249" spans="64:64">
      <c r="BL17249" s="69"/>
    </row>
    <row r="17250" spans="64:64">
      <c r="BL17250" s="69"/>
    </row>
    <row r="17251" spans="64:64">
      <c r="BL17251" s="69"/>
    </row>
    <row r="17252" spans="64:64">
      <c r="BL17252" s="69"/>
    </row>
    <row r="17253" spans="64:64">
      <c r="BL17253" s="69"/>
    </row>
    <row r="17254" spans="64:64">
      <c r="BL17254" s="69"/>
    </row>
    <row r="17255" spans="64:64">
      <c r="BL17255" s="69"/>
    </row>
    <row r="17256" spans="64:64">
      <c r="BL17256" s="69"/>
    </row>
    <row r="17257" spans="64:64">
      <c r="BL17257" s="69"/>
    </row>
    <row r="17258" spans="64:64">
      <c r="BL17258" s="69"/>
    </row>
    <row r="17259" spans="64:64">
      <c r="BL17259" s="69"/>
    </row>
    <row r="17260" spans="64:64">
      <c r="BL17260" s="69"/>
    </row>
    <row r="17261" spans="64:64">
      <c r="BL17261" s="69"/>
    </row>
    <row r="17262" spans="64:64">
      <c r="BL17262" s="69"/>
    </row>
    <row r="17263" spans="64:64">
      <c r="BL17263" s="69"/>
    </row>
    <row r="17264" spans="64:64">
      <c r="BL17264" s="69"/>
    </row>
    <row r="17265" spans="64:64">
      <c r="BL17265" s="69"/>
    </row>
    <row r="17266" spans="64:64">
      <c r="BL17266" s="69"/>
    </row>
    <row r="17267" spans="64:64">
      <c r="BL17267" s="69"/>
    </row>
    <row r="17268" spans="64:64">
      <c r="BL17268" s="69"/>
    </row>
    <row r="17269" spans="64:64">
      <c r="BL17269" s="69"/>
    </row>
    <row r="17270" spans="64:64">
      <c r="BL17270" s="69"/>
    </row>
    <row r="17271" spans="64:64">
      <c r="BL17271" s="69"/>
    </row>
    <row r="17272" spans="64:64">
      <c r="BL17272" s="69"/>
    </row>
    <row r="17273" spans="64:64">
      <c r="BL17273" s="69"/>
    </row>
    <row r="17274" spans="64:64">
      <c r="BL17274" s="69"/>
    </row>
    <row r="17275" spans="64:64">
      <c r="BL17275" s="69"/>
    </row>
    <row r="17276" spans="64:64">
      <c r="BL17276" s="69"/>
    </row>
    <row r="17277" spans="64:64">
      <c r="BL17277" s="69"/>
    </row>
    <row r="17278" spans="64:64">
      <c r="BL17278" s="69"/>
    </row>
    <row r="17279" spans="64:64">
      <c r="BL17279" s="69"/>
    </row>
    <row r="17280" spans="64:64">
      <c r="BL17280" s="69"/>
    </row>
    <row r="17281" spans="64:64">
      <c r="BL17281" s="69"/>
    </row>
    <row r="17282" spans="64:64">
      <c r="BL17282" s="69"/>
    </row>
    <row r="17283" spans="64:64">
      <c r="BL17283" s="69"/>
    </row>
    <row r="17284" spans="64:64">
      <c r="BL17284" s="69"/>
    </row>
    <row r="17285" spans="64:64">
      <c r="BL17285" s="69"/>
    </row>
    <row r="17286" spans="64:64">
      <c r="BL17286" s="69"/>
    </row>
    <row r="17287" spans="64:64">
      <c r="BL17287" s="69"/>
    </row>
    <row r="17288" spans="64:64">
      <c r="BL17288" s="69"/>
    </row>
    <row r="17289" spans="64:64">
      <c r="BL17289" s="69"/>
    </row>
    <row r="17290" spans="64:64">
      <c r="BL17290" s="69"/>
    </row>
    <row r="17291" spans="64:64">
      <c r="BL17291" s="69"/>
    </row>
    <row r="17292" spans="64:64">
      <c r="BL17292" s="69"/>
    </row>
    <row r="17293" spans="64:64">
      <c r="BL17293" s="69"/>
    </row>
    <row r="17294" spans="64:64">
      <c r="BL17294" s="69"/>
    </row>
    <row r="17295" spans="64:64">
      <c r="BL17295" s="69"/>
    </row>
    <row r="17296" spans="64:64">
      <c r="BL17296" s="69"/>
    </row>
    <row r="17297" spans="64:64">
      <c r="BL17297" s="69"/>
    </row>
    <row r="17298" spans="64:64">
      <c r="BL17298" s="69"/>
    </row>
    <row r="17299" spans="64:64">
      <c r="BL17299" s="69"/>
    </row>
    <row r="17300" spans="64:64">
      <c r="BL17300" s="69"/>
    </row>
    <row r="17301" spans="64:64">
      <c r="BL17301" s="69"/>
    </row>
    <row r="17302" spans="64:64">
      <c r="BL17302" s="69"/>
    </row>
    <row r="17303" spans="64:64">
      <c r="BL17303" s="69"/>
    </row>
    <row r="17304" spans="64:64">
      <c r="BL17304" s="69"/>
    </row>
    <row r="17305" spans="64:64">
      <c r="BL17305" s="69"/>
    </row>
    <row r="17306" spans="64:64">
      <c r="BL17306" s="69"/>
    </row>
    <row r="17307" spans="64:64">
      <c r="BL17307" s="69"/>
    </row>
    <row r="17308" spans="64:64">
      <c r="BL17308" s="69"/>
    </row>
    <row r="17309" spans="64:64">
      <c r="BL17309" s="69"/>
    </row>
    <row r="17310" spans="64:64">
      <c r="BL17310" s="69"/>
    </row>
    <row r="17311" spans="64:64">
      <c r="BL17311" s="69"/>
    </row>
    <row r="17312" spans="64:64">
      <c r="BL17312" s="69"/>
    </row>
    <row r="17313" spans="64:64">
      <c r="BL17313" s="69"/>
    </row>
    <row r="17314" spans="64:64">
      <c r="BL17314" s="69"/>
    </row>
    <row r="17315" spans="64:64">
      <c r="BL17315" s="69"/>
    </row>
    <row r="17316" spans="64:64">
      <c r="BL17316" s="69"/>
    </row>
    <row r="17317" spans="64:64">
      <c r="BL17317" s="69"/>
    </row>
    <row r="17318" spans="64:64">
      <c r="BL17318" s="69"/>
    </row>
    <row r="17319" spans="64:64">
      <c r="BL17319" s="69"/>
    </row>
    <row r="17320" spans="64:64">
      <c r="BL17320" s="69"/>
    </row>
    <row r="17321" spans="64:64">
      <c r="BL17321" s="69"/>
    </row>
    <row r="17322" spans="64:64">
      <c r="BL17322" s="69"/>
    </row>
    <row r="17323" spans="64:64">
      <c r="BL17323" s="69"/>
    </row>
    <row r="17324" spans="64:64">
      <c r="BL17324" s="69"/>
    </row>
    <row r="17325" spans="64:64">
      <c r="BL17325" s="69"/>
    </row>
    <row r="17326" spans="64:64">
      <c r="BL17326" s="69"/>
    </row>
    <row r="17327" spans="64:64">
      <c r="BL17327" s="69"/>
    </row>
    <row r="17328" spans="64:64">
      <c r="BL17328" s="69"/>
    </row>
    <row r="17329" spans="64:64">
      <c r="BL17329" s="69"/>
    </row>
    <row r="17330" spans="64:64">
      <c r="BL17330" s="69"/>
    </row>
    <row r="17331" spans="64:64">
      <c r="BL17331" s="69"/>
    </row>
    <row r="17332" spans="64:64">
      <c r="BL17332" s="69"/>
    </row>
    <row r="17333" spans="64:64">
      <c r="BL17333" s="69"/>
    </row>
    <row r="17334" spans="64:64">
      <c r="BL17334" s="69"/>
    </row>
    <row r="17335" spans="64:64">
      <c r="BL17335" s="69"/>
    </row>
    <row r="17336" spans="64:64">
      <c r="BL17336" s="69"/>
    </row>
    <row r="17337" spans="64:64">
      <c r="BL17337" s="69"/>
    </row>
    <row r="17338" spans="64:64">
      <c r="BL17338" s="69"/>
    </row>
    <row r="17339" spans="64:64">
      <c r="BL17339" s="69"/>
    </row>
    <row r="17340" spans="64:64">
      <c r="BL17340" s="69"/>
    </row>
    <row r="17341" spans="64:64">
      <c r="BL17341" s="69"/>
    </row>
    <row r="17342" spans="64:64">
      <c r="BL17342" s="69"/>
    </row>
    <row r="17343" spans="64:64">
      <c r="BL17343" s="69"/>
    </row>
    <row r="17344" spans="64:64">
      <c r="BL17344" s="69"/>
    </row>
    <row r="17345" spans="64:64">
      <c r="BL17345" s="69"/>
    </row>
    <row r="17346" spans="64:64">
      <c r="BL17346" s="69"/>
    </row>
    <row r="17347" spans="64:64">
      <c r="BL17347" s="69"/>
    </row>
    <row r="17348" spans="64:64">
      <c r="BL17348" s="69"/>
    </row>
    <row r="17349" spans="64:64">
      <c r="BL17349" s="69"/>
    </row>
    <row r="17350" spans="64:64">
      <c r="BL17350" s="69"/>
    </row>
    <row r="17351" spans="64:64">
      <c r="BL17351" s="69"/>
    </row>
    <row r="17352" spans="64:64">
      <c r="BL17352" s="69"/>
    </row>
    <row r="17353" spans="64:64">
      <c r="BL17353" s="69"/>
    </row>
    <row r="17354" spans="64:64">
      <c r="BL17354" s="69"/>
    </row>
    <row r="17355" spans="64:64">
      <c r="BL17355" s="69"/>
    </row>
    <row r="17356" spans="64:64">
      <c r="BL17356" s="69"/>
    </row>
    <row r="17357" spans="64:64">
      <c r="BL17357" s="69"/>
    </row>
    <row r="17358" spans="64:64">
      <c r="BL17358" s="69"/>
    </row>
    <row r="17359" spans="64:64">
      <c r="BL17359" s="69"/>
    </row>
    <row r="17360" spans="64:64">
      <c r="BL17360" s="69"/>
    </row>
    <row r="17361" spans="64:64">
      <c r="BL17361" s="69"/>
    </row>
    <row r="17362" spans="64:64">
      <c r="BL17362" s="69"/>
    </row>
    <row r="17363" spans="64:64">
      <c r="BL17363" s="69"/>
    </row>
    <row r="17364" spans="64:64">
      <c r="BL17364" s="69"/>
    </row>
    <row r="17365" spans="64:64">
      <c r="BL17365" s="69"/>
    </row>
    <row r="17366" spans="64:64">
      <c r="BL17366" s="69"/>
    </row>
    <row r="17367" spans="64:64">
      <c r="BL17367" s="69"/>
    </row>
    <row r="17368" spans="64:64">
      <c r="BL17368" s="69"/>
    </row>
    <row r="17369" spans="64:64">
      <c r="BL17369" s="69"/>
    </row>
    <row r="17370" spans="64:64">
      <c r="BL17370" s="69"/>
    </row>
    <row r="17371" spans="64:64">
      <c r="BL17371" s="69"/>
    </row>
    <row r="17372" spans="64:64">
      <c r="BL17372" s="69"/>
    </row>
    <row r="17373" spans="64:64">
      <c r="BL17373" s="69"/>
    </row>
    <row r="17374" spans="64:64">
      <c r="BL17374" s="69"/>
    </row>
    <row r="17375" spans="64:64">
      <c r="BL17375" s="69"/>
    </row>
    <row r="17376" spans="64:64">
      <c r="BL17376" s="69"/>
    </row>
    <row r="17377" spans="64:64">
      <c r="BL17377" s="69"/>
    </row>
    <row r="17378" spans="64:64">
      <c r="BL17378" s="69"/>
    </row>
    <row r="17379" spans="64:64">
      <c r="BL17379" s="69"/>
    </row>
    <row r="17380" spans="64:64">
      <c r="BL17380" s="69"/>
    </row>
    <row r="17381" spans="64:64">
      <c r="BL17381" s="69"/>
    </row>
    <row r="17382" spans="64:64">
      <c r="BL17382" s="69"/>
    </row>
    <row r="17383" spans="64:64">
      <c r="BL17383" s="69"/>
    </row>
    <row r="17384" spans="64:64">
      <c r="BL17384" s="69"/>
    </row>
    <row r="17385" spans="64:64">
      <c r="BL17385" s="69"/>
    </row>
    <row r="17386" spans="64:64">
      <c r="BL17386" s="69"/>
    </row>
    <row r="17387" spans="64:64">
      <c r="BL17387" s="69"/>
    </row>
    <row r="17388" spans="64:64">
      <c r="BL17388" s="69"/>
    </row>
    <row r="17389" spans="64:64">
      <c r="BL17389" s="69"/>
    </row>
    <row r="17390" spans="64:64">
      <c r="BL17390" s="69"/>
    </row>
    <row r="17391" spans="64:64">
      <c r="BL17391" s="69"/>
    </row>
    <row r="17392" spans="64:64">
      <c r="BL17392" s="69"/>
    </row>
    <row r="17393" spans="64:64">
      <c r="BL17393" s="69"/>
    </row>
    <row r="17394" spans="64:64">
      <c r="BL17394" s="69"/>
    </row>
    <row r="17395" spans="64:64">
      <c r="BL17395" s="69"/>
    </row>
    <row r="17396" spans="64:64">
      <c r="BL17396" s="69"/>
    </row>
    <row r="17397" spans="64:64">
      <c r="BL17397" s="69"/>
    </row>
    <row r="17398" spans="64:64">
      <c r="BL17398" s="69"/>
    </row>
    <row r="17399" spans="64:64">
      <c r="BL17399" s="69"/>
    </row>
    <row r="17400" spans="64:64">
      <c r="BL17400" s="69"/>
    </row>
    <row r="17401" spans="64:64">
      <c r="BL17401" s="69"/>
    </row>
    <row r="17402" spans="64:64">
      <c r="BL17402" s="69"/>
    </row>
    <row r="17403" spans="64:64">
      <c r="BL17403" s="69"/>
    </row>
    <row r="17404" spans="64:64">
      <c r="BL17404" s="69"/>
    </row>
    <row r="17405" spans="64:64">
      <c r="BL17405" s="69"/>
    </row>
    <row r="17406" spans="64:64">
      <c r="BL17406" s="69"/>
    </row>
    <row r="17407" spans="64:64">
      <c r="BL17407" s="69"/>
    </row>
    <row r="17408" spans="64:64">
      <c r="BL17408" s="69"/>
    </row>
    <row r="17409" spans="64:64">
      <c r="BL17409" s="69"/>
    </row>
    <row r="17410" spans="64:64">
      <c r="BL17410" s="69"/>
    </row>
    <row r="17411" spans="64:64">
      <c r="BL17411" s="69"/>
    </row>
    <row r="17412" spans="64:64">
      <c r="BL17412" s="69"/>
    </row>
    <row r="17413" spans="64:64">
      <c r="BL17413" s="69"/>
    </row>
    <row r="17414" spans="64:64">
      <c r="BL17414" s="69"/>
    </row>
    <row r="17415" spans="64:64">
      <c r="BL17415" s="69"/>
    </row>
    <row r="17416" spans="64:64">
      <c r="BL17416" s="69"/>
    </row>
    <row r="17417" spans="64:64">
      <c r="BL17417" s="69"/>
    </row>
    <row r="17418" spans="64:64">
      <c r="BL17418" s="69"/>
    </row>
    <row r="17419" spans="64:64">
      <c r="BL17419" s="69"/>
    </row>
    <row r="17420" spans="64:64">
      <c r="BL17420" s="69"/>
    </row>
    <row r="17421" spans="64:64">
      <c r="BL17421" s="69"/>
    </row>
    <row r="17422" spans="64:64">
      <c r="BL17422" s="69"/>
    </row>
    <row r="17423" spans="64:64">
      <c r="BL17423" s="69"/>
    </row>
    <row r="17424" spans="64:64">
      <c r="BL17424" s="69"/>
    </row>
    <row r="17425" spans="64:64">
      <c r="BL17425" s="69"/>
    </row>
    <row r="17426" spans="64:64">
      <c r="BL17426" s="69"/>
    </row>
    <row r="17427" spans="64:64">
      <c r="BL17427" s="69"/>
    </row>
    <row r="17428" spans="64:64">
      <c r="BL17428" s="69"/>
    </row>
    <row r="17429" spans="64:64">
      <c r="BL17429" s="69"/>
    </row>
    <row r="17430" spans="64:64">
      <c r="BL17430" s="69"/>
    </row>
    <row r="17431" spans="64:64">
      <c r="BL17431" s="69"/>
    </row>
    <row r="17432" spans="64:64">
      <c r="BL17432" s="69"/>
    </row>
    <row r="17433" spans="64:64">
      <c r="BL17433" s="69"/>
    </row>
    <row r="17434" spans="64:64">
      <c r="BL17434" s="69"/>
    </row>
    <row r="17435" spans="64:64">
      <c r="BL17435" s="69"/>
    </row>
    <row r="17436" spans="64:64">
      <c r="BL17436" s="69"/>
    </row>
    <row r="17437" spans="64:64">
      <c r="BL17437" s="69"/>
    </row>
    <row r="17438" spans="64:64">
      <c r="BL17438" s="69"/>
    </row>
    <row r="17439" spans="64:64">
      <c r="BL17439" s="69"/>
    </row>
    <row r="17440" spans="64:64">
      <c r="BL17440" s="69"/>
    </row>
    <row r="17441" spans="64:64">
      <c r="BL17441" s="69"/>
    </row>
    <row r="17442" spans="64:64">
      <c r="BL17442" s="69"/>
    </row>
    <row r="17443" spans="64:64">
      <c r="BL17443" s="69"/>
    </row>
    <row r="17444" spans="64:64">
      <c r="BL17444" s="69"/>
    </row>
    <row r="17445" spans="64:64">
      <c r="BL17445" s="69"/>
    </row>
    <row r="17446" spans="64:64">
      <c r="BL17446" s="69"/>
    </row>
    <row r="17447" spans="64:64">
      <c r="BL17447" s="69"/>
    </row>
    <row r="17448" spans="64:64">
      <c r="BL17448" s="69"/>
    </row>
    <row r="17449" spans="64:64">
      <c r="BL17449" s="69"/>
    </row>
    <row r="17450" spans="64:64">
      <c r="BL17450" s="69"/>
    </row>
    <row r="17451" spans="64:64">
      <c r="BL17451" s="69"/>
    </row>
    <row r="17452" spans="64:64">
      <c r="BL17452" s="69"/>
    </row>
    <row r="17453" spans="64:64">
      <c r="BL17453" s="69"/>
    </row>
    <row r="17454" spans="64:64">
      <c r="BL17454" s="69"/>
    </row>
    <row r="17455" spans="64:64">
      <c r="BL17455" s="69"/>
    </row>
    <row r="17456" spans="64:64">
      <c r="BL17456" s="69"/>
    </row>
    <row r="17457" spans="64:64">
      <c r="BL17457" s="69"/>
    </row>
    <row r="17458" spans="64:64">
      <c r="BL17458" s="69"/>
    </row>
    <row r="17459" spans="64:64">
      <c r="BL17459" s="69"/>
    </row>
    <row r="17460" spans="64:64">
      <c r="BL17460" s="69"/>
    </row>
    <row r="17461" spans="64:64">
      <c r="BL17461" s="69"/>
    </row>
    <row r="17462" spans="64:64">
      <c r="BL17462" s="69"/>
    </row>
    <row r="17463" spans="64:64">
      <c r="BL17463" s="69"/>
    </row>
    <row r="17464" spans="64:64">
      <c r="BL17464" s="69"/>
    </row>
    <row r="17465" spans="64:64">
      <c r="BL17465" s="69"/>
    </row>
    <row r="17466" spans="64:64">
      <c r="BL17466" s="69"/>
    </row>
    <row r="17467" spans="64:64">
      <c r="BL17467" s="69"/>
    </row>
    <row r="17468" spans="64:64">
      <c r="BL17468" s="69"/>
    </row>
    <row r="17469" spans="64:64">
      <c r="BL17469" s="69"/>
    </row>
    <row r="17470" spans="64:64">
      <c r="BL17470" s="69"/>
    </row>
    <row r="17471" spans="64:64">
      <c r="BL17471" s="69"/>
    </row>
    <row r="17472" spans="64:64">
      <c r="BL17472" s="69"/>
    </row>
    <row r="17473" spans="64:64">
      <c r="BL17473" s="69"/>
    </row>
    <row r="17474" spans="64:64">
      <c r="BL17474" s="69"/>
    </row>
    <row r="17475" spans="64:64">
      <c r="BL17475" s="69"/>
    </row>
    <row r="17476" spans="64:64">
      <c r="BL17476" s="69"/>
    </row>
    <row r="17477" spans="64:64">
      <c r="BL17477" s="69"/>
    </row>
    <row r="17478" spans="64:64">
      <c r="BL17478" s="69"/>
    </row>
    <row r="17479" spans="64:64">
      <c r="BL17479" s="69"/>
    </row>
    <row r="17480" spans="64:64">
      <c r="BL17480" s="69"/>
    </row>
    <row r="17481" spans="64:64">
      <c r="BL17481" s="69"/>
    </row>
    <row r="17482" spans="64:64">
      <c r="BL17482" s="69"/>
    </row>
    <row r="17483" spans="64:64">
      <c r="BL17483" s="69"/>
    </row>
    <row r="17484" spans="64:64">
      <c r="BL17484" s="69"/>
    </row>
    <row r="17485" spans="64:64">
      <c r="BL17485" s="69"/>
    </row>
    <row r="17486" spans="64:64">
      <c r="BL17486" s="69"/>
    </row>
    <row r="17487" spans="64:64">
      <c r="BL17487" s="69"/>
    </row>
    <row r="17488" spans="64:64">
      <c r="BL17488" s="69"/>
    </row>
    <row r="17489" spans="64:64">
      <c r="BL17489" s="69"/>
    </row>
    <row r="17490" spans="64:64">
      <c r="BL17490" s="69"/>
    </row>
    <row r="17491" spans="64:64">
      <c r="BL17491" s="69"/>
    </row>
    <row r="17492" spans="64:64">
      <c r="BL17492" s="69"/>
    </row>
    <row r="17493" spans="64:64">
      <c r="BL17493" s="69"/>
    </row>
    <row r="17494" spans="64:64">
      <c r="BL17494" s="69"/>
    </row>
    <row r="17495" spans="64:64">
      <c r="BL17495" s="69"/>
    </row>
    <row r="17496" spans="64:64">
      <c r="BL17496" s="69"/>
    </row>
    <row r="17497" spans="64:64">
      <c r="BL17497" s="69"/>
    </row>
    <row r="17498" spans="64:64">
      <c r="BL17498" s="69"/>
    </row>
    <row r="17499" spans="64:64">
      <c r="BL17499" s="69"/>
    </row>
    <row r="17500" spans="64:64">
      <c r="BL17500" s="69"/>
    </row>
    <row r="17501" spans="64:64">
      <c r="BL17501" s="69"/>
    </row>
    <row r="17502" spans="64:64">
      <c r="BL17502" s="69"/>
    </row>
    <row r="17503" spans="64:64">
      <c r="BL17503" s="69"/>
    </row>
    <row r="17504" spans="64:64">
      <c r="BL17504" s="69"/>
    </row>
    <row r="17505" spans="64:64">
      <c r="BL17505" s="69"/>
    </row>
    <row r="17506" spans="64:64">
      <c r="BL17506" s="69"/>
    </row>
    <row r="17507" spans="64:64">
      <c r="BL17507" s="69"/>
    </row>
    <row r="17508" spans="64:64">
      <c r="BL17508" s="69"/>
    </row>
    <row r="17509" spans="64:64">
      <c r="BL17509" s="69"/>
    </row>
    <row r="17510" spans="64:64">
      <c r="BL17510" s="69"/>
    </row>
    <row r="17511" spans="64:64">
      <c r="BL17511" s="69"/>
    </row>
    <row r="17512" spans="64:64">
      <c r="BL17512" s="69"/>
    </row>
    <row r="17513" spans="64:64">
      <c r="BL17513" s="69"/>
    </row>
    <row r="17514" spans="64:64">
      <c r="BL17514" s="69"/>
    </row>
    <row r="17515" spans="64:64">
      <c r="BL17515" s="69"/>
    </row>
    <row r="17516" spans="64:64">
      <c r="BL17516" s="69"/>
    </row>
    <row r="17517" spans="64:64">
      <c r="BL17517" s="69"/>
    </row>
    <row r="17518" spans="64:64">
      <c r="BL17518" s="69"/>
    </row>
    <row r="17519" spans="64:64">
      <c r="BL17519" s="69"/>
    </row>
    <row r="17520" spans="64:64">
      <c r="BL17520" s="69"/>
    </row>
    <row r="17521" spans="64:64">
      <c r="BL17521" s="69"/>
    </row>
    <row r="17522" spans="64:64">
      <c r="BL17522" s="69"/>
    </row>
    <row r="17523" spans="64:64">
      <c r="BL17523" s="69"/>
    </row>
    <row r="17524" spans="64:64">
      <c r="BL17524" s="69"/>
    </row>
    <row r="17525" spans="64:64">
      <c r="BL17525" s="69"/>
    </row>
    <row r="17526" spans="64:64">
      <c r="BL17526" s="69"/>
    </row>
    <row r="17527" spans="64:64">
      <c r="BL17527" s="69"/>
    </row>
    <row r="17528" spans="64:64">
      <c r="BL17528" s="69"/>
    </row>
    <row r="17529" spans="64:64">
      <c r="BL17529" s="69"/>
    </row>
    <row r="17530" spans="64:64">
      <c r="BL17530" s="69"/>
    </row>
    <row r="17531" spans="64:64">
      <c r="BL17531" s="69"/>
    </row>
    <row r="17532" spans="64:64">
      <c r="BL17532" s="69"/>
    </row>
    <row r="17533" spans="64:64">
      <c r="BL17533" s="69"/>
    </row>
    <row r="17534" spans="64:64">
      <c r="BL17534" s="69"/>
    </row>
    <row r="17535" spans="64:64">
      <c r="BL17535" s="69"/>
    </row>
    <row r="17536" spans="64:64">
      <c r="BL17536" s="69"/>
    </row>
    <row r="17537" spans="64:64">
      <c r="BL17537" s="69"/>
    </row>
    <row r="17538" spans="64:64">
      <c r="BL17538" s="69"/>
    </row>
    <row r="17539" spans="64:64">
      <c r="BL17539" s="69"/>
    </row>
    <row r="17540" spans="64:64">
      <c r="BL17540" s="69"/>
    </row>
    <row r="17541" spans="64:64">
      <c r="BL17541" s="69"/>
    </row>
    <row r="17542" spans="64:64">
      <c r="BL17542" s="69"/>
    </row>
    <row r="17543" spans="64:64">
      <c r="BL17543" s="69"/>
    </row>
    <row r="17544" spans="64:64">
      <c r="BL17544" s="69"/>
    </row>
    <row r="17545" spans="64:64">
      <c r="BL17545" s="69"/>
    </row>
    <row r="17546" spans="64:64">
      <c r="BL17546" s="69"/>
    </row>
    <row r="17547" spans="64:64">
      <c r="BL17547" s="69"/>
    </row>
    <row r="17548" spans="64:64">
      <c r="BL17548" s="69"/>
    </row>
    <row r="17549" spans="64:64">
      <c r="BL17549" s="69"/>
    </row>
    <row r="17550" spans="64:64">
      <c r="BL17550" s="69"/>
    </row>
    <row r="17551" spans="64:64">
      <c r="BL17551" s="69"/>
    </row>
    <row r="17552" spans="64:64">
      <c r="BL17552" s="69"/>
    </row>
    <row r="17553" spans="64:64">
      <c r="BL17553" s="69"/>
    </row>
    <row r="17554" spans="64:64">
      <c r="BL17554" s="69"/>
    </row>
    <row r="17555" spans="64:64">
      <c r="BL17555" s="69"/>
    </row>
    <row r="17556" spans="64:64">
      <c r="BL17556" s="69"/>
    </row>
    <row r="17557" spans="64:64">
      <c r="BL17557" s="69"/>
    </row>
    <row r="17558" spans="64:64">
      <c r="BL17558" s="69"/>
    </row>
    <row r="17559" spans="64:64">
      <c r="BL17559" s="69"/>
    </row>
    <row r="17560" spans="64:64">
      <c r="BL17560" s="69"/>
    </row>
    <row r="17561" spans="64:64">
      <c r="BL17561" s="69"/>
    </row>
    <row r="17562" spans="64:64">
      <c r="BL17562" s="69"/>
    </row>
    <row r="17563" spans="64:64">
      <c r="BL17563" s="69"/>
    </row>
    <row r="17564" spans="64:64">
      <c r="BL17564" s="69"/>
    </row>
    <row r="17565" spans="64:64">
      <c r="BL17565" s="69"/>
    </row>
    <row r="17566" spans="64:64">
      <c r="BL17566" s="69"/>
    </row>
    <row r="17567" spans="64:64">
      <c r="BL17567" s="69"/>
    </row>
    <row r="17568" spans="64:64">
      <c r="BL17568" s="69"/>
    </row>
    <row r="17569" spans="64:64">
      <c r="BL17569" s="69"/>
    </row>
    <row r="17570" spans="64:64">
      <c r="BL17570" s="69"/>
    </row>
    <row r="17571" spans="64:64">
      <c r="BL17571" s="69"/>
    </row>
    <row r="17572" spans="64:64">
      <c r="BL17572" s="69"/>
    </row>
    <row r="17573" spans="64:64">
      <c r="BL17573" s="69"/>
    </row>
    <row r="17574" spans="64:64">
      <c r="BL17574" s="69"/>
    </row>
    <row r="17575" spans="64:64">
      <c r="BL17575" s="69"/>
    </row>
    <row r="17576" spans="64:64">
      <c r="BL17576" s="69"/>
    </row>
    <row r="17577" spans="64:64">
      <c r="BL17577" s="69"/>
    </row>
    <row r="17578" spans="64:64">
      <c r="BL17578" s="69"/>
    </row>
    <row r="17579" spans="64:64">
      <c r="BL17579" s="69"/>
    </row>
    <row r="17580" spans="64:64">
      <c r="BL17580" s="69"/>
    </row>
    <row r="17581" spans="64:64">
      <c r="BL17581" s="69"/>
    </row>
    <row r="17582" spans="64:64">
      <c r="BL17582" s="69"/>
    </row>
    <row r="17583" spans="64:64">
      <c r="BL17583" s="69"/>
    </row>
    <row r="17584" spans="64:64">
      <c r="BL17584" s="69"/>
    </row>
    <row r="17585" spans="64:64">
      <c r="BL17585" s="69"/>
    </row>
    <row r="17586" spans="64:64">
      <c r="BL17586" s="69"/>
    </row>
    <row r="17587" spans="64:64">
      <c r="BL17587" s="69"/>
    </row>
    <row r="17588" spans="64:64">
      <c r="BL17588" s="69"/>
    </row>
    <row r="17589" spans="64:64">
      <c r="BL17589" s="69"/>
    </row>
    <row r="17590" spans="64:64">
      <c r="BL17590" s="69"/>
    </row>
    <row r="17591" spans="64:64">
      <c r="BL17591" s="69"/>
    </row>
    <row r="17592" spans="64:64">
      <c r="BL17592" s="69"/>
    </row>
    <row r="17593" spans="64:64">
      <c r="BL17593" s="69"/>
    </row>
    <row r="17594" spans="64:64">
      <c r="BL17594" s="69"/>
    </row>
    <row r="17595" spans="64:64">
      <c r="BL17595" s="69"/>
    </row>
    <row r="17596" spans="64:64">
      <c r="BL17596" s="69"/>
    </row>
    <row r="17597" spans="64:64">
      <c r="BL17597" s="69"/>
    </row>
    <row r="17598" spans="64:64">
      <c r="BL17598" s="69"/>
    </row>
    <row r="17599" spans="64:64">
      <c r="BL17599" s="69"/>
    </row>
    <row r="17600" spans="64:64">
      <c r="BL17600" s="69"/>
    </row>
    <row r="17601" spans="64:64">
      <c r="BL17601" s="69"/>
    </row>
    <row r="17602" spans="64:64">
      <c r="BL17602" s="69"/>
    </row>
    <row r="17603" spans="64:64">
      <c r="BL17603" s="69"/>
    </row>
    <row r="17604" spans="64:64">
      <c r="BL17604" s="69"/>
    </row>
    <row r="17605" spans="64:64">
      <c r="BL17605" s="69"/>
    </row>
    <row r="17606" spans="64:64">
      <c r="BL17606" s="69"/>
    </row>
    <row r="17607" spans="64:64">
      <c r="BL17607" s="69"/>
    </row>
    <row r="17608" spans="64:64">
      <c r="BL17608" s="69"/>
    </row>
    <row r="17609" spans="64:64">
      <c r="BL17609" s="69"/>
    </row>
    <row r="17610" spans="64:64">
      <c r="BL17610" s="69"/>
    </row>
    <row r="17611" spans="64:64">
      <c r="BL17611" s="69"/>
    </row>
    <row r="17612" spans="64:64">
      <c r="BL17612" s="69"/>
    </row>
    <row r="17613" spans="64:64">
      <c r="BL17613" s="69"/>
    </row>
    <row r="17614" spans="64:64">
      <c r="BL17614" s="69"/>
    </row>
    <row r="17615" spans="64:64">
      <c r="BL17615" s="69"/>
    </row>
    <row r="17616" spans="64:64">
      <c r="BL17616" s="69"/>
    </row>
    <row r="17617" spans="64:64">
      <c r="BL17617" s="69"/>
    </row>
    <row r="17618" spans="64:64">
      <c r="BL17618" s="69"/>
    </row>
    <row r="17619" spans="64:64">
      <c r="BL17619" s="69"/>
    </row>
    <row r="17620" spans="64:64">
      <c r="BL17620" s="69"/>
    </row>
    <row r="17621" spans="64:64">
      <c r="BL17621" s="69"/>
    </row>
    <row r="17622" spans="64:64">
      <c r="BL17622" s="69"/>
    </row>
    <row r="17623" spans="64:64">
      <c r="BL17623" s="69"/>
    </row>
    <row r="17624" spans="64:64">
      <c r="BL17624" s="69"/>
    </row>
    <row r="17625" spans="64:64">
      <c r="BL17625" s="69"/>
    </row>
    <row r="17626" spans="64:64">
      <c r="BL17626" s="69"/>
    </row>
    <row r="17627" spans="64:64">
      <c r="BL17627" s="69"/>
    </row>
    <row r="17628" spans="64:64">
      <c r="BL17628" s="69"/>
    </row>
    <row r="17629" spans="64:64">
      <c r="BL17629" s="69"/>
    </row>
    <row r="17630" spans="64:64">
      <c r="BL17630" s="69"/>
    </row>
    <row r="17631" spans="64:64">
      <c r="BL17631" s="69"/>
    </row>
    <row r="17632" spans="64:64">
      <c r="BL17632" s="69"/>
    </row>
    <row r="17633" spans="64:64">
      <c r="BL17633" s="69"/>
    </row>
    <row r="17634" spans="64:64">
      <c r="BL17634" s="69"/>
    </row>
    <row r="17635" spans="64:64">
      <c r="BL17635" s="69"/>
    </row>
    <row r="17636" spans="64:64">
      <c r="BL17636" s="69"/>
    </row>
    <row r="17637" spans="64:64">
      <c r="BL17637" s="69"/>
    </row>
    <row r="17638" spans="64:64">
      <c r="BL17638" s="69"/>
    </row>
    <row r="17639" spans="64:64">
      <c r="BL17639" s="69"/>
    </row>
    <row r="17640" spans="64:64">
      <c r="BL17640" s="69"/>
    </row>
    <row r="17641" spans="64:64">
      <c r="BL17641" s="69"/>
    </row>
    <row r="17642" spans="64:64">
      <c r="BL17642" s="69"/>
    </row>
    <row r="17643" spans="64:64">
      <c r="BL17643" s="69"/>
    </row>
    <row r="17644" spans="64:64">
      <c r="BL17644" s="69"/>
    </row>
    <row r="17645" spans="64:64">
      <c r="BL17645" s="69"/>
    </row>
    <row r="17646" spans="64:64">
      <c r="BL17646" s="69"/>
    </row>
    <row r="17647" spans="64:64">
      <c r="BL17647" s="69"/>
    </row>
    <row r="17648" spans="64:64">
      <c r="BL17648" s="69"/>
    </row>
    <row r="17649" spans="64:64">
      <c r="BL17649" s="69"/>
    </row>
    <row r="17650" spans="64:64">
      <c r="BL17650" s="69"/>
    </row>
    <row r="17651" spans="64:64">
      <c r="BL17651" s="69"/>
    </row>
    <row r="17652" spans="64:64">
      <c r="BL17652" s="69"/>
    </row>
    <row r="17653" spans="64:64">
      <c r="BL17653" s="69"/>
    </row>
    <row r="17654" spans="64:64">
      <c r="BL17654" s="69"/>
    </row>
    <row r="17655" spans="64:64">
      <c r="BL17655" s="69"/>
    </row>
    <row r="17656" spans="64:64">
      <c r="BL17656" s="69"/>
    </row>
    <row r="17657" spans="64:64">
      <c r="BL17657" s="69"/>
    </row>
    <row r="17658" spans="64:64">
      <c r="BL17658" s="69"/>
    </row>
    <row r="17659" spans="64:64">
      <c r="BL17659" s="69"/>
    </row>
    <row r="17660" spans="64:64">
      <c r="BL17660" s="69"/>
    </row>
    <row r="17661" spans="64:64">
      <c r="BL17661" s="69"/>
    </row>
    <row r="17662" spans="64:64">
      <c r="BL17662" s="69"/>
    </row>
    <row r="17663" spans="64:64">
      <c r="BL17663" s="69"/>
    </row>
    <row r="17664" spans="64:64">
      <c r="BL17664" s="69"/>
    </row>
    <row r="17665" spans="64:64">
      <c r="BL17665" s="69"/>
    </row>
    <row r="17666" spans="64:64">
      <c r="BL17666" s="69"/>
    </row>
    <row r="17667" spans="64:64">
      <c r="BL17667" s="69"/>
    </row>
    <row r="17668" spans="64:64">
      <c r="BL17668" s="69"/>
    </row>
    <row r="17669" spans="64:64">
      <c r="BL17669" s="69"/>
    </row>
    <row r="17670" spans="64:64">
      <c r="BL17670" s="69"/>
    </row>
    <row r="17671" spans="64:64">
      <c r="BL17671" s="69"/>
    </row>
    <row r="17672" spans="64:64">
      <c r="BL17672" s="69"/>
    </row>
    <row r="17673" spans="64:64">
      <c r="BL17673" s="69"/>
    </row>
    <row r="17674" spans="64:64">
      <c r="BL17674" s="69"/>
    </row>
    <row r="17675" spans="64:64">
      <c r="BL17675" s="69"/>
    </row>
    <row r="17676" spans="64:64">
      <c r="BL17676" s="69"/>
    </row>
    <row r="17677" spans="64:64">
      <c r="BL17677" s="69"/>
    </row>
    <row r="17678" spans="64:64">
      <c r="BL17678" s="69"/>
    </row>
    <row r="17679" spans="64:64">
      <c r="BL17679" s="69"/>
    </row>
    <row r="17680" spans="64:64">
      <c r="BL17680" s="69"/>
    </row>
    <row r="17681" spans="64:64">
      <c r="BL17681" s="69"/>
    </row>
    <row r="17682" spans="64:64">
      <c r="BL17682" s="69"/>
    </row>
    <row r="17683" spans="64:64">
      <c r="BL17683" s="69"/>
    </row>
    <row r="17684" spans="64:64">
      <c r="BL17684" s="69"/>
    </row>
    <row r="17685" spans="64:64">
      <c r="BL17685" s="69"/>
    </row>
    <row r="17686" spans="64:64">
      <c r="BL17686" s="69"/>
    </row>
    <row r="17687" spans="64:64">
      <c r="BL17687" s="69"/>
    </row>
    <row r="17688" spans="64:64">
      <c r="BL17688" s="69"/>
    </row>
    <row r="17689" spans="64:64">
      <c r="BL17689" s="69"/>
    </row>
    <row r="17690" spans="64:64">
      <c r="BL17690" s="69"/>
    </row>
    <row r="17691" spans="64:64">
      <c r="BL17691" s="69"/>
    </row>
    <row r="17692" spans="64:64">
      <c r="BL17692" s="69"/>
    </row>
    <row r="17693" spans="64:64">
      <c r="BL17693" s="69"/>
    </row>
    <row r="17694" spans="64:64">
      <c r="BL17694" s="69"/>
    </row>
    <row r="17695" spans="64:64">
      <c r="BL17695" s="69"/>
    </row>
    <row r="17696" spans="64:64">
      <c r="BL17696" s="69"/>
    </row>
    <row r="17697" spans="64:64">
      <c r="BL17697" s="69"/>
    </row>
    <row r="17698" spans="64:64">
      <c r="BL17698" s="69"/>
    </row>
    <row r="17699" spans="64:64">
      <c r="BL17699" s="69"/>
    </row>
    <row r="17700" spans="64:64">
      <c r="BL17700" s="69"/>
    </row>
    <row r="17701" spans="64:64">
      <c r="BL17701" s="69"/>
    </row>
    <row r="17702" spans="64:64">
      <c r="BL17702" s="69"/>
    </row>
    <row r="17703" spans="64:64">
      <c r="BL17703" s="69"/>
    </row>
    <row r="17704" spans="64:64">
      <c r="BL17704" s="69"/>
    </row>
    <row r="17705" spans="64:64">
      <c r="BL17705" s="69"/>
    </row>
    <row r="17706" spans="64:64">
      <c r="BL17706" s="69"/>
    </row>
    <row r="17707" spans="64:64">
      <c r="BL17707" s="69"/>
    </row>
    <row r="17708" spans="64:64">
      <c r="BL17708" s="69"/>
    </row>
    <row r="17709" spans="64:64">
      <c r="BL17709" s="69"/>
    </row>
    <row r="17710" spans="64:64">
      <c r="BL17710" s="69"/>
    </row>
    <row r="17711" spans="64:64">
      <c r="BL17711" s="69"/>
    </row>
    <row r="17712" spans="64:64">
      <c r="BL17712" s="69"/>
    </row>
    <row r="17713" spans="64:64">
      <c r="BL17713" s="69"/>
    </row>
    <row r="17714" spans="64:64">
      <c r="BL17714" s="69"/>
    </row>
    <row r="17715" spans="64:64">
      <c r="BL17715" s="69"/>
    </row>
    <row r="17716" spans="64:64">
      <c r="BL17716" s="69"/>
    </row>
    <row r="17717" spans="64:64">
      <c r="BL17717" s="69"/>
    </row>
    <row r="17718" spans="64:64">
      <c r="BL17718" s="69"/>
    </row>
    <row r="17719" spans="64:64">
      <c r="BL17719" s="69"/>
    </row>
    <row r="17720" spans="64:64">
      <c r="BL17720" s="69"/>
    </row>
    <row r="17721" spans="64:64">
      <c r="BL17721" s="69"/>
    </row>
    <row r="17722" spans="64:64">
      <c r="BL17722" s="69"/>
    </row>
    <row r="17723" spans="64:64">
      <c r="BL17723" s="69"/>
    </row>
    <row r="17724" spans="64:64">
      <c r="BL17724" s="69"/>
    </row>
    <row r="17725" spans="64:64">
      <c r="BL17725" s="69"/>
    </row>
    <row r="17726" spans="64:64">
      <c r="BL17726" s="69"/>
    </row>
    <row r="17727" spans="64:64">
      <c r="BL17727" s="69"/>
    </row>
    <row r="17728" spans="64:64">
      <c r="BL17728" s="69"/>
    </row>
    <row r="17729" spans="64:64">
      <c r="BL17729" s="69"/>
    </row>
    <row r="17730" spans="64:64">
      <c r="BL17730" s="69"/>
    </row>
    <row r="17731" spans="64:64">
      <c r="BL17731" s="69"/>
    </row>
    <row r="17732" spans="64:64">
      <c r="BL17732" s="69"/>
    </row>
    <row r="17733" spans="64:64">
      <c r="BL17733" s="69"/>
    </row>
    <row r="17734" spans="64:64">
      <c r="BL17734" s="69"/>
    </row>
    <row r="17735" spans="64:64">
      <c r="BL17735" s="69"/>
    </row>
    <row r="17736" spans="64:64">
      <c r="BL17736" s="69"/>
    </row>
    <row r="17737" spans="64:64">
      <c r="BL17737" s="69"/>
    </row>
    <row r="17738" spans="64:64">
      <c r="BL17738" s="69"/>
    </row>
    <row r="17739" spans="64:64">
      <c r="BL17739" s="69"/>
    </row>
    <row r="17740" spans="64:64">
      <c r="BL17740" s="69"/>
    </row>
    <row r="17741" spans="64:64">
      <c r="BL17741" s="69"/>
    </row>
    <row r="17742" spans="64:64">
      <c r="BL17742" s="69"/>
    </row>
    <row r="17743" spans="64:64">
      <c r="BL17743" s="69"/>
    </row>
    <row r="17744" spans="64:64">
      <c r="BL17744" s="69"/>
    </row>
    <row r="17745" spans="64:64">
      <c r="BL17745" s="69"/>
    </row>
    <row r="17746" spans="64:64">
      <c r="BL17746" s="69"/>
    </row>
    <row r="17747" spans="64:64">
      <c r="BL17747" s="69"/>
    </row>
    <row r="17748" spans="64:64">
      <c r="BL17748" s="69"/>
    </row>
    <row r="17749" spans="64:64">
      <c r="BL17749" s="69"/>
    </row>
    <row r="17750" spans="64:64">
      <c r="BL17750" s="69"/>
    </row>
    <row r="17751" spans="64:64">
      <c r="BL17751" s="69"/>
    </row>
    <row r="17752" spans="64:64">
      <c r="BL17752" s="69"/>
    </row>
    <row r="17753" spans="64:64">
      <c r="BL17753" s="69"/>
    </row>
    <row r="17754" spans="64:64">
      <c r="BL17754" s="69"/>
    </row>
    <row r="17755" spans="64:64">
      <c r="BL17755" s="69"/>
    </row>
    <row r="17756" spans="64:64">
      <c r="BL17756" s="69"/>
    </row>
    <row r="17757" spans="64:64">
      <c r="BL17757" s="69"/>
    </row>
    <row r="17758" spans="64:64">
      <c r="BL17758" s="69"/>
    </row>
    <row r="17759" spans="64:64">
      <c r="BL17759" s="69"/>
    </row>
    <row r="17760" spans="64:64">
      <c r="BL17760" s="69"/>
    </row>
    <row r="17761" spans="64:64">
      <c r="BL17761" s="69"/>
    </row>
    <row r="17762" spans="64:64">
      <c r="BL17762" s="69"/>
    </row>
    <row r="17763" spans="64:64">
      <c r="BL17763" s="69"/>
    </row>
    <row r="17764" spans="64:64">
      <c r="BL17764" s="69"/>
    </row>
    <row r="17765" spans="64:64">
      <c r="BL17765" s="69"/>
    </row>
    <row r="17766" spans="64:64">
      <c r="BL17766" s="69"/>
    </row>
    <row r="17767" spans="64:64">
      <c r="BL17767" s="69"/>
    </row>
    <row r="17768" spans="64:64">
      <c r="BL17768" s="69"/>
    </row>
    <row r="17769" spans="64:64">
      <c r="BL17769" s="69"/>
    </row>
    <row r="17770" spans="64:64">
      <c r="BL17770" s="69"/>
    </row>
    <row r="17771" spans="64:64">
      <c r="BL17771" s="69"/>
    </row>
    <row r="17772" spans="64:64">
      <c r="BL17772" s="69"/>
    </row>
    <row r="17773" spans="64:64">
      <c r="BL17773" s="69"/>
    </row>
    <row r="17774" spans="64:64">
      <c r="BL17774" s="69"/>
    </row>
    <row r="17775" spans="64:64">
      <c r="BL17775" s="69"/>
    </row>
    <row r="17776" spans="64:64">
      <c r="BL17776" s="69"/>
    </row>
    <row r="17777" spans="64:64">
      <c r="BL17777" s="69"/>
    </row>
    <row r="17778" spans="64:64">
      <c r="BL17778" s="69"/>
    </row>
    <row r="17779" spans="64:64">
      <c r="BL17779" s="69"/>
    </row>
    <row r="17780" spans="64:64">
      <c r="BL17780" s="69"/>
    </row>
    <row r="17781" spans="64:64">
      <c r="BL17781" s="69"/>
    </row>
    <row r="17782" spans="64:64">
      <c r="BL17782" s="69"/>
    </row>
    <row r="17783" spans="64:64">
      <c r="BL17783" s="69"/>
    </row>
    <row r="17784" spans="64:64">
      <c r="BL17784" s="69"/>
    </row>
    <row r="17785" spans="64:64">
      <c r="BL17785" s="69"/>
    </row>
    <row r="17786" spans="64:64">
      <c r="BL17786" s="69"/>
    </row>
    <row r="17787" spans="64:64">
      <c r="BL17787" s="69"/>
    </row>
    <row r="17788" spans="64:64">
      <c r="BL17788" s="69"/>
    </row>
    <row r="17789" spans="64:64">
      <c r="BL17789" s="69"/>
    </row>
    <row r="17790" spans="64:64">
      <c r="BL17790" s="69"/>
    </row>
    <row r="17791" spans="64:64">
      <c r="BL17791" s="69"/>
    </row>
    <row r="17792" spans="64:64">
      <c r="BL17792" s="69"/>
    </row>
    <row r="17793" spans="64:64">
      <c r="BL17793" s="69"/>
    </row>
    <row r="17794" spans="64:64">
      <c r="BL17794" s="69"/>
    </row>
    <row r="17795" spans="64:64">
      <c r="BL17795" s="69"/>
    </row>
    <row r="17796" spans="64:64">
      <c r="BL17796" s="69"/>
    </row>
    <row r="17797" spans="64:64">
      <c r="BL17797" s="69"/>
    </row>
    <row r="17798" spans="64:64">
      <c r="BL17798" s="69"/>
    </row>
    <row r="17799" spans="64:64">
      <c r="BL17799" s="69"/>
    </row>
    <row r="17800" spans="64:64">
      <c r="BL17800" s="69"/>
    </row>
    <row r="17801" spans="64:64">
      <c r="BL17801" s="69"/>
    </row>
    <row r="17802" spans="64:64">
      <c r="BL17802" s="69"/>
    </row>
    <row r="17803" spans="64:64">
      <c r="BL17803" s="69"/>
    </row>
    <row r="17804" spans="64:64">
      <c r="BL17804" s="69"/>
    </row>
    <row r="17805" spans="64:64">
      <c r="BL17805" s="69"/>
    </row>
    <row r="17806" spans="64:64">
      <c r="BL17806" s="69"/>
    </row>
    <row r="17807" spans="64:64">
      <c r="BL17807" s="69"/>
    </row>
    <row r="17808" spans="64:64">
      <c r="BL17808" s="69"/>
    </row>
    <row r="17809" spans="64:64">
      <c r="BL17809" s="69"/>
    </row>
    <row r="17810" spans="64:64">
      <c r="BL17810" s="69"/>
    </row>
    <row r="17811" spans="64:64">
      <c r="BL17811" s="69"/>
    </row>
    <row r="17812" spans="64:64">
      <c r="BL17812" s="69"/>
    </row>
    <row r="17813" spans="64:64">
      <c r="BL17813" s="69"/>
    </row>
    <row r="17814" spans="64:64">
      <c r="BL17814" s="69"/>
    </row>
    <row r="17815" spans="64:64">
      <c r="BL17815" s="69"/>
    </row>
    <row r="17816" spans="64:64">
      <c r="BL17816" s="69"/>
    </row>
    <row r="17817" spans="64:64">
      <c r="BL17817" s="69"/>
    </row>
    <row r="17818" spans="64:64">
      <c r="BL17818" s="69"/>
    </row>
    <row r="17819" spans="64:64">
      <c r="BL17819" s="69"/>
    </row>
    <row r="17820" spans="64:64">
      <c r="BL17820" s="69"/>
    </row>
    <row r="17821" spans="64:64">
      <c r="BL17821" s="69"/>
    </row>
    <row r="17822" spans="64:64">
      <c r="BL17822" s="69"/>
    </row>
    <row r="17823" spans="64:64">
      <c r="BL17823" s="69"/>
    </row>
    <row r="17824" spans="64:64">
      <c r="BL17824" s="69"/>
    </row>
    <row r="17825" spans="64:64">
      <c r="BL17825" s="69"/>
    </row>
    <row r="17826" spans="64:64">
      <c r="BL17826" s="69"/>
    </row>
    <row r="17827" spans="64:64">
      <c r="BL17827" s="69"/>
    </row>
    <row r="17828" spans="64:64">
      <c r="BL17828" s="69"/>
    </row>
    <row r="17829" spans="64:64">
      <c r="BL17829" s="69"/>
    </row>
    <row r="17830" spans="64:64">
      <c r="BL17830" s="69"/>
    </row>
    <row r="17831" spans="64:64">
      <c r="BL17831" s="69"/>
    </row>
    <row r="17832" spans="64:64">
      <c r="BL17832" s="69"/>
    </row>
    <row r="17833" spans="64:64">
      <c r="BL17833" s="69"/>
    </row>
    <row r="17834" spans="64:64">
      <c r="BL17834" s="69"/>
    </row>
    <row r="17835" spans="64:64">
      <c r="BL17835" s="69"/>
    </row>
    <row r="17836" spans="64:64">
      <c r="BL17836" s="69"/>
    </row>
    <row r="17837" spans="64:64">
      <c r="BL17837" s="69"/>
    </row>
    <row r="17838" spans="64:64">
      <c r="BL17838" s="69"/>
    </row>
    <row r="17839" spans="64:64">
      <c r="BL17839" s="69"/>
    </row>
    <row r="17840" spans="64:64">
      <c r="BL17840" s="69"/>
    </row>
    <row r="17841" spans="64:64">
      <c r="BL17841" s="69"/>
    </row>
    <row r="17842" spans="64:64">
      <c r="BL17842" s="69"/>
    </row>
    <row r="17843" spans="64:64">
      <c r="BL17843" s="69"/>
    </row>
    <row r="17844" spans="64:64">
      <c r="BL17844" s="69"/>
    </row>
    <row r="17845" spans="64:64">
      <c r="BL17845" s="69"/>
    </row>
    <row r="17846" spans="64:64">
      <c r="BL17846" s="69"/>
    </row>
    <row r="17847" spans="64:64">
      <c r="BL17847" s="69"/>
    </row>
    <row r="17848" spans="64:64">
      <c r="BL17848" s="69"/>
    </row>
    <row r="17849" spans="64:64">
      <c r="BL17849" s="69"/>
    </row>
    <row r="17850" spans="64:64">
      <c r="BL17850" s="69"/>
    </row>
    <row r="17851" spans="64:64">
      <c r="BL17851" s="69"/>
    </row>
    <row r="17852" spans="64:64">
      <c r="BL17852" s="69"/>
    </row>
    <row r="17853" spans="64:64">
      <c r="BL17853" s="69"/>
    </row>
    <row r="17854" spans="64:64">
      <c r="BL17854" s="69"/>
    </row>
    <row r="17855" spans="64:64">
      <c r="BL17855" s="69"/>
    </row>
    <row r="17856" spans="64:64">
      <c r="BL17856" s="69"/>
    </row>
    <row r="17857" spans="64:64">
      <c r="BL17857" s="69"/>
    </row>
    <row r="17858" spans="64:64">
      <c r="BL17858" s="69"/>
    </row>
    <row r="17859" spans="64:64">
      <c r="BL17859" s="69"/>
    </row>
    <row r="17860" spans="64:64">
      <c r="BL17860" s="69"/>
    </row>
    <row r="17861" spans="64:64">
      <c r="BL17861" s="69"/>
    </row>
    <row r="17862" spans="64:64">
      <c r="BL17862" s="69"/>
    </row>
    <row r="17863" spans="64:64">
      <c r="BL17863" s="69"/>
    </row>
    <row r="17864" spans="64:64">
      <c r="BL17864" s="69"/>
    </row>
    <row r="17865" spans="64:64">
      <c r="BL17865" s="69"/>
    </row>
    <row r="17866" spans="64:64">
      <c r="BL17866" s="69"/>
    </row>
    <row r="17867" spans="64:64">
      <c r="BL17867" s="69"/>
    </row>
    <row r="17868" spans="64:64">
      <c r="BL17868" s="69"/>
    </row>
    <row r="17869" spans="64:64">
      <c r="BL17869" s="69"/>
    </row>
    <row r="17870" spans="64:64">
      <c r="BL17870" s="69"/>
    </row>
    <row r="17871" spans="64:64">
      <c r="BL17871" s="69"/>
    </row>
    <row r="17872" spans="64:64">
      <c r="BL17872" s="69"/>
    </row>
    <row r="17873" spans="64:64">
      <c r="BL17873" s="69"/>
    </row>
    <row r="17874" spans="64:64">
      <c r="BL17874" s="69"/>
    </row>
    <row r="17875" spans="64:64">
      <c r="BL17875" s="69"/>
    </row>
    <row r="17876" spans="64:64">
      <c r="BL17876" s="69"/>
    </row>
    <row r="17877" spans="64:64">
      <c r="BL17877" s="69"/>
    </row>
    <row r="17878" spans="64:64">
      <c r="BL17878" s="69"/>
    </row>
    <row r="17879" spans="64:64">
      <c r="BL17879" s="69"/>
    </row>
    <row r="17880" spans="64:64">
      <c r="BL17880" s="69"/>
    </row>
    <row r="17881" spans="64:64">
      <c r="BL17881" s="69"/>
    </row>
    <row r="17882" spans="64:64">
      <c r="BL17882" s="69"/>
    </row>
    <row r="17883" spans="64:64">
      <c r="BL17883" s="69"/>
    </row>
    <row r="17884" spans="64:64">
      <c r="BL17884" s="69"/>
    </row>
    <row r="17885" spans="64:64">
      <c r="BL17885" s="69"/>
    </row>
    <row r="17886" spans="64:64">
      <c r="BL17886" s="69"/>
    </row>
    <row r="17887" spans="64:64">
      <c r="BL17887" s="69"/>
    </row>
    <row r="17888" spans="64:64">
      <c r="BL17888" s="69"/>
    </row>
    <row r="17889" spans="64:64">
      <c r="BL17889" s="69"/>
    </row>
    <row r="17890" spans="64:64">
      <c r="BL17890" s="69"/>
    </row>
    <row r="17891" spans="64:64">
      <c r="BL17891" s="69"/>
    </row>
    <row r="17892" spans="64:64">
      <c r="BL17892" s="69"/>
    </row>
    <row r="17893" spans="64:64">
      <c r="BL17893" s="69"/>
    </row>
    <row r="17894" spans="64:64">
      <c r="BL17894" s="69"/>
    </row>
    <row r="17895" spans="64:64">
      <c r="BL17895" s="69"/>
    </row>
    <row r="17896" spans="64:64">
      <c r="BL17896" s="69"/>
    </row>
    <row r="17897" spans="64:64">
      <c r="BL17897" s="69"/>
    </row>
    <row r="17898" spans="64:64">
      <c r="BL17898" s="69"/>
    </row>
    <row r="17899" spans="64:64">
      <c r="BL17899" s="69"/>
    </row>
    <row r="17900" spans="64:64">
      <c r="BL17900" s="69"/>
    </row>
    <row r="17901" spans="64:64">
      <c r="BL17901" s="69"/>
    </row>
    <row r="17902" spans="64:64">
      <c r="BL17902" s="69"/>
    </row>
    <row r="17903" spans="64:64">
      <c r="BL17903" s="69"/>
    </row>
    <row r="17904" spans="64:64">
      <c r="BL17904" s="69"/>
    </row>
    <row r="17905" spans="64:64">
      <c r="BL17905" s="69"/>
    </row>
    <row r="17906" spans="64:64">
      <c r="BL17906" s="69"/>
    </row>
    <row r="17907" spans="64:64">
      <c r="BL17907" s="69"/>
    </row>
    <row r="17908" spans="64:64">
      <c r="BL17908" s="69"/>
    </row>
    <row r="17909" spans="64:64">
      <c r="BL17909" s="69"/>
    </row>
    <row r="17910" spans="64:64">
      <c r="BL17910" s="69"/>
    </row>
    <row r="17911" spans="64:64">
      <c r="BL17911" s="69"/>
    </row>
    <row r="17912" spans="64:64">
      <c r="BL17912" s="69"/>
    </row>
    <row r="17913" spans="64:64">
      <c r="BL17913" s="69"/>
    </row>
    <row r="17914" spans="64:64">
      <c r="BL17914" s="69"/>
    </row>
    <row r="17915" spans="64:64">
      <c r="BL17915" s="69"/>
    </row>
    <row r="17916" spans="64:64">
      <c r="BL17916" s="69"/>
    </row>
    <row r="17917" spans="64:64">
      <c r="BL17917" s="69"/>
    </row>
    <row r="17918" spans="64:64">
      <c r="BL17918" s="69"/>
    </row>
    <row r="17919" spans="64:64">
      <c r="BL17919" s="69"/>
    </row>
    <row r="17920" spans="64:64">
      <c r="BL17920" s="69"/>
    </row>
    <row r="17921" spans="64:64">
      <c r="BL17921" s="69"/>
    </row>
    <row r="17922" spans="64:64">
      <c r="BL17922" s="69"/>
    </row>
    <row r="17923" spans="64:64">
      <c r="BL17923" s="69"/>
    </row>
    <row r="17924" spans="64:64">
      <c r="BL17924" s="69"/>
    </row>
    <row r="17925" spans="64:64">
      <c r="BL17925" s="69"/>
    </row>
    <row r="17926" spans="64:64">
      <c r="BL17926" s="69"/>
    </row>
    <row r="17927" spans="64:64">
      <c r="BL17927" s="69"/>
    </row>
    <row r="17928" spans="64:64">
      <c r="BL17928" s="69"/>
    </row>
    <row r="17929" spans="64:64">
      <c r="BL17929" s="69"/>
    </row>
    <row r="17930" spans="64:64">
      <c r="BL17930" s="69"/>
    </row>
    <row r="17931" spans="64:64">
      <c r="BL17931" s="69"/>
    </row>
    <row r="17932" spans="64:64">
      <c r="BL17932" s="69"/>
    </row>
    <row r="17933" spans="64:64">
      <c r="BL17933" s="69"/>
    </row>
    <row r="17934" spans="64:64">
      <c r="BL17934" s="69"/>
    </row>
    <row r="17935" spans="64:64">
      <c r="BL17935" s="69"/>
    </row>
    <row r="17936" spans="64:64">
      <c r="BL17936" s="69"/>
    </row>
    <row r="17937" spans="64:64">
      <c r="BL17937" s="69"/>
    </row>
    <row r="17938" spans="64:64">
      <c r="BL17938" s="69"/>
    </row>
    <row r="17939" spans="64:64">
      <c r="BL17939" s="69"/>
    </row>
    <row r="17940" spans="64:64">
      <c r="BL17940" s="69"/>
    </row>
    <row r="17941" spans="64:64">
      <c r="BL17941" s="69"/>
    </row>
    <row r="17942" spans="64:64">
      <c r="BL17942" s="69"/>
    </row>
    <row r="17943" spans="64:64">
      <c r="BL17943" s="69"/>
    </row>
    <row r="17944" spans="64:64">
      <c r="BL17944" s="69"/>
    </row>
    <row r="17945" spans="64:64">
      <c r="BL17945" s="69"/>
    </row>
    <row r="17946" spans="64:64">
      <c r="BL17946" s="69"/>
    </row>
    <row r="17947" spans="64:64">
      <c r="BL17947" s="69"/>
    </row>
    <row r="17948" spans="64:64">
      <c r="BL17948" s="69"/>
    </row>
    <row r="17949" spans="64:64">
      <c r="BL17949" s="69"/>
    </row>
    <row r="17950" spans="64:64">
      <c r="BL17950" s="69"/>
    </row>
    <row r="17951" spans="64:64">
      <c r="BL17951" s="69"/>
    </row>
    <row r="17952" spans="64:64">
      <c r="BL17952" s="69"/>
    </row>
    <row r="17953" spans="64:64">
      <c r="BL17953" s="69"/>
    </row>
    <row r="17954" spans="64:64">
      <c r="BL17954" s="69"/>
    </row>
    <row r="17955" spans="64:64">
      <c r="BL17955" s="69"/>
    </row>
    <row r="17956" spans="64:64">
      <c r="BL17956" s="69"/>
    </row>
    <row r="17957" spans="64:64">
      <c r="BL17957" s="69"/>
    </row>
    <row r="17958" spans="64:64">
      <c r="BL17958" s="69"/>
    </row>
    <row r="17959" spans="64:64">
      <c r="BL17959" s="69"/>
    </row>
    <row r="17960" spans="64:64">
      <c r="BL17960" s="69"/>
    </row>
    <row r="17961" spans="64:64">
      <c r="BL17961" s="69"/>
    </row>
    <row r="17962" spans="64:64">
      <c r="BL17962" s="69"/>
    </row>
    <row r="17963" spans="64:64">
      <c r="BL17963" s="69"/>
    </row>
    <row r="17964" spans="64:64">
      <c r="BL17964" s="69"/>
    </row>
    <row r="17965" spans="64:64">
      <c r="BL17965" s="69"/>
    </row>
    <row r="17966" spans="64:64">
      <c r="BL17966" s="69"/>
    </row>
    <row r="17967" spans="64:64">
      <c r="BL17967" s="69"/>
    </row>
    <row r="17968" spans="64:64">
      <c r="BL17968" s="69"/>
    </row>
    <row r="17969" spans="64:64">
      <c r="BL17969" s="69"/>
    </row>
    <row r="17970" spans="64:64">
      <c r="BL17970" s="69"/>
    </row>
    <row r="17971" spans="64:64">
      <c r="BL17971" s="69"/>
    </row>
    <row r="17972" spans="64:64">
      <c r="BL17972" s="69"/>
    </row>
    <row r="17973" spans="64:64">
      <c r="BL17973" s="69"/>
    </row>
    <row r="17974" spans="64:64">
      <c r="BL17974" s="69"/>
    </row>
    <row r="17975" spans="64:64">
      <c r="BL17975" s="69"/>
    </row>
    <row r="17976" spans="64:64">
      <c r="BL17976" s="69"/>
    </row>
    <row r="17977" spans="64:64">
      <c r="BL17977" s="69"/>
    </row>
    <row r="17978" spans="64:64">
      <c r="BL17978" s="69"/>
    </row>
    <row r="17979" spans="64:64">
      <c r="BL17979" s="69"/>
    </row>
    <row r="17980" spans="64:64">
      <c r="BL17980" s="69"/>
    </row>
    <row r="17981" spans="64:64">
      <c r="BL17981" s="69"/>
    </row>
    <row r="17982" spans="64:64">
      <c r="BL17982" s="69"/>
    </row>
    <row r="17983" spans="64:64">
      <c r="BL17983" s="69"/>
    </row>
    <row r="17984" spans="64:64">
      <c r="BL17984" s="69"/>
    </row>
    <row r="17985" spans="64:64">
      <c r="BL17985" s="69"/>
    </row>
    <row r="17986" spans="64:64">
      <c r="BL17986" s="69"/>
    </row>
    <row r="17987" spans="64:64">
      <c r="BL17987" s="69"/>
    </row>
    <row r="17988" spans="64:64">
      <c r="BL17988" s="69"/>
    </row>
    <row r="17989" spans="64:64">
      <c r="BL17989" s="69"/>
    </row>
    <row r="17990" spans="64:64">
      <c r="BL17990" s="69"/>
    </row>
    <row r="17991" spans="64:64">
      <c r="BL17991" s="69"/>
    </row>
    <row r="17992" spans="64:64">
      <c r="BL17992" s="69"/>
    </row>
    <row r="17993" spans="64:64">
      <c r="BL17993" s="69"/>
    </row>
    <row r="17994" spans="64:64">
      <c r="BL17994" s="69"/>
    </row>
    <row r="17995" spans="64:64">
      <c r="BL17995" s="69"/>
    </row>
    <row r="17996" spans="64:64">
      <c r="BL17996" s="69"/>
    </row>
    <row r="17997" spans="64:64">
      <c r="BL17997" s="69"/>
    </row>
    <row r="17998" spans="64:64">
      <c r="BL17998" s="69"/>
    </row>
    <row r="17999" spans="64:64">
      <c r="BL17999" s="69"/>
    </row>
    <row r="18000" spans="64:64">
      <c r="BL18000" s="69"/>
    </row>
    <row r="18001" spans="64:64">
      <c r="BL18001" s="69"/>
    </row>
    <row r="18002" spans="64:64">
      <c r="BL18002" s="69"/>
    </row>
    <row r="18003" spans="64:64">
      <c r="BL18003" s="69"/>
    </row>
    <row r="18004" spans="64:64">
      <c r="BL18004" s="69"/>
    </row>
    <row r="18005" spans="64:64">
      <c r="BL18005" s="69"/>
    </row>
    <row r="18006" spans="64:64">
      <c r="BL18006" s="69"/>
    </row>
    <row r="18007" spans="64:64">
      <c r="BL18007" s="69"/>
    </row>
    <row r="18008" spans="64:64">
      <c r="BL18008" s="69"/>
    </row>
    <row r="18009" spans="64:64">
      <c r="BL18009" s="69"/>
    </row>
    <row r="18010" spans="64:64">
      <c r="BL18010" s="69"/>
    </row>
    <row r="18011" spans="64:64">
      <c r="BL18011" s="69"/>
    </row>
    <row r="18012" spans="64:64">
      <c r="BL18012" s="69"/>
    </row>
    <row r="18013" spans="64:64">
      <c r="BL18013" s="69"/>
    </row>
    <row r="18014" spans="64:64">
      <c r="BL18014" s="69"/>
    </row>
    <row r="18015" spans="64:64">
      <c r="BL18015" s="69"/>
    </row>
    <row r="18016" spans="64:64">
      <c r="BL18016" s="69"/>
    </row>
    <row r="18017" spans="64:64">
      <c r="BL18017" s="69"/>
    </row>
    <row r="18018" spans="64:64">
      <c r="BL18018" s="69"/>
    </row>
    <row r="18019" spans="64:64">
      <c r="BL18019" s="69"/>
    </row>
    <row r="18020" spans="64:64">
      <c r="BL18020" s="69"/>
    </row>
    <row r="18021" spans="64:64">
      <c r="BL18021" s="69"/>
    </row>
    <row r="18022" spans="64:64">
      <c r="BL18022" s="69"/>
    </row>
    <row r="18023" spans="64:64">
      <c r="BL18023" s="69"/>
    </row>
    <row r="18024" spans="64:64">
      <c r="BL18024" s="69"/>
    </row>
    <row r="18025" spans="64:64">
      <c r="BL18025" s="69"/>
    </row>
    <row r="18026" spans="64:64">
      <c r="BL18026" s="69"/>
    </row>
    <row r="18027" spans="64:64">
      <c r="BL18027" s="69"/>
    </row>
    <row r="18028" spans="64:64">
      <c r="BL18028" s="69"/>
    </row>
    <row r="18029" spans="64:64">
      <c r="BL18029" s="69"/>
    </row>
    <row r="18030" spans="64:64">
      <c r="BL18030" s="69"/>
    </row>
    <row r="18031" spans="64:64">
      <c r="BL18031" s="69"/>
    </row>
    <row r="18032" spans="64:64">
      <c r="BL18032" s="69"/>
    </row>
    <row r="18033" spans="64:64">
      <c r="BL18033" s="69"/>
    </row>
    <row r="18034" spans="64:64">
      <c r="BL18034" s="69"/>
    </row>
    <row r="18035" spans="64:64">
      <c r="BL18035" s="69"/>
    </row>
    <row r="18036" spans="64:64">
      <c r="BL18036" s="69"/>
    </row>
    <row r="18037" spans="64:64">
      <c r="BL18037" s="69"/>
    </row>
    <row r="18038" spans="64:64">
      <c r="BL18038" s="69"/>
    </row>
    <row r="18039" spans="64:64">
      <c r="BL18039" s="69"/>
    </row>
    <row r="18040" spans="64:64">
      <c r="BL18040" s="69"/>
    </row>
    <row r="18041" spans="64:64">
      <c r="BL18041" s="69"/>
    </row>
    <row r="18042" spans="64:64">
      <c r="BL18042" s="69"/>
    </row>
    <row r="18043" spans="64:64">
      <c r="BL18043" s="69"/>
    </row>
    <row r="18044" spans="64:64">
      <c r="BL18044" s="69"/>
    </row>
    <row r="18045" spans="64:64">
      <c r="BL18045" s="69"/>
    </row>
    <row r="18046" spans="64:64">
      <c r="BL18046" s="69"/>
    </row>
    <row r="18047" spans="64:64">
      <c r="BL18047" s="69"/>
    </row>
    <row r="18048" spans="64:64">
      <c r="BL18048" s="69"/>
    </row>
    <row r="18049" spans="64:64">
      <c r="BL18049" s="69"/>
    </row>
    <row r="18050" spans="64:64">
      <c r="BL18050" s="69"/>
    </row>
    <row r="18051" spans="64:64">
      <c r="BL18051" s="69"/>
    </row>
    <row r="18052" spans="64:64">
      <c r="BL18052" s="69"/>
    </row>
    <row r="18053" spans="64:64">
      <c r="BL18053" s="69"/>
    </row>
    <row r="18054" spans="64:64">
      <c r="BL18054" s="69"/>
    </row>
    <row r="18055" spans="64:64">
      <c r="BL18055" s="69"/>
    </row>
    <row r="18056" spans="64:64">
      <c r="BL18056" s="69"/>
    </row>
    <row r="18057" spans="64:64">
      <c r="BL18057" s="69"/>
    </row>
    <row r="18058" spans="64:64">
      <c r="BL18058" s="69"/>
    </row>
    <row r="18059" spans="64:64">
      <c r="BL18059" s="69"/>
    </row>
    <row r="18060" spans="64:64">
      <c r="BL18060" s="69"/>
    </row>
    <row r="18061" spans="64:64">
      <c r="BL18061" s="69"/>
    </row>
    <row r="18062" spans="64:64">
      <c r="BL18062" s="69"/>
    </row>
    <row r="18063" spans="64:64">
      <c r="BL18063" s="69"/>
    </row>
    <row r="18064" spans="64:64">
      <c r="BL18064" s="69"/>
    </row>
    <row r="18065" spans="64:64">
      <c r="BL18065" s="69"/>
    </row>
    <row r="18066" spans="64:64">
      <c r="BL18066" s="69"/>
    </row>
    <row r="18067" spans="64:64">
      <c r="BL18067" s="69"/>
    </row>
    <row r="18068" spans="64:64">
      <c r="BL18068" s="69"/>
    </row>
    <row r="18069" spans="64:64">
      <c r="BL18069" s="69"/>
    </row>
    <row r="18070" spans="64:64">
      <c r="BL18070" s="69"/>
    </row>
    <row r="18071" spans="64:64">
      <c r="BL18071" s="69"/>
    </row>
    <row r="18072" spans="64:64">
      <c r="BL18072" s="69"/>
    </row>
    <row r="18073" spans="64:64">
      <c r="BL18073" s="69"/>
    </row>
    <row r="18074" spans="64:64">
      <c r="BL18074" s="69"/>
    </row>
    <row r="18075" spans="64:64">
      <c r="BL18075" s="69"/>
    </row>
    <row r="18076" spans="64:64">
      <c r="BL18076" s="69"/>
    </row>
    <row r="18077" spans="64:64">
      <c r="BL18077" s="69"/>
    </row>
    <row r="18078" spans="64:64">
      <c r="BL18078" s="69"/>
    </row>
    <row r="18079" spans="64:64">
      <c r="BL18079" s="69"/>
    </row>
    <row r="18080" spans="64:64">
      <c r="BL18080" s="69"/>
    </row>
    <row r="18081" spans="64:64">
      <c r="BL18081" s="69"/>
    </row>
    <row r="18082" spans="64:64">
      <c r="BL18082" s="69"/>
    </row>
    <row r="18083" spans="64:64">
      <c r="BL18083" s="69"/>
    </row>
    <row r="18084" spans="64:64">
      <c r="BL18084" s="69"/>
    </row>
    <row r="18085" spans="64:64">
      <c r="BL18085" s="69"/>
    </row>
    <row r="18086" spans="64:64">
      <c r="BL18086" s="69"/>
    </row>
    <row r="18087" spans="64:64">
      <c r="BL18087" s="69"/>
    </row>
    <row r="18088" spans="64:64">
      <c r="BL18088" s="69"/>
    </row>
    <row r="18089" spans="64:64">
      <c r="BL18089" s="69"/>
    </row>
    <row r="18090" spans="64:64">
      <c r="BL18090" s="69"/>
    </row>
    <row r="18091" spans="64:64">
      <c r="BL18091" s="69"/>
    </row>
    <row r="18092" spans="64:64">
      <c r="BL18092" s="69"/>
    </row>
    <row r="18093" spans="64:64">
      <c r="BL18093" s="69"/>
    </row>
    <row r="18094" spans="64:64">
      <c r="BL18094" s="69"/>
    </row>
    <row r="18095" spans="64:64">
      <c r="BL18095" s="69"/>
    </row>
    <row r="18096" spans="64:64">
      <c r="BL18096" s="69"/>
    </row>
    <row r="18097" spans="64:64">
      <c r="BL18097" s="69"/>
    </row>
    <row r="18098" spans="64:64">
      <c r="BL18098" s="69"/>
    </row>
    <row r="18099" spans="64:64">
      <c r="BL18099" s="69"/>
    </row>
    <row r="18100" spans="64:64">
      <c r="BL18100" s="69"/>
    </row>
    <row r="18101" spans="64:64">
      <c r="BL18101" s="69"/>
    </row>
    <row r="18102" spans="64:64">
      <c r="BL18102" s="69"/>
    </row>
    <row r="18103" spans="64:64">
      <c r="BL18103" s="69"/>
    </row>
    <row r="18104" spans="64:64">
      <c r="BL18104" s="69"/>
    </row>
    <row r="18105" spans="64:64">
      <c r="BL18105" s="69"/>
    </row>
    <row r="18106" spans="64:64">
      <c r="BL18106" s="69"/>
    </row>
    <row r="18107" spans="64:64">
      <c r="BL18107" s="69"/>
    </row>
    <row r="18108" spans="64:64">
      <c r="BL18108" s="69"/>
    </row>
    <row r="18109" spans="64:64">
      <c r="BL18109" s="69"/>
    </row>
    <row r="18110" spans="64:64">
      <c r="BL18110" s="69"/>
    </row>
    <row r="18111" spans="64:64">
      <c r="BL18111" s="69"/>
    </row>
    <row r="18112" spans="64:64">
      <c r="BL18112" s="69"/>
    </row>
    <row r="18113" spans="64:64">
      <c r="BL18113" s="69"/>
    </row>
    <row r="18114" spans="64:64">
      <c r="BL18114" s="69"/>
    </row>
    <row r="18115" spans="64:64">
      <c r="BL18115" s="69"/>
    </row>
    <row r="18116" spans="64:64">
      <c r="BL18116" s="69"/>
    </row>
    <row r="18117" spans="64:64">
      <c r="BL18117" s="69"/>
    </row>
    <row r="18118" spans="64:64">
      <c r="BL18118" s="69"/>
    </row>
    <row r="18119" spans="64:64">
      <c r="BL18119" s="69"/>
    </row>
    <row r="18120" spans="64:64">
      <c r="BL18120" s="69"/>
    </row>
    <row r="18121" spans="64:64">
      <c r="BL18121" s="69"/>
    </row>
    <row r="18122" spans="64:64">
      <c r="BL18122" s="69"/>
    </row>
    <row r="18123" spans="64:64">
      <c r="BL18123" s="69"/>
    </row>
    <row r="18124" spans="64:64">
      <c r="BL18124" s="69"/>
    </row>
    <row r="18125" spans="64:64">
      <c r="BL18125" s="69"/>
    </row>
    <row r="18126" spans="64:64">
      <c r="BL18126" s="69"/>
    </row>
    <row r="18127" spans="64:64">
      <c r="BL18127" s="69"/>
    </row>
    <row r="18128" spans="64:64">
      <c r="BL18128" s="69"/>
    </row>
    <row r="18129" spans="64:64">
      <c r="BL18129" s="69"/>
    </row>
    <row r="18130" spans="64:64">
      <c r="BL18130" s="69"/>
    </row>
    <row r="18131" spans="64:64">
      <c r="BL18131" s="69"/>
    </row>
    <row r="18132" spans="64:64">
      <c r="BL18132" s="69"/>
    </row>
    <row r="18133" spans="64:64">
      <c r="BL18133" s="69"/>
    </row>
    <row r="18134" spans="64:64">
      <c r="BL18134" s="69"/>
    </row>
    <row r="18135" spans="64:64">
      <c r="BL18135" s="69"/>
    </row>
    <row r="18136" spans="64:64">
      <c r="BL18136" s="69"/>
    </row>
    <row r="18137" spans="64:64">
      <c r="BL18137" s="69"/>
    </row>
    <row r="18138" spans="64:64">
      <c r="BL18138" s="69"/>
    </row>
    <row r="18139" spans="64:64">
      <c r="BL18139" s="69"/>
    </row>
    <row r="18140" spans="64:64">
      <c r="BL18140" s="69"/>
    </row>
    <row r="18141" spans="64:64">
      <c r="BL18141" s="69"/>
    </row>
    <row r="18142" spans="64:64">
      <c r="BL18142" s="69"/>
    </row>
    <row r="18143" spans="64:64">
      <c r="BL18143" s="69"/>
    </row>
    <row r="18144" spans="64:64">
      <c r="BL18144" s="69"/>
    </row>
    <row r="18145" spans="64:64">
      <c r="BL18145" s="69"/>
    </row>
    <row r="18146" spans="64:64">
      <c r="BL18146" s="69"/>
    </row>
    <row r="18147" spans="64:64">
      <c r="BL18147" s="69"/>
    </row>
    <row r="18148" spans="64:64">
      <c r="BL18148" s="69"/>
    </row>
    <row r="18149" spans="64:64">
      <c r="BL18149" s="69"/>
    </row>
    <row r="18150" spans="64:64">
      <c r="BL18150" s="69"/>
    </row>
    <row r="18151" spans="64:64">
      <c r="BL18151" s="69"/>
    </row>
    <row r="18152" spans="64:64">
      <c r="BL18152" s="69"/>
    </row>
    <row r="18153" spans="64:64">
      <c r="BL18153" s="69"/>
    </row>
    <row r="18154" spans="64:64">
      <c r="BL18154" s="69"/>
    </row>
    <row r="18155" spans="64:64">
      <c r="BL18155" s="69"/>
    </row>
    <row r="18156" spans="64:64">
      <c r="BL18156" s="69"/>
    </row>
    <row r="18157" spans="64:64">
      <c r="BL18157" s="69"/>
    </row>
    <row r="18158" spans="64:64">
      <c r="BL18158" s="69"/>
    </row>
    <row r="18159" spans="64:64">
      <c r="BL18159" s="69"/>
    </row>
    <row r="18160" spans="64:64">
      <c r="BL18160" s="69"/>
    </row>
    <row r="18161" spans="64:64">
      <c r="BL18161" s="69"/>
    </row>
    <row r="18162" spans="64:64">
      <c r="BL18162" s="69"/>
    </row>
    <row r="18163" spans="64:64">
      <c r="BL18163" s="69"/>
    </row>
    <row r="18164" spans="64:64">
      <c r="BL18164" s="69"/>
    </row>
    <row r="18165" spans="64:64">
      <c r="BL18165" s="69"/>
    </row>
    <row r="18166" spans="64:64">
      <c r="BL18166" s="69"/>
    </row>
    <row r="18167" spans="64:64">
      <c r="BL18167" s="69"/>
    </row>
    <row r="18168" spans="64:64">
      <c r="BL18168" s="69"/>
    </row>
    <row r="18169" spans="64:64">
      <c r="BL18169" s="69"/>
    </row>
    <row r="18170" spans="64:64">
      <c r="BL18170" s="69"/>
    </row>
    <row r="18171" spans="64:64">
      <c r="BL18171" s="69"/>
    </row>
    <row r="18172" spans="64:64">
      <c r="BL18172" s="69"/>
    </row>
    <row r="18173" spans="64:64">
      <c r="BL18173" s="69"/>
    </row>
    <row r="18174" spans="64:64">
      <c r="BL18174" s="69"/>
    </row>
    <row r="18175" spans="64:64">
      <c r="BL18175" s="69"/>
    </row>
    <row r="18176" spans="64:64">
      <c r="BL18176" s="69"/>
    </row>
    <row r="18177" spans="64:64">
      <c r="BL18177" s="69"/>
    </row>
    <row r="18178" spans="64:64">
      <c r="BL18178" s="69"/>
    </row>
    <row r="18179" spans="64:64">
      <c r="BL18179" s="69"/>
    </row>
    <row r="18180" spans="64:64">
      <c r="BL18180" s="69"/>
    </row>
    <row r="18181" spans="64:64">
      <c r="BL18181" s="69"/>
    </row>
    <row r="18182" spans="64:64">
      <c r="BL18182" s="69"/>
    </row>
    <row r="18183" spans="64:64">
      <c r="BL18183" s="69"/>
    </row>
    <row r="18184" spans="64:64">
      <c r="BL18184" s="69"/>
    </row>
    <row r="18185" spans="64:64">
      <c r="BL18185" s="69"/>
    </row>
    <row r="18186" spans="64:64">
      <c r="BL18186" s="69"/>
    </row>
    <row r="18187" spans="64:64">
      <c r="BL18187" s="69"/>
    </row>
    <row r="18188" spans="64:64">
      <c r="BL18188" s="69"/>
    </row>
    <row r="18189" spans="64:64">
      <c r="BL18189" s="69"/>
    </row>
    <row r="18190" spans="64:64">
      <c r="BL18190" s="69"/>
    </row>
    <row r="18191" spans="64:64">
      <c r="BL18191" s="69"/>
    </row>
    <row r="18192" spans="64:64">
      <c r="BL18192" s="69"/>
    </row>
    <row r="18193" spans="64:64">
      <c r="BL18193" s="69"/>
    </row>
    <row r="18194" spans="64:64">
      <c r="BL18194" s="69"/>
    </row>
    <row r="18195" spans="64:64">
      <c r="BL18195" s="69"/>
    </row>
    <row r="18196" spans="64:64">
      <c r="BL18196" s="69"/>
    </row>
    <row r="18197" spans="64:64">
      <c r="BL18197" s="69"/>
    </row>
    <row r="18198" spans="64:64">
      <c r="BL18198" s="69"/>
    </row>
    <row r="18199" spans="64:64">
      <c r="BL18199" s="69"/>
    </row>
    <row r="18200" spans="64:64">
      <c r="BL18200" s="69"/>
    </row>
    <row r="18201" spans="64:64">
      <c r="BL18201" s="69"/>
    </row>
    <row r="18202" spans="64:64">
      <c r="BL18202" s="69"/>
    </row>
    <row r="18203" spans="64:64">
      <c r="BL18203" s="69"/>
    </row>
    <row r="18204" spans="64:64">
      <c r="BL18204" s="69"/>
    </row>
    <row r="18205" spans="64:64">
      <c r="BL18205" s="69"/>
    </row>
    <row r="18206" spans="64:64">
      <c r="BL18206" s="69"/>
    </row>
    <row r="18207" spans="64:64">
      <c r="BL18207" s="69"/>
    </row>
    <row r="18208" spans="64:64">
      <c r="BL18208" s="69"/>
    </row>
    <row r="18209" spans="64:64">
      <c r="BL18209" s="69"/>
    </row>
    <row r="18210" spans="64:64">
      <c r="BL18210" s="69"/>
    </row>
    <row r="18211" spans="64:64">
      <c r="BL18211" s="69"/>
    </row>
    <row r="18212" spans="64:64">
      <c r="BL18212" s="69"/>
    </row>
    <row r="18213" spans="64:64">
      <c r="BL18213" s="69"/>
    </row>
    <row r="18214" spans="64:64">
      <c r="BL18214" s="69"/>
    </row>
    <row r="18215" spans="64:64">
      <c r="BL18215" s="69"/>
    </row>
    <row r="18216" spans="64:64">
      <c r="BL18216" s="69"/>
    </row>
    <row r="18217" spans="64:64">
      <c r="BL18217" s="69"/>
    </row>
    <row r="18218" spans="64:64">
      <c r="BL18218" s="69"/>
    </row>
    <row r="18219" spans="64:64">
      <c r="BL18219" s="69"/>
    </row>
    <row r="18220" spans="64:64">
      <c r="BL18220" s="69"/>
    </row>
    <row r="18221" spans="64:64">
      <c r="BL18221" s="69"/>
    </row>
    <row r="18222" spans="64:64">
      <c r="BL18222" s="69"/>
    </row>
    <row r="18223" spans="64:64">
      <c r="BL18223" s="69"/>
    </row>
    <row r="18224" spans="64:64">
      <c r="BL18224" s="69"/>
    </row>
    <row r="18225" spans="64:64">
      <c r="BL18225" s="69"/>
    </row>
    <row r="18226" spans="64:64">
      <c r="BL18226" s="69"/>
    </row>
    <row r="18227" spans="64:64">
      <c r="BL18227" s="69"/>
    </row>
    <row r="18228" spans="64:64">
      <c r="BL18228" s="69"/>
    </row>
    <row r="18229" spans="64:64">
      <c r="BL18229" s="69"/>
    </row>
    <row r="18230" spans="64:64">
      <c r="BL18230" s="69"/>
    </row>
    <row r="18231" spans="64:64">
      <c r="BL18231" s="69"/>
    </row>
    <row r="18232" spans="64:64">
      <c r="BL18232" s="69"/>
    </row>
    <row r="18233" spans="64:64">
      <c r="BL18233" s="69"/>
    </row>
    <row r="18234" spans="64:64">
      <c r="BL18234" s="69"/>
    </row>
    <row r="18235" spans="64:64">
      <c r="BL18235" s="69"/>
    </row>
    <row r="18236" spans="64:64">
      <c r="BL18236" s="69"/>
    </row>
    <row r="18237" spans="64:64">
      <c r="BL18237" s="69"/>
    </row>
    <row r="18238" spans="64:64">
      <c r="BL18238" s="69"/>
    </row>
    <row r="18239" spans="64:64">
      <c r="BL18239" s="69"/>
    </row>
    <row r="18240" spans="64:64">
      <c r="BL18240" s="69"/>
    </row>
    <row r="18241" spans="64:64">
      <c r="BL18241" s="69"/>
    </row>
    <row r="18242" spans="64:64">
      <c r="BL18242" s="69"/>
    </row>
    <row r="18243" spans="64:64">
      <c r="BL18243" s="69"/>
    </row>
    <row r="18244" spans="64:64">
      <c r="BL18244" s="69"/>
    </row>
    <row r="18245" spans="64:64">
      <c r="BL18245" s="69"/>
    </row>
    <row r="18246" spans="64:64">
      <c r="BL18246" s="69"/>
    </row>
    <row r="18247" spans="64:64">
      <c r="BL18247" s="69"/>
    </row>
    <row r="18248" spans="64:64">
      <c r="BL18248" s="69"/>
    </row>
    <row r="18249" spans="64:64">
      <c r="BL18249" s="69"/>
    </row>
    <row r="18250" spans="64:64">
      <c r="BL18250" s="69"/>
    </row>
    <row r="18251" spans="64:64">
      <c r="BL18251" s="69"/>
    </row>
    <row r="18252" spans="64:64">
      <c r="BL18252" s="69"/>
    </row>
    <row r="18253" spans="64:64">
      <c r="BL18253" s="69"/>
    </row>
    <row r="18254" spans="64:64">
      <c r="BL18254" s="69"/>
    </row>
    <row r="18255" spans="64:64">
      <c r="BL18255" s="69"/>
    </row>
    <row r="18256" spans="64:64">
      <c r="BL18256" s="69"/>
    </row>
    <row r="18257" spans="64:64">
      <c r="BL18257" s="69"/>
    </row>
    <row r="18258" spans="64:64">
      <c r="BL18258" s="69"/>
    </row>
    <row r="18259" spans="64:64">
      <c r="BL18259" s="69"/>
    </row>
    <row r="18260" spans="64:64">
      <c r="BL18260" s="69"/>
    </row>
    <row r="18261" spans="64:64">
      <c r="BL18261" s="69"/>
    </row>
    <row r="18262" spans="64:64">
      <c r="BL18262" s="69"/>
    </row>
    <row r="18263" spans="64:64">
      <c r="BL18263" s="69"/>
    </row>
    <row r="18264" spans="64:64">
      <c r="BL18264" s="69"/>
    </row>
    <row r="18265" spans="64:64">
      <c r="BL18265" s="69"/>
    </row>
    <row r="18266" spans="64:64">
      <c r="BL18266" s="69"/>
    </row>
    <row r="18267" spans="64:64">
      <c r="BL18267" s="69"/>
    </row>
    <row r="18268" spans="64:64">
      <c r="BL18268" s="69"/>
    </row>
    <row r="18269" spans="64:64">
      <c r="BL18269" s="69"/>
    </row>
    <row r="18270" spans="64:64">
      <c r="BL18270" s="69"/>
    </row>
    <row r="18271" spans="64:64">
      <c r="BL18271" s="69"/>
    </row>
    <row r="18272" spans="64:64">
      <c r="BL18272" s="69"/>
    </row>
    <row r="18273" spans="64:64">
      <c r="BL18273" s="69"/>
    </row>
    <row r="18274" spans="64:64">
      <c r="BL18274" s="69"/>
    </row>
    <row r="18275" spans="64:64">
      <c r="BL18275" s="69"/>
    </row>
    <row r="18276" spans="64:64">
      <c r="BL18276" s="69"/>
    </row>
    <row r="18277" spans="64:64">
      <c r="BL18277" s="69"/>
    </row>
    <row r="18278" spans="64:64">
      <c r="BL18278" s="69"/>
    </row>
    <row r="18279" spans="64:64">
      <c r="BL18279" s="69"/>
    </row>
    <row r="18280" spans="64:64">
      <c r="BL18280" s="69"/>
    </row>
    <row r="18281" spans="64:64">
      <c r="BL18281" s="69"/>
    </row>
    <row r="18282" spans="64:64">
      <c r="BL18282" s="69"/>
    </row>
    <row r="18283" spans="64:64">
      <c r="BL18283" s="69"/>
    </row>
    <row r="18284" spans="64:64">
      <c r="BL18284" s="69"/>
    </row>
    <row r="18285" spans="64:64">
      <c r="BL18285" s="69"/>
    </row>
    <row r="18286" spans="64:64">
      <c r="BL18286" s="69"/>
    </row>
    <row r="18287" spans="64:64">
      <c r="BL18287" s="69"/>
    </row>
    <row r="18288" spans="64:64">
      <c r="BL18288" s="69"/>
    </row>
    <row r="18289" spans="64:64">
      <c r="BL18289" s="69"/>
    </row>
    <row r="18290" spans="64:64">
      <c r="BL18290" s="69"/>
    </row>
    <row r="18291" spans="64:64">
      <c r="BL18291" s="69"/>
    </row>
    <row r="18292" spans="64:64">
      <c r="BL18292" s="69"/>
    </row>
    <row r="18293" spans="64:64">
      <c r="BL18293" s="69"/>
    </row>
    <row r="18294" spans="64:64">
      <c r="BL18294" s="69"/>
    </row>
    <row r="18295" spans="64:64">
      <c r="BL18295" s="69"/>
    </row>
    <row r="18296" spans="64:64">
      <c r="BL18296" s="69"/>
    </row>
    <row r="18297" spans="64:64">
      <c r="BL18297" s="69"/>
    </row>
    <row r="18298" spans="64:64">
      <c r="BL18298" s="69"/>
    </row>
    <row r="18299" spans="64:64">
      <c r="BL18299" s="69"/>
    </row>
    <row r="18300" spans="64:64">
      <c r="BL18300" s="69"/>
    </row>
    <row r="18301" spans="64:64">
      <c r="BL18301" s="69"/>
    </row>
    <row r="18302" spans="64:64">
      <c r="BL18302" s="69"/>
    </row>
    <row r="18303" spans="64:64">
      <c r="BL18303" s="69"/>
    </row>
    <row r="18304" spans="64:64">
      <c r="BL18304" s="69"/>
    </row>
    <row r="18305" spans="64:64">
      <c r="BL18305" s="69"/>
    </row>
    <row r="18306" spans="64:64">
      <c r="BL18306" s="69"/>
    </row>
    <row r="18307" spans="64:64">
      <c r="BL18307" s="69"/>
    </row>
    <row r="18308" spans="64:64">
      <c r="BL18308" s="69"/>
    </row>
    <row r="18309" spans="64:64">
      <c r="BL18309" s="69"/>
    </row>
    <row r="18310" spans="64:64">
      <c r="BL18310" s="69"/>
    </row>
    <row r="18311" spans="64:64">
      <c r="BL18311" s="69"/>
    </row>
    <row r="18312" spans="64:64">
      <c r="BL18312" s="69"/>
    </row>
    <row r="18313" spans="64:64">
      <c r="BL18313" s="69"/>
    </row>
    <row r="18314" spans="64:64">
      <c r="BL18314" s="69"/>
    </row>
    <row r="18315" spans="64:64">
      <c r="BL18315" s="69"/>
    </row>
    <row r="18316" spans="64:64">
      <c r="BL18316" s="69"/>
    </row>
    <row r="18317" spans="64:64">
      <c r="BL18317" s="69"/>
    </row>
    <row r="18318" spans="64:64">
      <c r="BL18318" s="69"/>
    </row>
    <row r="18319" spans="64:64">
      <c r="BL18319" s="69"/>
    </row>
    <row r="18320" spans="64:64">
      <c r="BL18320" s="69"/>
    </row>
    <row r="18321" spans="64:64">
      <c r="BL18321" s="69"/>
    </row>
    <row r="18322" spans="64:64">
      <c r="BL18322" s="69"/>
    </row>
    <row r="18323" spans="64:64">
      <c r="BL18323" s="69"/>
    </row>
    <row r="18324" spans="64:64">
      <c r="BL18324" s="69"/>
    </row>
    <row r="18325" spans="64:64">
      <c r="BL18325" s="69"/>
    </row>
    <row r="18326" spans="64:64">
      <c r="BL18326" s="69"/>
    </row>
    <row r="18327" spans="64:64">
      <c r="BL18327" s="69"/>
    </row>
    <row r="18328" spans="64:64">
      <c r="BL18328" s="69"/>
    </row>
    <row r="18329" spans="64:64">
      <c r="BL18329" s="69"/>
    </row>
    <row r="18330" spans="64:64">
      <c r="BL18330" s="69"/>
    </row>
    <row r="18331" spans="64:64">
      <c r="BL18331" s="69"/>
    </row>
    <row r="18332" spans="64:64">
      <c r="BL18332" s="69"/>
    </row>
    <row r="18333" spans="64:64">
      <c r="BL18333" s="69"/>
    </row>
    <row r="18334" spans="64:64">
      <c r="BL18334" s="69"/>
    </row>
    <row r="18335" spans="64:64">
      <c r="BL18335" s="69"/>
    </row>
    <row r="18336" spans="64:64">
      <c r="BL18336" s="69"/>
    </row>
    <row r="18337" spans="64:64">
      <c r="BL18337" s="69"/>
    </row>
    <row r="18338" spans="64:64">
      <c r="BL18338" s="69"/>
    </row>
    <row r="18339" spans="64:64">
      <c r="BL18339" s="69"/>
    </row>
    <row r="18340" spans="64:64">
      <c r="BL18340" s="69"/>
    </row>
    <row r="18341" spans="64:64">
      <c r="BL18341" s="69"/>
    </row>
    <row r="18342" spans="64:64">
      <c r="BL18342" s="69"/>
    </row>
    <row r="18343" spans="64:64">
      <c r="BL18343" s="69"/>
    </row>
    <row r="18344" spans="64:64">
      <c r="BL18344" s="69"/>
    </row>
    <row r="18345" spans="64:64">
      <c r="BL18345" s="69"/>
    </row>
    <row r="18346" spans="64:64">
      <c r="BL18346" s="69"/>
    </row>
    <row r="18347" spans="64:64">
      <c r="BL18347" s="69"/>
    </row>
    <row r="18348" spans="64:64">
      <c r="BL18348" s="69"/>
    </row>
    <row r="18349" spans="64:64">
      <c r="BL18349" s="69"/>
    </row>
    <row r="18350" spans="64:64">
      <c r="BL18350" s="69"/>
    </row>
    <row r="18351" spans="64:64">
      <c r="BL18351" s="69"/>
    </row>
    <row r="18352" spans="64:64">
      <c r="BL18352" s="69"/>
    </row>
    <row r="18353" spans="64:64">
      <c r="BL18353" s="69"/>
    </row>
    <row r="18354" spans="64:64">
      <c r="BL18354" s="69"/>
    </row>
    <row r="18355" spans="64:64">
      <c r="BL18355" s="69"/>
    </row>
    <row r="18356" spans="64:64">
      <c r="BL18356" s="69"/>
    </row>
    <row r="18357" spans="64:64">
      <c r="BL18357" s="69"/>
    </row>
    <row r="18358" spans="64:64">
      <c r="BL18358" s="69"/>
    </row>
    <row r="18359" spans="64:64">
      <c r="BL18359" s="69"/>
    </row>
    <row r="18360" spans="64:64">
      <c r="BL18360" s="69"/>
    </row>
    <row r="18361" spans="64:64">
      <c r="BL18361" s="69"/>
    </row>
    <row r="18362" spans="64:64">
      <c r="BL18362" s="69"/>
    </row>
    <row r="18363" spans="64:64">
      <c r="BL18363" s="69"/>
    </row>
    <row r="18364" spans="64:64">
      <c r="BL18364" s="69"/>
    </row>
    <row r="18365" spans="64:64">
      <c r="BL18365" s="69"/>
    </row>
    <row r="18366" spans="64:64">
      <c r="BL18366" s="69"/>
    </row>
    <row r="18367" spans="64:64">
      <c r="BL18367" s="69"/>
    </row>
    <row r="18368" spans="64:64">
      <c r="BL18368" s="69"/>
    </row>
    <row r="18369" spans="64:64">
      <c r="BL18369" s="69"/>
    </row>
    <row r="18370" spans="64:64">
      <c r="BL18370" s="69"/>
    </row>
    <row r="18371" spans="64:64">
      <c r="BL18371" s="69"/>
    </row>
    <row r="18372" spans="64:64">
      <c r="BL18372" s="69"/>
    </row>
    <row r="18373" spans="64:64">
      <c r="BL18373" s="69"/>
    </row>
    <row r="18374" spans="64:64">
      <c r="BL18374" s="69"/>
    </row>
    <row r="18375" spans="64:64">
      <c r="BL18375" s="69"/>
    </row>
    <row r="18376" spans="64:64">
      <c r="BL18376" s="69"/>
    </row>
    <row r="18377" spans="64:64">
      <c r="BL18377" s="69"/>
    </row>
    <row r="18378" spans="64:64">
      <c r="BL18378" s="69"/>
    </row>
    <row r="18379" spans="64:64">
      <c r="BL18379" s="69"/>
    </row>
    <row r="18380" spans="64:64">
      <c r="BL18380" s="69"/>
    </row>
    <row r="18381" spans="64:64">
      <c r="BL18381" s="69"/>
    </row>
    <row r="18382" spans="64:64">
      <c r="BL18382" s="69"/>
    </row>
    <row r="18383" spans="64:64">
      <c r="BL18383" s="69"/>
    </row>
    <row r="18384" spans="64:64">
      <c r="BL18384" s="69"/>
    </row>
    <row r="18385" spans="64:64">
      <c r="BL18385" s="69"/>
    </row>
    <row r="18386" spans="64:64">
      <c r="BL18386" s="69"/>
    </row>
    <row r="18387" spans="64:64">
      <c r="BL18387" s="69"/>
    </row>
    <row r="18388" spans="64:64">
      <c r="BL18388" s="69"/>
    </row>
    <row r="18389" spans="64:64">
      <c r="BL18389" s="69"/>
    </row>
    <row r="18390" spans="64:64">
      <c r="BL18390" s="69"/>
    </row>
    <row r="18391" spans="64:64">
      <c r="BL18391" s="69"/>
    </row>
    <row r="18392" spans="64:64">
      <c r="BL18392" s="69"/>
    </row>
    <row r="18393" spans="64:64">
      <c r="BL18393" s="69"/>
    </row>
    <row r="18394" spans="64:64">
      <c r="BL18394" s="69"/>
    </row>
    <row r="18395" spans="64:64">
      <c r="BL18395" s="69"/>
    </row>
    <row r="18396" spans="64:64">
      <c r="BL18396" s="69"/>
    </row>
    <row r="18397" spans="64:64">
      <c r="BL18397" s="69"/>
    </row>
    <row r="18398" spans="64:64">
      <c r="BL18398" s="69"/>
    </row>
    <row r="18399" spans="64:64">
      <c r="BL18399" s="69"/>
    </row>
    <row r="18400" spans="64:64">
      <c r="BL18400" s="69"/>
    </row>
    <row r="18401" spans="64:64">
      <c r="BL18401" s="69"/>
    </row>
    <row r="18402" spans="64:64">
      <c r="BL18402" s="69"/>
    </row>
    <row r="18403" spans="64:64">
      <c r="BL18403" s="69"/>
    </row>
    <row r="18404" spans="64:64">
      <c r="BL18404" s="69"/>
    </row>
    <row r="18405" spans="64:64">
      <c r="BL18405" s="69"/>
    </row>
    <row r="18406" spans="64:64">
      <c r="BL18406" s="69"/>
    </row>
    <row r="18407" spans="64:64">
      <c r="BL18407" s="69"/>
    </row>
    <row r="18408" spans="64:64">
      <c r="BL18408" s="69"/>
    </row>
    <row r="18409" spans="64:64">
      <c r="BL18409" s="69"/>
    </row>
    <row r="18410" spans="64:64">
      <c r="BL18410" s="69"/>
    </row>
    <row r="18411" spans="64:64">
      <c r="BL18411" s="69"/>
    </row>
    <row r="18412" spans="64:64">
      <c r="BL18412" s="69"/>
    </row>
    <row r="18413" spans="64:64">
      <c r="BL18413" s="69"/>
    </row>
    <row r="18414" spans="64:64">
      <c r="BL18414" s="69"/>
    </row>
    <row r="18415" spans="64:64">
      <c r="BL18415" s="69"/>
    </row>
    <row r="18416" spans="64:64">
      <c r="BL18416" s="69"/>
    </row>
    <row r="18417" spans="64:64">
      <c r="BL18417" s="69"/>
    </row>
    <row r="18418" spans="64:64">
      <c r="BL18418" s="69"/>
    </row>
    <row r="18419" spans="64:64">
      <c r="BL18419" s="69"/>
    </row>
    <row r="18420" spans="64:64">
      <c r="BL18420" s="69"/>
    </row>
    <row r="18421" spans="64:64">
      <c r="BL18421" s="69"/>
    </row>
    <row r="18422" spans="64:64">
      <c r="BL18422" s="69"/>
    </row>
    <row r="18423" spans="64:64">
      <c r="BL18423" s="69"/>
    </row>
    <row r="18424" spans="64:64">
      <c r="BL18424" s="69"/>
    </row>
    <row r="18425" spans="64:64">
      <c r="BL18425" s="69"/>
    </row>
    <row r="18426" spans="64:64">
      <c r="BL18426" s="69"/>
    </row>
    <row r="18427" spans="64:64">
      <c r="BL18427" s="69"/>
    </row>
    <row r="18428" spans="64:64">
      <c r="BL18428" s="69"/>
    </row>
    <row r="18429" spans="64:64">
      <c r="BL18429" s="69"/>
    </row>
    <row r="18430" spans="64:64">
      <c r="BL18430" s="69"/>
    </row>
    <row r="18431" spans="64:64">
      <c r="BL18431" s="69"/>
    </row>
    <row r="18432" spans="64:64">
      <c r="BL18432" s="69"/>
    </row>
    <row r="18433" spans="64:64">
      <c r="BL18433" s="69"/>
    </row>
    <row r="18434" spans="64:64">
      <c r="BL18434" s="69"/>
    </row>
    <row r="18435" spans="64:64">
      <c r="BL18435" s="69"/>
    </row>
    <row r="18436" spans="64:64">
      <c r="BL18436" s="69"/>
    </row>
    <row r="18437" spans="64:64">
      <c r="BL18437" s="69"/>
    </row>
    <row r="18438" spans="64:64">
      <c r="BL18438" s="69"/>
    </row>
    <row r="18439" spans="64:64">
      <c r="BL18439" s="69"/>
    </row>
    <row r="18440" spans="64:64">
      <c r="BL18440" s="69"/>
    </row>
    <row r="18441" spans="64:64">
      <c r="BL18441" s="69"/>
    </row>
    <row r="18442" spans="64:64">
      <c r="BL18442" s="69"/>
    </row>
    <row r="18443" spans="64:64">
      <c r="BL18443" s="69"/>
    </row>
    <row r="18444" spans="64:64">
      <c r="BL18444" s="69"/>
    </row>
    <row r="18445" spans="64:64">
      <c r="BL18445" s="69"/>
    </row>
    <row r="18446" spans="64:64">
      <c r="BL18446" s="69"/>
    </row>
    <row r="18447" spans="64:64">
      <c r="BL18447" s="69"/>
    </row>
    <row r="18448" spans="64:64">
      <c r="BL18448" s="69"/>
    </row>
    <row r="18449" spans="64:64">
      <c r="BL18449" s="69"/>
    </row>
    <row r="18450" spans="64:64">
      <c r="BL18450" s="69"/>
    </row>
    <row r="18451" spans="64:64">
      <c r="BL18451" s="69"/>
    </row>
    <row r="18452" spans="64:64">
      <c r="BL18452" s="69"/>
    </row>
    <row r="18453" spans="64:64">
      <c r="BL18453" s="69"/>
    </row>
    <row r="18454" spans="64:64">
      <c r="BL18454" s="69"/>
    </row>
    <row r="18455" spans="64:64">
      <c r="BL18455" s="69"/>
    </row>
    <row r="18456" spans="64:64">
      <c r="BL18456" s="69"/>
    </row>
    <row r="18457" spans="64:64">
      <c r="BL18457" s="69"/>
    </row>
    <row r="18458" spans="64:64">
      <c r="BL18458" s="69"/>
    </row>
    <row r="18459" spans="64:64">
      <c r="BL18459" s="69"/>
    </row>
    <row r="18460" spans="64:64">
      <c r="BL18460" s="69"/>
    </row>
    <row r="18461" spans="64:64">
      <c r="BL18461" s="69"/>
    </row>
    <row r="18462" spans="64:64">
      <c r="BL18462" s="69"/>
    </row>
    <row r="18463" spans="64:64">
      <c r="BL18463" s="69"/>
    </row>
    <row r="18464" spans="64:64">
      <c r="BL18464" s="69"/>
    </row>
    <row r="18465" spans="64:64">
      <c r="BL18465" s="69"/>
    </row>
    <row r="18466" spans="64:64">
      <c r="BL18466" s="69"/>
    </row>
    <row r="18467" spans="64:64">
      <c r="BL18467" s="69"/>
    </row>
    <row r="18468" spans="64:64">
      <c r="BL18468" s="69"/>
    </row>
    <row r="18469" spans="64:64">
      <c r="BL18469" s="69"/>
    </row>
    <row r="18470" spans="64:64">
      <c r="BL18470" s="69"/>
    </row>
    <row r="18471" spans="64:64">
      <c r="BL18471" s="69"/>
    </row>
    <row r="18472" spans="64:64">
      <c r="BL18472" s="69"/>
    </row>
    <row r="18473" spans="64:64">
      <c r="BL18473" s="69"/>
    </row>
    <row r="18474" spans="64:64">
      <c r="BL18474" s="69"/>
    </row>
    <row r="18475" spans="64:64">
      <c r="BL18475" s="69"/>
    </row>
    <row r="18476" spans="64:64">
      <c r="BL18476" s="69"/>
    </row>
    <row r="18477" spans="64:64">
      <c r="BL18477" s="69"/>
    </row>
    <row r="18478" spans="64:64">
      <c r="BL18478" s="69"/>
    </row>
    <row r="18479" spans="64:64">
      <c r="BL18479" s="69"/>
    </row>
    <row r="18480" spans="64:64">
      <c r="BL18480" s="69"/>
    </row>
    <row r="18481" spans="64:64">
      <c r="BL18481" s="69"/>
    </row>
    <row r="18482" spans="64:64">
      <c r="BL18482" s="69"/>
    </row>
    <row r="18483" spans="64:64">
      <c r="BL18483" s="69"/>
    </row>
    <row r="18484" spans="64:64">
      <c r="BL18484" s="69"/>
    </row>
    <row r="18485" spans="64:64">
      <c r="BL18485" s="69"/>
    </row>
    <row r="18486" spans="64:64">
      <c r="BL18486" s="69"/>
    </row>
    <row r="18487" spans="64:64">
      <c r="BL18487" s="69"/>
    </row>
    <row r="18488" spans="64:64">
      <c r="BL18488" s="69"/>
    </row>
    <row r="18489" spans="64:64">
      <c r="BL18489" s="69"/>
    </row>
    <row r="18490" spans="64:64">
      <c r="BL18490" s="69"/>
    </row>
    <row r="18491" spans="64:64">
      <c r="BL18491" s="69"/>
    </row>
    <row r="18492" spans="64:64">
      <c r="BL18492" s="69"/>
    </row>
    <row r="18493" spans="64:64">
      <c r="BL18493" s="69"/>
    </row>
    <row r="18494" spans="64:64">
      <c r="BL18494" s="69"/>
    </row>
    <row r="18495" spans="64:64">
      <c r="BL18495" s="69"/>
    </row>
    <row r="18496" spans="64:64">
      <c r="BL18496" s="69"/>
    </row>
    <row r="18497" spans="64:64">
      <c r="BL18497" s="69"/>
    </row>
    <row r="18498" spans="64:64">
      <c r="BL18498" s="69"/>
    </row>
    <row r="18499" spans="64:64">
      <c r="BL18499" s="69"/>
    </row>
    <row r="18500" spans="64:64">
      <c r="BL18500" s="69"/>
    </row>
    <row r="18501" spans="64:64">
      <c r="BL18501" s="69"/>
    </row>
    <row r="18502" spans="64:64">
      <c r="BL18502" s="69"/>
    </row>
    <row r="18503" spans="64:64">
      <c r="BL18503" s="69"/>
    </row>
    <row r="18504" spans="64:64">
      <c r="BL18504" s="69"/>
    </row>
    <row r="18505" spans="64:64">
      <c r="BL18505" s="69"/>
    </row>
    <row r="18506" spans="64:64">
      <c r="BL18506" s="69"/>
    </row>
    <row r="18507" spans="64:64">
      <c r="BL18507" s="69"/>
    </row>
    <row r="18508" spans="64:64">
      <c r="BL18508" s="69"/>
    </row>
    <row r="18509" spans="64:64">
      <c r="BL18509" s="69"/>
    </row>
    <row r="18510" spans="64:64">
      <c r="BL18510" s="69"/>
    </row>
    <row r="18511" spans="64:64">
      <c r="BL18511" s="69"/>
    </row>
    <row r="18512" spans="64:64">
      <c r="BL18512" s="69"/>
    </row>
    <row r="18513" spans="64:64">
      <c r="BL18513" s="69"/>
    </row>
    <row r="18514" spans="64:64">
      <c r="BL18514" s="69"/>
    </row>
    <row r="18515" spans="64:64">
      <c r="BL18515" s="69"/>
    </row>
    <row r="18516" spans="64:64">
      <c r="BL18516" s="69"/>
    </row>
    <row r="18517" spans="64:64">
      <c r="BL18517" s="69"/>
    </row>
    <row r="18518" spans="64:64">
      <c r="BL18518" s="69"/>
    </row>
    <row r="18519" spans="64:64">
      <c r="BL18519" s="69"/>
    </row>
    <row r="18520" spans="64:64">
      <c r="BL18520" s="69"/>
    </row>
    <row r="18521" spans="64:64">
      <c r="BL18521" s="69"/>
    </row>
    <row r="18522" spans="64:64">
      <c r="BL18522" s="69"/>
    </row>
    <row r="18523" spans="64:64">
      <c r="BL18523" s="69"/>
    </row>
    <row r="18524" spans="64:64">
      <c r="BL18524" s="69"/>
    </row>
    <row r="18525" spans="64:64">
      <c r="BL18525" s="69"/>
    </row>
    <row r="18526" spans="64:64">
      <c r="BL18526" s="69"/>
    </row>
    <row r="18527" spans="64:64">
      <c r="BL18527" s="69"/>
    </row>
    <row r="18528" spans="64:64">
      <c r="BL18528" s="69"/>
    </row>
    <row r="18529" spans="64:64">
      <c r="BL18529" s="69"/>
    </row>
    <row r="18530" spans="64:64">
      <c r="BL18530" s="69"/>
    </row>
    <row r="18531" spans="64:64">
      <c r="BL18531" s="69"/>
    </row>
    <row r="18532" spans="64:64">
      <c r="BL18532" s="69"/>
    </row>
    <row r="18533" spans="64:64">
      <c r="BL18533" s="69"/>
    </row>
    <row r="18534" spans="64:64">
      <c r="BL18534" s="69"/>
    </row>
    <row r="18535" spans="64:64">
      <c r="BL18535" s="69"/>
    </row>
    <row r="18536" spans="64:64">
      <c r="BL18536" s="69"/>
    </row>
    <row r="18537" spans="64:64">
      <c r="BL18537" s="69"/>
    </row>
    <row r="18538" spans="64:64">
      <c r="BL18538" s="69"/>
    </row>
    <row r="18539" spans="64:64">
      <c r="BL18539" s="69"/>
    </row>
    <row r="18540" spans="64:64">
      <c r="BL18540" s="69"/>
    </row>
    <row r="18541" spans="64:64">
      <c r="BL18541" s="69"/>
    </row>
    <row r="18542" spans="64:64">
      <c r="BL18542" s="69"/>
    </row>
    <row r="18543" spans="64:64">
      <c r="BL18543" s="69"/>
    </row>
    <row r="18544" spans="64:64">
      <c r="BL18544" s="69"/>
    </row>
    <row r="18545" spans="64:64">
      <c r="BL18545" s="69"/>
    </row>
    <row r="18546" spans="64:64">
      <c r="BL18546" s="69"/>
    </row>
    <row r="18547" spans="64:64">
      <c r="BL18547" s="69"/>
    </row>
    <row r="18548" spans="64:64">
      <c r="BL18548" s="69"/>
    </row>
    <row r="18549" spans="64:64">
      <c r="BL18549" s="69"/>
    </row>
    <row r="18550" spans="64:64">
      <c r="BL18550" s="69"/>
    </row>
    <row r="18551" spans="64:64">
      <c r="BL18551" s="69"/>
    </row>
    <row r="18552" spans="64:64">
      <c r="BL18552" s="69"/>
    </row>
    <row r="18553" spans="64:64">
      <c r="BL18553" s="69"/>
    </row>
    <row r="18554" spans="64:64">
      <c r="BL18554" s="69"/>
    </row>
    <row r="18555" spans="64:64">
      <c r="BL18555" s="69"/>
    </row>
    <row r="18556" spans="64:64">
      <c r="BL18556" s="69"/>
    </row>
    <row r="18557" spans="64:64">
      <c r="BL18557" s="69"/>
    </row>
    <row r="18558" spans="64:64">
      <c r="BL18558" s="69"/>
    </row>
    <row r="18559" spans="64:64">
      <c r="BL18559" s="69"/>
    </row>
    <row r="18560" spans="64:64">
      <c r="BL18560" s="69"/>
    </row>
    <row r="18561" spans="64:64">
      <c r="BL18561" s="69"/>
    </row>
    <row r="18562" spans="64:64">
      <c r="BL18562" s="69"/>
    </row>
    <row r="18563" spans="64:64">
      <c r="BL18563" s="69"/>
    </row>
    <row r="18564" spans="64:64">
      <c r="BL18564" s="69"/>
    </row>
    <row r="18565" spans="64:64">
      <c r="BL18565" s="69"/>
    </row>
    <row r="18566" spans="64:64">
      <c r="BL18566" s="69"/>
    </row>
    <row r="18567" spans="64:64">
      <c r="BL18567" s="69"/>
    </row>
    <row r="18568" spans="64:64">
      <c r="BL18568" s="69"/>
    </row>
    <row r="18569" spans="64:64">
      <c r="BL18569" s="69"/>
    </row>
    <row r="18570" spans="64:64">
      <c r="BL18570" s="69"/>
    </row>
    <row r="18571" spans="64:64">
      <c r="BL18571" s="69"/>
    </row>
    <row r="18572" spans="64:64">
      <c r="BL18572" s="69"/>
    </row>
    <row r="18573" spans="64:64">
      <c r="BL18573" s="69"/>
    </row>
    <row r="18574" spans="64:64">
      <c r="BL18574" s="69"/>
    </row>
    <row r="18575" spans="64:64">
      <c r="BL18575" s="69"/>
    </row>
    <row r="18576" spans="64:64">
      <c r="BL18576" s="69"/>
    </row>
    <row r="18577" spans="64:64">
      <c r="BL18577" s="69"/>
    </row>
    <row r="18578" spans="64:64">
      <c r="BL18578" s="69"/>
    </row>
    <row r="18579" spans="64:64">
      <c r="BL18579" s="69"/>
    </row>
    <row r="18580" spans="64:64">
      <c r="BL18580" s="69"/>
    </row>
    <row r="18581" spans="64:64">
      <c r="BL18581" s="69"/>
    </row>
    <row r="18582" spans="64:64">
      <c r="BL18582" s="69"/>
    </row>
    <row r="18583" spans="64:64">
      <c r="BL18583" s="69"/>
    </row>
    <row r="18584" spans="64:64">
      <c r="BL18584" s="69"/>
    </row>
    <row r="18585" spans="64:64">
      <c r="BL18585" s="69"/>
    </row>
    <row r="18586" spans="64:64">
      <c r="BL18586" s="69"/>
    </row>
    <row r="18587" spans="64:64">
      <c r="BL18587" s="69"/>
    </row>
    <row r="18588" spans="64:64">
      <c r="BL18588" s="69"/>
    </row>
    <row r="18589" spans="64:64">
      <c r="BL18589" s="69"/>
    </row>
    <row r="18590" spans="64:64">
      <c r="BL18590" s="69"/>
    </row>
    <row r="18591" spans="64:64">
      <c r="BL18591" s="69"/>
    </row>
    <row r="18592" spans="64:64">
      <c r="BL18592" s="69"/>
    </row>
    <row r="18593" spans="64:64">
      <c r="BL18593" s="69"/>
    </row>
    <row r="18594" spans="64:64">
      <c r="BL18594" s="69"/>
    </row>
    <row r="18595" spans="64:64">
      <c r="BL18595" s="69"/>
    </row>
    <row r="18596" spans="64:64">
      <c r="BL18596" s="69"/>
    </row>
    <row r="18597" spans="64:64">
      <c r="BL18597" s="69"/>
    </row>
    <row r="18598" spans="64:64">
      <c r="BL18598" s="69"/>
    </row>
    <row r="18599" spans="64:64">
      <c r="BL18599" s="69"/>
    </row>
    <row r="18600" spans="64:64">
      <c r="BL18600" s="69"/>
    </row>
    <row r="18601" spans="64:64">
      <c r="BL18601" s="69"/>
    </row>
    <row r="18602" spans="64:64">
      <c r="BL18602" s="69"/>
    </row>
    <row r="18603" spans="64:64">
      <c r="BL18603" s="69"/>
    </row>
    <row r="18604" spans="64:64">
      <c r="BL18604" s="69"/>
    </row>
    <row r="18605" spans="64:64">
      <c r="BL18605" s="69"/>
    </row>
    <row r="18606" spans="64:64">
      <c r="BL18606" s="69"/>
    </row>
    <row r="18607" spans="64:64">
      <c r="BL18607" s="69"/>
    </row>
    <row r="18608" spans="64:64">
      <c r="BL18608" s="69"/>
    </row>
    <row r="18609" spans="64:64">
      <c r="BL18609" s="69"/>
    </row>
    <row r="18610" spans="64:64">
      <c r="BL18610" s="69"/>
    </row>
    <row r="18611" spans="64:64">
      <c r="BL18611" s="69"/>
    </row>
    <row r="18612" spans="64:64">
      <c r="BL18612" s="69"/>
    </row>
    <row r="18613" spans="64:64">
      <c r="BL18613" s="69"/>
    </row>
    <row r="18614" spans="64:64">
      <c r="BL18614" s="69"/>
    </row>
    <row r="18615" spans="64:64">
      <c r="BL18615" s="69"/>
    </row>
    <row r="18616" spans="64:64">
      <c r="BL18616" s="69"/>
    </row>
    <row r="18617" spans="64:64">
      <c r="BL18617" s="69"/>
    </row>
    <row r="18618" spans="64:64">
      <c r="BL18618" s="69"/>
    </row>
    <row r="18619" spans="64:64">
      <c r="BL18619" s="69"/>
    </row>
    <row r="18620" spans="64:64">
      <c r="BL18620" s="69"/>
    </row>
    <row r="18621" spans="64:64">
      <c r="BL18621" s="69"/>
    </row>
    <row r="18622" spans="64:64">
      <c r="BL18622" s="69"/>
    </row>
    <row r="18623" spans="64:64">
      <c r="BL18623" s="69"/>
    </row>
    <row r="18624" spans="64:64">
      <c r="BL18624" s="69"/>
    </row>
    <row r="18625" spans="64:64">
      <c r="BL18625" s="69"/>
    </row>
    <row r="18626" spans="64:64">
      <c r="BL18626" s="69"/>
    </row>
    <row r="18627" spans="64:64">
      <c r="BL18627" s="69"/>
    </row>
    <row r="18628" spans="64:64">
      <c r="BL18628" s="69"/>
    </row>
    <row r="18629" spans="64:64">
      <c r="BL18629" s="69"/>
    </row>
    <row r="18630" spans="64:64">
      <c r="BL18630" s="69"/>
    </row>
    <row r="18631" spans="64:64">
      <c r="BL18631" s="69"/>
    </row>
    <row r="18632" spans="64:64">
      <c r="BL18632" s="69"/>
    </row>
    <row r="18633" spans="64:64">
      <c r="BL18633" s="69"/>
    </row>
    <row r="18634" spans="64:64">
      <c r="BL18634" s="69"/>
    </row>
    <row r="18635" spans="64:64">
      <c r="BL18635" s="69"/>
    </row>
    <row r="18636" spans="64:64">
      <c r="BL18636" s="69"/>
    </row>
    <row r="18637" spans="64:64">
      <c r="BL18637" s="69"/>
    </row>
    <row r="18638" spans="64:64">
      <c r="BL18638" s="69"/>
    </row>
    <row r="18639" spans="64:64">
      <c r="BL18639" s="69"/>
    </row>
    <row r="18640" spans="64:64">
      <c r="BL18640" s="69"/>
    </row>
    <row r="18641" spans="64:64">
      <c r="BL18641" s="69"/>
    </row>
    <row r="18642" spans="64:64">
      <c r="BL18642" s="69"/>
    </row>
    <row r="18643" spans="64:64">
      <c r="BL18643" s="69"/>
    </row>
    <row r="18644" spans="64:64">
      <c r="BL18644" s="69"/>
    </row>
    <row r="18645" spans="64:64">
      <c r="BL18645" s="69"/>
    </row>
    <row r="18646" spans="64:64">
      <c r="BL18646" s="69"/>
    </row>
    <row r="18647" spans="64:64">
      <c r="BL18647" s="69"/>
    </row>
    <row r="18648" spans="64:64">
      <c r="BL18648" s="69"/>
    </row>
    <row r="18649" spans="64:64">
      <c r="BL18649" s="69"/>
    </row>
    <row r="18650" spans="64:64">
      <c r="BL18650" s="69"/>
    </row>
    <row r="18651" spans="64:64">
      <c r="BL18651" s="69"/>
    </row>
    <row r="18652" spans="64:64">
      <c r="BL18652" s="69"/>
    </row>
    <row r="18653" spans="64:64">
      <c r="BL18653" s="69"/>
    </row>
    <row r="18654" spans="64:64">
      <c r="BL18654" s="69"/>
    </row>
    <row r="18655" spans="64:64">
      <c r="BL18655" s="69"/>
    </row>
    <row r="18656" spans="64:64">
      <c r="BL18656" s="69"/>
    </row>
    <row r="18657" spans="64:64">
      <c r="BL18657" s="69"/>
    </row>
    <row r="18658" spans="64:64">
      <c r="BL18658" s="69"/>
    </row>
    <row r="18659" spans="64:64">
      <c r="BL18659" s="69"/>
    </row>
    <row r="18660" spans="64:64">
      <c r="BL18660" s="69"/>
    </row>
    <row r="18661" spans="64:64">
      <c r="BL18661" s="69"/>
    </row>
    <row r="18662" spans="64:64">
      <c r="BL18662" s="69"/>
    </row>
    <row r="18663" spans="64:64">
      <c r="BL18663" s="69"/>
    </row>
    <row r="18664" spans="64:64">
      <c r="BL18664" s="69"/>
    </row>
    <row r="18665" spans="64:64">
      <c r="BL18665" s="69"/>
    </row>
    <row r="18666" spans="64:64">
      <c r="BL18666" s="69"/>
    </row>
    <row r="18667" spans="64:64">
      <c r="BL18667" s="69"/>
    </row>
    <row r="18668" spans="64:64">
      <c r="BL18668" s="69"/>
    </row>
    <row r="18669" spans="64:64">
      <c r="BL18669" s="69"/>
    </row>
    <row r="18670" spans="64:64">
      <c r="BL18670" s="69"/>
    </row>
    <row r="18671" spans="64:64">
      <c r="BL18671" s="69"/>
    </row>
    <row r="18672" spans="64:64">
      <c r="BL18672" s="69"/>
    </row>
    <row r="18673" spans="64:64">
      <c r="BL18673" s="69"/>
    </row>
    <row r="18674" spans="64:64">
      <c r="BL18674" s="69"/>
    </row>
    <row r="18675" spans="64:64">
      <c r="BL18675" s="69"/>
    </row>
    <row r="18676" spans="64:64">
      <c r="BL18676" s="69"/>
    </row>
    <row r="18677" spans="64:64">
      <c r="BL18677" s="69"/>
    </row>
    <row r="18678" spans="64:64">
      <c r="BL18678" s="69"/>
    </row>
    <row r="18679" spans="64:64">
      <c r="BL18679" s="69"/>
    </row>
    <row r="18680" spans="64:64">
      <c r="BL18680" s="69"/>
    </row>
    <row r="18681" spans="64:64">
      <c r="BL18681" s="69"/>
    </row>
    <row r="18682" spans="64:64">
      <c r="BL18682" s="69"/>
    </row>
    <row r="18683" spans="64:64">
      <c r="BL18683" s="69"/>
    </row>
    <row r="18684" spans="64:64">
      <c r="BL18684" s="69"/>
    </row>
    <row r="18685" spans="64:64">
      <c r="BL18685" s="69"/>
    </row>
    <row r="18686" spans="64:64">
      <c r="BL18686" s="69"/>
    </row>
    <row r="18687" spans="64:64">
      <c r="BL18687" s="69"/>
    </row>
    <row r="18688" spans="64:64">
      <c r="BL18688" s="69"/>
    </row>
    <row r="18689" spans="64:64">
      <c r="BL18689" s="69"/>
    </row>
    <row r="18690" spans="64:64">
      <c r="BL18690" s="69"/>
    </row>
    <row r="18691" spans="64:64">
      <c r="BL18691" s="69"/>
    </row>
    <row r="18692" spans="64:64">
      <c r="BL18692" s="69"/>
    </row>
    <row r="18693" spans="64:64">
      <c r="BL18693" s="69"/>
    </row>
    <row r="18694" spans="64:64">
      <c r="BL18694" s="69"/>
    </row>
    <row r="18695" spans="64:64">
      <c r="BL18695" s="69"/>
    </row>
    <row r="18696" spans="64:64">
      <c r="BL18696" s="69"/>
    </row>
    <row r="18697" spans="64:64">
      <c r="BL18697" s="69"/>
    </row>
    <row r="18698" spans="64:64">
      <c r="BL18698" s="69"/>
    </row>
    <row r="18699" spans="64:64">
      <c r="BL18699" s="69"/>
    </row>
    <row r="18700" spans="64:64">
      <c r="BL18700" s="69"/>
    </row>
    <row r="18701" spans="64:64">
      <c r="BL18701" s="69"/>
    </row>
    <row r="18702" spans="64:64">
      <c r="BL18702" s="69"/>
    </row>
    <row r="18703" spans="64:64">
      <c r="BL18703" s="69"/>
    </row>
    <row r="18704" spans="64:64">
      <c r="BL18704" s="69"/>
    </row>
    <row r="18705" spans="64:64">
      <c r="BL18705" s="69"/>
    </row>
    <row r="18706" spans="64:64">
      <c r="BL18706" s="69"/>
    </row>
    <row r="18707" spans="64:64">
      <c r="BL18707" s="69"/>
    </row>
    <row r="18708" spans="64:64">
      <c r="BL18708" s="69"/>
    </row>
    <row r="18709" spans="64:64">
      <c r="BL18709" s="69"/>
    </row>
    <row r="18710" spans="64:64">
      <c r="BL18710" s="69"/>
    </row>
    <row r="18711" spans="64:64">
      <c r="BL18711" s="69"/>
    </row>
    <row r="18712" spans="64:64">
      <c r="BL18712" s="69"/>
    </row>
    <row r="18713" spans="64:64">
      <c r="BL18713" s="69"/>
    </row>
    <row r="18714" spans="64:64">
      <c r="BL18714" s="69"/>
    </row>
    <row r="18715" spans="64:64">
      <c r="BL18715" s="69"/>
    </row>
    <row r="18716" spans="64:64">
      <c r="BL18716" s="69"/>
    </row>
    <row r="18717" spans="64:64">
      <c r="BL18717" s="69"/>
    </row>
    <row r="18718" spans="64:64">
      <c r="BL18718" s="69"/>
    </row>
    <row r="18719" spans="64:64">
      <c r="BL18719" s="69"/>
    </row>
    <row r="18720" spans="64:64">
      <c r="BL18720" s="69"/>
    </row>
    <row r="18721" spans="64:64">
      <c r="BL18721" s="69"/>
    </row>
    <row r="18722" spans="64:64">
      <c r="BL18722" s="69"/>
    </row>
    <row r="18723" spans="64:64">
      <c r="BL18723" s="69"/>
    </row>
    <row r="18724" spans="64:64">
      <c r="BL18724" s="69"/>
    </row>
    <row r="18725" spans="64:64">
      <c r="BL18725" s="69"/>
    </row>
    <row r="18726" spans="64:64">
      <c r="BL18726" s="69"/>
    </row>
    <row r="18727" spans="64:64">
      <c r="BL18727" s="69"/>
    </row>
    <row r="18728" spans="64:64">
      <c r="BL18728" s="69"/>
    </row>
    <row r="18729" spans="64:64">
      <c r="BL18729" s="69"/>
    </row>
    <row r="18730" spans="64:64">
      <c r="BL18730" s="69"/>
    </row>
    <row r="18731" spans="64:64">
      <c r="BL18731" s="69"/>
    </row>
    <row r="18732" spans="64:64">
      <c r="BL18732" s="69"/>
    </row>
    <row r="18733" spans="64:64">
      <c r="BL18733" s="69"/>
    </row>
    <row r="18734" spans="64:64">
      <c r="BL18734" s="69"/>
    </row>
    <row r="18735" spans="64:64">
      <c r="BL18735" s="69"/>
    </row>
    <row r="18736" spans="64:64">
      <c r="BL18736" s="69"/>
    </row>
    <row r="18737" spans="64:64">
      <c r="BL18737" s="69"/>
    </row>
    <row r="18738" spans="64:64">
      <c r="BL18738" s="69"/>
    </row>
    <row r="18739" spans="64:64">
      <c r="BL18739" s="69"/>
    </row>
    <row r="18740" spans="64:64">
      <c r="BL18740" s="69"/>
    </row>
    <row r="18741" spans="64:64">
      <c r="BL18741" s="69"/>
    </row>
    <row r="18742" spans="64:64">
      <c r="BL18742" s="69"/>
    </row>
    <row r="18743" spans="64:64">
      <c r="BL18743" s="69"/>
    </row>
    <row r="18744" spans="64:64">
      <c r="BL18744" s="69"/>
    </row>
    <row r="18745" spans="64:64">
      <c r="BL18745" s="69"/>
    </row>
    <row r="18746" spans="64:64">
      <c r="BL18746" s="69"/>
    </row>
    <row r="18747" spans="64:64">
      <c r="BL18747" s="69"/>
    </row>
    <row r="18748" spans="64:64">
      <c r="BL18748" s="69"/>
    </row>
    <row r="18749" spans="64:64">
      <c r="BL18749" s="69"/>
    </row>
    <row r="18750" spans="64:64">
      <c r="BL18750" s="69"/>
    </row>
    <row r="18751" spans="64:64">
      <c r="BL18751" s="69"/>
    </row>
    <row r="18752" spans="64:64">
      <c r="BL18752" s="69"/>
    </row>
    <row r="18753" spans="64:64">
      <c r="BL18753" s="69"/>
    </row>
    <row r="18754" spans="64:64">
      <c r="BL18754" s="69"/>
    </row>
    <row r="18755" spans="64:64">
      <c r="BL18755" s="69"/>
    </row>
    <row r="18756" spans="64:64">
      <c r="BL18756" s="69"/>
    </row>
    <row r="18757" spans="64:64">
      <c r="BL18757" s="69"/>
    </row>
    <row r="18758" spans="64:64">
      <c r="BL18758" s="69"/>
    </row>
    <row r="18759" spans="64:64">
      <c r="BL18759" s="69"/>
    </row>
    <row r="18760" spans="64:64">
      <c r="BL18760" s="69"/>
    </row>
    <row r="18761" spans="64:64">
      <c r="BL18761" s="69"/>
    </row>
    <row r="18762" spans="64:64">
      <c r="BL18762" s="69"/>
    </row>
    <row r="18763" spans="64:64">
      <c r="BL18763" s="69"/>
    </row>
    <row r="18764" spans="64:64">
      <c r="BL18764" s="69"/>
    </row>
    <row r="18765" spans="64:64">
      <c r="BL18765" s="69"/>
    </row>
    <row r="18766" spans="64:64">
      <c r="BL18766" s="69"/>
    </row>
    <row r="18767" spans="64:64">
      <c r="BL18767" s="69"/>
    </row>
    <row r="18768" spans="64:64">
      <c r="BL18768" s="69"/>
    </row>
    <row r="18769" spans="64:64">
      <c r="BL18769" s="69"/>
    </row>
    <row r="18770" spans="64:64">
      <c r="BL18770" s="69"/>
    </row>
    <row r="18771" spans="64:64">
      <c r="BL18771" s="69"/>
    </row>
    <row r="18772" spans="64:64">
      <c r="BL18772" s="69"/>
    </row>
    <row r="18773" spans="64:64">
      <c r="BL18773" s="69"/>
    </row>
    <row r="18774" spans="64:64">
      <c r="BL18774" s="69"/>
    </row>
    <row r="18775" spans="64:64">
      <c r="BL18775" s="69"/>
    </row>
    <row r="18776" spans="64:64">
      <c r="BL18776" s="69"/>
    </row>
    <row r="18777" spans="64:64">
      <c r="BL18777" s="69"/>
    </row>
    <row r="18778" spans="64:64">
      <c r="BL18778" s="69"/>
    </row>
    <row r="18779" spans="64:64">
      <c r="BL18779" s="69"/>
    </row>
    <row r="18780" spans="64:64">
      <c r="BL18780" s="69"/>
    </row>
    <row r="18781" spans="64:64">
      <c r="BL18781" s="69"/>
    </row>
    <row r="18782" spans="64:64">
      <c r="BL18782" s="69"/>
    </row>
    <row r="18783" spans="64:64">
      <c r="BL18783" s="69"/>
    </row>
    <row r="18784" spans="64:64">
      <c r="BL18784" s="69"/>
    </row>
    <row r="18785" spans="64:64">
      <c r="BL18785" s="69"/>
    </row>
    <row r="18786" spans="64:64">
      <c r="BL18786" s="69"/>
    </row>
    <row r="18787" spans="64:64">
      <c r="BL18787" s="69"/>
    </row>
    <row r="18788" spans="64:64">
      <c r="BL18788" s="69"/>
    </row>
    <row r="18789" spans="64:64">
      <c r="BL18789" s="69"/>
    </row>
    <row r="18790" spans="64:64">
      <c r="BL18790" s="69"/>
    </row>
    <row r="18791" spans="64:64">
      <c r="BL18791" s="69"/>
    </row>
    <row r="18792" spans="64:64">
      <c r="BL18792" s="69"/>
    </row>
    <row r="18793" spans="64:64">
      <c r="BL18793" s="69"/>
    </row>
    <row r="18794" spans="64:64">
      <c r="BL18794" s="69"/>
    </row>
    <row r="18795" spans="64:64">
      <c r="BL18795" s="69"/>
    </row>
    <row r="18796" spans="64:64">
      <c r="BL18796" s="69"/>
    </row>
    <row r="18797" spans="64:64">
      <c r="BL18797" s="69"/>
    </row>
    <row r="18798" spans="64:64">
      <c r="BL18798" s="69"/>
    </row>
    <row r="18799" spans="64:64">
      <c r="BL18799" s="69"/>
    </row>
    <row r="18800" spans="64:64">
      <c r="BL18800" s="69"/>
    </row>
    <row r="18801" spans="64:64">
      <c r="BL18801" s="69"/>
    </row>
    <row r="18802" spans="64:64">
      <c r="BL18802" s="69"/>
    </row>
    <row r="18803" spans="64:64">
      <c r="BL18803" s="69"/>
    </row>
    <row r="18804" spans="64:64">
      <c r="BL18804" s="69"/>
    </row>
    <row r="18805" spans="64:64">
      <c r="BL18805" s="69"/>
    </row>
    <row r="18806" spans="64:64">
      <c r="BL18806" s="69"/>
    </row>
    <row r="18807" spans="64:64">
      <c r="BL18807" s="69"/>
    </row>
    <row r="18808" spans="64:64">
      <c r="BL18808" s="69"/>
    </row>
    <row r="18809" spans="64:64">
      <c r="BL18809" s="69"/>
    </row>
    <row r="18810" spans="64:64">
      <c r="BL18810" s="69"/>
    </row>
    <row r="18811" spans="64:64">
      <c r="BL18811" s="69"/>
    </row>
    <row r="18812" spans="64:64">
      <c r="BL18812" s="69"/>
    </row>
    <row r="18813" spans="64:64">
      <c r="BL18813" s="69"/>
    </row>
    <row r="18814" spans="64:64">
      <c r="BL18814" s="69"/>
    </row>
    <row r="18815" spans="64:64">
      <c r="BL18815" s="69"/>
    </row>
    <row r="18816" spans="64:64">
      <c r="BL18816" s="69"/>
    </row>
    <row r="18817" spans="64:64">
      <c r="BL18817" s="69"/>
    </row>
    <row r="18818" spans="64:64">
      <c r="BL18818" s="69"/>
    </row>
    <row r="18819" spans="64:64">
      <c r="BL18819" s="69"/>
    </row>
    <row r="18820" spans="64:64">
      <c r="BL18820" s="69"/>
    </row>
    <row r="18821" spans="64:64">
      <c r="BL18821" s="69"/>
    </row>
    <row r="18822" spans="64:64">
      <c r="BL18822" s="69"/>
    </row>
    <row r="18823" spans="64:64">
      <c r="BL18823" s="69"/>
    </row>
    <row r="18824" spans="64:64">
      <c r="BL18824" s="69"/>
    </row>
    <row r="18825" spans="64:64">
      <c r="BL18825" s="69"/>
    </row>
    <row r="18826" spans="64:64">
      <c r="BL18826" s="69"/>
    </row>
    <row r="18827" spans="64:64">
      <c r="BL18827" s="69"/>
    </row>
    <row r="18828" spans="64:64">
      <c r="BL18828" s="69"/>
    </row>
    <row r="18829" spans="64:64">
      <c r="BL18829" s="69"/>
    </row>
    <row r="18830" spans="64:64">
      <c r="BL18830" s="69"/>
    </row>
    <row r="18831" spans="64:64">
      <c r="BL18831" s="69"/>
    </row>
    <row r="18832" spans="64:64">
      <c r="BL18832" s="69"/>
    </row>
    <row r="18833" spans="64:64">
      <c r="BL18833" s="69"/>
    </row>
    <row r="18834" spans="64:64">
      <c r="BL18834" s="69"/>
    </row>
    <row r="18835" spans="64:64">
      <c r="BL18835" s="69"/>
    </row>
    <row r="18836" spans="64:64">
      <c r="BL18836" s="69"/>
    </row>
    <row r="18837" spans="64:64">
      <c r="BL18837" s="69"/>
    </row>
    <row r="18838" spans="64:64">
      <c r="BL18838" s="69"/>
    </row>
    <row r="18839" spans="64:64">
      <c r="BL18839" s="69"/>
    </row>
    <row r="18840" spans="64:64">
      <c r="BL18840" s="69"/>
    </row>
    <row r="18841" spans="64:64">
      <c r="BL18841" s="69"/>
    </row>
    <row r="18842" spans="64:64">
      <c r="BL18842" s="69"/>
    </row>
    <row r="18843" spans="64:64">
      <c r="BL18843" s="69"/>
    </row>
    <row r="18844" spans="64:64">
      <c r="BL18844" s="69"/>
    </row>
    <row r="18845" spans="64:64">
      <c r="BL18845" s="69"/>
    </row>
    <row r="18846" spans="64:64">
      <c r="BL18846" s="69"/>
    </row>
    <row r="18847" spans="64:64">
      <c r="BL18847" s="69"/>
    </row>
    <row r="18848" spans="64:64">
      <c r="BL18848" s="69"/>
    </row>
    <row r="18849" spans="64:64">
      <c r="BL18849" s="69"/>
    </row>
    <row r="18850" spans="64:64">
      <c r="BL18850" s="69"/>
    </row>
    <row r="18851" spans="64:64">
      <c r="BL18851" s="69"/>
    </row>
    <row r="18852" spans="64:64">
      <c r="BL18852" s="69"/>
    </row>
    <row r="18853" spans="64:64">
      <c r="BL18853" s="69"/>
    </row>
    <row r="18854" spans="64:64">
      <c r="BL18854" s="69"/>
    </row>
    <row r="18855" spans="64:64">
      <c r="BL18855" s="69"/>
    </row>
    <row r="18856" spans="64:64">
      <c r="BL18856" s="69"/>
    </row>
    <row r="18857" spans="64:64">
      <c r="BL18857" s="69"/>
    </row>
    <row r="18858" spans="64:64">
      <c r="BL18858" s="69"/>
    </row>
    <row r="18859" spans="64:64">
      <c r="BL18859" s="69"/>
    </row>
    <row r="18860" spans="64:64">
      <c r="BL18860" s="69"/>
    </row>
    <row r="18861" spans="64:64">
      <c r="BL18861" s="69"/>
    </row>
    <row r="18862" spans="64:64">
      <c r="BL18862" s="69"/>
    </row>
    <row r="18863" spans="64:64">
      <c r="BL18863" s="69"/>
    </row>
    <row r="18864" spans="64:64">
      <c r="BL18864" s="69"/>
    </row>
    <row r="18865" spans="64:64">
      <c r="BL18865" s="69"/>
    </row>
    <row r="18866" spans="64:64">
      <c r="BL18866" s="69"/>
    </row>
    <row r="18867" spans="64:64">
      <c r="BL18867" s="69"/>
    </row>
    <row r="18868" spans="64:64">
      <c r="BL18868" s="69"/>
    </row>
    <row r="18869" spans="64:64">
      <c r="BL18869" s="69"/>
    </row>
    <row r="18870" spans="64:64">
      <c r="BL18870" s="69"/>
    </row>
    <row r="18871" spans="64:64">
      <c r="BL18871" s="69"/>
    </row>
    <row r="18872" spans="64:64">
      <c r="BL18872" s="69"/>
    </row>
    <row r="18873" spans="64:64">
      <c r="BL18873" s="69"/>
    </row>
    <row r="18874" spans="64:64">
      <c r="BL18874" s="69"/>
    </row>
    <row r="18875" spans="64:64">
      <c r="BL18875" s="69"/>
    </row>
    <row r="18876" spans="64:64">
      <c r="BL18876" s="69"/>
    </row>
    <row r="18877" spans="64:64">
      <c r="BL18877" s="69"/>
    </row>
    <row r="18878" spans="64:64">
      <c r="BL18878" s="69"/>
    </row>
    <row r="18879" spans="64:64">
      <c r="BL18879" s="69"/>
    </row>
    <row r="18880" spans="64:64">
      <c r="BL18880" s="69"/>
    </row>
    <row r="18881" spans="64:64">
      <c r="BL18881" s="69"/>
    </row>
    <row r="18882" spans="64:64">
      <c r="BL18882" s="69"/>
    </row>
    <row r="18883" spans="64:64">
      <c r="BL18883" s="69"/>
    </row>
    <row r="18884" spans="64:64">
      <c r="BL18884" s="69"/>
    </row>
    <row r="18885" spans="64:64">
      <c r="BL18885" s="69"/>
    </row>
    <row r="18886" spans="64:64">
      <c r="BL18886" s="69"/>
    </row>
    <row r="18887" spans="64:64">
      <c r="BL18887" s="69"/>
    </row>
    <row r="18888" spans="64:64">
      <c r="BL18888" s="69"/>
    </row>
    <row r="18889" spans="64:64">
      <c r="BL18889" s="69"/>
    </row>
    <row r="18890" spans="64:64">
      <c r="BL18890" s="69"/>
    </row>
    <row r="18891" spans="64:64">
      <c r="BL18891" s="69"/>
    </row>
    <row r="18892" spans="64:64">
      <c r="BL18892" s="69"/>
    </row>
    <row r="18893" spans="64:64">
      <c r="BL18893" s="69"/>
    </row>
    <row r="18894" spans="64:64">
      <c r="BL18894" s="69"/>
    </row>
    <row r="18895" spans="64:64">
      <c r="BL18895" s="69"/>
    </row>
    <row r="18896" spans="64:64">
      <c r="BL18896" s="69"/>
    </row>
    <row r="18897" spans="64:64">
      <c r="BL18897" s="69"/>
    </row>
    <row r="18898" spans="64:64">
      <c r="BL18898" s="69"/>
    </row>
    <row r="18899" spans="64:64">
      <c r="BL18899" s="69"/>
    </row>
    <row r="18900" spans="64:64">
      <c r="BL18900" s="69"/>
    </row>
    <row r="18901" spans="64:64">
      <c r="BL18901" s="69"/>
    </row>
    <row r="18902" spans="64:64">
      <c r="BL18902" s="69"/>
    </row>
    <row r="18903" spans="64:64">
      <c r="BL18903" s="69"/>
    </row>
    <row r="18904" spans="64:64">
      <c r="BL18904" s="69"/>
    </row>
    <row r="18905" spans="64:64">
      <c r="BL18905" s="69"/>
    </row>
    <row r="18906" spans="64:64">
      <c r="BL18906" s="69"/>
    </row>
    <row r="18907" spans="64:64">
      <c r="BL18907" s="69"/>
    </row>
    <row r="18908" spans="64:64">
      <c r="BL18908" s="69"/>
    </row>
    <row r="18909" spans="64:64">
      <c r="BL18909" s="69"/>
    </row>
    <row r="18910" spans="64:64">
      <c r="BL18910" s="69"/>
    </row>
    <row r="18911" spans="64:64">
      <c r="BL18911" s="69"/>
    </row>
    <row r="18912" spans="64:64">
      <c r="BL18912" s="69"/>
    </row>
    <row r="18913" spans="64:64">
      <c r="BL18913" s="69"/>
    </row>
    <row r="18914" spans="64:64">
      <c r="BL18914" s="69"/>
    </row>
    <row r="18915" spans="64:64">
      <c r="BL18915" s="69"/>
    </row>
    <row r="18916" spans="64:64">
      <c r="BL18916" s="69"/>
    </row>
    <row r="18917" spans="64:64">
      <c r="BL18917" s="69"/>
    </row>
    <row r="18918" spans="64:64">
      <c r="BL18918" s="69"/>
    </row>
    <row r="18919" spans="64:64">
      <c r="BL18919" s="69"/>
    </row>
    <row r="18920" spans="64:64">
      <c r="BL18920" s="69"/>
    </row>
    <row r="18921" spans="64:64">
      <c r="BL18921" s="69"/>
    </row>
    <row r="18922" spans="64:64">
      <c r="BL18922" s="69"/>
    </row>
    <row r="18923" spans="64:64">
      <c r="BL18923" s="69"/>
    </row>
    <row r="18924" spans="64:64">
      <c r="BL18924" s="69"/>
    </row>
    <row r="18925" spans="64:64">
      <c r="BL18925" s="69"/>
    </row>
    <row r="18926" spans="64:64">
      <c r="BL18926" s="69"/>
    </row>
    <row r="18927" spans="64:64">
      <c r="BL18927" s="69"/>
    </row>
    <row r="18928" spans="64:64">
      <c r="BL18928" s="69"/>
    </row>
    <row r="18929" spans="64:64">
      <c r="BL18929" s="69"/>
    </row>
    <row r="18930" spans="64:64">
      <c r="BL18930" s="69"/>
    </row>
    <row r="18931" spans="64:64">
      <c r="BL18931" s="69"/>
    </row>
    <row r="18932" spans="64:64">
      <c r="BL18932" s="69"/>
    </row>
    <row r="18933" spans="64:64">
      <c r="BL18933" s="69"/>
    </row>
    <row r="18934" spans="64:64">
      <c r="BL18934" s="69"/>
    </row>
    <row r="18935" spans="64:64">
      <c r="BL18935" s="69"/>
    </row>
    <row r="18936" spans="64:64">
      <c r="BL18936" s="69"/>
    </row>
    <row r="18937" spans="64:64">
      <c r="BL18937" s="69"/>
    </row>
    <row r="18938" spans="64:64">
      <c r="BL18938" s="69"/>
    </row>
    <row r="18939" spans="64:64">
      <c r="BL18939" s="69"/>
    </row>
    <row r="18940" spans="64:64">
      <c r="BL18940" s="69"/>
    </row>
    <row r="18941" spans="64:64">
      <c r="BL18941" s="69"/>
    </row>
    <row r="18942" spans="64:64">
      <c r="BL18942" s="69"/>
    </row>
    <row r="18943" spans="64:64">
      <c r="BL18943" s="69"/>
    </row>
    <row r="18944" spans="64:64">
      <c r="BL18944" s="69"/>
    </row>
    <row r="18945" spans="64:64">
      <c r="BL18945" s="69"/>
    </row>
    <row r="18946" spans="64:64">
      <c r="BL18946" s="69"/>
    </row>
    <row r="18947" spans="64:64">
      <c r="BL18947" s="69"/>
    </row>
    <row r="18948" spans="64:64">
      <c r="BL18948" s="69"/>
    </row>
    <row r="18949" spans="64:64">
      <c r="BL18949" s="69"/>
    </row>
    <row r="18950" spans="64:64">
      <c r="BL18950" s="69"/>
    </row>
    <row r="18951" spans="64:64">
      <c r="BL18951" s="69"/>
    </row>
    <row r="18952" spans="64:64">
      <c r="BL18952" s="69"/>
    </row>
    <row r="18953" spans="64:64">
      <c r="BL18953" s="69"/>
    </row>
    <row r="18954" spans="64:64">
      <c r="BL18954" s="69"/>
    </row>
    <row r="18955" spans="64:64">
      <c r="BL18955" s="69"/>
    </row>
    <row r="18956" spans="64:64">
      <c r="BL18956" s="69"/>
    </row>
    <row r="18957" spans="64:64">
      <c r="BL18957" s="69"/>
    </row>
    <row r="18958" spans="64:64">
      <c r="BL18958" s="69"/>
    </row>
    <row r="18959" spans="64:64">
      <c r="BL18959" s="69"/>
    </row>
    <row r="18960" spans="64:64">
      <c r="BL18960" s="69"/>
    </row>
    <row r="18961" spans="64:64">
      <c r="BL18961" s="69"/>
    </row>
    <row r="18962" spans="64:64">
      <c r="BL18962" s="69"/>
    </row>
    <row r="18963" spans="64:64">
      <c r="BL18963" s="69"/>
    </row>
    <row r="18964" spans="64:64">
      <c r="BL18964" s="69"/>
    </row>
    <row r="18965" spans="64:64">
      <c r="BL18965" s="69"/>
    </row>
    <row r="18966" spans="64:64">
      <c r="BL18966" s="69"/>
    </row>
    <row r="18967" spans="64:64">
      <c r="BL18967" s="69"/>
    </row>
    <row r="18968" spans="64:64">
      <c r="BL18968" s="69"/>
    </row>
    <row r="18969" spans="64:64">
      <c r="BL18969" s="69"/>
    </row>
    <row r="18970" spans="64:64">
      <c r="BL18970" s="69"/>
    </row>
    <row r="18971" spans="64:64">
      <c r="BL18971" s="69"/>
    </row>
    <row r="18972" spans="64:64">
      <c r="BL18972" s="69"/>
    </row>
    <row r="18973" spans="64:64">
      <c r="BL18973" s="69"/>
    </row>
    <row r="18974" spans="64:64">
      <c r="BL18974" s="69"/>
    </row>
    <row r="18975" spans="64:64">
      <c r="BL18975" s="69"/>
    </row>
    <row r="18976" spans="64:64">
      <c r="BL18976" s="69"/>
    </row>
    <row r="18977" spans="64:64">
      <c r="BL18977" s="69"/>
    </row>
    <row r="18978" spans="64:64">
      <c r="BL18978" s="69"/>
    </row>
    <row r="18979" spans="64:64">
      <c r="BL18979" s="69"/>
    </row>
    <row r="18980" spans="64:64">
      <c r="BL18980" s="69"/>
    </row>
    <row r="18981" spans="64:64">
      <c r="BL18981" s="69"/>
    </row>
    <row r="18982" spans="64:64">
      <c r="BL18982" s="69"/>
    </row>
    <row r="18983" spans="64:64">
      <c r="BL18983" s="69"/>
    </row>
    <row r="18984" spans="64:64">
      <c r="BL18984" s="69"/>
    </row>
    <row r="18985" spans="64:64">
      <c r="BL18985" s="69"/>
    </row>
    <row r="18986" spans="64:64">
      <c r="BL18986" s="69"/>
    </row>
    <row r="18987" spans="64:64">
      <c r="BL18987" s="69"/>
    </row>
    <row r="18988" spans="64:64">
      <c r="BL18988" s="69"/>
    </row>
    <row r="18989" spans="64:64">
      <c r="BL18989" s="69"/>
    </row>
    <row r="18990" spans="64:64">
      <c r="BL18990" s="69"/>
    </row>
    <row r="18991" spans="64:64">
      <c r="BL18991" s="69"/>
    </row>
    <row r="18992" spans="64:64">
      <c r="BL18992" s="69"/>
    </row>
    <row r="18993" spans="64:64">
      <c r="BL18993" s="69"/>
    </row>
    <row r="18994" spans="64:64">
      <c r="BL18994" s="69"/>
    </row>
    <row r="18995" spans="64:64">
      <c r="BL18995" s="69"/>
    </row>
    <row r="18996" spans="64:64">
      <c r="BL18996" s="69"/>
    </row>
    <row r="18997" spans="64:64">
      <c r="BL18997" s="69"/>
    </row>
    <row r="18998" spans="64:64">
      <c r="BL18998" s="69"/>
    </row>
    <row r="18999" spans="64:64">
      <c r="BL18999" s="69"/>
    </row>
    <row r="19000" spans="64:64">
      <c r="BL19000" s="69"/>
    </row>
    <row r="19001" spans="64:64">
      <c r="BL19001" s="69"/>
    </row>
    <row r="19002" spans="64:64">
      <c r="BL19002" s="69"/>
    </row>
    <row r="19003" spans="64:64">
      <c r="BL19003" s="69"/>
    </row>
    <row r="19004" spans="64:64">
      <c r="BL19004" s="69"/>
    </row>
    <row r="19005" spans="64:64">
      <c r="BL19005" s="69"/>
    </row>
    <row r="19006" spans="64:64">
      <c r="BL19006" s="69"/>
    </row>
    <row r="19007" spans="64:64">
      <c r="BL19007" s="69"/>
    </row>
    <row r="19008" spans="64:64">
      <c r="BL19008" s="69"/>
    </row>
    <row r="19009" spans="64:64">
      <c r="BL19009" s="69"/>
    </row>
    <row r="19010" spans="64:64">
      <c r="BL19010" s="69"/>
    </row>
    <row r="19011" spans="64:64">
      <c r="BL19011" s="69"/>
    </row>
    <row r="19012" spans="64:64">
      <c r="BL19012" s="69"/>
    </row>
    <row r="19013" spans="64:64">
      <c r="BL19013" s="69"/>
    </row>
    <row r="19014" spans="64:64">
      <c r="BL19014" s="69"/>
    </row>
    <row r="19015" spans="64:64">
      <c r="BL19015" s="69"/>
    </row>
    <row r="19016" spans="64:64">
      <c r="BL19016" s="69"/>
    </row>
    <row r="19017" spans="64:64">
      <c r="BL19017" s="69"/>
    </row>
    <row r="19018" spans="64:64">
      <c r="BL19018" s="69"/>
    </row>
    <row r="19019" spans="64:64">
      <c r="BL19019" s="69"/>
    </row>
    <row r="19020" spans="64:64">
      <c r="BL19020" s="69"/>
    </row>
    <row r="19021" spans="64:64">
      <c r="BL19021" s="69"/>
    </row>
    <row r="19022" spans="64:64">
      <c r="BL19022" s="69"/>
    </row>
    <row r="19023" spans="64:64">
      <c r="BL19023" s="69"/>
    </row>
    <row r="19024" spans="64:64">
      <c r="BL19024" s="69"/>
    </row>
    <row r="19025" spans="64:64">
      <c r="BL19025" s="69"/>
    </row>
    <row r="19026" spans="64:64">
      <c r="BL19026" s="69"/>
    </row>
    <row r="19027" spans="64:64">
      <c r="BL19027" s="69"/>
    </row>
    <row r="19028" spans="64:64">
      <c r="BL19028" s="69"/>
    </row>
    <row r="19029" spans="64:64">
      <c r="BL19029" s="69"/>
    </row>
    <row r="19030" spans="64:64">
      <c r="BL19030" s="69"/>
    </row>
    <row r="19031" spans="64:64">
      <c r="BL19031" s="69"/>
    </row>
    <row r="19032" spans="64:64">
      <c r="BL19032" s="69"/>
    </row>
    <row r="19033" spans="64:64">
      <c r="BL19033" s="69"/>
    </row>
    <row r="19034" spans="64:64">
      <c r="BL19034" s="69"/>
    </row>
    <row r="19035" spans="64:64">
      <c r="BL19035" s="69"/>
    </row>
    <row r="19036" spans="64:64">
      <c r="BL19036" s="69"/>
    </row>
    <row r="19037" spans="64:64">
      <c r="BL19037" s="69"/>
    </row>
    <row r="19038" spans="64:64">
      <c r="BL19038" s="69"/>
    </row>
    <row r="19039" spans="64:64">
      <c r="BL19039" s="69"/>
    </row>
    <row r="19040" spans="64:64">
      <c r="BL19040" s="69"/>
    </row>
    <row r="19041" spans="64:64">
      <c r="BL19041" s="69"/>
    </row>
    <row r="19042" spans="64:64">
      <c r="BL19042" s="69"/>
    </row>
    <row r="19043" spans="64:64">
      <c r="BL19043" s="69"/>
    </row>
    <row r="19044" spans="64:64">
      <c r="BL19044" s="69"/>
    </row>
    <row r="19045" spans="64:64">
      <c r="BL19045" s="69"/>
    </row>
    <row r="19046" spans="64:64">
      <c r="BL19046" s="69"/>
    </row>
    <row r="19047" spans="64:64">
      <c r="BL19047" s="69"/>
    </row>
    <row r="19048" spans="64:64">
      <c r="BL19048" s="69"/>
    </row>
    <row r="19049" spans="64:64">
      <c r="BL19049" s="69"/>
    </row>
    <row r="19050" spans="64:64">
      <c r="BL19050" s="69"/>
    </row>
    <row r="19051" spans="64:64">
      <c r="BL19051" s="69"/>
    </row>
    <row r="19052" spans="64:64">
      <c r="BL19052" s="69"/>
    </row>
    <row r="19053" spans="64:64">
      <c r="BL19053" s="69"/>
    </row>
    <row r="19054" spans="64:64">
      <c r="BL19054" s="69"/>
    </row>
    <row r="19055" spans="64:64">
      <c r="BL19055" s="69"/>
    </row>
    <row r="19056" spans="64:64">
      <c r="BL19056" s="69"/>
    </row>
    <row r="19057" spans="64:64">
      <c r="BL19057" s="69"/>
    </row>
    <row r="19058" spans="64:64">
      <c r="BL19058" s="69"/>
    </row>
    <row r="19059" spans="64:64">
      <c r="BL19059" s="69"/>
    </row>
    <row r="19060" spans="64:64">
      <c r="BL19060" s="69"/>
    </row>
    <row r="19061" spans="64:64">
      <c r="BL19061" s="69"/>
    </row>
    <row r="19062" spans="64:64">
      <c r="BL19062" s="69"/>
    </row>
    <row r="19063" spans="64:64">
      <c r="BL19063" s="69"/>
    </row>
    <row r="19064" spans="64:64">
      <c r="BL19064" s="69"/>
    </row>
    <row r="19065" spans="64:64">
      <c r="BL19065" s="69"/>
    </row>
    <row r="19066" spans="64:64">
      <c r="BL19066" s="69"/>
    </row>
    <row r="19067" spans="64:64">
      <c r="BL19067" s="69"/>
    </row>
    <row r="19068" spans="64:64">
      <c r="BL19068" s="69"/>
    </row>
    <row r="19069" spans="64:64">
      <c r="BL19069" s="69"/>
    </row>
    <row r="19070" spans="64:64">
      <c r="BL19070" s="69"/>
    </row>
    <row r="19071" spans="64:64">
      <c r="BL19071" s="69"/>
    </row>
    <row r="19072" spans="64:64">
      <c r="BL19072" s="69"/>
    </row>
    <row r="19073" spans="64:64">
      <c r="BL19073" s="69"/>
    </row>
    <row r="19074" spans="64:64">
      <c r="BL19074" s="69"/>
    </row>
    <row r="19075" spans="64:64">
      <c r="BL19075" s="69"/>
    </row>
    <row r="19076" spans="64:64">
      <c r="BL19076" s="69"/>
    </row>
    <row r="19077" spans="64:64">
      <c r="BL19077" s="69"/>
    </row>
    <row r="19078" spans="64:64">
      <c r="BL19078" s="69"/>
    </row>
    <row r="19079" spans="64:64">
      <c r="BL19079" s="69"/>
    </row>
    <row r="19080" spans="64:64">
      <c r="BL19080" s="69"/>
    </row>
    <row r="19081" spans="64:64">
      <c r="BL19081" s="69"/>
    </row>
    <row r="19082" spans="64:64">
      <c r="BL19082" s="69"/>
    </row>
    <row r="19083" spans="64:64">
      <c r="BL19083" s="69"/>
    </row>
    <row r="19084" spans="64:64">
      <c r="BL19084" s="69"/>
    </row>
    <row r="19085" spans="64:64">
      <c r="BL19085" s="69"/>
    </row>
    <row r="19086" spans="64:64">
      <c r="BL19086" s="69"/>
    </row>
    <row r="19087" spans="64:64">
      <c r="BL19087" s="69"/>
    </row>
    <row r="19088" spans="64:64">
      <c r="BL19088" s="69"/>
    </row>
    <row r="19089" spans="64:64">
      <c r="BL19089" s="69"/>
    </row>
    <row r="19090" spans="64:64">
      <c r="BL19090" s="69"/>
    </row>
    <row r="19091" spans="64:64">
      <c r="BL19091" s="69"/>
    </row>
    <row r="19092" spans="64:64">
      <c r="BL19092" s="69"/>
    </row>
    <row r="19093" spans="64:64">
      <c r="BL19093" s="69"/>
    </row>
    <row r="19094" spans="64:64">
      <c r="BL19094" s="69"/>
    </row>
    <row r="19095" spans="64:64">
      <c r="BL19095" s="69"/>
    </row>
    <row r="19096" spans="64:64">
      <c r="BL19096" s="69"/>
    </row>
    <row r="19097" spans="64:64">
      <c r="BL19097" s="69"/>
    </row>
    <row r="19098" spans="64:64">
      <c r="BL19098" s="69"/>
    </row>
    <row r="19099" spans="64:64">
      <c r="BL19099" s="69"/>
    </row>
    <row r="19100" spans="64:64">
      <c r="BL19100" s="69"/>
    </row>
    <row r="19101" spans="64:64">
      <c r="BL19101" s="69"/>
    </row>
    <row r="19102" spans="64:64">
      <c r="BL19102" s="69"/>
    </row>
    <row r="19103" spans="64:64">
      <c r="BL19103" s="69"/>
    </row>
    <row r="19104" spans="64:64">
      <c r="BL19104" s="69"/>
    </row>
    <row r="19105" spans="64:64">
      <c r="BL19105" s="69"/>
    </row>
    <row r="19106" spans="64:64">
      <c r="BL19106" s="69"/>
    </row>
    <row r="19107" spans="64:64">
      <c r="BL19107" s="69"/>
    </row>
    <row r="19108" spans="64:64">
      <c r="BL19108" s="69"/>
    </row>
    <row r="19109" spans="64:64">
      <c r="BL19109" s="69"/>
    </row>
    <row r="19110" spans="64:64">
      <c r="BL19110" s="69"/>
    </row>
    <row r="19111" spans="64:64">
      <c r="BL19111" s="69"/>
    </row>
    <row r="19112" spans="64:64">
      <c r="BL19112" s="69"/>
    </row>
    <row r="19113" spans="64:64">
      <c r="BL19113" s="69"/>
    </row>
    <row r="19114" spans="64:64">
      <c r="BL19114" s="69"/>
    </row>
    <row r="19115" spans="64:64">
      <c r="BL19115" s="69"/>
    </row>
    <row r="19116" spans="64:64">
      <c r="BL19116" s="69"/>
    </row>
    <row r="19117" spans="64:64">
      <c r="BL19117" s="69"/>
    </row>
    <row r="19118" spans="64:64">
      <c r="BL19118" s="69"/>
    </row>
    <row r="19119" spans="64:64">
      <c r="BL19119" s="69"/>
    </row>
    <row r="19120" spans="64:64">
      <c r="BL19120" s="69"/>
    </row>
    <row r="19121" spans="64:64">
      <c r="BL19121" s="69"/>
    </row>
    <row r="19122" spans="64:64">
      <c r="BL19122" s="69"/>
    </row>
    <row r="19123" spans="64:64">
      <c r="BL19123" s="69"/>
    </row>
    <row r="19124" spans="64:64">
      <c r="BL19124" s="69"/>
    </row>
    <row r="19125" spans="64:64">
      <c r="BL19125" s="69"/>
    </row>
    <row r="19126" spans="64:64">
      <c r="BL19126" s="69"/>
    </row>
    <row r="19127" spans="64:64">
      <c r="BL19127" s="69"/>
    </row>
    <row r="19128" spans="64:64">
      <c r="BL19128" s="69"/>
    </row>
    <row r="19129" spans="64:64">
      <c r="BL19129" s="69"/>
    </row>
    <row r="19130" spans="64:64">
      <c r="BL19130" s="69"/>
    </row>
    <row r="19131" spans="64:64">
      <c r="BL19131" s="69"/>
    </row>
    <row r="19132" spans="64:64">
      <c r="BL19132" s="69"/>
    </row>
    <row r="19133" spans="64:64">
      <c r="BL19133" s="69"/>
    </row>
    <row r="19134" spans="64:64">
      <c r="BL19134" s="69"/>
    </row>
    <row r="19135" spans="64:64">
      <c r="BL19135" s="69"/>
    </row>
    <row r="19136" spans="64:64">
      <c r="BL19136" s="69"/>
    </row>
    <row r="19137" spans="64:64">
      <c r="BL19137" s="69"/>
    </row>
    <row r="19138" spans="64:64">
      <c r="BL19138" s="69"/>
    </row>
    <row r="19139" spans="64:64">
      <c r="BL19139" s="69"/>
    </row>
    <row r="19140" spans="64:64">
      <c r="BL19140" s="69"/>
    </row>
    <row r="19141" spans="64:64">
      <c r="BL19141" s="69"/>
    </row>
    <row r="19142" spans="64:64">
      <c r="BL19142" s="69"/>
    </row>
    <row r="19143" spans="64:64">
      <c r="BL19143" s="69"/>
    </row>
    <row r="19144" spans="64:64">
      <c r="BL19144" s="69"/>
    </row>
    <row r="19145" spans="64:64">
      <c r="BL19145" s="69"/>
    </row>
    <row r="19146" spans="64:64">
      <c r="BL19146" s="69"/>
    </row>
    <row r="19147" spans="64:64">
      <c r="BL19147" s="69"/>
    </row>
    <row r="19148" spans="64:64">
      <c r="BL19148" s="69"/>
    </row>
    <row r="19149" spans="64:64">
      <c r="BL19149" s="69"/>
    </row>
    <row r="19150" spans="64:64">
      <c r="BL19150" s="69"/>
    </row>
    <row r="19151" spans="64:64">
      <c r="BL19151" s="69"/>
    </row>
    <row r="19152" spans="64:64">
      <c r="BL19152" s="69"/>
    </row>
    <row r="19153" spans="64:64">
      <c r="BL19153" s="69"/>
    </row>
    <row r="19154" spans="64:64">
      <c r="BL19154" s="69"/>
    </row>
    <row r="19155" spans="64:64">
      <c r="BL19155" s="69"/>
    </row>
    <row r="19156" spans="64:64">
      <c r="BL19156" s="69"/>
    </row>
    <row r="19157" spans="64:64">
      <c r="BL19157" s="69"/>
    </row>
    <row r="19158" spans="64:64">
      <c r="BL19158" s="69"/>
    </row>
    <row r="19159" spans="64:64">
      <c r="BL19159" s="69"/>
    </row>
    <row r="19160" spans="64:64">
      <c r="BL19160" s="69"/>
    </row>
    <row r="19161" spans="64:64">
      <c r="BL19161" s="69"/>
    </row>
    <row r="19162" spans="64:64">
      <c r="BL19162" s="69"/>
    </row>
    <row r="19163" spans="64:64">
      <c r="BL19163" s="69"/>
    </row>
    <row r="19164" spans="64:64">
      <c r="BL19164" s="69"/>
    </row>
    <row r="19165" spans="64:64">
      <c r="BL19165" s="69"/>
    </row>
    <row r="19166" spans="64:64">
      <c r="BL19166" s="69"/>
    </row>
    <row r="19167" spans="64:64">
      <c r="BL19167" s="69"/>
    </row>
    <row r="19168" spans="64:64">
      <c r="BL19168" s="69"/>
    </row>
    <row r="19169" spans="64:64">
      <c r="BL19169" s="69"/>
    </row>
    <row r="19170" spans="64:64">
      <c r="BL19170" s="69"/>
    </row>
    <row r="19171" spans="64:64">
      <c r="BL19171" s="69"/>
    </row>
    <row r="19172" spans="64:64">
      <c r="BL19172" s="69"/>
    </row>
    <row r="19173" spans="64:64">
      <c r="BL19173" s="69"/>
    </row>
    <row r="19174" spans="64:64">
      <c r="BL19174" s="69"/>
    </row>
    <row r="19175" spans="64:64">
      <c r="BL19175" s="69"/>
    </row>
    <row r="19176" spans="64:64">
      <c r="BL19176" s="69"/>
    </row>
    <row r="19177" spans="64:64">
      <c r="BL19177" s="69"/>
    </row>
    <row r="19178" spans="64:64">
      <c r="BL19178" s="69"/>
    </row>
    <row r="19179" spans="64:64">
      <c r="BL19179" s="69"/>
    </row>
    <row r="19180" spans="64:64">
      <c r="BL19180" s="69"/>
    </row>
    <row r="19181" spans="64:64">
      <c r="BL19181" s="69"/>
    </row>
    <row r="19182" spans="64:64">
      <c r="BL19182" s="69"/>
    </row>
    <row r="19183" spans="64:64">
      <c r="BL19183" s="69"/>
    </row>
    <row r="19184" spans="64:64">
      <c r="BL19184" s="69"/>
    </row>
    <row r="19185" spans="64:64">
      <c r="BL19185" s="69"/>
    </row>
    <row r="19186" spans="64:64">
      <c r="BL19186" s="69"/>
    </row>
    <row r="19187" spans="64:64">
      <c r="BL19187" s="69"/>
    </row>
    <row r="19188" spans="64:64">
      <c r="BL19188" s="69"/>
    </row>
    <row r="19189" spans="64:64">
      <c r="BL19189" s="69"/>
    </row>
    <row r="19190" spans="64:64">
      <c r="BL19190" s="69"/>
    </row>
    <row r="19191" spans="64:64">
      <c r="BL19191" s="69"/>
    </row>
    <row r="19192" spans="64:64">
      <c r="BL19192" s="69"/>
    </row>
    <row r="19193" spans="64:64">
      <c r="BL19193" s="69"/>
    </row>
    <row r="19194" spans="64:64">
      <c r="BL19194" s="69"/>
    </row>
    <row r="19195" spans="64:64">
      <c r="BL19195" s="69"/>
    </row>
    <row r="19196" spans="64:64">
      <c r="BL19196" s="69"/>
    </row>
    <row r="19197" spans="64:64">
      <c r="BL19197" s="69"/>
    </row>
    <row r="19198" spans="64:64">
      <c r="BL19198" s="69"/>
    </row>
    <row r="19199" spans="64:64">
      <c r="BL19199" s="69"/>
    </row>
    <row r="19200" spans="64:64">
      <c r="BL19200" s="69"/>
    </row>
    <row r="19201" spans="64:64">
      <c r="BL19201" s="69"/>
    </row>
    <row r="19202" spans="64:64">
      <c r="BL19202" s="69"/>
    </row>
    <row r="19203" spans="64:64">
      <c r="BL19203" s="69"/>
    </row>
    <row r="19204" spans="64:64">
      <c r="BL19204" s="69"/>
    </row>
    <row r="19205" spans="64:64">
      <c r="BL19205" s="69"/>
    </row>
    <row r="19206" spans="64:64">
      <c r="BL19206" s="69"/>
    </row>
    <row r="19207" spans="64:64">
      <c r="BL19207" s="69"/>
    </row>
    <row r="19208" spans="64:64">
      <c r="BL19208" s="69"/>
    </row>
    <row r="19209" spans="64:64">
      <c r="BL19209" s="69"/>
    </row>
    <row r="19210" spans="64:64">
      <c r="BL19210" s="69"/>
    </row>
    <row r="19211" spans="64:64">
      <c r="BL19211" s="69"/>
    </row>
    <row r="19212" spans="64:64">
      <c r="BL19212" s="69"/>
    </row>
    <row r="19213" spans="64:64">
      <c r="BL19213" s="69"/>
    </row>
    <row r="19214" spans="64:64">
      <c r="BL19214" s="69"/>
    </row>
    <row r="19215" spans="64:64">
      <c r="BL19215" s="69"/>
    </row>
    <row r="19216" spans="64:64">
      <c r="BL19216" s="69"/>
    </row>
    <row r="19217" spans="64:64">
      <c r="BL19217" s="69"/>
    </row>
    <row r="19218" spans="64:64">
      <c r="BL19218" s="69"/>
    </row>
    <row r="19219" spans="64:64">
      <c r="BL19219" s="69"/>
    </row>
    <row r="19220" spans="64:64">
      <c r="BL19220" s="69"/>
    </row>
    <row r="19221" spans="64:64">
      <c r="BL19221" s="69"/>
    </row>
    <row r="19222" spans="64:64">
      <c r="BL19222" s="69"/>
    </row>
    <row r="19223" spans="64:64">
      <c r="BL19223" s="69"/>
    </row>
    <row r="19224" spans="64:64">
      <c r="BL19224" s="69"/>
    </row>
    <row r="19225" spans="64:64">
      <c r="BL19225" s="69"/>
    </row>
    <row r="19226" spans="64:64">
      <c r="BL19226" s="69"/>
    </row>
    <row r="19227" spans="64:64">
      <c r="BL19227" s="69"/>
    </row>
    <row r="19228" spans="64:64">
      <c r="BL19228" s="69"/>
    </row>
    <row r="19229" spans="64:64">
      <c r="BL19229" s="69"/>
    </row>
    <row r="19230" spans="64:64">
      <c r="BL19230" s="69"/>
    </row>
    <row r="19231" spans="64:64">
      <c r="BL19231" s="69"/>
    </row>
    <row r="19232" spans="64:64">
      <c r="BL19232" s="69"/>
    </row>
    <row r="19233" spans="64:64">
      <c r="BL19233" s="69"/>
    </row>
    <row r="19234" spans="64:64">
      <c r="BL19234" s="69"/>
    </row>
    <row r="19235" spans="64:64">
      <c r="BL19235" s="69"/>
    </row>
    <row r="19236" spans="64:64">
      <c r="BL19236" s="69"/>
    </row>
    <row r="19237" spans="64:64">
      <c r="BL19237" s="69"/>
    </row>
    <row r="19238" spans="64:64">
      <c r="BL19238" s="69"/>
    </row>
    <row r="19239" spans="64:64">
      <c r="BL19239" s="69"/>
    </row>
    <row r="19240" spans="64:64">
      <c r="BL19240" s="69"/>
    </row>
    <row r="19241" spans="64:64">
      <c r="BL19241" s="69"/>
    </row>
    <row r="19242" spans="64:64">
      <c r="BL19242" s="69"/>
    </row>
    <row r="19243" spans="64:64">
      <c r="BL19243" s="69"/>
    </row>
    <row r="19244" spans="64:64">
      <c r="BL19244" s="69"/>
    </row>
    <row r="19245" spans="64:64">
      <c r="BL19245" s="69"/>
    </row>
    <row r="19246" spans="64:64">
      <c r="BL19246" s="69"/>
    </row>
    <row r="19247" spans="64:64">
      <c r="BL19247" s="69"/>
    </row>
    <row r="19248" spans="64:64">
      <c r="BL19248" s="69"/>
    </row>
    <row r="19249" spans="64:64">
      <c r="BL19249" s="69"/>
    </row>
    <row r="19250" spans="64:64">
      <c r="BL19250" s="69"/>
    </row>
    <row r="19251" spans="64:64">
      <c r="BL19251" s="69"/>
    </row>
    <row r="19252" spans="64:64">
      <c r="BL19252" s="69"/>
    </row>
    <row r="19253" spans="64:64">
      <c r="BL19253" s="69"/>
    </row>
    <row r="19254" spans="64:64">
      <c r="BL19254" s="69"/>
    </row>
    <row r="19255" spans="64:64">
      <c r="BL19255" s="69"/>
    </row>
    <row r="19256" spans="64:64">
      <c r="BL19256" s="69"/>
    </row>
    <row r="19257" spans="64:64">
      <c r="BL19257" s="69"/>
    </row>
    <row r="19258" spans="64:64">
      <c r="BL19258" s="69"/>
    </row>
    <row r="19259" spans="64:64">
      <c r="BL19259" s="69"/>
    </row>
    <row r="19260" spans="64:64">
      <c r="BL19260" s="69"/>
    </row>
    <row r="19261" spans="64:64">
      <c r="BL19261" s="69"/>
    </row>
    <row r="19262" spans="64:64">
      <c r="BL19262" s="69"/>
    </row>
    <row r="19263" spans="64:64">
      <c r="BL19263" s="69"/>
    </row>
    <row r="19264" spans="64:64">
      <c r="BL19264" s="69"/>
    </row>
    <row r="19265" spans="64:64">
      <c r="BL19265" s="69"/>
    </row>
    <row r="19266" spans="64:64">
      <c r="BL19266" s="69"/>
    </row>
    <row r="19267" spans="64:64">
      <c r="BL19267" s="69"/>
    </row>
    <row r="19268" spans="64:64">
      <c r="BL19268" s="69"/>
    </row>
    <row r="19269" spans="64:64">
      <c r="BL19269" s="69"/>
    </row>
    <row r="19270" spans="64:64">
      <c r="BL19270" s="69"/>
    </row>
    <row r="19271" spans="64:64">
      <c r="BL19271" s="69"/>
    </row>
    <row r="19272" spans="64:64">
      <c r="BL19272" s="69"/>
    </row>
    <row r="19273" spans="64:64">
      <c r="BL19273" s="69"/>
    </row>
    <row r="19274" spans="64:64">
      <c r="BL19274" s="69"/>
    </row>
    <row r="19275" spans="64:64">
      <c r="BL19275" s="69"/>
    </row>
    <row r="19276" spans="64:64">
      <c r="BL19276" s="69"/>
    </row>
    <row r="19277" spans="64:64">
      <c r="BL19277" s="69"/>
    </row>
    <row r="19278" spans="64:64">
      <c r="BL19278" s="69"/>
    </row>
    <row r="19279" spans="64:64">
      <c r="BL19279" s="69"/>
    </row>
    <row r="19280" spans="64:64">
      <c r="BL19280" s="69"/>
    </row>
    <row r="19281" spans="64:64">
      <c r="BL19281" s="69"/>
    </row>
    <row r="19282" spans="64:64">
      <c r="BL19282" s="69"/>
    </row>
    <row r="19283" spans="64:64">
      <c r="BL19283" s="69"/>
    </row>
    <row r="19284" spans="64:64">
      <c r="BL19284" s="69"/>
    </row>
    <row r="19285" spans="64:64">
      <c r="BL19285" s="69"/>
    </row>
    <row r="19286" spans="64:64">
      <c r="BL19286" s="69"/>
    </row>
    <row r="19287" spans="64:64">
      <c r="BL19287" s="69"/>
    </row>
    <row r="19288" spans="64:64">
      <c r="BL19288" s="69"/>
    </row>
    <row r="19289" spans="64:64">
      <c r="BL19289" s="69"/>
    </row>
    <row r="19290" spans="64:64">
      <c r="BL19290" s="69"/>
    </row>
    <row r="19291" spans="64:64">
      <c r="BL19291" s="69"/>
    </row>
    <row r="19292" spans="64:64">
      <c r="BL19292" s="69"/>
    </row>
    <row r="19293" spans="64:64">
      <c r="BL19293" s="69"/>
    </row>
    <row r="19294" spans="64:64">
      <c r="BL19294" s="69"/>
    </row>
    <row r="19295" spans="64:64">
      <c r="BL19295" s="69"/>
    </row>
    <row r="19296" spans="64:64">
      <c r="BL19296" s="69"/>
    </row>
    <row r="19297" spans="64:64">
      <c r="BL19297" s="69"/>
    </row>
    <row r="19298" spans="64:64">
      <c r="BL19298" s="69"/>
    </row>
    <row r="19299" spans="64:64">
      <c r="BL19299" s="69"/>
    </row>
    <row r="19300" spans="64:64">
      <c r="BL19300" s="69"/>
    </row>
    <row r="19301" spans="64:64">
      <c r="BL19301" s="69"/>
    </row>
    <row r="19302" spans="64:64">
      <c r="BL19302" s="69"/>
    </row>
    <row r="19303" spans="64:64">
      <c r="BL19303" s="69"/>
    </row>
    <row r="19304" spans="64:64">
      <c r="BL19304" s="69"/>
    </row>
    <row r="19305" spans="64:64">
      <c r="BL19305" s="69"/>
    </row>
    <row r="19306" spans="64:64">
      <c r="BL19306" s="69"/>
    </row>
    <row r="19307" spans="64:64">
      <c r="BL19307" s="69"/>
    </row>
    <row r="19308" spans="64:64">
      <c r="BL19308" s="69"/>
    </row>
    <row r="19309" spans="64:64">
      <c r="BL19309" s="69"/>
    </row>
    <row r="19310" spans="64:64">
      <c r="BL19310" s="69"/>
    </row>
    <row r="19311" spans="64:64">
      <c r="BL19311" s="69"/>
    </row>
    <row r="19312" spans="64:64">
      <c r="BL19312" s="69"/>
    </row>
    <row r="19313" spans="64:64">
      <c r="BL19313" s="69"/>
    </row>
    <row r="19314" spans="64:64">
      <c r="BL19314" s="69"/>
    </row>
    <row r="19315" spans="64:64">
      <c r="BL19315" s="69"/>
    </row>
    <row r="19316" spans="64:64">
      <c r="BL19316" s="69"/>
    </row>
    <row r="19317" spans="64:64">
      <c r="BL19317" s="69"/>
    </row>
    <row r="19318" spans="64:64">
      <c r="BL19318" s="69"/>
    </row>
    <row r="19319" spans="64:64">
      <c r="BL19319" s="69"/>
    </row>
    <row r="19320" spans="64:64">
      <c r="BL19320" s="69"/>
    </row>
    <row r="19321" spans="64:64">
      <c r="BL19321" s="69"/>
    </row>
    <row r="19322" spans="64:64">
      <c r="BL19322" s="69"/>
    </row>
    <row r="19323" spans="64:64">
      <c r="BL19323" s="69"/>
    </row>
    <row r="19324" spans="64:64">
      <c r="BL19324" s="69"/>
    </row>
    <row r="19325" spans="64:64">
      <c r="BL19325" s="69"/>
    </row>
    <row r="19326" spans="64:64">
      <c r="BL19326" s="69"/>
    </row>
    <row r="19327" spans="64:64">
      <c r="BL19327" s="69"/>
    </row>
    <row r="19328" spans="64:64">
      <c r="BL19328" s="69"/>
    </row>
    <row r="19329" spans="64:64">
      <c r="BL19329" s="69"/>
    </row>
    <row r="19330" spans="64:64">
      <c r="BL19330" s="69"/>
    </row>
    <row r="19331" spans="64:64">
      <c r="BL19331" s="69"/>
    </row>
    <row r="19332" spans="64:64">
      <c r="BL19332" s="69"/>
    </row>
    <row r="19333" spans="64:64">
      <c r="BL19333" s="69"/>
    </row>
    <row r="19334" spans="64:64">
      <c r="BL19334" s="69"/>
    </row>
    <row r="19335" spans="64:64">
      <c r="BL19335" s="69"/>
    </row>
    <row r="19336" spans="64:64">
      <c r="BL19336" s="69"/>
    </row>
    <row r="19337" spans="64:64">
      <c r="BL19337" s="69"/>
    </row>
    <row r="19338" spans="64:64">
      <c r="BL19338" s="69"/>
    </row>
    <row r="19339" spans="64:64">
      <c r="BL19339" s="69"/>
    </row>
    <row r="19340" spans="64:64">
      <c r="BL19340" s="69"/>
    </row>
    <row r="19341" spans="64:64">
      <c r="BL19341" s="69"/>
    </row>
    <row r="19342" spans="64:64">
      <c r="BL19342" s="69"/>
    </row>
    <row r="19343" spans="64:64">
      <c r="BL19343" s="69"/>
    </row>
    <row r="19344" spans="64:64">
      <c r="BL19344" s="69"/>
    </row>
    <row r="19345" spans="64:64">
      <c r="BL19345" s="69"/>
    </row>
    <row r="19346" spans="64:64">
      <c r="BL19346" s="69"/>
    </row>
    <row r="19347" spans="64:64">
      <c r="BL19347" s="69"/>
    </row>
    <row r="19348" spans="64:64">
      <c r="BL19348" s="69"/>
    </row>
    <row r="19349" spans="64:64">
      <c r="BL19349" s="69"/>
    </row>
    <row r="19350" spans="64:64">
      <c r="BL19350" s="69"/>
    </row>
    <row r="19351" spans="64:64">
      <c r="BL19351" s="69"/>
    </row>
    <row r="19352" spans="64:64">
      <c r="BL19352" s="69"/>
    </row>
    <row r="19353" spans="64:64">
      <c r="BL19353" s="69"/>
    </row>
    <row r="19354" spans="64:64">
      <c r="BL19354" s="69"/>
    </row>
    <row r="19355" spans="64:64">
      <c r="BL19355" s="69"/>
    </row>
    <row r="19356" spans="64:64">
      <c r="BL19356" s="69"/>
    </row>
    <row r="19357" spans="64:64">
      <c r="BL19357" s="69"/>
    </row>
    <row r="19358" spans="64:64">
      <c r="BL19358" s="69"/>
    </row>
    <row r="19359" spans="64:64">
      <c r="BL19359" s="69"/>
    </row>
    <row r="19360" spans="64:64">
      <c r="BL19360" s="69"/>
    </row>
    <row r="19361" spans="64:64">
      <c r="BL19361" s="69"/>
    </row>
    <row r="19362" spans="64:64">
      <c r="BL19362" s="69"/>
    </row>
    <row r="19363" spans="64:64">
      <c r="BL19363" s="69"/>
    </row>
    <row r="19364" spans="64:64">
      <c r="BL19364" s="69"/>
    </row>
    <row r="19365" spans="64:64">
      <c r="BL19365" s="69"/>
    </row>
    <row r="19366" spans="64:64">
      <c r="BL19366" s="69"/>
    </row>
    <row r="19367" spans="64:64">
      <c r="BL19367" s="69"/>
    </row>
    <row r="19368" spans="64:64">
      <c r="BL19368" s="69"/>
    </row>
    <row r="19369" spans="64:64">
      <c r="BL19369" s="69"/>
    </row>
    <row r="19370" spans="64:64">
      <c r="BL19370" s="69"/>
    </row>
    <row r="19371" spans="64:64">
      <c r="BL19371" s="69"/>
    </row>
    <row r="19372" spans="64:64">
      <c r="BL19372" s="69"/>
    </row>
    <row r="19373" spans="64:64">
      <c r="BL19373" s="69"/>
    </row>
    <row r="19374" spans="64:64">
      <c r="BL19374" s="69"/>
    </row>
    <row r="19375" spans="64:64">
      <c r="BL19375" s="69"/>
    </row>
    <row r="19376" spans="64:64">
      <c r="BL19376" s="69"/>
    </row>
    <row r="19377" spans="64:64">
      <c r="BL19377" s="69"/>
    </row>
    <row r="19378" spans="64:64">
      <c r="BL19378" s="69"/>
    </row>
    <row r="19379" spans="64:64">
      <c r="BL19379" s="69"/>
    </row>
    <row r="19380" spans="64:64">
      <c r="BL19380" s="69"/>
    </row>
    <row r="19381" spans="64:64">
      <c r="BL19381" s="69"/>
    </row>
    <row r="19382" spans="64:64">
      <c r="BL19382" s="69"/>
    </row>
    <row r="19383" spans="64:64">
      <c r="BL19383" s="69"/>
    </row>
    <row r="19384" spans="64:64">
      <c r="BL19384" s="69"/>
    </row>
    <row r="19385" spans="64:64">
      <c r="BL19385" s="69"/>
    </row>
    <row r="19386" spans="64:64">
      <c r="BL19386" s="69"/>
    </row>
    <row r="19387" spans="64:64">
      <c r="BL19387" s="69"/>
    </row>
    <row r="19388" spans="64:64">
      <c r="BL19388" s="69"/>
    </row>
    <row r="19389" spans="64:64">
      <c r="BL19389" s="69"/>
    </row>
    <row r="19390" spans="64:64">
      <c r="BL19390" s="69"/>
    </row>
    <row r="19391" spans="64:64">
      <c r="BL19391" s="69"/>
    </row>
    <row r="19392" spans="64:64">
      <c r="BL19392" s="69"/>
    </row>
    <row r="19393" spans="64:64">
      <c r="BL19393" s="69"/>
    </row>
    <row r="19394" spans="64:64">
      <c r="BL19394" s="69"/>
    </row>
    <row r="19395" spans="64:64">
      <c r="BL19395" s="69"/>
    </row>
    <row r="19396" spans="64:64">
      <c r="BL19396" s="69"/>
    </row>
    <row r="19397" spans="64:64">
      <c r="BL19397" s="69"/>
    </row>
    <row r="19398" spans="64:64">
      <c r="BL19398" s="69"/>
    </row>
    <row r="19399" spans="64:64">
      <c r="BL19399" s="69"/>
    </row>
    <row r="19400" spans="64:64">
      <c r="BL19400" s="69"/>
    </row>
    <row r="19401" spans="64:64">
      <c r="BL19401" s="69"/>
    </row>
    <row r="19402" spans="64:64">
      <c r="BL19402" s="69"/>
    </row>
    <row r="19403" spans="64:64">
      <c r="BL19403" s="69"/>
    </row>
    <row r="19404" spans="64:64">
      <c r="BL19404" s="69"/>
    </row>
    <row r="19405" spans="64:64">
      <c r="BL19405" s="69"/>
    </row>
    <row r="19406" spans="64:64">
      <c r="BL19406" s="69"/>
    </row>
    <row r="19407" spans="64:64">
      <c r="BL19407" s="69"/>
    </row>
    <row r="19408" spans="64:64">
      <c r="BL19408" s="69"/>
    </row>
    <row r="19409" spans="64:64">
      <c r="BL19409" s="69"/>
    </row>
    <row r="19410" spans="64:64">
      <c r="BL19410" s="69"/>
    </row>
    <row r="19411" spans="64:64">
      <c r="BL19411" s="69"/>
    </row>
    <row r="19412" spans="64:64">
      <c r="BL19412" s="69"/>
    </row>
    <row r="19413" spans="64:64">
      <c r="BL19413" s="69"/>
    </row>
    <row r="19414" spans="64:64">
      <c r="BL19414" s="69"/>
    </row>
    <row r="19415" spans="64:64">
      <c r="BL19415" s="69"/>
    </row>
    <row r="19416" spans="64:64">
      <c r="BL19416" s="69"/>
    </row>
    <row r="19417" spans="64:64">
      <c r="BL19417" s="69"/>
    </row>
    <row r="19418" spans="64:64">
      <c r="BL19418" s="69"/>
    </row>
    <row r="19419" spans="64:64">
      <c r="BL19419" s="69"/>
    </row>
    <row r="19420" spans="64:64">
      <c r="BL19420" s="69"/>
    </row>
    <row r="19421" spans="64:64">
      <c r="BL19421" s="69"/>
    </row>
    <row r="19422" spans="64:64">
      <c r="BL19422" s="69"/>
    </row>
    <row r="19423" spans="64:64">
      <c r="BL19423" s="69"/>
    </row>
    <row r="19424" spans="64:64">
      <c r="BL19424" s="69"/>
    </row>
    <row r="19425" spans="64:64">
      <c r="BL19425" s="69"/>
    </row>
    <row r="19426" spans="64:64">
      <c r="BL19426" s="69"/>
    </row>
    <row r="19427" spans="64:64">
      <c r="BL19427" s="69"/>
    </row>
    <row r="19428" spans="64:64">
      <c r="BL19428" s="69"/>
    </row>
    <row r="19429" spans="64:64">
      <c r="BL19429" s="69"/>
    </row>
    <row r="19430" spans="64:64">
      <c r="BL19430" s="69"/>
    </row>
    <row r="19431" spans="64:64">
      <c r="BL19431" s="69"/>
    </row>
    <row r="19432" spans="64:64">
      <c r="BL19432" s="69"/>
    </row>
    <row r="19433" spans="64:64">
      <c r="BL19433" s="69"/>
    </row>
    <row r="19434" spans="64:64">
      <c r="BL19434" s="69"/>
    </row>
    <row r="19435" spans="64:64">
      <c r="BL19435" s="69"/>
    </row>
    <row r="19436" spans="64:64">
      <c r="BL19436" s="69"/>
    </row>
    <row r="19437" spans="64:64">
      <c r="BL19437" s="69"/>
    </row>
    <row r="19438" spans="64:64">
      <c r="BL19438" s="69"/>
    </row>
    <row r="19439" spans="64:64">
      <c r="BL19439" s="69"/>
    </row>
    <row r="19440" spans="64:64">
      <c r="BL19440" s="69"/>
    </row>
    <row r="19441" spans="64:64">
      <c r="BL19441" s="69"/>
    </row>
    <row r="19442" spans="64:64">
      <c r="BL19442" s="69"/>
    </row>
    <row r="19443" spans="64:64">
      <c r="BL19443" s="69"/>
    </row>
    <row r="19444" spans="64:64">
      <c r="BL19444" s="69"/>
    </row>
    <row r="19445" spans="64:64">
      <c r="BL19445" s="69"/>
    </row>
    <row r="19446" spans="64:64">
      <c r="BL19446" s="69"/>
    </row>
    <row r="19447" spans="64:64">
      <c r="BL19447" s="69"/>
    </row>
    <row r="19448" spans="64:64">
      <c r="BL19448" s="69"/>
    </row>
    <row r="19449" spans="64:64">
      <c r="BL19449" s="69"/>
    </row>
    <row r="19450" spans="64:64">
      <c r="BL19450" s="69"/>
    </row>
    <row r="19451" spans="64:64">
      <c r="BL19451" s="69"/>
    </row>
    <row r="19452" spans="64:64">
      <c r="BL19452" s="69"/>
    </row>
    <row r="19453" spans="64:64">
      <c r="BL19453" s="69"/>
    </row>
    <row r="19454" spans="64:64">
      <c r="BL19454" s="69"/>
    </row>
    <row r="19455" spans="64:64">
      <c r="BL19455" s="69"/>
    </row>
    <row r="19456" spans="64:64">
      <c r="BL19456" s="69"/>
    </row>
    <row r="19457" spans="64:64">
      <c r="BL19457" s="69"/>
    </row>
    <row r="19458" spans="64:64">
      <c r="BL19458" s="69"/>
    </row>
    <row r="19459" spans="64:64">
      <c r="BL19459" s="69"/>
    </row>
    <row r="19460" spans="64:64">
      <c r="BL19460" s="69"/>
    </row>
    <row r="19461" spans="64:64">
      <c r="BL19461" s="69"/>
    </row>
    <row r="19462" spans="64:64">
      <c r="BL19462" s="69"/>
    </row>
    <row r="19463" spans="64:64">
      <c r="BL19463" s="69"/>
    </row>
    <row r="19464" spans="64:64">
      <c r="BL19464" s="69"/>
    </row>
    <row r="19465" spans="64:64">
      <c r="BL19465" s="69"/>
    </row>
    <row r="19466" spans="64:64">
      <c r="BL19466" s="69"/>
    </row>
    <row r="19467" spans="64:64">
      <c r="BL19467" s="69"/>
    </row>
    <row r="19468" spans="64:64">
      <c r="BL19468" s="69"/>
    </row>
    <row r="19469" spans="64:64">
      <c r="BL19469" s="69"/>
    </row>
    <row r="19470" spans="64:64">
      <c r="BL19470" s="69"/>
    </row>
    <row r="19471" spans="64:64">
      <c r="BL19471" s="69"/>
    </row>
    <row r="19472" spans="64:64">
      <c r="BL19472" s="69"/>
    </row>
    <row r="19473" spans="64:64">
      <c r="BL19473" s="69"/>
    </row>
    <row r="19474" spans="64:64">
      <c r="BL19474" s="69"/>
    </row>
    <row r="19475" spans="64:64">
      <c r="BL19475" s="69"/>
    </row>
    <row r="19476" spans="64:64">
      <c r="BL19476" s="69"/>
    </row>
    <row r="19477" spans="64:64">
      <c r="BL19477" s="69"/>
    </row>
    <row r="19478" spans="64:64">
      <c r="BL19478" s="69"/>
    </row>
    <row r="19479" spans="64:64">
      <c r="BL19479" s="69"/>
    </row>
    <row r="19480" spans="64:64">
      <c r="BL19480" s="69"/>
    </row>
    <row r="19481" spans="64:64">
      <c r="BL19481" s="69"/>
    </row>
    <row r="19482" spans="64:64">
      <c r="BL19482" s="69"/>
    </row>
    <row r="19483" spans="64:64">
      <c r="BL19483" s="69"/>
    </row>
    <row r="19484" spans="64:64">
      <c r="BL19484" s="69"/>
    </row>
    <row r="19485" spans="64:64">
      <c r="BL19485" s="69"/>
    </row>
    <row r="19486" spans="64:64">
      <c r="BL19486" s="69"/>
    </row>
    <row r="19487" spans="64:64">
      <c r="BL19487" s="69"/>
    </row>
    <row r="19488" spans="64:64">
      <c r="BL19488" s="69"/>
    </row>
    <row r="19489" spans="64:64">
      <c r="BL19489" s="69"/>
    </row>
    <row r="19490" spans="64:64">
      <c r="BL19490" s="69"/>
    </row>
    <row r="19491" spans="64:64">
      <c r="BL19491" s="69"/>
    </row>
    <row r="19492" spans="64:64">
      <c r="BL19492" s="69"/>
    </row>
    <row r="19493" spans="64:64">
      <c r="BL19493" s="69"/>
    </row>
    <row r="19494" spans="64:64">
      <c r="BL19494" s="69"/>
    </row>
    <row r="19495" spans="64:64">
      <c r="BL19495" s="69"/>
    </row>
    <row r="19496" spans="64:64">
      <c r="BL19496" s="69"/>
    </row>
    <row r="19497" spans="64:64">
      <c r="BL19497" s="69"/>
    </row>
    <row r="19498" spans="64:64">
      <c r="BL19498" s="69"/>
    </row>
    <row r="19499" spans="64:64">
      <c r="BL19499" s="69"/>
    </row>
    <row r="19500" spans="64:64">
      <c r="BL19500" s="69"/>
    </row>
    <row r="19501" spans="64:64">
      <c r="BL19501" s="69"/>
    </row>
    <row r="19502" spans="64:64">
      <c r="BL19502" s="69"/>
    </row>
    <row r="19503" spans="64:64">
      <c r="BL19503" s="69"/>
    </row>
    <row r="19504" spans="64:64">
      <c r="BL19504" s="69"/>
    </row>
    <row r="19505" spans="64:64">
      <c r="BL19505" s="69"/>
    </row>
    <row r="19506" spans="64:64">
      <c r="BL19506" s="69"/>
    </row>
    <row r="19507" spans="64:64">
      <c r="BL19507" s="69"/>
    </row>
    <row r="19508" spans="64:64">
      <c r="BL19508" s="69"/>
    </row>
    <row r="19509" spans="64:64">
      <c r="BL19509" s="69"/>
    </row>
    <row r="19510" spans="64:64">
      <c r="BL19510" s="69"/>
    </row>
    <row r="19511" spans="64:64">
      <c r="BL19511" s="69"/>
    </row>
    <row r="19512" spans="64:64">
      <c r="BL19512" s="69"/>
    </row>
    <row r="19513" spans="64:64">
      <c r="BL19513" s="69"/>
    </row>
    <row r="19514" spans="64:64">
      <c r="BL19514" s="69"/>
    </row>
    <row r="19515" spans="64:64">
      <c r="BL19515" s="69"/>
    </row>
    <row r="19516" spans="64:64">
      <c r="BL19516" s="69"/>
    </row>
    <row r="19517" spans="64:64">
      <c r="BL19517" s="69"/>
    </row>
    <row r="19518" spans="64:64">
      <c r="BL19518" s="69"/>
    </row>
    <row r="19519" spans="64:64">
      <c r="BL19519" s="69"/>
    </row>
    <row r="19520" spans="64:64">
      <c r="BL19520" s="69"/>
    </row>
    <row r="19521" spans="64:64">
      <c r="BL19521" s="69"/>
    </row>
    <row r="19522" spans="64:64">
      <c r="BL19522" s="69"/>
    </row>
    <row r="19523" spans="64:64">
      <c r="BL19523" s="69"/>
    </row>
    <row r="19524" spans="64:64">
      <c r="BL19524" s="69"/>
    </row>
    <row r="19525" spans="64:64">
      <c r="BL19525" s="69"/>
    </row>
    <row r="19526" spans="64:64">
      <c r="BL19526" s="69"/>
    </row>
    <row r="19527" spans="64:64">
      <c r="BL19527" s="69"/>
    </row>
    <row r="19528" spans="64:64">
      <c r="BL19528" s="69"/>
    </row>
    <row r="19529" spans="64:64">
      <c r="BL19529" s="69"/>
    </row>
    <row r="19530" spans="64:64">
      <c r="BL19530" s="69"/>
    </row>
    <row r="19531" spans="64:64">
      <c r="BL19531" s="69"/>
    </row>
    <row r="19532" spans="64:64">
      <c r="BL19532" s="69"/>
    </row>
    <row r="19533" spans="64:64">
      <c r="BL19533" s="69"/>
    </row>
    <row r="19534" spans="64:64">
      <c r="BL19534" s="69"/>
    </row>
    <row r="19535" spans="64:64">
      <c r="BL19535" s="69"/>
    </row>
    <row r="19536" spans="64:64">
      <c r="BL19536" s="69"/>
    </row>
    <row r="19537" spans="64:64">
      <c r="BL19537" s="69"/>
    </row>
    <row r="19538" spans="64:64">
      <c r="BL19538" s="69"/>
    </row>
    <row r="19539" spans="64:64">
      <c r="BL19539" s="69"/>
    </row>
    <row r="19540" spans="64:64">
      <c r="BL19540" s="69"/>
    </row>
    <row r="19541" spans="64:64">
      <c r="BL19541" s="69"/>
    </row>
    <row r="19542" spans="64:64">
      <c r="BL19542" s="69"/>
    </row>
    <row r="19543" spans="64:64">
      <c r="BL19543" s="69"/>
    </row>
    <row r="19544" spans="64:64">
      <c r="BL19544" s="69"/>
    </row>
    <row r="19545" spans="64:64">
      <c r="BL19545" s="69"/>
    </row>
    <row r="19546" spans="64:64">
      <c r="BL19546" s="69"/>
    </row>
    <row r="19547" spans="64:64">
      <c r="BL19547" s="69"/>
    </row>
    <row r="19548" spans="64:64">
      <c r="BL19548" s="69"/>
    </row>
    <row r="19549" spans="64:64">
      <c r="BL19549" s="69"/>
    </row>
    <row r="19550" spans="64:64">
      <c r="BL19550" s="69"/>
    </row>
    <row r="19551" spans="64:64">
      <c r="BL19551" s="69"/>
    </row>
    <row r="19552" spans="64:64">
      <c r="BL19552" s="69"/>
    </row>
    <row r="19553" spans="64:64">
      <c r="BL19553" s="69"/>
    </row>
    <row r="19554" spans="64:64">
      <c r="BL19554" s="69"/>
    </row>
    <row r="19555" spans="64:64">
      <c r="BL19555" s="69"/>
    </row>
    <row r="19556" spans="64:64">
      <c r="BL19556" s="69"/>
    </row>
    <row r="19557" spans="64:64">
      <c r="BL19557" s="69"/>
    </row>
    <row r="19558" spans="64:64">
      <c r="BL19558" s="69"/>
    </row>
    <row r="19559" spans="64:64">
      <c r="BL19559" s="69"/>
    </row>
    <row r="19560" spans="64:64">
      <c r="BL19560" s="69"/>
    </row>
    <row r="19561" spans="64:64">
      <c r="BL19561" s="69"/>
    </row>
    <row r="19562" spans="64:64">
      <c r="BL19562" s="69"/>
    </row>
    <row r="19563" spans="64:64">
      <c r="BL19563" s="69"/>
    </row>
    <row r="19564" spans="64:64">
      <c r="BL19564" s="69"/>
    </row>
    <row r="19565" spans="64:64">
      <c r="BL19565" s="69"/>
    </row>
    <row r="19566" spans="64:64">
      <c r="BL19566" s="69"/>
    </row>
    <row r="19567" spans="64:64">
      <c r="BL19567" s="69"/>
    </row>
    <row r="19568" spans="64:64">
      <c r="BL19568" s="69"/>
    </row>
    <row r="19569" spans="64:64">
      <c r="BL19569" s="69"/>
    </row>
    <row r="19570" spans="64:64">
      <c r="BL19570" s="69"/>
    </row>
    <row r="19571" spans="64:64">
      <c r="BL19571" s="69"/>
    </row>
    <row r="19572" spans="64:64">
      <c r="BL19572" s="69"/>
    </row>
    <row r="19573" spans="64:64">
      <c r="BL19573" s="69"/>
    </row>
    <row r="19574" spans="64:64">
      <c r="BL19574" s="69"/>
    </row>
    <row r="19575" spans="64:64">
      <c r="BL19575" s="69"/>
    </row>
    <row r="19576" spans="64:64">
      <c r="BL19576" s="69"/>
    </row>
    <row r="19577" spans="64:64">
      <c r="BL19577" s="69"/>
    </row>
    <row r="19578" spans="64:64">
      <c r="BL19578" s="69"/>
    </row>
    <row r="19579" spans="64:64">
      <c r="BL19579" s="69"/>
    </row>
    <row r="19580" spans="64:64">
      <c r="BL19580" s="69"/>
    </row>
    <row r="19581" spans="64:64">
      <c r="BL19581" s="69"/>
    </row>
    <row r="19582" spans="64:64">
      <c r="BL19582" s="69"/>
    </row>
    <row r="19583" spans="64:64">
      <c r="BL19583" s="69"/>
    </row>
    <row r="19584" spans="64:64">
      <c r="BL19584" s="69"/>
    </row>
    <row r="19585" spans="64:64">
      <c r="BL19585" s="69"/>
    </row>
    <row r="19586" spans="64:64">
      <c r="BL19586" s="69"/>
    </row>
    <row r="19587" spans="64:64">
      <c r="BL19587" s="69"/>
    </row>
    <row r="19588" spans="64:64">
      <c r="BL19588" s="69"/>
    </row>
    <row r="19589" spans="64:64">
      <c r="BL19589" s="69"/>
    </row>
    <row r="19590" spans="64:64">
      <c r="BL19590" s="69"/>
    </row>
    <row r="19591" spans="64:64">
      <c r="BL19591" s="69"/>
    </row>
    <row r="19592" spans="64:64">
      <c r="BL19592" s="69"/>
    </row>
    <row r="19593" spans="64:64">
      <c r="BL19593" s="69"/>
    </row>
    <row r="19594" spans="64:64">
      <c r="BL19594" s="69"/>
    </row>
    <row r="19595" spans="64:64">
      <c r="BL19595" s="69"/>
    </row>
    <row r="19596" spans="64:64">
      <c r="BL19596" s="69"/>
    </row>
    <row r="19597" spans="64:64">
      <c r="BL19597" s="69"/>
    </row>
    <row r="19598" spans="64:64">
      <c r="BL19598" s="69"/>
    </row>
    <row r="19599" spans="64:64">
      <c r="BL19599" s="69"/>
    </row>
    <row r="19600" spans="64:64">
      <c r="BL19600" s="69"/>
    </row>
    <row r="19601" spans="64:64">
      <c r="BL19601" s="69"/>
    </row>
    <row r="19602" spans="64:64">
      <c r="BL19602" s="69"/>
    </row>
    <row r="19603" spans="64:64">
      <c r="BL19603" s="69"/>
    </row>
    <row r="19604" spans="64:64">
      <c r="BL19604" s="69"/>
    </row>
    <row r="19605" spans="64:64">
      <c r="BL19605" s="69"/>
    </row>
    <row r="19606" spans="64:64">
      <c r="BL19606" s="69"/>
    </row>
    <row r="19607" spans="64:64">
      <c r="BL19607" s="69"/>
    </row>
    <row r="19608" spans="64:64">
      <c r="BL19608" s="69"/>
    </row>
    <row r="19609" spans="64:64">
      <c r="BL19609" s="69"/>
    </row>
    <row r="19610" spans="64:64">
      <c r="BL19610" s="69"/>
    </row>
    <row r="19611" spans="64:64">
      <c r="BL19611" s="69"/>
    </row>
    <row r="19612" spans="64:64">
      <c r="BL19612" s="69"/>
    </row>
    <row r="19613" spans="64:64">
      <c r="BL19613" s="69"/>
    </row>
    <row r="19614" spans="64:64">
      <c r="BL19614" s="69"/>
    </row>
    <row r="19615" spans="64:64">
      <c r="BL19615" s="69"/>
    </row>
    <row r="19616" spans="64:64">
      <c r="BL19616" s="69"/>
    </row>
    <row r="19617" spans="64:64">
      <c r="BL19617" s="69"/>
    </row>
    <row r="19618" spans="64:64">
      <c r="BL19618" s="69"/>
    </row>
    <row r="19619" spans="64:64">
      <c r="BL19619" s="69"/>
    </row>
    <row r="19620" spans="64:64">
      <c r="BL19620" s="69"/>
    </row>
    <row r="19621" spans="64:64">
      <c r="BL19621" s="69"/>
    </row>
    <row r="19622" spans="64:64">
      <c r="BL19622" s="69"/>
    </row>
    <row r="19623" spans="64:64">
      <c r="BL19623" s="69"/>
    </row>
    <row r="19624" spans="64:64">
      <c r="BL19624" s="69"/>
    </row>
    <row r="19625" spans="64:64">
      <c r="BL19625" s="69"/>
    </row>
    <row r="19626" spans="64:64">
      <c r="BL19626" s="69"/>
    </row>
    <row r="19627" spans="64:64">
      <c r="BL19627" s="69"/>
    </row>
    <row r="19628" spans="64:64">
      <c r="BL19628" s="69"/>
    </row>
    <row r="19629" spans="64:64">
      <c r="BL19629" s="69"/>
    </row>
    <row r="19630" spans="64:64">
      <c r="BL19630" s="69"/>
    </row>
    <row r="19631" spans="64:64">
      <c r="BL19631" s="69"/>
    </row>
    <row r="19632" spans="64:64">
      <c r="BL19632" s="69"/>
    </row>
    <row r="19633" spans="64:64">
      <c r="BL19633" s="69"/>
    </row>
    <row r="19634" spans="64:64">
      <c r="BL19634" s="69"/>
    </row>
    <row r="19635" spans="64:64">
      <c r="BL19635" s="69"/>
    </row>
    <row r="19636" spans="64:64">
      <c r="BL19636" s="69"/>
    </row>
    <row r="19637" spans="64:64">
      <c r="BL19637" s="69"/>
    </row>
    <row r="19638" spans="64:64">
      <c r="BL19638" s="69"/>
    </row>
    <row r="19639" spans="64:64">
      <c r="BL19639" s="69"/>
    </row>
    <row r="19640" spans="64:64">
      <c r="BL19640" s="69"/>
    </row>
    <row r="19641" spans="64:64">
      <c r="BL19641" s="69"/>
    </row>
    <row r="19642" spans="64:64">
      <c r="BL19642" s="69"/>
    </row>
    <row r="19643" spans="64:64">
      <c r="BL19643" s="69"/>
    </row>
    <row r="19644" spans="64:64">
      <c r="BL19644" s="69"/>
    </row>
    <row r="19645" spans="64:64">
      <c r="BL19645" s="69"/>
    </row>
    <row r="19646" spans="64:64">
      <c r="BL19646" s="69"/>
    </row>
    <row r="19647" spans="64:64">
      <c r="BL19647" s="69"/>
    </row>
    <row r="19648" spans="64:64">
      <c r="BL19648" s="69"/>
    </row>
    <row r="19649" spans="64:64">
      <c r="BL19649" s="69"/>
    </row>
    <row r="19650" spans="64:64">
      <c r="BL19650" s="69"/>
    </row>
    <row r="19651" spans="64:64">
      <c r="BL19651" s="69"/>
    </row>
    <row r="19652" spans="64:64">
      <c r="BL19652" s="69"/>
    </row>
    <row r="19653" spans="64:64">
      <c r="BL19653" s="69"/>
    </row>
    <row r="19654" spans="64:64">
      <c r="BL19654" s="69"/>
    </row>
    <row r="19655" spans="64:64">
      <c r="BL19655" s="69"/>
    </row>
    <row r="19656" spans="64:64">
      <c r="BL19656" s="69"/>
    </row>
    <row r="19657" spans="64:64">
      <c r="BL19657" s="69"/>
    </row>
    <row r="19658" spans="64:64">
      <c r="BL19658" s="69"/>
    </row>
    <row r="19659" spans="64:64">
      <c r="BL19659" s="69"/>
    </row>
    <row r="19660" spans="64:64">
      <c r="BL19660" s="69"/>
    </row>
    <row r="19661" spans="64:64">
      <c r="BL19661" s="69"/>
    </row>
    <row r="19662" spans="64:64">
      <c r="BL19662" s="69"/>
    </row>
    <row r="19663" spans="64:64">
      <c r="BL19663" s="69"/>
    </row>
    <row r="19664" spans="64:64">
      <c r="BL19664" s="69"/>
    </row>
    <row r="19665" spans="64:64">
      <c r="BL19665" s="69"/>
    </row>
    <row r="19666" spans="64:64">
      <c r="BL19666" s="69"/>
    </row>
    <row r="19667" spans="64:64">
      <c r="BL19667" s="69"/>
    </row>
    <row r="19668" spans="64:64">
      <c r="BL19668" s="69"/>
    </row>
    <row r="19669" spans="64:64">
      <c r="BL19669" s="69"/>
    </row>
    <row r="19670" spans="64:64">
      <c r="BL19670" s="69"/>
    </row>
    <row r="19671" spans="64:64">
      <c r="BL19671" s="69"/>
    </row>
    <row r="19672" spans="64:64">
      <c r="BL19672" s="69"/>
    </row>
    <row r="19673" spans="64:64">
      <c r="BL19673" s="69"/>
    </row>
    <row r="19674" spans="64:64">
      <c r="BL19674" s="69"/>
    </row>
    <row r="19675" spans="64:64">
      <c r="BL19675" s="69"/>
    </row>
    <row r="19676" spans="64:64">
      <c r="BL19676" s="69"/>
    </row>
    <row r="19677" spans="64:64">
      <c r="BL19677" s="69"/>
    </row>
    <row r="19678" spans="64:64">
      <c r="BL19678" s="69"/>
    </row>
    <row r="19679" spans="64:64">
      <c r="BL19679" s="69"/>
    </row>
    <row r="19680" spans="64:64">
      <c r="BL19680" s="69"/>
    </row>
    <row r="19681" spans="64:64">
      <c r="BL19681" s="69"/>
    </row>
    <row r="19682" spans="64:64">
      <c r="BL19682" s="69"/>
    </row>
    <row r="19683" spans="64:64">
      <c r="BL19683" s="69"/>
    </row>
    <row r="19684" spans="64:64">
      <c r="BL19684" s="69"/>
    </row>
    <row r="19685" spans="64:64">
      <c r="BL19685" s="69"/>
    </row>
    <row r="19686" spans="64:64">
      <c r="BL19686" s="69"/>
    </row>
    <row r="19687" spans="64:64">
      <c r="BL19687" s="69"/>
    </row>
    <row r="19688" spans="64:64">
      <c r="BL19688" s="69"/>
    </row>
    <row r="19689" spans="64:64">
      <c r="BL19689" s="69"/>
    </row>
    <row r="19690" spans="64:64">
      <c r="BL19690" s="69"/>
    </row>
    <row r="19691" spans="64:64">
      <c r="BL19691" s="69"/>
    </row>
    <row r="19692" spans="64:64">
      <c r="BL19692" s="69"/>
    </row>
    <row r="19693" spans="64:64">
      <c r="BL19693" s="69"/>
    </row>
    <row r="19694" spans="64:64">
      <c r="BL19694" s="69"/>
    </row>
    <row r="19695" spans="64:64">
      <c r="BL19695" s="69"/>
    </row>
    <row r="19696" spans="64:64">
      <c r="BL19696" s="69"/>
    </row>
    <row r="19697" spans="64:64">
      <c r="BL19697" s="69"/>
    </row>
    <row r="19698" spans="64:64">
      <c r="BL19698" s="69"/>
    </row>
    <row r="19699" spans="64:64">
      <c r="BL19699" s="69"/>
    </row>
    <row r="19700" spans="64:64">
      <c r="BL19700" s="69"/>
    </row>
    <row r="19701" spans="64:64">
      <c r="BL19701" s="69"/>
    </row>
    <row r="19702" spans="64:64">
      <c r="BL19702" s="69"/>
    </row>
    <row r="19703" spans="64:64">
      <c r="BL19703" s="69"/>
    </row>
    <row r="19704" spans="64:64">
      <c r="BL19704" s="69"/>
    </row>
    <row r="19705" spans="64:64">
      <c r="BL19705" s="69"/>
    </row>
    <row r="19706" spans="64:64">
      <c r="BL19706" s="69"/>
    </row>
    <row r="19707" spans="64:64">
      <c r="BL19707" s="69"/>
    </row>
    <row r="19708" spans="64:64">
      <c r="BL19708" s="69"/>
    </row>
    <row r="19709" spans="64:64">
      <c r="BL19709" s="69"/>
    </row>
    <row r="19710" spans="64:64">
      <c r="BL19710" s="69"/>
    </row>
    <row r="19711" spans="64:64">
      <c r="BL19711" s="69"/>
    </row>
    <row r="19712" spans="64:64">
      <c r="BL19712" s="69"/>
    </row>
    <row r="19713" spans="64:64">
      <c r="BL19713" s="69"/>
    </row>
    <row r="19714" spans="64:64">
      <c r="BL19714" s="69"/>
    </row>
    <row r="19715" spans="64:64">
      <c r="BL19715" s="69"/>
    </row>
    <row r="19716" spans="64:64">
      <c r="BL19716" s="69"/>
    </row>
    <row r="19717" spans="64:64">
      <c r="BL19717" s="69"/>
    </row>
    <row r="19718" spans="64:64">
      <c r="BL19718" s="69"/>
    </row>
    <row r="19719" spans="64:64">
      <c r="BL19719" s="69"/>
    </row>
    <row r="19720" spans="64:64">
      <c r="BL19720" s="69"/>
    </row>
    <row r="19721" spans="64:64">
      <c r="BL19721" s="69"/>
    </row>
    <row r="19722" spans="64:64">
      <c r="BL19722" s="69"/>
    </row>
    <row r="19723" spans="64:64">
      <c r="BL19723" s="69"/>
    </row>
    <row r="19724" spans="64:64">
      <c r="BL19724" s="69"/>
    </row>
    <row r="19725" spans="64:64">
      <c r="BL19725" s="69"/>
    </row>
    <row r="19726" spans="64:64">
      <c r="BL19726" s="69"/>
    </row>
    <row r="19727" spans="64:64">
      <c r="BL19727" s="69"/>
    </row>
    <row r="19728" spans="64:64">
      <c r="BL19728" s="69"/>
    </row>
    <row r="19729" spans="64:64">
      <c r="BL19729" s="69"/>
    </row>
    <row r="19730" spans="64:64">
      <c r="BL19730" s="69"/>
    </row>
    <row r="19731" spans="64:64">
      <c r="BL19731" s="69"/>
    </row>
    <row r="19732" spans="64:64">
      <c r="BL19732" s="69"/>
    </row>
    <row r="19733" spans="64:64">
      <c r="BL19733" s="69"/>
    </row>
    <row r="19734" spans="64:64">
      <c r="BL19734" s="69"/>
    </row>
    <row r="19735" spans="64:64">
      <c r="BL19735" s="69"/>
    </row>
    <row r="19736" spans="64:64">
      <c r="BL19736" s="69"/>
    </row>
    <row r="19737" spans="64:64">
      <c r="BL19737" s="69"/>
    </row>
    <row r="19738" spans="64:64">
      <c r="BL19738" s="69"/>
    </row>
    <row r="19739" spans="64:64">
      <c r="BL19739" s="69"/>
    </row>
    <row r="19740" spans="64:64">
      <c r="BL19740" s="69"/>
    </row>
    <row r="19741" spans="64:64">
      <c r="BL19741" s="69"/>
    </row>
    <row r="19742" spans="64:64">
      <c r="BL19742" s="69"/>
    </row>
    <row r="19743" spans="64:64">
      <c r="BL19743" s="69"/>
    </row>
    <row r="19744" spans="64:64">
      <c r="BL19744" s="69"/>
    </row>
    <row r="19745" spans="64:64">
      <c r="BL19745" s="69"/>
    </row>
    <row r="19746" spans="64:64">
      <c r="BL19746" s="69"/>
    </row>
    <row r="19747" spans="64:64">
      <c r="BL19747" s="69"/>
    </row>
    <row r="19748" spans="64:64">
      <c r="BL19748" s="69"/>
    </row>
    <row r="19749" spans="64:64">
      <c r="BL19749" s="69"/>
    </row>
    <row r="19750" spans="64:64">
      <c r="BL19750" s="69"/>
    </row>
    <row r="19751" spans="64:64">
      <c r="BL19751" s="69"/>
    </row>
    <row r="19752" spans="64:64">
      <c r="BL19752" s="69"/>
    </row>
    <row r="19753" spans="64:64">
      <c r="BL19753" s="69"/>
    </row>
    <row r="19754" spans="64:64">
      <c r="BL19754" s="69"/>
    </row>
    <row r="19755" spans="64:64">
      <c r="BL19755" s="69"/>
    </row>
    <row r="19756" spans="64:64">
      <c r="BL19756" s="69"/>
    </row>
    <row r="19757" spans="64:64">
      <c r="BL19757" s="69"/>
    </row>
    <row r="19758" spans="64:64">
      <c r="BL19758" s="69"/>
    </row>
    <row r="19759" spans="64:64">
      <c r="BL19759" s="69"/>
    </row>
    <row r="19760" spans="64:64">
      <c r="BL19760" s="69"/>
    </row>
    <row r="19761" spans="64:64">
      <c r="BL19761" s="69"/>
    </row>
    <row r="19762" spans="64:64">
      <c r="BL19762" s="69"/>
    </row>
    <row r="19763" spans="64:64">
      <c r="BL19763" s="69"/>
    </row>
    <row r="19764" spans="64:64">
      <c r="BL19764" s="69"/>
    </row>
    <row r="19765" spans="64:64">
      <c r="BL19765" s="69"/>
    </row>
    <row r="19766" spans="64:64">
      <c r="BL19766" s="69"/>
    </row>
    <row r="19767" spans="64:64">
      <c r="BL19767" s="69"/>
    </row>
    <row r="19768" spans="64:64">
      <c r="BL19768" s="69"/>
    </row>
    <row r="19769" spans="64:64">
      <c r="BL19769" s="69"/>
    </row>
    <row r="19770" spans="64:64">
      <c r="BL19770" s="69"/>
    </row>
    <row r="19771" spans="64:64">
      <c r="BL19771" s="69"/>
    </row>
    <row r="19772" spans="64:64">
      <c r="BL19772" s="69"/>
    </row>
    <row r="19773" spans="64:64">
      <c r="BL19773" s="69"/>
    </row>
    <row r="19774" spans="64:64">
      <c r="BL19774" s="69"/>
    </row>
    <row r="19775" spans="64:64">
      <c r="BL19775" s="69"/>
    </row>
    <row r="19776" spans="64:64">
      <c r="BL19776" s="69"/>
    </row>
    <row r="19777" spans="64:64">
      <c r="BL19777" s="69"/>
    </row>
    <row r="19778" spans="64:64">
      <c r="BL19778" s="69"/>
    </row>
    <row r="19779" spans="64:64">
      <c r="BL19779" s="69"/>
    </row>
    <row r="19780" spans="64:64">
      <c r="BL19780" s="69"/>
    </row>
    <row r="19781" spans="64:64">
      <c r="BL19781" s="69"/>
    </row>
    <row r="19782" spans="64:64">
      <c r="BL19782" s="69"/>
    </row>
    <row r="19783" spans="64:64">
      <c r="BL19783" s="69"/>
    </row>
    <row r="19784" spans="64:64">
      <c r="BL19784" s="69"/>
    </row>
    <row r="19785" spans="64:64">
      <c r="BL19785" s="69"/>
    </row>
    <row r="19786" spans="64:64">
      <c r="BL19786" s="69"/>
    </row>
    <row r="19787" spans="64:64">
      <c r="BL19787" s="69"/>
    </row>
    <row r="19788" spans="64:64">
      <c r="BL19788" s="69"/>
    </row>
    <row r="19789" spans="64:64">
      <c r="BL19789" s="69"/>
    </row>
    <row r="19790" spans="64:64">
      <c r="BL19790" s="69"/>
    </row>
    <row r="19791" spans="64:64">
      <c r="BL19791" s="69"/>
    </row>
    <row r="19792" spans="64:64">
      <c r="BL19792" s="69"/>
    </row>
    <row r="19793" spans="64:64">
      <c r="BL19793" s="69"/>
    </row>
    <row r="19794" spans="64:64">
      <c r="BL19794" s="69"/>
    </row>
    <row r="19795" spans="64:64">
      <c r="BL19795" s="69"/>
    </row>
    <row r="19796" spans="64:64">
      <c r="BL19796" s="69"/>
    </row>
    <row r="19797" spans="64:64">
      <c r="BL19797" s="69"/>
    </row>
    <row r="19798" spans="64:64">
      <c r="BL19798" s="69"/>
    </row>
    <row r="19799" spans="64:64">
      <c r="BL19799" s="69"/>
    </row>
    <row r="19800" spans="64:64">
      <c r="BL19800" s="69"/>
    </row>
    <row r="19801" spans="64:64">
      <c r="BL19801" s="69"/>
    </row>
    <row r="19802" spans="64:64">
      <c r="BL19802" s="69"/>
    </row>
    <row r="19803" spans="64:64">
      <c r="BL19803" s="69"/>
    </row>
    <row r="19804" spans="64:64">
      <c r="BL19804" s="69"/>
    </row>
    <row r="19805" spans="64:64">
      <c r="BL19805" s="69"/>
    </row>
    <row r="19806" spans="64:64">
      <c r="BL19806" s="69"/>
    </row>
    <row r="19807" spans="64:64">
      <c r="BL19807" s="69"/>
    </row>
    <row r="19808" spans="64:64">
      <c r="BL19808" s="69"/>
    </row>
    <row r="19809" spans="64:64">
      <c r="BL19809" s="69"/>
    </row>
    <row r="19810" spans="64:64">
      <c r="BL19810" s="69"/>
    </row>
    <row r="19811" spans="64:64">
      <c r="BL19811" s="69"/>
    </row>
    <row r="19812" spans="64:64">
      <c r="BL19812" s="69"/>
    </row>
    <row r="19813" spans="64:64">
      <c r="BL19813" s="69"/>
    </row>
    <row r="19814" spans="64:64">
      <c r="BL19814" s="69"/>
    </row>
    <row r="19815" spans="64:64">
      <c r="BL19815" s="69"/>
    </row>
    <row r="19816" spans="64:64">
      <c r="BL19816" s="69"/>
    </row>
    <row r="19817" spans="64:64">
      <c r="BL19817" s="69"/>
    </row>
    <row r="19818" spans="64:64">
      <c r="BL19818" s="69"/>
    </row>
    <row r="19819" spans="64:64">
      <c r="BL19819" s="69"/>
    </row>
    <row r="19820" spans="64:64">
      <c r="BL19820" s="69"/>
    </row>
    <row r="19821" spans="64:64">
      <c r="BL19821" s="69"/>
    </row>
    <row r="19822" spans="64:64">
      <c r="BL19822" s="69"/>
    </row>
    <row r="19823" spans="64:64">
      <c r="BL19823" s="69"/>
    </row>
    <row r="19824" spans="64:64">
      <c r="BL19824" s="69"/>
    </row>
    <row r="19825" spans="64:64">
      <c r="BL19825" s="69"/>
    </row>
    <row r="19826" spans="64:64">
      <c r="BL19826" s="69"/>
    </row>
    <row r="19827" spans="64:64">
      <c r="BL19827" s="69"/>
    </row>
    <row r="19828" spans="64:64">
      <c r="BL19828" s="69"/>
    </row>
    <row r="19829" spans="64:64">
      <c r="BL19829" s="69"/>
    </row>
    <row r="19830" spans="64:64">
      <c r="BL19830" s="69"/>
    </row>
    <row r="19831" spans="64:64">
      <c r="BL19831" s="69"/>
    </row>
    <row r="19832" spans="64:64">
      <c r="BL19832" s="69"/>
    </row>
    <row r="19833" spans="64:64">
      <c r="BL19833" s="69"/>
    </row>
    <row r="19834" spans="64:64">
      <c r="BL19834" s="69"/>
    </row>
    <row r="19835" spans="64:64">
      <c r="BL19835" s="69"/>
    </row>
    <row r="19836" spans="64:64">
      <c r="BL19836" s="69"/>
    </row>
    <row r="19837" spans="64:64">
      <c r="BL19837" s="69"/>
    </row>
    <row r="19838" spans="64:64">
      <c r="BL19838" s="69"/>
    </row>
    <row r="19839" spans="64:64">
      <c r="BL19839" s="69"/>
    </row>
    <row r="19840" spans="64:64">
      <c r="BL19840" s="69"/>
    </row>
    <row r="19841" spans="64:64">
      <c r="BL19841" s="69"/>
    </row>
    <row r="19842" spans="64:64">
      <c r="BL19842" s="69"/>
    </row>
    <row r="19843" spans="64:64">
      <c r="BL19843" s="69"/>
    </row>
    <row r="19844" spans="64:64">
      <c r="BL19844" s="69"/>
    </row>
    <row r="19845" spans="64:64">
      <c r="BL19845" s="69"/>
    </row>
    <row r="19846" spans="64:64">
      <c r="BL19846" s="69"/>
    </row>
    <row r="19847" spans="64:64">
      <c r="BL19847" s="69"/>
    </row>
    <row r="19848" spans="64:64">
      <c r="BL19848" s="69"/>
    </row>
    <row r="19849" spans="64:64">
      <c r="BL19849" s="69"/>
    </row>
    <row r="19850" spans="64:64">
      <c r="BL19850" s="69"/>
    </row>
    <row r="19851" spans="64:64">
      <c r="BL19851" s="69"/>
    </row>
    <row r="19852" spans="64:64">
      <c r="BL19852" s="69"/>
    </row>
    <row r="19853" spans="64:64">
      <c r="BL19853" s="69"/>
    </row>
    <row r="19854" spans="64:64">
      <c r="BL19854" s="69"/>
    </row>
    <row r="19855" spans="64:64">
      <c r="BL19855" s="69"/>
    </row>
    <row r="19856" spans="64:64">
      <c r="BL19856" s="69"/>
    </row>
    <row r="19857" spans="64:64">
      <c r="BL19857" s="69"/>
    </row>
    <row r="19858" spans="64:64">
      <c r="BL19858" s="69"/>
    </row>
    <row r="19859" spans="64:64">
      <c r="BL19859" s="69"/>
    </row>
    <row r="19860" spans="64:64">
      <c r="BL19860" s="69"/>
    </row>
    <row r="19861" spans="64:64">
      <c r="BL19861" s="69"/>
    </row>
    <row r="19862" spans="64:64">
      <c r="BL19862" s="69"/>
    </row>
    <row r="19863" spans="64:64">
      <c r="BL19863" s="69"/>
    </row>
    <row r="19864" spans="64:64">
      <c r="BL19864" s="69"/>
    </row>
    <row r="19865" spans="64:64">
      <c r="BL19865" s="69"/>
    </row>
    <row r="19866" spans="64:64">
      <c r="BL19866" s="69"/>
    </row>
    <row r="19867" spans="64:64">
      <c r="BL19867" s="69"/>
    </row>
    <row r="19868" spans="64:64">
      <c r="BL19868" s="69"/>
    </row>
    <row r="19869" spans="64:64">
      <c r="BL19869" s="69"/>
    </row>
    <row r="19870" spans="64:64">
      <c r="BL19870" s="69"/>
    </row>
    <row r="19871" spans="64:64">
      <c r="BL19871" s="69"/>
    </row>
    <row r="19872" spans="64:64">
      <c r="BL19872" s="69"/>
    </row>
    <row r="19873" spans="64:64">
      <c r="BL19873" s="69"/>
    </row>
    <row r="19874" spans="64:64">
      <c r="BL19874" s="69"/>
    </row>
    <row r="19875" spans="64:64">
      <c r="BL19875" s="69"/>
    </row>
    <row r="19876" spans="64:64">
      <c r="BL19876" s="69"/>
    </row>
    <row r="19877" spans="64:64">
      <c r="BL19877" s="69"/>
    </row>
    <row r="19878" spans="64:64">
      <c r="BL19878" s="69"/>
    </row>
    <row r="19879" spans="64:64">
      <c r="BL19879" s="69"/>
    </row>
    <row r="19880" spans="64:64">
      <c r="BL19880" s="69"/>
    </row>
    <row r="19881" spans="64:64">
      <c r="BL19881" s="69"/>
    </row>
    <row r="19882" spans="64:64">
      <c r="BL19882" s="69"/>
    </row>
    <row r="19883" spans="64:64">
      <c r="BL19883" s="69"/>
    </row>
    <row r="19884" spans="64:64">
      <c r="BL19884" s="69"/>
    </row>
    <row r="19885" spans="64:64">
      <c r="BL19885" s="69"/>
    </row>
    <row r="19886" spans="64:64">
      <c r="BL19886" s="69"/>
    </row>
    <row r="19887" spans="64:64">
      <c r="BL19887" s="69"/>
    </row>
    <row r="19888" spans="64:64">
      <c r="BL19888" s="69"/>
    </row>
    <row r="19889" spans="64:64">
      <c r="BL19889" s="69"/>
    </row>
    <row r="19890" spans="64:64">
      <c r="BL19890" s="69"/>
    </row>
    <row r="19891" spans="64:64">
      <c r="BL19891" s="69"/>
    </row>
    <row r="19892" spans="64:64">
      <c r="BL19892" s="69"/>
    </row>
    <row r="19893" spans="64:64">
      <c r="BL19893" s="69"/>
    </row>
    <row r="19894" spans="64:64">
      <c r="BL19894" s="69"/>
    </row>
    <row r="19895" spans="64:64">
      <c r="BL19895" s="69"/>
    </row>
    <row r="19896" spans="64:64">
      <c r="BL19896" s="69"/>
    </row>
    <row r="19897" spans="64:64">
      <c r="BL19897" s="69"/>
    </row>
    <row r="19898" spans="64:64">
      <c r="BL19898" s="69"/>
    </row>
    <row r="19899" spans="64:64">
      <c r="BL19899" s="69"/>
    </row>
    <row r="19900" spans="64:64">
      <c r="BL19900" s="69"/>
    </row>
    <row r="19901" spans="64:64">
      <c r="BL19901" s="69"/>
    </row>
    <row r="19902" spans="64:64">
      <c r="BL19902" s="69"/>
    </row>
    <row r="19903" spans="64:64">
      <c r="BL19903" s="69"/>
    </row>
    <row r="19904" spans="64:64">
      <c r="BL19904" s="69"/>
    </row>
    <row r="19905" spans="64:64">
      <c r="BL19905" s="69"/>
    </row>
    <row r="19906" spans="64:64">
      <c r="BL19906" s="69"/>
    </row>
    <row r="19907" spans="64:64">
      <c r="BL19907" s="69"/>
    </row>
    <row r="19908" spans="64:64">
      <c r="BL19908" s="69"/>
    </row>
    <row r="19909" spans="64:64">
      <c r="BL19909" s="69"/>
    </row>
    <row r="19910" spans="64:64">
      <c r="BL19910" s="69"/>
    </row>
    <row r="19911" spans="64:64">
      <c r="BL19911" s="69"/>
    </row>
    <row r="19912" spans="64:64">
      <c r="BL19912" s="69"/>
    </row>
    <row r="19913" spans="64:64">
      <c r="BL19913" s="69"/>
    </row>
    <row r="19914" spans="64:64">
      <c r="BL19914" s="69"/>
    </row>
    <row r="19915" spans="64:64">
      <c r="BL19915" s="69"/>
    </row>
    <row r="19916" spans="64:64">
      <c r="BL19916" s="69"/>
    </row>
    <row r="19917" spans="64:64">
      <c r="BL19917" s="69"/>
    </row>
    <row r="19918" spans="64:64">
      <c r="BL19918" s="69"/>
    </row>
    <row r="19919" spans="64:64">
      <c r="BL19919" s="69"/>
    </row>
    <row r="19920" spans="64:64">
      <c r="BL19920" s="69"/>
    </row>
    <row r="19921" spans="64:64">
      <c r="BL19921" s="69"/>
    </row>
    <row r="19922" spans="64:64">
      <c r="BL19922" s="69"/>
    </row>
    <row r="19923" spans="64:64">
      <c r="BL19923" s="69"/>
    </row>
    <row r="19924" spans="64:64">
      <c r="BL19924" s="69"/>
    </row>
    <row r="19925" spans="64:64">
      <c r="BL19925" s="69"/>
    </row>
    <row r="19926" spans="64:64">
      <c r="BL19926" s="69"/>
    </row>
    <row r="19927" spans="64:64">
      <c r="BL19927" s="69"/>
    </row>
    <row r="19928" spans="64:64">
      <c r="BL19928" s="69"/>
    </row>
    <row r="19929" spans="64:64">
      <c r="BL19929" s="69"/>
    </row>
    <row r="19930" spans="64:64">
      <c r="BL19930" s="69"/>
    </row>
    <row r="19931" spans="64:64">
      <c r="BL19931" s="69"/>
    </row>
    <row r="19932" spans="64:64">
      <c r="BL19932" s="69"/>
    </row>
    <row r="19933" spans="64:64">
      <c r="BL19933" s="69"/>
    </row>
    <row r="19934" spans="64:64">
      <c r="BL19934" s="69"/>
    </row>
    <row r="19935" spans="64:64">
      <c r="BL19935" s="69"/>
    </row>
    <row r="19936" spans="64:64">
      <c r="BL19936" s="69"/>
    </row>
    <row r="19937" spans="64:64">
      <c r="BL19937" s="69"/>
    </row>
    <row r="19938" spans="64:64">
      <c r="BL19938" s="69"/>
    </row>
    <row r="19939" spans="64:64">
      <c r="BL19939" s="69"/>
    </row>
    <row r="19940" spans="64:64">
      <c r="BL19940" s="69"/>
    </row>
    <row r="19941" spans="64:64">
      <c r="BL19941" s="69"/>
    </row>
    <row r="19942" spans="64:64">
      <c r="BL19942" s="69"/>
    </row>
    <row r="19943" spans="64:64">
      <c r="BL19943" s="69"/>
    </row>
    <row r="19944" spans="64:64">
      <c r="BL19944" s="69"/>
    </row>
    <row r="19945" spans="64:64">
      <c r="BL19945" s="69"/>
    </row>
    <row r="19946" spans="64:64">
      <c r="BL19946" s="69"/>
    </row>
    <row r="19947" spans="64:64">
      <c r="BL19947" s="69"/>
    </row>
    <row r="19948" spans="64:64">
      <c r="BL19948" s="69"/>
    </row>
    <row r="19949" spans="64:64">
      <c r="BL19949" s="69"/>
    </row>
    <row r="19950" spans="64:64">
      <c r="BL19950" s="69"/>
    </row>
    <row r="19951" spans="64:64">
      <c r="BL19951" s="69"/>
    </row>
    <row r="19952" spans="64:64">
      <c r="BL19952" s="69"/>
    </row>
    <row r="19953" spans="64:64">
      <c r="BL19953" s="69"/>
    </row>
    <row r="19954" spans="64:64">
      <c r="BL19954" s="69"/>
    </row>
    <row r="19955" spans="64:64">
      <c r="BL19955" s="69"/>
    </row>
    <row r="19956" spans="64:64">
      <c r="BL19956" s="69"/>
    </row>
    <row r="19957" spans="64:64">
      <c r="BL19957" s="69"/>
    </row>
    <row r="19958" spans="64:64">
      <c r="BL19958" s="69"/>
    </row>
    <row r="19959" spans="64:64">
      <c r="BL19959" s="69"/>
    </row>
    <row r="19960" spans="64:64">
      <c r="BL19960" s="69"/>
    </row>
    <row r="19961" spans="64:64">
      <c r="BL19961" s="69"/>
    </row>
    <row r="19962" spans="64:64">
      <c r="BL19962" s="69"/>
    </row>
    <row r="19963" spans="64:64">
      <c r="BL19963" s="69"/>
    </row>
    <row r="19964" spans="64:64">
      <c r="BL19964" s="69"/>
    </row>
    <row r="19965" spans="64:64">
      <c r="BL19965" s="69"/>
    </row>
    <row r="19966" spans="64:64">
      <c r="BL19966" s="69"/>
    </row>
    <row r="19967" spans="64:64">
      <c r="BL19967" s="69"/>
    </row>
    <row r="19968" spans="64:64">
      <c r="BL19968" s="69"/>
    </row>
    <row r="19969" spans="64:64">
      <c r="BL19969" s="69"/>
    </row>
    <row r="19970" spans="64:64">
      <c r="BL19970" s="69"/>
    </row>
    <row r="19971" spans="64:64">
      <c r="BL19971" s="69"/>
    </row>
    <row r="19972" spans="64:64">
      <c r="BL19972" s="69"/>
    </row>
    <row r="19973" spans="64:64">
      <c r="BL19973" s="69"/>
    </row>
    <row r="19974" spans="64:64">
      <c r="BL19974" s="69"/>
    </row>
    <row r="19975" spans="64:64">
      <c r="BL19975" s="69"/>
    </row>
    <row r="19976" spans="64:64">
      <c r="BL19976" s="69"/>
    </row>
    <row r="19977" spans="64:64">
      <c r="BL19977" s="69"/>
    </row>
    <row r="19978" spans="64:64">
      <c r="BL19978" s="69"/>
    </row>
    <row r="19979" spans="64:64">
      <c r="BL19979" s="69"/>
    </row>
    <row r="19980" spans="64:64">
      <c r="BL19980" s="69"/>
    </row>
    <row r="19981" spans="64:64">
      <c r="BL19981" s="69"/>
    </row>
    <row r="19982" spans="64:64">
      <c r="BL19982" s="69"/>
    </row>
    <row r="19983" spans="64:64">
      <c r="BL19983" s="69"/>
    </row>
    <row r="19984" spans="64:64">
      <c r="BL19984" s="69"/>
    </row>
    <row r="19985" spans="64:64">
      <c r="BL19985" s="69"/>
    </row>
    <row r="19986" spans="64:64">
      <c r="BL19986" s="69"/>
    </row>
    <row r="19987" spans="64:64">
      <c r="BL19987" s="69"/>
    </row>
    <row r="19988" spans="64:64">
      <c r="BL19988" s="69"/>
    </row>
    <row r="19989" spans="64:64">
      <c r="BL19989" s="69"/>
    </row>
    <row r="19990" spans="64:64">
      <c r="BL19990" s="69"/>
    </row>
    <row r="19991" spans="64:64">
      <c r="BL19991" s="69"/>
    </row>
    <row r="19992" spans="64:64">
      <c r="BL19992" s="69"/>
    </row>
    <row r="19993" spans="64:64">
      <c r="BL19993" s="69"/>
    </row>
    <row r="19994" spans="64:64">
      <c r="BL19994" s="69"/>
    </row>
    <row r="19995" spans="64:64">
      <c r="BL19995" s="69"/>
    </row>
    <row r="19996" spans="64:64">
      <c r="BL19996" s="69"/>
    </row>
    <row r="19997" spans="64:64">
      <c r="BL19997" s="69"/>
    </row>
    <row r="19998" spans="64:64">
      <c r="BL19998" s="69"/>
    </row>
    <row r="19999" spans="64:64">
      <c r="BL19999" s="69"/>
    </row>
    <row r="20000" spans="64:64">
      <c r="BL20000" s="69"/>
    </row>
    <row r="20001" spans="64:64">
      <c r="BL20001" s="69"/>
    </row>
    <row r="20002" spans="64:64">
      <c r="BL20002" s="69"/>
    </row>
    <row r="20003" spans="64:64">
      <c r="BL20003" s="69"/>
    </row>
    <row r="20004" spans="64:64">
      <c r="BL20004" s="69"/>
    </row>
    <row r="20005" spans="64:64">
      <c r="BL20005" s="69"/>
    </row>
    <row r="20006" spans="64:64">
      <c r="BL20006" s="69"/>
    </row>
    <row r="20007" spans="64:64">
      <c r="BL20007" s="69"/>
    </row>
    <row r="20008" spans="64:64">
      <c r="BL20008" s="69"/>
    </row>
    <row r="20009" spans="64:64">
      <c r="BL20009" s="69"/>
    </row>
    <row r="20010" spans="64:64">
      <c r="BL20010" s="69"/>
    </row>
    <row r="20011" spans="64:64">
      <c r="BL20011" s="69"/>
    </row>
    <row r="20012" spans="64:64">
      <c r="BL20012" s="69"/>
    </row>
    <row r="20013" spans="64:64">
      <c r="BL20013" s="69"/>
    </row>
    <row r="20014" spans="64:64">
      <c r="BL20014" s="69"/>
    </row>
    <row r="20015" spans="64:64">
      <c r="BL20015" s="69"/>
    </row>
    <row r="20016" spans="64:64">
      <c r="BL20016" s="69"/>
    </row>
    <row r="20017" spans="64:64">
      <c r="BL20017" s="69"/>
    </row>
    <row r="20018" spans="64:64">
      <c r="BL20018" s="69"/>
    </row>
    <row r="20019" spans="64:64">
      <c r="BL20019" s="69"/>
    </row>
    <row r="20020" spans="64:64">
      <c r="BL20020" s="69"/>
    </row>
    <row r="20021" spans="64:64">
      <c r="BL20021" s="69"/>
    </row>
    <row r="20022" spans="64:64">
      <c r="BL20022" s="69"/>
    </row>
    <row r="20023" spans="64:64">
      <c r="BL20023" s="69"/>
    </row>
    <row r="20024" spans="64:64">
      <c r="BL20024" s="69"/>
    </row>
    <row r="20025" spans="64:64">
      <c r="BL20025" s="69"/>
    </row>
    <row r="20026" spans="64:64">
      <c r="BL20026" s="69"/>
    </row>
    <row r="20027" spans="64:64">
      <c r="BL20027" s="69"/>
    </row>
    <row r="20028" spans="64:64">
      <c r="BL20028" s="69"/>
    </row>
    <row r="20029" spans="64:64">
      <c r="BL20029" s="69"/>
    </row>
    <row r="20030" spans="64:64">
      <c r="BL20030" s="69"/>
    </row>
    <row r="20031" spans="64:64">
      <c r="BL20031" s="69"/>
    </row>
    <row r="20032" spans="64:64">
      <c r="BL20032" s="69"/>
    </row>
    <row r="20033" spans="64:64">
      <c r="BL20033" s="69"/>
    </row>
    <row r="20034" spans="64:64">
      <c r="BL20034" s="69"/>
    </row>
    <row r="20035" spans="64:64">
      <c r="BL20035" s="69"/>
    </row>
    <row r="20036" spans="64:64">
      <c r="BL20036" s="69"/>
    </row>
    <row r="20037" spans="64:64">
      <c r="BL20037" s="69"/>
    </row>
    <row r="20038" spans="64:64">
      <c r="BL20038" s="69"/>
    </row>
    <row r="20039" spans="64:64">
      <c r="BL20039" s="69"/>
    </row>
    <row r="20040" spans="64:64">
      <c r="BL20040" s="69"/>
    </row>
    <row r="20041" spans="64:64">
      <c r="BL20041" s="69"/>
    </row>
    <row r="20042" spans="64:64">
      <c r="BL20042" s="69"/>
    </row>
    <row r="20043" spans="64:64">
      <c r="BL20043" s="69"/>
    </row>
    <row r="20044" spans="64:64">
      <c r="BL20044" s="69"/>
    </row>
    <row r="20045" spans="64:64">
      <c r="BL20045" s="69"/>
    </row>
    <row r="20046" spans="64:64">
      <c r="BL20046" s="69"/>
    </row>
    <row r="20047" spans="64:64">
      <c r="BL20047" s="69"/>
    </row>
    <row r="20048" spans="64:64">
      <c r="BL20048" s="69"/>
    </row>
    <row r="20049" spans="64:64">
      <c r="BL20049" s="69"/>
    </row>
    <row r="20050" spans="64:64">
      <c r="BL20050" s="69"/>
    </row>
    <row r="20051" spans="64:64">
      <c r="BL20051" s="69"/>
    </row>
    <row r="20052" spans="64:64">
      <c r="BL20052" s="69"/>
    </row>
    <row r="20053" spans="64:64">
      <c r="BL20053" s="69"/>
    </row>
    <row r="20054" spans="64:64">
      <c r="BL20054" s="69"/>
    </row>
    <row r="20055" spans="64:64">
      <c r="BL20055" s="69"/>
    </row>
    <row r="20056" spans="64:64">
      <c r="BL20056" s="69"/>
    </row>
    <row r="20057" spans="64:64">
      <c r="BL20057" s="69"/>
    </row>
    <row r="20058" spans="64:64">
      <c r="BL20058" s="69"/>
    </row>
    <row r="20059" spans="64:64">
      <c r="BL20059" s="69"/>
    </row>
    <row r="20060" spans="64:64">
      <c r="BL20060" s="69"/>
    </row>
    <row r="20061" spans="64:64">
      <c r="BL20061" s="69"/>
    </row>
    <row r="20062" spans="64:64">
      <c r="BL20062" s="69"/>
    </row>
    <row r="20063" spans="64:64">
      <c r="BL20063" s="69"/>
    </row>
    <row r="20064" spans="64:64">
      <c r="BL20064" s="69"/>
    </row>
    <row r="20065" spans="64:64">
      <c r="BL20065" s="69"/>
    </row>
    <row r="20066" spans="64:64">
      <c r="BL20066" s="69"/>
    </row>
    <row r="20067" spans="64:64">
      <c r="BL20067" s="69"/>
    </row>
    <row r="20068" spans="64:64">
      <c r="BL20068" s="69"/>
    </row>
    <row r="20069" spans="64:64">
      <c r="BL20069" s="69"/>
    </row>
    <row r="20070" spans="64:64">
      <c r="BL20070" s="69"/>
    </row>
    <row r="20071" spans="64:64">
      <c r="BL20071" s="69"/>
    </row>
    <row r="20072" spans="64:64">
      <c r="BL20072" s="69"/>
    </row>
    <row r="20073" spans="64:64">
      <c r="BL20073" s="69"/>
    </row>
    <row r="20074" spans="64:64">
      <c r="BL20074" s="69"/>
    </row>
    <row r="20075" spans="64:64">
      <c r="BL20075" s="69"/>
    </row>
    <row r="20076" spans="64:64">
      <c r="BL20076" s="69"/>
    </row>
    <row r="20077" spans="64:64">
      <c r="BL20077" s="69"/>
    </row>
    <row r="20078" spans="64:64">
      <c r="BL20078" s="69"/>
    </row>
    <row r="20079" spans="64:64">
      <c r="BL20079" s="69"/>
    </row>
    <row r="20080" spans="64:64">
      <c r="BL20080" s="69"/>
    </row>
    <row r="20081" spans="64:64">
      <c r="BL20081" s="69"/>
    </row>
    <row r="20082" spans="64:64">
      <c r="BL20082" s="69"/>
    </row>
    <row r="20083" spans="64:64">
      <c r="BL20083" s="69"/>
    </row>
    <row r="20084" spans="64:64">
      <c r="BL20084" s="69"/>
    </row>
    <row r="20085" spans="64:64">
      <c r="BL20085" s="69"/>
    </row>
    <row r="20086" spans="64:64">
      <c r="BL20086" s="69"/>
    </row>
    <row r="20087" spans="64:64">
      <c r="BL20087" s="69"/>
    </row>
    <row r="20088" spans="64:64">
      <c r="BL20088" s="69"/>
    </row>
    <row r="20089" spans="64:64">
      <c r="BL20089" s="69"/>
    </row>
    <row r="20090" spans="64:64">
      <c r="BL20090" s="69"/>
    </row>
    <row r="20091" spans="64:64">
      <c r="BL20091" s="69"/>
    </row>
    <row r="20092" spans="64:64">
      <c r="BL20092" s="69"/>
    </row>
    <row r="20093" spans="64:64">
      <c r="BL20093" s="69"/>
    </row>
    <row r="20094" spans="64:64">
      <c r="BL20094" s="69"/>
    </row>
    <row r="20095" spans="64:64">
      <c r="BL20095" s="69"/>
    </row>
    <row r="20096" spans="64:64">
      <c r="BL20096" s="69"/>
    </row>
    <row r="20097" spans="64:64">
      <c r="BL20097" s="69"/>
    </row>
    <row r="20098" spans="64:64">
      <c r="BL20098" s="69"/>
    </row>
    <row r="20099" spans="64:64">
      <c r="BL20099" s="69"/>
    </row>
    <row r="20100" spans="64:64">
      <c r="BL20100" s="69"/>
    </row>
    <row r="20101" spans="64:64">
      <c r="BL20101" s="69"/>
    </row>
    <row r="20102" spans="64:64">
      <c r="BL20102" s="69"/>
    </row>
    <row r="20103" spans="64:64">
      <c r="BL20103" s="69"/>
    </row>
    <row r="20104" spans="64:64">
      <c r="BL20104" s="69"/>
    </row>
    <row r="20105" spans="64:64">
      <c r="BL20105" s="69"/>
    </row>
    <row r="20106" spans="64:64">
      <c r="BL20106" s="69"/>
    </row>
    <row r="20107" spans="64:64">
      <c r="BL20107" s="69"/>
    </row>
    <row r="20108" spans="64:64">
      <c r="BL20108" s="69"/>
    </row>
    <row r="20109" spans="64:64">
      <c r="BL20109" s="69"/>
    </row>
    <row r="20110" spans="64:64">
      <c r="BL20110" s="69"/>
    </row>
    <row r="20111" spans="64:64">
      <c r="BL20111" s="69"/>
    </row>
    <row r="20112" spans="64:64">
      <c r="BL20112" s="69"/>
    </row>
    <row r="20113" spans="64:64">
      <c r="BL20113" s="69"/>
    </row>
    <row r="20114" spans="64:64">
      <c r="BL20114" s="69"/>
    </row>
    <row r="20115" spans="64:64">
      <c r="BL20115" s="69"/>
    </row>
    <row r="20116" spans="64:64">
      <c r="BL20116" s="69"/>
    </row>
    <row r="20117" spans="64:64">
      <c r="BL20117" s="69"/>
    </row>
    <row r="20118" spans="64:64">
      <c r="BL20118" s="69"/>
    </row>
    <row r="20119" spans="64:64">
      <c r="BL20119" s="69"/>
    </row>
    <row r="20120" spans="64:64">
      <c r="BL20120" s="69"/>
    </row>
    <row r="20121" spans="64:64">
      <c r="BL20121" s="69"/>
    </row>
    <row r="20122" spans="64:64">
      <c r="BL20122" s="69"/>
    </row>
    <row r="20123" spans="64:64">
      <c r="BL20123" s="69"/>
    </row>
    <row r="20124" spans="64:64">
      <c r="BL20124" s="69"/>
    </row>
    <row r="20125" spans="64:64">
      <c r="BL20125" s="69"/>
    </row>
    <row r="20126" spans="64:64">
      <c r="BL20126" s="69"/>
    </row>
    <row r="20127" spans="64:64">
      <c r="BL20127" s="69"/>
    </row>
    <row r="20128" spans="64:64">
      <c r="BL20128" s="69"/>
    </row>
    <row r="20129" spans="64:64">
      <c r="BL20129" s="69"/>
    </row>
    <row r="20130" spans="64:64">
      <c r="BL20130" s="69"/>
    </row>
    <row r="20131" spans="64:64">
      <c r="BL20131" s="69"/>
    </row>
    <row r="20132" spans="64:64">
      <c r="BL20132" s="69"/>
    </row>
    <row r="20133" spans="64:64">
      <c r="BL20133" s="69"/>
    </row>
    <row r="20134" spans="64:64">
      <c r="BL20134" s="69"/>
    </row>
    <row r="20135" spans="64:64">
      <c r="BL20135" s="69"/>
    </row>
    <row r="20136" spans="64:64">
      <c r="BL20136" s="69"/>
    </row>
    <row r="20137" spans="64:64">
      <c r="BL20137" s="69"/>
    </row>
    <row r="20138" spans="64:64">
      <c r="BL20138" s="69"/>
    </row>
    <row r="20139" spans="64:64">
      <c r="BL20139" s="69"/>
    </row>
    <row r="20140" spans="64:64">
      <c r="BL20140" s="69"/>
    </row>
    <row r="20141" spans="64:64">
      <c r="BL20141" s="69"/>
    </row>
    <row r="20142" spans="64:64">
      <c r="BL20142" s="69"/>
    </row>
    <row r="20143" spans="64:64">
      <c r="BL20143" s="69"/>
    </row>
    <row r="20144" spans="64:64">
      <c r="BL20144" s="69"/>
    </row>
    <row r="20145" spans="64:64">
      <c r="BL20145" s="69"/>
    </row>
    <row r="20146" spans="64:64">
      <c r="BL20146" s="69"/>
    </row>
    <row r="20147" spans="64:64">
      <c r="BL20147" s="69"/>
    </row>
    <row r="20148" spans="64:64">
      <c r="BL20148" s="69"/>
    </row>
    <row r="20149" spans="64:64">
      <c r="BL20149" s="69"/>
    </row>
    <row r="20150" spans="64:64">
      <c r="BL20150" s="69"/>
    </row>
    <row r="20151" spans="64:64">
      <c r="BL20151" s="69"/>
    </row>
    <row r="20152" spans="64:64">
      <c r="BL20152" s="69"/>
    </row>
    <row r="20153" spans="64:64">
      <c r="BL20153" s="69"/>
    </row>
    <row r="20154" spans="64:64">
      <c r="BL20154" s="69"/>
    </row>
    <row r="20155" spans="64:64">
      <c r="BL20155" s="69"/>
    </row>
    <row r="20156" spans="64:64">
      <c r="BL20156" s="69"/>
    </row>
    <row r="20157" spans="64:64">
      <c r="BL20157" s="69"/>
    </row>
    <row r="20158" spans="64:64">
      <c r="BL20158" s="69"/>
    </row>
    <row r="20159" spans="64:64">
      <c r="BL20159" s="69"/>
    </row>
    <row r="20160" spans="64:64">
      <c r="BL20160" s="69"/>
    </row>
    <row r="20161" spans="64:64">
      <c r="BL20161" s="69"/>
    </row>
    <row r="20162" spans="64:64">
      <c r="BL20162" s="69"/>
    </row>
    <row r="20163" spans="64:64">
      <c r="BL20163" s="69"/>
    </row>
    <row r="20164" spans="64:64">
      <c r="BL20164" s="69"/>
    </row>
    <row r="20165" spans="64:64">
      <c r="BL20165" s="69"/>
    </row>
    <row r="20166" spans="64:64">
      <c r="BL20166" s="69"/>
    </row>
    <row r="20167" spans="64:64">
      <c r="BL20167" s="69"/>
    </row>
    <row r="20168" spans="64:64">
      <c r="BL20168" s="69"/>
    </row>
    <row r="20169" spans="64:64">
      <c r="BL20169" s="69"/>
    </row>
    <row r="20170" spans="64:64">
      <c r="BL20170" s="69"/>
    </row>
    <row r="20171" spans="64:64">
      <c r="BL20171" s="69"/>
    </row>
    <row r="20172" spans="64:64">
      <c r="BL20172" s="69"/>
    </row>
    <row r="20173" spans="64:64">
      <c r="BL20173" s="69"/>
    </row>
    <row r="20174" spans="64:64">
      <c r="BL20174" s="69"/>
    </row>
    <row r="20175" spans="64:64">
      <c r="BL20175" s="69"/>
    </row>
    <row r="20176" spans="64:64">
      <c r="BL20176" s="69"/>
    </row>
    <row r="20177" spans="64:64">
      <c r="BL20177" s="69"/>
    </row>
    <row r="20178" spans="64:64">
      <c r="BL20178" s="69"/>
    </row>
    <row r="20179" spans="64:64">
      <c r="BL20179" s="69"/>
    </row>
    <row r="20180" spans="64:64">
      <c r="BL20180" s="69"/>
    </row>
    <row r="20181" spans="64:64">
      <c r="BL20181" s="69"/>
    </row>
    <row r="20182" spans="64:64">
      <c r="BL20182" s="69"/>
    </row>
    <row r="20183" spans="64:64">
      <c r="BL20183" s="69"/>
    </row>
    <row r="20184" spans="64:64">
      <c r="BL20184" s="69"/>
    </row>
    <row r="20185" spans="64:64">
      <c r="BL20185" s="69"/>
    </row>
    <row r="20186" spans="64:64">
      <c r="BL20186" s="69"/>
    </row>
    <row r="20187" spans="64:64">
      <c r="BL20187" s="69"/>
    </row>
    <row r="20188" spans="64:64">
      <c r="BL20188" s="69"/>
    </row>
    <row r="20189" spans="64:64">
      <c r="BL20189" s="69"/>
    </row>
    <row r="20190" spans="64:64">
      <c r="BL20190" s="69"/>
    </row>
    <row r="20191" spans="64:64">
      <c r="BL20191" s="69"/>
    </row>
    <row r="20192" spans="64:64">
      <c r="BL20192" s="69"/>
    </row>
    <row r="20193" spans="64:64">
      <c r="BL20193" s="69"/>
    </row>
    <row r="20194" spans="64:64">
      <c r="BL20194" s="69"/>
    </row>
    <row r="20195" spans="64:64">
      <c r="BL20195" s="69"/>
    </row>
    <row r="20196" spans="64:64">
      <c r="BL20196" s="69"/>
    </row>
    <row r="20197" spans="64:64">
      <c r="BL20197" s="69"/>
    </row>
    <row r="20198" spans="64:64">
      <c r="BL20198" s="69"/>
    </row>
    <row r="20199" spans="64:64">
      <c r="BL20199" s="69"/>
    </row>
    <row r="20200" spans="64:64">
      <c r="BL20200" s="69"/>
    </row>
    <row r="20201" spans="64:64">
      <c r="BL20201" s="69"/>
    </row>
    <row r="20202" spans="64:64">
      <c r="BL20202" s="69"/>
    </row>
    <row r="20203" spans="64:64">
      <c r="BL20203" s="69"/>
    </row>
    <row r="20204" spans="64:64">
      <c r="BL20204" s="69"/>
    </row>
    <row r="20205" spans="64:64">
      <c r="BL20205" s="69"/>
    </row>
    <row r="20206" spans="64:64">
      <c r="BL20206" s="69"/>
    </row>
    <row r="20207" spans="64:64">
      <c r="BL20207" s="69"/>
    </row>
    <row r="20208" spans="64:64">
      <c r="BL20208" s="69"/>
    </row>
    <row r="20209" spans="64:64">
      <c r="BL20209" s="69"/>
    </row>
    <row r="20210" spans="64:64">
      <c r="BL20210" s="69"/>
    </row>
    <row r="20211" spans="64:64">
      <c r="BL20211" s="69"/>
    </row>
    <row r="20212" spans="64:64">
      <c r="BL20212" s="69"/>
    </row>
    <row r="20213" spans="64:64">
      <c r="BL20213" s="69"/>
    </row>
    <row r="20214" spans="64:64">
      <c r="BL20214" s="69"/>
    </row>
    <row r="20215" spans="64:64">
      <c r="BL20215" s="69"/>
    </row>
    <row r="20216" spans="64:64">
      <c r="BL20216" s="69"/>
    </row>
    <row r="20217" spans="64:64">
      <c r="BL20217" s="69"/>
    </row>
    <row r="20218" spans="64:64">
      <c r="BL20218" s="69"/>
    </row>
    <row r="20219" spans="64:64">
      <c r="BL20219" s="69"/>
    </row>
    <row r="20220" spans="64:64">
      <c r="BL20220" s="69"/>
    </row>
    <row r="20221" spans="64:64">
      <c r="BL20221" s="69"/>
    </row>
    <row r="20222" spans="64:64">
      <c r="BL20222" s="69"/>
    </row>
    <row r="20223" spans="64:64">
      <c r="BL20223" s="69"/>
    </row>
    <row r="20224" spans="64:64">
      <c r="BL20224" s="69"/>
    </row>
    <row r="20225" spans="64:64">
      <c r="BL20225" s="69"/>
    </row>
    <row r="20226" spans="64:64">
      <c r="BL20226" s="69"/>
    </row>
    <row r="20227" spans="64:64">
      <c r="BL20227" s="69"/>
    </row>
    <row r="20228" spans="64:64">
      <c r="BL20228" s="69"/>
    </row>
    <row r="20229" spans="64:64">
      <c r="BL20229" s="69"/>
    </row>
    <row r="20230" spans="64:64">
      <c r="BL20230" s="69"/>
    </row>
    <row r="20231" spans="64:64">
      <c r="BL20231" s="69"/>
    </row>
    <row r="20232" spans="64:64">
      <c r="BL20232" s="69"/>
    </row>
    <row r="20233" spans="64:64">
      <c r="BL20233" s="69"/>
    </row>
    <row r="20234" spans="64:64">
      <c r="BL20234" s="69"/>
    </row>
    <row r="20235" spans="64:64">
      <c r="BL20235" s="69"/>
    </row>
    <row r="20236" spans="64:64">
      <c r="BL20236" s="69"/>
    </row>
    <row r="20237" spans="64:64">
      <c r="BL20237" s="69"/>
    </row>
    <row r="20238" spans="64:64">
      <c r="BL20238" s="69"/>
    </row>
    <row r="20239" spans="64:64">
      <c r="BL20239" s="69"/>
    </row>
    <row r="20240" spans="64:64">
      <c r="BL20240" s="69"/>
    </row>
    <row r="20241" spans="64:64">
      <c r="BL20241" s="69"/>
    </row>
    <row r="20242" spans="64:64">
      <c r="BL20242" s="69"/>
    </row>
    <row r="20243" spans="64:64">
      <c r="BL20243" s="69"/>
    </row>
    <row r="20244" spans="64:64">
      <c r="BL20244" s="69"/>
    </row>
    <row r="20245" spans="64:64">
      <c r="BL20245" s="69"/>
    </row>
    <row r="20246" spans="64:64">
      <c r="BL20246" s="69"/>
    </row>
    <row r="20247" spans="64:64">
      <c r="BL20247" s="69"/>
    </row>
    <row r="20248" spans="64:64">
      <c r="BL20248" s="69"/>
    </row>
    <row r="20249" spans="64:64">
      <c r="BL20249" s="69"/>
    </row>
    <row r="20250" spans="64:64">
      <c r="BL20250" s="69"/>
    </row>
    <row r="20251" spans="64:64">
      <c r="BL20251" s="69"/>
    </row>
    <row r="20252" spans="64:64">
      <c r="BL20252" s="69"/>
    </row>
    <row r="20253" spans="64:64">
      <c r="BL20253" s="69"/>
    </row>
    <row r="20254" spans="64:64">
      <c r="BL20254" s="69"/>
    </row>
    <row r="20255" spans="64:64">
      <c r="BL20255" s="69"/>
    </row>
    <row r="20256" spans="64:64">
      <c r="BL20256" s="69"/>
    </row>
    <row r="20257" spans="64:64">
      <c r="BL20257" s="69"/>
    </row>
    <row r="20258" spans="64:64">
      <c r="BL20258" s="69"/>
    </row>
    <row r="20259" spans="64:64">
      <c r="BL20259" s="69"/>
    </row>
    <row r="20260" spans="64:64">
      <c r="BL20260" s="69"/>
    </row>
    <row r="20261" spans="64:64">
      <c r="BL20261" s="69"/>
    </row>
    <row r="20262" spans="64:64">
      <c r="BL20262" s="69"/>
    </row>
    <row r="20263" spans="64:64">
      <c r="BL20263" s="69"/>
    </row>
    <row r="20264" spans="64:64">
      <c r="BL20264" s="69"/>
    </row>
    <row r="20265" spans="64:64">
      <c r="BL20265" s="69"/>
    </row>
    <row r="20266" spans="64:64">
      <c r="BL20266" s="69"/>
    </row>
    <row r="20267" spans="64:64">
      <c r="BL20267" s="69"/>
    </row>
    <row r="20268" spans="64:64">
      <c r="BL20268" s="69"/>
    </row>
    <row r="20269" spans="64:64">
      <c r="BL20269" s="69"/>
    </row>
    <row r="20270" spans="64:64">
      <c r="BL20270" s="69"/>
    </row>
    <row r="20271" spans="64:64">
      <c r="BL20271" s="69"/>
    </row>
    <row r="20272" spans="64:64">
      <c r="BL20272" s="69"/>
    </row>
    <row r="20273" spans="64:64">
      <c r="BL20273" s="69"/>
    </row>
    <row r="20274" spans="64:64">
      <c r="BL20274" s="69"/>
    </row>
    <row r="20275" spans="64:64">
      <c r="BL20275" s="69"/>
    </row>
    <row r="20276" spans="64:64">
      <c r="BL20276" s="69"/>
    </row>
    <row r="20277" spans="64:64">
      <c r="BL20277" s="69"/>
    </row>
    <row r="20278" spans="64:64">
      <c r="BL20278" s="69"/>
    </row>
    <row r="20279" spans="64:64">
      <c r="BL20279" s="69"/>
    </row>
    <row r="20280" spans="64:64">
      <c r="BL20280" s="69"/>
    </row>
    <row r="20281" spans="64:64">
      <c r="BL20281" s="69"/>
    </row>
    <row r="20282" spans="64:64">
      <c r="BL20282" s="69"/>
    </row>
    <row r="20283" spans="64:64">
      <c r="BL20283" s="69"/>
    </row>
    <row r="20284" spans="64:64">
      <c r="BL20284" s="69"/>
    </row>
    <row r="20285" spans="64:64">
      <c r="BL20285" s="69"/>
    </row>
    <row r="20286" spans="64:64">
      <c r="BL20286" s="69"/>
    </row>
    <row r="20287" spans="64:64">
      <c r="BL20287" s="69"/>
    </row>
    <row r="20288" spans="64:64">
      <c r="BL20288" s="69"/>
    </row>
    <row r="20289" spans="64:64">
      <c r="BL20289" s="69"/>
    </row>
    <row r="20290" spans="64:64">
      <c r="BL20290" s="69"/>
    </row>
    <row r="20291" spans="64:64">
      <c r="BL20291" s="69"/>
    </row>
    <row r="20292" spans="64:64">
      <c r="BL20292" s="69"/>
    </row>
    <row r="20293" spans="64:64">
      <c r="BL20293" s="69"/>
    </row>
    <row r="20294" spans="64:64">
      <c r="BL20294" s="69"/>
    </row>
    <row r="20295" spans="64:64">
      <c r="BL20295" s="69"/>
    </row>
    <row r="20296" spans="64:64">
      <c r="BL20296" s="69"/>
    </row>
    <row r="20297" spans="64:64">
      <c r="BL20297" s="69"/>
    </row>
    <row r="20298" spans="64:64">
      <c r="BL20298" s="69"/>
    </row>
    <row r="20299" spans="64:64">
      <c r="BL20299" s="69"/>
    </row>
    <row r="20300" spans="64:64">
      <c r="BL20300" s="69"/>
    </row>
    <row r="20301" spans="64:64">
      <c r="BL20301" s="69"/>
    </row>
    <row r="20302" spans="64:64">
      <c r="BL20302" s="69"/>
    </row>
    <row r="20303" spans="64:64">
      <c r="BL20303" s="69"/>
    </row>
    <row r="20304" spans="64:64">
      <c r="BL20304" s="69"/>
    </row>
    <row r="20305" spans="64:64">
      <c r="BL20305" s="69"/>
    </row>
    <row r="20306" spans="64:64">
      <c r="BL20306" s="69"/>
    </row>
    <row r="20307" spans="64:64">
      <c r="BL20307" s="69"/>
    </row>
    <row r="20308" spans="64:64">
      <c r="BL20308" s="69"/>
    </row>
    <row r="20309" spans="64:64">
      <c r="BL20309" s="69"/>
    </row>
    <row r="20310" spans="64:64">
      <c r="BL20310" s="69"/>
    </row>
    <row r="20311" spans="64:64">
      <c r="BL20311" s="69"/>
    </row>
    <row r="20312" spans="64:64">
      <c r="BL20312" s="69"/>
    </row>
    <row r="20313" spans="64:64">
      <c r="BL20313" s="69"/>
    </row>
    <row r="20314" spans="64:64">
      <c r="BL20314" s="69"/>
    </row>
    <row r="20315" spans="64:64">
      <c r="BL20315" s="69"/>
    </row>
    <row r="20316" spans="64:64">
      <c r="BL20316" s="69"/>
    </row>
    <row r="20317" spans="64:64">
      <c r="BL20317" s="69"/>
    </row>
    <row r="20318" spans="64:64">
      <c r="BL20318" s="69"/>
    </row>
    <row r="20319" spans="64:64">
      <c r="BL20319" s="69"/>
    </row>
    <row r="20320" spans="64:64">
      <c r="BL20320" s="69"/>
    </row>
    <row r="20321" spans="64:64">
      <c r="BL20321" s="69"/>
    </row>
    <row r="20322" spans="64:64">
      <c r="BL20322" s="69"/>
    </row>
    <row r="20323" spans="64:64">
      <c r="BL20323" s="69"/>
    </row>
    <row r="20324" spans="64:64">
      <c r="BL20324" s="69"/>
    </row>
    <row r="20325" spans="64:64">
      <c r="BL20325" s="69"/>
    </row>
    <row r="20326" spans="64:64">
      <c r="BL20326" s="69"/>
    </row>
    <row r="20327" spans="64:64">
      <c r="BL20327" s="69"/>
    </row>
    <row r="20328" spans="64:64">
      <c r="BL20328" s="69"/>
    </row>
    <row r="20329" spans="64:64">
      <c r="BL20329" s="69"/>
    </row>
    <row r="20330" spans="64:64">
      <c r="BL20330" s="69"/>
    </row>
    <row r="20331" spans="64:64">
      <c r="BL20331" s="69"/>
    </row>
    <row r="20332" spans="64:64">
      <c r="BL20332" s="69"/>
    </row>
    <row r="20333" spans="64:64">
      <c r="BL20333" s="69"/>
    </row>
    <row r="20334" spans="64:64">
      <c r="BL20334" s="69"/>
    </row>
    <row r="20335" spans="64:64">
      <c r="BL20335" s="69"/>
    </row>
    <row r="20336" spans="64:64">
      <c r="BL20336" s="69"/>
    </row>
    <row r="20337" spans="64:64">
      <c r="BL20337" s="69"/>
    </row>
    <row r="20338" spans="64:64">
      <c r="BL20338" s="69"/>
    </row>
    <row r="20339" spans="64:64">
      <c r="BL20339" s="69"/>
    </row>
    <row r="20340" spans="64:64">
      <c r="BL20340" s="69"/>
    </row>
    <row r="20341" spans="64:64">
      <c r="BL20341" s="69"/>
    </row>
    <row r="20342" spans="64:64">
      <c r="BL20342" s="69"/>
    </row>
    <row r="20343" spans="64:64">
      <c r="BL20343" s="69"/>
    </row>
    <row r="20344" spans="64:64">
      <c r="BL20344" s="69"/>
    </row>
    <row r="20345" spans="64:64">
      <c r="BL20345" s="69"/>
    </row>
    <row r="20346" spans="64:64">
      <c r="BL20346" s="69"/>
    </row>
    <row r="20347" spans="64:64">
      <c r="BL20347" s="69"/>
    </row>
    <row r="20348" spans="64:64">
      <c r="BL20348" s="69"/>
    </row>
    <row r="20349" spans="64:64">
      <c r="BL20349" s="69"/>
    </row>
    <row r="20350" spans="64:64">
      <c r="BL20350" s="69"/>
    </row>
    <row r="20351" spans="64:64">
      <c r="BL20351" s="69"/>
    </row>
    <row r="20352" spans="64:64">
      <c r="BL20352" s="69"/>
    </row>
    <row r="20353" spans="64:64">
      <c r="BL20353" s="69"/>
    </row>
    <row r="20354" spans="64:64">
      <c r="BL20354" s="69"/>
    </row>
    <row r="20355" spans="64:64">
      <c r="BL20355" s="69"/>
    </row>
    <row r="20356" spans="64:64">
      <c r="BL20356" s="69"/>
    </row>
    <row r="20357" spans="64:64">
      <c r="BL20357" s="69"/>
    </row>
    <row r="20358" spans="64:64">
      <c r="BL20358" s="69"/>
    </row>
    <row r="20359" spans="64:64">
      <c r="BL20359" s="69"/>
    </row>
    <row r="20360" spans="64:64">
      <c r="BL20360" s="69"/>
    </row>
    <row r="20361" spans="64:64">
      <c r="BL20361" s="69"/>
    </row>
    <row r="20362" spans="64:64">
      <c r="BL20362" s="69"/>
    </row>
    <row r="20363" spans="64:64">
      <c r="BL20363" s="69"/>
    </row>
    <row r="20364" spans="64:64">
      <c r="BL20364" s="69"/>
    </row>
    <row r="20365" spans="64:64">
      <c r="BL20365" s="69"/>
    </row>
    <row r="20366" spans="64:64">
      <c r="BL20366" s="69"/>
    </row>
    <row r="20367" spans="64:64">
      <c r="BL20367" s="69"/>
    </row>
    <row r="20368" spans="64:64">
      <c r="BL20368" s="69"/>
    </row>
    <row r="20369" spans="64:64">
      <c r="BL20369" s="69"/>
    </row>
    <row r="20370" spans="64:64">
      <c r="BL20370" s="69"/>
    </row>
    <row r="20371" spans="64:64">
      <c r="BL20371" s="69"/>
    </row>
    <row r="20372" spans="64:64">
      <c r="BL20372" s="69"/>
    </row>
    <row r="20373" spans="64:64">
      <c r="BL20373" s="69"/>
    </row>
    <row r="20374" spans="64:64">
      <c r="BL20374" s="69"/>
    </row>
    <row r="20375" spans="64:64">
      <c r="BL20375" s="69"/>
    </row>
    <row r="20376" spans="64:64">
      <c r="BL20376" s="69"/>
    </row>
    <row r="20377" spans="64:64">
      <c r="BL20377" s="69"/>
    </row>
    <row r="20378" spans="64:64">
      <c r="BL20378" s="69"/>
    </row>
    <row r="20379" spans="64:64">
      <c r="BL20379" s="69"/>
    </row>
    <row r="20380" spans="64:64">
      <c r="BL20380" s="69"/>
    </row>
    <row r="20381" spans="64:64">
      <c r="BL20381" s="69"/>
    </row>
    <row r="20382" spans="64:64">
      <c r="BL20382" s="69"/>
    </row>
    <row r="20383" spans="64:64">
      <c r="BL20383" s="69"/>
    </row>
    <row r="20384" spans="64:64">
      <c r="BL20384" s="69"/>
    </row>
    <row r="20385" spans="64:64">
      <c r="BL20385" s="69"/>
    </row>
    <row r="20386" spans="64:64">
      <c r="BL20386" s="69"/>
    </row>
    <row r="20387" spans="64:64">
      <c r="BL20387" s="69"/>
    </row>
    <row r="20388" spans="64:64">
      <c r="BL20388" s="69"/>
    </row>
    <row r="20389" spans="64:64">
      <c r="BL20389" s="69"/>
    </row>
    <row r="20390" spans="64:64">
      <c r="BL20390" s="69"/>
    </row>
    <row r="20391" spans="64:64">
      <c r="BL20391" s="69"/>
    </row>
    <row r="20392" spans="64:64">
      <c r="BL20392" s="69"/>
    </row>
    <row r="20393" spans="64:64">
      <c r="BL20393" s="69"/>
    </row>
    <row r="20394" spans="64:64">
      <c r="BL20394" s="69"/>
    </row>
    <row r="20395" spans="64:64">
      <c r="BL20395" s="69"/>
    </row>
    <row r="20396" spans="64:64">
      <c r="BL20396" s="69"/>
    </row>
    <row r="20397" spans="64:64">
      <c r="BL20397" s="69"/>
    </row>
    <row r="20398" spans="64:64">
      <c r="BL20398" s="69"/>
    </row>
    <row r="20399" spans="64:64">
      <c r="BL20399" s="69"/>
    </row>
    <row r="20400" spans="64:64">
      <c r="BL20400" s="69"/>
    </row>
    <row r="20401" spans="64:64">
      <c r="BL20401" s="69"/>
    </row>
    <row r="20402" spans="64:64">
      <c r="BL20402" s="69"/>
    </row>
    <row r="20403" spans="64:64">
      <c r="BL20403" s="69"/>
    </row>
    <row r="20404" spans="64:64">
      <c r="BL20404" s="69"/>
    </row>
    <row r="20405" spans="64:64">
      <c r="BL20405" s="69"/>
    </row>
    <row r="20406" spans="64:64">
      <c r="BL20406" s="69"/>
    </row>
    <row r="20407" spans="64:64">
      <c r="BL20407" s="69"/>
    </row>
    <row r="20408" spans="64:64">
      <c r="BL20408" s="69"/>
    </row>
    <row r="20409" spans="64:64">
      <c r="BL20409" s="69"/>
    </row>
    <row r="20410" spans="64:64">
      <c r="BL20410" s="69"/>
    </row>
    <row r="20411" spans="64:64">
      <c r="BL20411" s="69"/>
    </row>
    <row r="20412" spans="64:64">
      <c r="BL20412" s="69"/>
    </row>
    <row r="20413" spans="64:64">
      <c r="BL20413" s="69"/>
    </row>
    <row r="20414" spans="64:64">
      <c r="BL20414" s="69"/>
    </row>
    <row r="20415" spans="64:64">
      <c r="BL20415" s="69"/>
    </row>
    <row r="20416" spans="64:64">
      <c r="BL20416" s="69"/>
    </row>
    <row r="20417" spans="64:64">
      <c r="BL20417" s="69"/>
    </row>
    <row r="20418" spans="64:64">
      <c r="BL20418" s="69"/>
    </row>
    <row r="20419" spans="64:64">
      <c r="BL20419" s="69"/>
    </row>
    <row r="20420" spans="64:64">
      <c r="BL20420" s="69"/>
    </row>
    <row r="20421" spans="64:64">
      <c r="BL20421" s="69"/>
    </row>
    <row r="20422" spans="64:64">
      <c r="BL20422" s="69"/>
    </row>
    <row r="20423" spans="64:64">
      <c r="BL20423" s="69"/>
    </row>
    <row r="20424" spans="64:64">
      <c r="BL20424" s="69"/>
    </row>
    <row r="20425" spans="64:64">
      <c r="BL20425" s="69"/>
    </row>
    <row r="20426" spans="64:64">
      <c r="BL20426" s="69"/>
    </row>
    <row r="20427" spans="64:64">
      <c r="BL20427" s="69"/>
    </row>
    <row r="20428" spans="64:64">
      <c r="BL20428" s="69"/>
    </row>
    <row r="20429" spans="64:64">
      <c r="BL20429" s="69"/>
    </row>
    <row r="20430" spans="64:64">
      <c r="BL20430" s="69"/>
    </row>
    <row r="20431" spans="64:64">
      <c r="BL20431" s="69"/>
    </row>
    <row r="20432" spans="64:64">
      <c r="BL20432" s="69"/>
    </row>
    <row r="20433" spans="64:64">
      <c r="BL20433" s="69"/>
    </row>
    <row r="20434" spans="64:64">
      <c r="BL20434" s="69"/>
    </row>
    <row r="20435" spans="64:64">
      <c r="BL20435" s="69"/>
    </row>
    <row r="20436" spans="64:64">
      <c r="BL20436" s="69"/>
    </row>
    <row r="20437" spans="64:64">
      <c r="BL20437" s="69"/>
    </row>
    <row r="20438" spans="64:64">
      <c r="BL20438" s="69"/>
    </row>
    <row r="20439" spans="64:64">
      <c r="BL20439" s="69"/>
    </row>
    <row r="20440" spans="64:64">
      <c r="BL20440" s="69"/>
    </row>
    <row r="20441" spans="64:64">
      <c r="BL20441" s="69"/>
    </row>
    <row r="20442" spans="64:64">
      <c r="BL20442" s="69"/>
    </row>
    <row r="20443" spans="64:64">
      <c r="BL20443" s="69"/>
    </row>
    <row r="20444" spans="64:64">
      <c r="BL20444" s="69"/>
    </row>
    <row r="20445" spans="64:64">
      <c r="BL20445" s="69"/>
    </row>
    <row r="20446" spans="64:64">
      <c r="BL20446" s="69"/>
    </row>
    <row r="20447" spans="64:64">
      <c r="BL20447" s="69"/>
    </row>
    <row r="20448" spans="64:64">
      <c r="BL20448" s="69"/>
    </row>
    <row r="20449" spans="64:64">
      <c r="BL20449" s="69"/>
    </row>
    <row r="20450" spans="64:64">
      <c r="BL20450" s="69"/>
    </row>
    <row r="20451" spans="64:64">
      <c r="BL20451" s="69"/>
    </row>
    <row r="20452" spans="64:64">
      <c r="BL20452" s="69"/>
    </row>
    <row r="20453" spans="64:64">
      <c r="BL20453" s="69"/>
    </row>
    <row r="20454" spans="64:64">
      <c r="BL20454" s="69"/>
    </row>
    <row r="20455" spans="64:64">
      <c r="BL20455" s="69"/>
    </row>
    <row r="20456" spans="64:64">
      <c r="BL20456" s="69"/>
    </row>
    <row r="20457" spans="64:64">
      <c r="BL20457" s="69"/>
    </row>
    <row r="20458" spans="64:64">
      <c r="BL20458" s="69"/>
    </row>
    <row r="20459" spans="64:64">
      <c r="BL20459" s="69"/>
    </row>
    <row r="20460" spans="64:64">
      <c r="BL20460" s="69"/>
    </row>
    <row r="20461" spans="64:64">
      <c r="BL20461" s="69"/>
    </row>
    <row r="20462" spans="64:64">
      <c r="BL20462" s="69"/>
    </row>
    <row r="20463" spans="64:64">
      <c r="BL20463" s="69"/>
    </row>
    <row r="20464" spans="64:64">
      <c r="BL20464" s="69"/>
    </row>
    <row r="20465" spans="64:64">
      <c r="BL20465" s="69"/>
    </row>
    <row r="20466" spans="64:64">
      <c r="BL20466" s="69"/>
    </row>
    <row r="20467" spans="64:64">
      <c r="BL20467" s="69"/>
    </row>
    <row r="20468" spans="64:64">
      <c r="BL20468" s="69"/>
    </row>
    <row r="20469" spans="64:64">
      <c r="BL20469" s="69"/>
    </row>
    <row r="20470" spans="64:64">
      <c r="BL20470" s="69"/>
    </row>
    <row r="20471" spans="64:64">
      <c r="BL20471" s="69"/>
    </row>
    <row r="20472" spans="64:64">
      <c r="BL20472" s="69"/>
    </row>
    <row r="20473" spans="64:64">
      <c r="BL20473" s="69"/>
    </row>
    <row r="20474" spans="64:64">
      <c r="BL20474" s="69"/>
    </row>
    <row r="20475" spans="64:64">
      <c r="BL20475" s="69"/>
    </row>
    <row r="20476" spans="64:64">
      <c r="BL20476" s="69"/>
    </row>
    <row r="20477" spans="64:64">
      <c r="BL20477" s="69"/>
    </row>
    <row r="20478" spans="64:64">
      <c r="BL20478" s="69"/>
    </row>
    <row r="20479" spans="64:64">
      <c r="BL20479" s="69"/>
    </row>
    <row r="20480" spans="64:64">
      <c r="BL20480" s="69"/>
    </row>
    <row r="20481" spans="64:64">
      <c r="BL20481" s="69"/>
    </row>
    <row r="20482" spans="64:64">
      <c r="BL20482" s="69"/>
    </row>
    <row r="20483" spans="64:64">
      <c r="BL20483" s="69"/>
    </row>
    <row r="20484" spans="64:64">
      <c r="BL20484" s="69"/>
    </row>
    <row r="20485" spans="64:64">
      <c r="BL20485" s="69"/>
    </row>
    <row r="20486" spans="64:64">
      <c r="BL20486" s="69"/>
    </row>
    <row r="20487" spans="64:64">
      <c r="BL20487" s="69"/>
    </row>
    <row r="20488" spans="64:64">
      <c r="BL20488" s="69"/>
    </row>
    <row r="20489" spans="64:64">
      <c r="BL20489" s="69"/>
    </row>
    <row r="20490" spans="64:64">
      <c r="BL20490" s="69"/>
    </row>
    <row r="20491" spans="64:64">
      <c r="BL20491" s="69"/>
    </row>
    <row r="20492" spans="64:64">
      <c r="BL20492" s="69"/>
    </row>
    <row r="20493" spans="64:64">
      <c r="BL20493" s="69"/>
    </row>
    <row r="20494" spans="64:64">
      <c r="BL20494" s="69"/>
    </row>
    <row r="20495" spans="64:64">
      <c r="BL20495" s="69"/>
    </row>
    <row r="20496" spans="64:64">
      <c r="BL20496" s="69"/>
    </row>
    <row r="20497" spans="64:64">
      <c r="BL20497" s="69"/>
    </row>
    <row r="20498" spans="64:64">
      <c r="BL20498" s="69"/>
    </row>
    <row r="20499" spans="64:64">
      <c r="BL20499" s="69"/>
    </row>
    <row r="20500" spans="64:64">
      <c r="BL20500" s="69"/>
    </row>
    <row r="20501" spans="64:64">
      <c r="BL20501" s="69"/>
    </row>
    <row r="20502" spans="64:64">
      <c r="BL20502" s="69"/>
    </row>
    <row r="20503" spans="64:64">
      <c r="BL20503" s="69"/>
    </row>
    <row r="20504" spans="64:64">
      <c r="BL20504" s="69"/>
    </row>
    <row r="20505" spans="64:64">
      <c r="BL20505" s="69"/>
    </row>
    <row r="20506" spans="64:64">
      <c r="BL20506" s="69"/>
    </row>
    <row r="20507" spans="64:64">
      <c r="BL20507" s="69"/>
    </row>
    <row r="20508" spans="64:64">
      <c r="BL20508" s="69"/>
    </row>
    <row r="20509" spans="64:64">
      <c r="BL20509" s="69"/>
    </row>
    <row r="20510" spans="64:64">
      <c r="BL20510" s="69"/>
    </row>
    <row r="20511" spans="64:64">
      <c r="BL20511" s="69"/>
    </row>
    <row r="20512" spans="64:64">
      <c r="BL20512" s="69"/>
    </row>
    <row r="20513" spans="64:64">
      <c r="BL20513" s="69"/>
    </row>
    <row r="20514" spans="64:64">
      <c r="BL20514" s="69"/>
    </row>
    <row r="20515" spans="64:64">
      <c r="BL20515" s="69"/>
    </row>
    <row r="20516" spans="64:64">
      <c r="BL20516" s="69"/>
    </row>
    <row r="20517" spans="64:64">
      <c r="BL20517" s="69"/>
    </row>
    <row r="20518" spans="64:64">
      <c r="BL20518" s="69"/>
    </row>
    <row r="20519" spans="64:64">
      <c r="BL20519" s="69"/>
    </row>
    <row r="20520" spans="64:64">
      <c r="BL20520" s="69"/>
    </row>
    <row r="20521" spans="64:64">
      <c r="BL20521" s="69"/>
    </row>
    <row r="20522" spans="64:64">
      <c r="BL20522" s="69"/>
    </row>
    <row r="20523" spans="64:64">
      <c r="BL20523" s="69"/>
    </row>
    <row r="20524" spans="64:64">
      <c r="BL20524" s="69"/>
    </row>
    <row r="20525" spans="64:64">
      <c r="BL20525" s="69"/>
    </row>
    <row r="20526" spans="64:64">
      <c r="BL20526" s="69"/>
    </row>
    <row r="20527" spans="64:64">
      <c r="BL20527" s="69"/>
    </row>
    <row r="20528" spans="64:64">
      <c r="BL20528" s="69"/>
    </row>
    <row r="20529" spans="64:64">
      <c r="BL20529" s="69"/>
    </row>
    <row r="20530" spans="64:64">
      <c r="BL20530" s="69"/>
    </row>
    <row r="20531" spans="64:64">
      <c r="BL20531" s="69"/>
    </row>
    <row r="20532" spans="64:64">
      <c r="BL20532" s="69"/>
    </row>
    <row r="20533" spans="64:64">
      <c r="BL20533" s="69"/>
    </row>
    <row r="20534" spans="64:64">
      <c r="BL20534" s="69"/>
    </row>
    <row r="20535" spans="64:64">
      <c r="BL20535" s="69"/>
    </row>
    <row r="20536" spans="64:64">
      <c r="BL20536" s="69"/>
    </row>
    <row r="20537" spans="64:64">
      <c r="BL20537" s="69"/>
    </row>
    <row r="20538" spans="64:64">
      <c r="BL20538" s="69"/>
    </row>
    <row r="20539" spans="64:64">
      <c r="BL20539" s="69"/>
    </row>
    <row r="20540" spans="64:64">
      <c r="BL20540" s="69"/>
    </row>
    <row r="20541" spans="64:64">
      <c r="BL20541" s="69"/>
    </row>
    <row r="20542" spans="64:64">
      <c r="BL20542" s="69"/>
    </row>
    <row r="20543" spans="64:64">
      <c r="BL20543" s="69"/>
    </row>
    <row r="20544" spans="64:64">
      <c r="BL20544" s="69"/>
    </row>
    <row r="20545" spans="64:64">
      <c r="BL20545" s="69"/>
    </row>
    <row r="20546" spans="64:64">
      <c r="BL20546" s="69"/>
    </row>
    <row r="20547" spans="64:64">
      <c r="BL20547" s="69"/>
    </row>
    <row r="20548" spans="64:64">
      <c r="BL20548" s="69"/>
    </row>
    <row r="20549" spans="64:64">
      <c r="BL20549" s="69"/>
    </row>
    <row r="20550" spans="64:64">
      <c r="BL20550" s="69"/>
    </row>
    <row r="20551" spans="64:64">
      <c r="BL20551" s="69"/>
    </row>
    <row r="20552" spans="64:64">
      <c r="BL20552" s="69"/>
    </row>
    <row r="20553" spans="64:64">
      <c r="BL20553" s="69"/>
    </row>
    <row r="20554" spans="64:64">
      <c r="BL20554" s="69"/>
    </row>
    <row r="20555" spans="64:64">
      <c r="BL20555" s="69"/>
    </row>
    <row r="20556" spans="64:64">
      <c r="BL20556" s="69"/>
    </row>
    <row r="20557" spans="64:64">
      <c r="BL20557" s="69"/>
    </row>
    <row r="20558" spans="64:64">
      <c r="BL20558" s="69"/>
    </row>
    <row r="20559" spans="64:64">
      <c r="BL20559" s="69"/>
    </row>
    <row r="20560" spans="64:64">
      <c r="BL20560" s="69"/>
    </row>
    <row r="20561" spans="64:64">
      <c r="BL20561" s="69"/>
    </row>
    <row r="20562" spans="64:64">
      <c r="BL20562" s="69"/>
    </row>
    <row r="20563" spans="64:64">
      <c r="BL20563" s="69"/>
    </row>
    <row r="20564" spans="64:64">
      <c r="BL20564" s="69"/>
    </row>
    <row r="20565" spans="64:64">
      <c r="BL20565" s="69"/>
    </row>
    <row r="20566" spans="64:64">
      <c r="BL20566" s="69"/>
    </row>
    <row r="20567" spans="64:64">
      <c r="BL20567" s="69"/>
    </row>
    <row r="20568" spans="64:64">
      <c r="BL20568" s="69"/>
    </row>
    <row r="20569" spans="64:64">
      <c r="BL20569" s="69"/>
    </row>
    <row r="20570" spans="64:64">
      <c r="BL20570" s="69"/>
    </row>
    <row r="20571" spans="64:64">
      <c r="BL20571" s="69"/>
    </row>
    <row r="20572" spans="64:64">
      <c r="BL20572" s="69"/>
    </row>
    <row r="20573" spans="64:64">
      <c r="BL20573" s="69"/>
    </row>
    <row r="20574" spans="64:64">
      <c r="BL20574" s="69"/>
    </row>
    <row r="20575" spans="64:64">
      <c r="BL20575" s="69"/>
    </row>
    <row r="20576" spans="64:64">
      <c r="BL20576" s="69"/>
    </row>
    <row r="20577" spans="64:64">
      <c r="BL20577" s="69"/>
    </row>
    <row r="20578" spans="64:64">
      <c r="BL20578" s="69"/>
    </row>
    <row r="20579" spans="64:64">
      <c r="BL20579" s="69"/>
    </row>
    <row r="20580" spans="64:64">
      <c r="BL20580" s="69"/>
    </row>
    <row r="20581" spans="64:64">
      <c r="BL20581" s="69"/>
    </row>
    <row r="20582" spans="64:64">
      <c r="BL20582" s="69"/>
    </row>
    <row r="20583" spans="64:64">
      <c r="BL20583" s="69"/>
    </row>
    <row r="20584" spans="64:64">
      <c r="BL20584" s="69"/>
    </row>
    <row r="20585" spans="64:64">
      <c r="BL20585" s="69"/>
    </row>
    <row r="20586" spans="64:64">
      <c r="BL20586" s="69"/>
    </row>
    <row r="20587" spans="64:64">
      <c r="BL20587" s="69"/>
    </row>
    <row r="20588" spans="64:64">
      <c r="BL20588" s="69"/>
    </row>
    <row r="20589" spans="64:64">
      <c r="BL20589" s="69"/>
    </row>
    <row r="20590" spans="64:64">
      <c r="BL20590" s="69"/>
    </row>
    <row r="20591" spans="64:64">
      <c r="BL20591" s="69"/>
    </row>
    <row r="20592" spans="64:64">
      <c r="BL20592" s="69"/>
    </row>
    <row r="20593" spans="64:64">
      <c r="BL20593" s="69"/>
    </row>
    <row r="20594" spans="64:64">
      <c r="BL20594" s="69"/>
    </row>
    <row r="20595" spans="64:64">
      <c r="BL20595" s="69"/>
    </row>
    <row r="20596" spans="64:64">
      <c r="BL20596" s="69"/>
    </row>
    <row r="20597" spans="64:64">
      <c r="BL20597" s="69"/>
    </row>
    <row r="20598" spans="64:64">
      <c r="BL20598" s="69"/>
    </row>
    <row r="20599" spans="64:64">
      <c r="BL20599" s="69"/>
    </row>
    <row r="20600" spans="64:64">
      <c r="BL20600" s="69"/>
    </row>
    <row r="20601" spans="64:64">
      <c r="BL20601" s="69"/>
    </row>
    <row r="20602" spans="64:64">
      <c r="BL20602" s="69"/>
    </row>
    <row r="20603" spans="64:64">
      <c r="BL20603" s="69"/>
    </row>
    <row r="20604" spans="64:64">
      <c r="BL20604" s="69"/>
    </row>
    <row r="20605" spans="64:64">
      <c r="BL20605" s="69"/>
    </row>
    <row r="20606" spans="64:64">
      <c r="BL20606" s="69"/>
    </row>
    <row r="20607" spans="64:64">
      <c r="BL20607" s="69"/>
    </row>
    <row r="20608" spans="64:64">
      <c r="BL20608" s="69"/>
    </row>
    <row r="20609" spans="64:64">
      <c r="BL20609" s="69"/>
    </row>
    <row r="20610" spans="64:64">
      <c r="BL20610" s="69"/>
    </row>
    <row r="20611" spans="64:64">
      <c r="BL20611" s="69"/>
    </row>
    <row r="20612" spans="64:64">
      <c r="BL20612" s="69"/>
    </row>
    <row r="20613" spans="64:64">
      <c r="BL20613" s="69"/>
    </row>
    <row r="20614" spans="64:64">
      <c r="BL20614" s="69"/>
    </row>
    <row r="20615" spans="64:64">
      <c r="BL20615" s="69"/>
    </row>
    <row r="20616" spans="64:64">
      <c r="BL20616" s="69"/>
    </row>
    <row r="20617" spans="64:64">
      <c r="BL20617" s="69"/>
    </row>
    <row r="20618" spans="64:64">
      <c r="BL20618" s="69"/>
    </row>
    <row r="20619" spans="64:64">
      <c r="BL20619" s="69"/>
    </row>
    <row r="20620" spans="64:64">
      <c r="BL20620" s="69"/>
    </row>
    <row r="20621" spans="64:64">
      <c r="BL20621" s="69"/>
    </row>
    <row r="20622" spans="64:64">
      <c r="BL20622" s="69"/>
    </row>
    <row r="20623" spans="64:64">
      <c r="BL20623" s="69"/>
    </row>
    <row r="20624" spans="64:64">
      <c r="BL20624" s="69"/>
    </row>
    <row r="20625" spans="64:64">
      <c r="BL20625" s="69"/>
    </row>
    <row r="20626" spans="64:64">
      <c r="BL20626" s="69"/>
    </row>
    <row r="20627" spans="64:64">
      <c r="BL20627" s="69"/>
    </row>
    <row r="20628" spans="64:64">
      <c r="BL20628" s="69"/>
    </row>
    <row r="20629" spans="64:64">
      <c r="BL20629" s="69"/>
    </row>
    <row r="20630" spans="64:64">
      <c r="BL20630" s="69"/>
    </row>
    <row r="20631" spans="64:64">
      <c r="BL20631" s="69"/>
    </row>
    <row r="20632" spans="64:64">
      <c r="BL20632" s="69"/>
    </row>
    <row r="20633" spans="64:64">
      <c r="BL20633" s="69"/>
    </row>
    <row r="20634" spans="64:64">
      <c r="BL20634" s="69"/>
    </row>
    <row r="20635" spans="64:64">
      <c r="BL20635" s="69"/>
    </row>
    <row r="20636" spans="64:64">
      <c r="BL20636" s="69"/>
    </row>
    <row r="20637" spans="64:64">
      <c r="BL20637" s="69"/>
    </row>
    <row r="20638" spans="64:64">
      <c r="BL20638" s="69"/>
    </row>
    <row r="20639" spans="64:64">
      <c r="BL20639" s="69"/>
    </row>
    <row r="20640" spans="64:64">
      <c r="BL20640" s="69"/>
    </row>
    <row r="20641" spans="64:64">
      <c r="BL20641" s="69"/>
    </row>
    <row r="20642" spans="64:64">
      <c r="BL20642" s="69"/>
    </row>
    <row r="20643" spans="64:64">
      <c r="BL20643" s="69"/>
    </row>
    <row r="20644" spans="64:64">
      <c r="BL20644" s="69"/>
    </row>
    <row r="20645" spans="64:64">
      <c r="BL20645" s="69"/>
    </row>
    <row r="20646" spans="64:64">
      <c r="BL20646" s="69"/>
    </row>
    <row r="20647" spans="64:64">
      <c r="BL20647" s="69"/>
    </row>
    <row r="20648" spans="64:64">
      <c r="BL20648" s="69"/>
    </row>
    <row r="20649" spans="64:64">
      <c r="BL20649" s="69"/>
    </row>
    <row r="20650" spans="64:64">
      <c r="BL20650" s="69"/>
    </row>
    <row r="20651" spans="64:64">
      <c r="BL20651" s="69"/>
    </row>
    <row r="20652" spans="64:64">
      <c r="BL20652" s="69"/>
    </row>
    <row r="20653" spans="64:64">
      <c r="BL20653" s="69"/>
    </row>
    <row r="20654" spans="64:64">
      <c r="BL20654" s="69"/>
    </row>
    <row r="20655" spans="64:64">
      <c r="BL20655" s="69"/>
    </row>
    <row r="20656" spans="64:64">
      <c r="BL20656" s="69"/>
    </row>
    <row r="20657" spans="64:64">
      <c r="BL20657" s="69"/>
    </row>
    <row r="20658" spans="64:64">
      <c r="BL20658" s="69"/>
    </row>
    <row r="20659" spans="64:64">
      <c r="BL20659" s="69"/>
    </row>
    <row r="20660" spans="64:64">
      <c r="BL20660" s="69"/>
    </row>
    <row r="20661" spans="64:64">
      <c r="BL20661" s="69"/>
    </row>
    <row r="20662" spans="64:64">
      <c r="BL20662" s="69"/>
    </row>
    <row r="20663" spans="64:64">
      <c r="BL20663" s="69"/>
    </row>
    <row r="20664" spans="64:64">
      <c r="BL20664" s="69"/>
    </row>
    <row r="20665" spans="64:64">
      <c r="BL20665" s="69"/>
    </row>
    <row r="20666" spans="64:64">
      <c r="BL20666" s="69"/>
    </row>
    <row r="20667" spans="64:64">
      <c r="BL20667" s="69"/>
    </row>
    <row r="20668" spans="64:64">
      <c r="BL20668" s="69"/>
    </row>
    <row r="20669" spans="64:64">
      <c r="BL20669" s="69"/>
    </row>
    <row r="20670" spans="64:64">
      <c r="BL20670" s="69"/>
    </row>
    <row r="20671" spans="64:64">
      <c r="BL20671" s="69"/>
    </row>
    <row r="20672" spans="64:64">
      <c r="BL20672" s="69"/>
    </row>
    <row r="20673" spans="64:64">
      <c r="BL20673" s="69"/>
    </row>
    <row r="20674" spans="64:64">
      <c r="BL20674" s="69"/>
    </row>
    <row r="20675" spans="64:64">
      <c r="BL20675" s="69"/>
    </row>
    <row r="20676" spans="64:64">
      <c r="BL20676" s="69"/>
    </row>
    <row r="20677" spans="64:64">
      <c r="BL20677" s="69"/>
    </row>
    <row r="20678" spans="64:64">
      <c r="BL20678" s="69"/>
    </row>
    <row r="20679" spans="64:64">
      <c r="BL20679" s="69"/>
    </row>
    <row r="20680" spans="64:64">
      <c r="BL20680" s="69"/>
    </row>
    <row r="20681" spans="64:64">
      <c r="BL20681" s="69"/>
    </row>
    <row r="20682" spans="64:64">
      <c r="BL20682" s="69"/>
    </row>
    <row r="20683" spans="64:64">
      <c r="BL20683" s="69"/>
    </row>
    <row r="20684" spans="64:64">
      <c r="BL20684" s="69"/>
    </row>
    <row r="20685" spans="64:64">
      <c r="BL20685" s="69"/>
    </row>
    <row r="20686" spans="64:64">
      <c r="BL20686" s="69"/>
    </row>
    <row r="20687" spans="64:64">
      <c r="BL20687" s="69"/>
    </row>
    <row r="20688" spans="64:64">
      <c r="BL20688" s="69"/>
    </row>
    <row r="20689" spans="64:64">
      <c r="BL20689" s="69"/>
    </row>
    <row r="20690" spans="64:64">
      <c r="BL20690" s="69"/>
    </row>
    <row r="20691" spans="64:64">
      <c r="BL20691" s="69"/>
    </row>
    <row r="20692" spans="64:64">
      <c r="BL20692" s="69"/>
    </row>
    <row r="20693" spans="64:64">
      <c r="BL20693" s="69"/>
    </row>
    <row r="20694" spans="64:64">
      <c r="BL20694" s="69"/>
    </row>
    <row r="20695" spans="64:64">
      <c r="BL20695" s="69"/>
    </row>
    <row r="20696" spans="64:64">
      <c r="BL20696" s="69"/>
    </row>
    <row r="20697" spans="64:64">
      <c r="BL20697" s="69"/>
    </row>
    <row r="20698" spans="64:64">
      <c r="BL20698" s="69"/>
    </row>
    <row r="20699" spans="64:64">
      <c r="BL20699" s="69"/>
    </row>
    <row r="20700" spans="64:64">
      <c r="BL20700" s="69"/>
    </row>
    <row r="20701" spans="64:64">
      <c r="BL20701" s="69"/>
    </row>
    <row r="20702" spans="64:64">
      <c r="BL20702" s="69"/>
    </row>
    <row r="20703" spans="64:64">
      <c r="BL20703" s="69"/>
    </row>
    <row r="20704" spans="64:64">
      <c r="BL20704" s="69"/>
    </row>
    <row r="20705" spans="64:64">
      <c r="BL20705" s="69"/>
    </row>
    <row r="20706" spans="64:64">
      <c r="BL20706" s="69"/>
    </row>
    <row r="20707" spans="64:64">
      <c r="BL20707" s="69"/>
    </row>
    <row r="20708" spans="64:64">
      <c r="BL20708" s="69"/>
    </row>
    <row r="20709" spans="64:64">
      <c r="BL20709" s="69"/>
    </row>
    <row r="20710" spans="64:64">
      <c r="BL20710" s="69"/>
    </row>
    <row r="20711" spans="64:64">
      <c r="BL20711" s="69"/>
    </row>
    <row r="20712" spans="64:64">
      <c r="BL20712" s="69"/>
    </row>
    <row r="20713" spans="64:64">
      <c r="BL20713" s="69"/>
    </row>
    <row r="20714" spans="64:64">
      <c r="BL20714" s="69"/>
    </row>
    <row r="20715" spans="64:64">
      <c r="BL20715" s="69"/>
    </row>
    <row r="20716" spans="64:64">
      <c r="BL20716" s="69"/>
    </row>
    <row r="20717" spans="64:64">
      <c r="BL20717" s="69"/>
    </row>
    <row r="20718" spans="64:64">
      <c r="BL20718" s="69"/>
    </row>
    <row r="20719" spans="64:64">
      <c r="BL20719" s="69"/>
    </row>
    <row r="20720" spans="64:64">
      <c r="BL20720" s="69"/>
    </row>
    <row r="20721" spans="64:64">
      <c r="BL20721" s="69"/>
    </row>
    <row r="20722" spans="64:64">
      <c r="BL20722" s="69"/>
    </row>
    <row r="20723" spans="64:64">
      <c r="BL20723" s="69"/>
    </row>
    <row r="20724" spans="64:64">
      <c r="BL20724" s="69"/>
    </row>
    <row r="20725" spans="64:64">
      <c r="BL20725" s="69"/>
    </row>
    <row r="20726" spans="64:64">
      <c r="BL20726" s="69"/>
    </row>
    <row r="20727" spans="64:64">
      <c r="BL20727" s="69"/>
    </row>
    <row r="20728" spans="64:64">
      <c r="BL20728" s="69"/>
    </row>
    <row r="20729" spans="64:64">
      <c r="BL20729" s="69"/>
    </row>
    <row r="20730" spans="64:64">
      <c r="BL20730" s="69"/>
    </row>
    <row r="20731" spans="64:64">
      <c r="BL20731" s="69"/>
    </row>
    <row r="20732" spans="64:64">
      <c r="BL20732" s="69"/>
    </row>
    <row r="20733" spans="64:64">
      <c r="BL20733" s="69"/>
    </row>
    <row r="20734" spans="64:64">
      <c r="BL20734" s="69"/>
    </row>
    <row r="20735" spans="64:64">
      <c r="BL20735" s="69"/>
    </row>
    <row r="20736" spans="64:64">
      <c r="BL20736" s="69"/>
    </row>
    <row r="20737" spans="64:64">
      <c r="BL20737" s="69"/>
    </row>
    <row r="20738" spans="64:64">
      <c r="BL20738" s="69"/>
    </row>
    <row r="20739" spans="64:64">
      <c r="BL20739" s="69"/>
    </row>
    <row r="20740" spans="64:64">
      <c r="BL20740" s="69"/>
    </row>
    <row r="20741" spans="64:64">
      <c r="BL20741" s="69"/>
    </row>
    <row r="20742" spans="64:64">
      <c r="BL20742" s="69"/>
    </row>
    <row r="20743" spans="64:64">
      <c r="BL20743" s="69"/>
    </row>
    <row r="20744" spans="64:64">
      <c r="BL20744" s="69"/>
    </row>
    <row r="20745" spans="64:64">
      <c r="BL20745" s="69"/>
    </row>
    <row r="20746" spans="64:64">
      <c r="BL20746" s="69"/>
    </row>
    <row r="20747" spans="64:64">
      <c r="BL20747" s="69"/>
    </row>
    <row r="20748" spans="64:64">
      <c r="BL20748" s="69"/>
    </row>
    <row r="20749" spans="64:64">
      <c r="BL20749" s="69"/>
    </row>
    <row r="20750" spans="64:64">
      <c r="BL20750" s="69"/>
    </row>
    <row r="20751" spans="64:64">
      <c r="BL20751" s="69"/>
    </row>
    <row r="20752" spans="64:64">
      <c r="BL20752" s="69"/>
    </row>
    <row r="20753" spans="64:64">
      <c r="BL20753" s="69"/>
    </row>
    <row r="20754" spans="64:64">
      <c r="BL20754" s="69"/>
    </row>
    <row r="20755" spans="64:64">
      <c r="BL20755" s="69"/>
    </row>
    <row r="20756" spans="64:64">
      <c r="BL20756" s="69"/>
    </row>
    <row r="20757" spans="64:64">
      <c r="BL20757" s="69"/>
    </row>
    <row r="20758" spans="64:64">
      <c r="BL20758" s="69"/>
    </row>
    <row r="20759" spans="64:64">
      <c r="BL20759" s="69"/>
    </row>
    <row r="20760" spans="64:64">
      <c r="BL20760" s="69"/>
    </row>
    <row r="20761" spans="64:64">
      <c r="BL20761" s="69"/>
    </row>
    <row r="20762" spans="64:64">
      <c r="BL20762" s="69"/>
    </row>
    <row r="20763" spans="64:64">
      <c r="BL20763" s="69"/>
    </row>
    <row r="20764" spans="64:64">
      <c r="BL20764" s="69"/>
    </row>
    <row r="20765" spans="64:64">
      <c r="BL20765" s="69"/>
    </row>
    <row r="20766" spans="64:64">
      <c r="BL20766" s="69"/>
    </row>
    <row r="20767" spans="64:64">
      <c r="BL20767" s="69"/>
    </row>
    <row r="20768" spans="64:64">
      <c r="BL20768" s="69"/>
    </row>
    <row r="20769" spans="64:64">
      <c r="BL20769" s="69"/>
    </row>
    <row r="20770" spans="64:64">
      <c r="BL20770" s="69"/>
    </row>
    <row r="20771" spans="64:64">
      <c r="BL20771" s="69"/>
    </row>
    <row r="20772" spans="64:64">
      <c r="BL20772" s="69"/>
    </row>
    <row r="20773" spans="64:64">
      <c r="BL20773" s="69"/>
    </row>
    <row r="20774" spans="64:64">
      <c r="BL20774" s="69"/>
    </row>
    <row r="20775" spans="64:64">
      <c r="BL20775" s="69"/>
    </row>
    <row r="20776" spans="64:64">
      <c r="BL20776" s="69"/>
    </row>
    <row r="20777" spans="64:64">
      <c r="BL20777" s="69"/>
    </row>
    <row r="20778" spans="64:64">
      <c r="BL20778" s="69"/>
    </row>
    <row r="20779" spans="64:64">
      <c r="BL20779" s="69"/>
    </row>
    <row r="20780" spans="64:64">
      <c r="BL20780" s="69"/>
    </row>
    <row r="20781" spans="64:64">
      <c r="BL20781" s="69"/>
    </row>
    <row r="20782" spans="64:64">
      <c r="BL20782" s="69"/>
    </row>
    <row r="20783" spans="64:64">
      <c r="BL20783" s="69"/>
    </row>
    <row r="20784" spans="64:64">
      <c r="BL20784" s="69"/>
    </row>
    <row r="20785" spans="64:64">
      <c r="BL20785" s="69"/>
    </row>
    <row r="20786" spans="64:64">
      <c r="BL20786" s="69"/>
    </row>
    <row r="20787" spans="64:64">
      <c r="BL20787" s="69"/>
    </row>
    <row r="20788" spans="64:64">
      <c r="BL20788" s="69"/>
    </row>
    <row r="20789" spans="64:64">
      <c r="BL20789" s="69"/>
    </row>
    <row r="20790" spans="64:64">
      <c r="BL20790" s="69"/>
    </row>
    <row r="20791" spans="64:64">
      <c r="BL20791" s="69"/>
    </row>
    <row r="20792" spans="64:64">
      <c r="BL20792" s="69"/>
    </row>
    <row r="20793" spans="64:64">
      <c r="BL20793" s="69"/>
    </row>
    <row r="20794" spans="64:64">
      <c r="BL20794" s="69"/>
    </row>
    <row r="20795" spans="64:64">
      <c r="BL20795" s="69"/>
    </row>
    <row r="20796" spans="64:64">
      <c r="BL20796" s="69"/>
    </row>
    <row r="20797" spans="64:64">
      <c r="BL20797" s="69"/>
    </row>
    <row r="20798" spans="64:64">
      <c r="BL20798" s="69"/>
    </row>
    <row r="20799" spans="64:64">
      <c r="BL20799" s="69"/>
    </row>
    <row r="20800" spans="64:64">
      <c r="BL20800" s="69"/>
    </row>
    <row r="20801" spans="64:64">
      <c r="BL20801" s="69"/>
    </row>
    <row r="20802" spans="64:64">
      <c r="BL20802" s="69"/>
    </row>
    <row r="20803" spans="64:64">
      <c r="BL20803" s="69"/>
    </row>
    <row r="20804" spans="64:64">
      <c r="BL20804" s="69"/>
    </row>
    <row r="20805" spans="64:64">
      <c r="BL20805" s="69"/>
    </row>
    <row r="20806" spans="64:64">
      <c r="BL20806" s="69"/>
    </row>
    <row r="20807" spans="64:64">
      <c r="BL20807" s="69"/>
    </row>
    <row r="20808" spans="64:64">
      <c r="BL20808" s="69"/>
    </row>
    <row r="20809" spans="64:64">
      <c r="BL20809" s="69"/>
    </row>
    <row r="20810" spans="64:64">
      <c r="BL20810" s="69"/>
    </row>
    <row r="20811" spans="64:64">
      <c r="BL20811" s="69"/>
    </row>
    <row r="20812" spans="64:64">
      <c r="BL20812" s="69"/>
    </row>
    <row r="20813" spans="64:64">
      <c r="BL20813" s="69"/>
    </row>
    <row r="20814" spans="64:64">
      <c r="BL20814" s="69"/>
    </row>
    <row r="20815" spans="64:64">
      <c r="BL20815" s="69"/>
    </row>
    <row r="20816" spans="64:64">
      <c r="BL20816" s="69"/>
    </row>
    <row r="20817" spans="64:64">
      <c r="BL20817" s="69"/>
    </row>
    <row r="20818" spans="64:64">
      <c r="BL20818" s="69"/>
    </row>
    <row r="20819" spans="64:64">
      <c r="BL20819" s="69"/>
    </row>
    <row r="20820" spans="64:64">
      <c r="BL20820" s="69"/>
    </row>
    <row r="20821" spans="64:64">
      <c r="BL20821" s="69"/>
    </row>
    <row r="20822" spans="64:64">
      <c r="BL20822" s="69"/>
    </row>
    <row r="20823" spans="64:64">
      <c r="BL20823" s="69"/>
    </row>
    <row r="20824" spans="64:64">
      <c r="BL20824" s="69"/>
    </row>
    <row r="20825" spans="64:64">
      <c r="BL20825" s="69"/>
    </row>
    <row r="20826" spans="64:64">
      <c r="BL20826" s="69"/>
    </row>
    <row r="20827" spans="64:64">
      <c r="BL20827" s="69"/>
    </row>
    <row r="20828" spans="64:64">
      <c r="BL20828" s="69"/>
    </row>
    <row r="20829" spans="64:64">
      <c r="BL20829" s="69"/>
    </row>
    <row r="20830" spans="64:64">
      <c r="BL20830" s="69"/>
    </row>
    <row r="20831" spans="64:64">
      <c r="BL20831" s="69"/>
    </row>
    <row r="20832" spans="64:64">
      <c r="BL20832" s="69"/>
    </row>
    <row r="20833" spans="64:64">
      <c r="BL20833" s="69"/>
    </row>
    <row r="20834" spans="64:64">
      <c r="BL20834" s="69"/>
    </row>
    <row r="20835" spans="64:64">
      <c r="BL20835" s="69"/>
    </row>
    <row r="20836" spans="64:64">
      <c r="BL20836" s="69"/>
    </row>
    <row r="20837" spans="64:64">
      <c r="BL20837" s="69"/>
    </row>
    <row r="20838" spans="64:64">
      <c r="BL20838" s="69"/>
    </row>
    <row r="20839" spans="64:64">
      <c r="BL20839" s="69"/>
    </row>
    <row r="20840" spans="64:64">
      <c r="BL20840" s="69"/>
    </row>
    <row r="20841" spans="64:64">
      <c r="BL20841" s="69"/>
    </row>
    <row r="20842" spans="64:64">
      <c r="BL20842" s="69"/>
    </row>
    <row r="20843" spans="64:64">
      <c r="BL20843" s="69"/>
    </row>
    <row r="20844" spans="64:64">
      <c r="BL20844" s="69"/>
    </row>
    <row r="20845" spans="64:64">
      <c r="BL20845" s="69"/>
    </row>
    <row r="20846" spans="64:64">
      <c r="BL20846" s="69"/>
    </row>
    <row r="20847" spans="64:64">
      <c r="BL20847" s="69"/>
    </row>
    <row r="20848" spans="64:64">
      <c r="BL20848" s="69"/>
    </row>
    <row r="20849" spans="64:64">
      <c r="BL20849" s="69"/>
    </row>
    <row r="20850" spans="64:64">
      <c r="BL20850" s="69"/>
    </row>
    <row r="20851" spans="64:64">
      <c r="BL20851" s="69"/>
    </row>
    <row r="20852" spans="64:64">
      <c r="BL20852" s="69"/>
    </row>
    <row r="20853" spans="64:64">
      <c r="BL20853" s="69"/>
    </row>
    <row r="20854" spans="64:64">
      <c r="BL20854" s="69"/>
    </row>
    <row r="20855" spans="64:64">
      <c r="BL20855" s="69"/>
    </row>
    <row r="20856" spans="64:64">
      <c r="BL20856" s="69"/>
    </row>
    <row r="20857" spans="64:64">
      <c r="BL20857" s="69"/>
    </row>
    <row r="20858" spans="64:64">
      <c r="BL20858" s="69"/>
    </row>
    <row r="20859" spans="64:64">
      <c r="BL20859" s="69"/>
    </row>
    <row r="20860" spans="64:64">
      <c r="BL20860" s="69"/>
    </row>
    <row r="20861" spans="64:64">
      <c r="BL20861" s="69"/>
    </row>
    <row r="20862" spans="64:64">
      <c r="BL20862" s="69"/>
    </row>
    <row r="20863" spans="64:64">
      <c r="BL20863" s="69"/>
    </row>
    <row r="20864" spans="64:64">
      <c r="BL20864" s="69"/>
    </row>
    <row r="20865" spans="64:64">
      <c r="BL20865" s="69"/>
    </row>
    <row r="20866" spans="64:64">
      <c r="BL20866" s="69"/>
    </row>
    <row r="20867" spans="64:64">
      <c r="BL20867" s="69"/>
    </row>
    <row r="20868" spans="64:64">
      <c r="BL20868" s="69"/>
    </row>
    <row r="20869" spans="64:64">
      <c r="BL20869" s="69"/>
    </row>
    <row r="20870" spans="64:64">
      <c r="BL20870" s="69"/>
    </row>
    <row r="20871" spans="64:64">
      <c r="BL20871" s="69"/>
    </row>
    <row r="20872" spans="64:64">
      <c r="BL20872" s="69"/>
    </row>
    <row r="20873" spans="64:64">
      <c r="BL20873" s="69"/>
    </row>
    <row r="20874" spans="64:64">
      <c r="BL20874" s="69"/>
    </row>
    <row r="20875" spans="64:64">
      <c r="BL20875" s="69"/>
    </row>
    <row r="20876" spans="64:64">
      <c r="BL20876" s="69"/>
    </row>
    <row r="20877" spans="64:64">
      <c r="BL20877" s="69"/>
    </row>
    <row r="20878" spans="64:64">
      <c r="BL20878" s="69"/>
    </row>
    <row r="20879" spans="64:64">
      <c r="BL20879" s="69"/>
    </row>
    <row r="20880" spans="64:64">
      <c r="BL20880" s="69"/>
    </row>
    <row r="20881" spans="64:64">
      <c r="BL20881" s="69"/>
    </row>
    <row r="20882" spans="64:64">
      <c r="BL20882" s="69"/>
    </row>
    <row r="20883" spans="64:64">
      <c r="BL20883" s="69"/>
    </row>
    <row r="20884" spans="64:64">
      <c r="BL20884" s="69"/>
    </row>
    <row r="20885" spans="64:64">
      <c r="BL20885" s="69"/>
    </row>
    <row r="20886" spans="64:64">
      <c r="BL20886" s="69"/>
    </row>
    <row r="20887" spans="64:64">
      <c r="BL20887" s="69"/>
    </row>
    <row r="20888" spans="64:64">
      <c r="BL20888" s="69"/>
    </row>
    <row r="20889" spans="64:64">
      <c r="BL20889" s="69"/>
    </row>
    <row r="20890" spans="64:64">
      <c r="BL20890" s="69"/>
    </row>
    <row r="20891" spans="64:64">
      <c r="BL20891" s="69"/>
    </row>
    <row r="20892" spans="64:64">
      <c r="BL20892" s="69"/>
    </row>
    <row r="20893" spans="64:64">
      <c r="BL20893" s="69"/>
    </row>
    <row r="20894" spans="64:64">
      <c r="BL20894" s="69"/>
    </row>
    <row r="20895" spans="64:64">
      <c r="BL20895" s="69"/>
    </row>
    <row r="20896" spans="64:64">
      <c r="BL20896" s="69"/>
    </row>
    <row r="20897" spans="64:64">
      <c r="BL20897" s="69"/>
    </row>
    <row r="20898" spans="64:64">
      <c r="BL20898" s="69"/>
    </row>
    <row r="20899" spans="64:64">
      <c r="BL20899" s="69"/>
    </row>
    <row r="20900" spans="64:64">
      <c r="BL20900" s="69"/>
    </row>
    <row r="20901" spans="64:64">
      <c r="BL20901" s="69"/>
    </row>
    <row r="20902" spans="64:64">
      <c r="BL20902" s="69"/>
    </row>
    <row r="20903" spans="64:64">
      <c r="BL20903" s="69"/>
    </row>
    <row r="20904" spans="64:64">
      <c r="BL20904" s="69"/>
    </row>
    <row r="20905" spans="64:64">
      <c r="BL20905" s="69"/>
    </row>
    <row r="20906" spans="64:64">
      <c r="BL20906" s="69"/>
    </row>
    <row r="20907" spans="64:64">
      <c r="BL20907" s="69"/>
    </row>
    <row r="20908" spans="64:64">
      <c r="BL20908" s="69"/>
    </row>
    <row r="20909" spans="64:64">
      <c r="BL20909" s="69"/>
    </row>
    <row r="20910" spans="64:64">
      <c r="BL20910" s="69"/>
    </row>
    <row r="20911" spans="64:64">
      <c r="BL20911" s="69"/>
    </row>
    <row r="20912" spans="64:64">
      <c r="BL20912" s="69"/>
    </row>
    <row r="20913" spans="64:64">
      <c r="BL20913" s="69"/>
    </row>
    <row r="20914" spans="64:64">
      <c r="BL20914" s="69"/>
    </row>
    <row r="20915" spans="64:64">
      <c r="BL20915" s="69"/>
    </row>
    <row r="20916" spans="64:64">
      <c r="BL20916" s="69"/>
    </row>
    <row r="20917" spans="64:64">
      <c r="BL20917" s="69"/>
    </row>
    <row r="20918" spans="64:64">
      <c r="BL20918" s="69"/>
    </row>
    <row r="20919" spans="64:64">
      <c r="BL20919" s="69"/>
    </row>
    <row r="20920" spans="64:64">
      <c r="BL20920" s="69"/>
    </row>
    <row r="20921" spans="64:64">
      <c r="BL20921" s="69"/>
    </row>
    <row r="20922" spans="64:64">
      <c r="BL20922" s="69"/>
    </row>
    <row r="20923" spans="64:64">
      <c r="BL20923" s="69"/>
    </row>
    <row r="20924" spans="64:64">
      <c r="BL20924" s="69"/>
    </row>
    <row r="20925" spans="64:64">
      <c r="BL20925" s="69"/>
    </row>
    <row r="20926" spans="64:64">
      <c r="BL20926" s="69"/>
    </row>
    <row r="20927" spans="64:64">
      <c r="BL20927" s="69"/>
    </row>
    <row r="20928" spans="64:64">
      <c r="BL20928" s="69"/>
    </row>
    <row r="20929" spans="64:64">
      <c r="BL20929" s="69"/>
    </row>
    <row r="20930" spans="64:64">
      <c r="BL20930" s="69"/>
    </row>
    <row r="20931" spans="64:64">
      <c r="BL20931" s="69"/>
    </row>
    <row r="20932" spans="64:64">
      <c r="BL20932" s="69"/>
    </row>
    <row r="20933" spans="64:64">
      <c r="BL20933" s="69"/>
    </row>
    <row r="20934" spans="64:64">
      <c r="BL20934" s="69"/>
    </row>
    <row r="20935" spans="64:64">
      <c r="BL20935" s="69"/>
    </row>
    <row r="20936" spans="64:64">
      <c r="BL20936" s="69"/>
    </row>
    <row r="20937" spans="64:64">
      <c r="BL20937" s="69"/>
    </row>
    <row r="20938" spans="64:64">
      <c r="BL20938" s="69"/>
    </row>
    <row r="20939" spans="64:64">
      <c r="BL20939" s="69"/>
    </row>
    <row r="20940" spans="64:64">
      <c r="BL20940" s="69"/>
    </row>
    <row r="20941" spans="64:64">
      <c r="BL20941" s="69"/>
    </row>
    <row r="20942" spans="64:64">
      <c r="BL20942" s="69"/>
    </row>
    <row r="20943" spans="64:64">
      <c r="BL20943" s="69"/>
    </row>
    <row r="20944" spans="64:64">
      <c r="BL20944" s="69"/>
    </row>
    <row r="20945" spans="64:64">
      <c r="BL20945" s="69"/>
    </row>
    <row r="20946" spans="64:64">
      <c r="BL20946" s="69"/>
    </row>
    <row r="20947" spans="64:64">
      <c r="BL20947" s="69"/>
    </row>
    <row r="20948" spans="64:64">
      <c r="BL20948" s="69"/>
    </row>
    <row r="20949" spans="64:64">
      <c r="BL20949" s="69"/>
    </row>
    <row r="20950" spans="64:64">
      <c r="BL20950" s="69"/>
    </row>
    <row r="20951" spans="64:64">
      <c r="BL20951" s="69"/>
    </row>
    <row r="20952" spans="64:64">
      <c r="BL20952" s="69"/>
    </row>
    <row r="20953" spans="64:64">
      <c r="BL20953" s="69"/>
    </row>
    <row r="20954" spans="64:64">
      <c r="BL20954" s="69"/>
    </row>
    <row r="20955" spans="64:64">
      <c r="BL20955" s="69"/>
    </row>
    <row r="20956" spans="64:64">
      <c r="BL20956" s="69"/>
    </row>
    <row r="20957" spans="64:64">
      <c r="BL20957" s="69"/>
    </row>
    <row r="20958" spans="64:64">
      <c r="BL20958" s="69"/>
    </row>
    <row r="20959" spans="64:64">
      <c r="BL20959" s="69"/>
    </row>
    <row r="20960" spans="64:64">
      <c r="BL20960" s="69"/>
    </row>
    <row r="20961" spans="64:64">
      <c r="BL20961" s="69"/>
    </row>
    <row r="20962" spans="64:64">
      <c r="BL20962" s="69"/>
    </row>
    <row r="20963" spans="64:64">
      <c r="BL20963" s="69"/>
    </row>
    <row r="20964" spans="64:64">
      <c r="BL20964" s="69"/>
    </row>
    <row r="20965" spans="64:64">
      <c r="BL20965" s="69"/>
    </row>
    <row r="20966" spans="64:64">
      <c r="BL20966" s="69"/>
    </row>
    <row r="20967" spans="64:64">
      <c r="BL20967" s="69"/>
    </row>
    <row r="20968" spans="64:64">
      <c r="BL20968" s="69"/>
    </row>
    <row r="20969" spans="64:64">
      <c r="BL20969" s="69"/>
    </row>
    <row r="20970" spans="64:64">
      <c r="BL20970" s="69"/>
    </row>
    <row r="20971" spans="64:64">
      <c r="BL20971" s="69"/>
    </row>
    <row r="20972" spans="64:64">
      <c r="BL20972" s="69"/>
    </row>
    <row r="20973" spans="64:64">
      <c r="BL20973" s="69"/>
    </row>
    <row r="20974" spans="64:64">
      <c r="BL20974" s="69"/>
    </row>
    <row r="20975" spans="64:64">
      <c r="BL20975" s="69"/>
    </row>
    <row r="20976" spans="64:64">
      <c r="BL20976" s="69"/>
    </row>
    <row r="20977" spans="64:64">
      <c r="BL20977" s="69"/>
    </row>
    <row r="20978" spans="64:64">
      <c r="BL20978" s="69"/>
    </row>
    <row r="20979" spans="64:64">
      <c r="BL20979" s="69"/>
    </row>
    <row r="20980" spans="64:64">
      <c r="BL20980" s="69"/>
    </row>
    <row r="20981" spans="64:64">
      <c r="BL20981" s="69"/>
    </row>
    <row r="20982" spans="64:64">
      <c r="BL20982" s="69"/>
    </row>
    <row r="20983" spans="64:64">
      <c r="BL20983" s="69"/>
    </row>
    <row r="20984" spans="64:64">
      <c r="BL20984" s="69"/>
    </row>
    <row r="20985" spans="64:64">
      <c r="BL20985" s="69"/>
    </row>
    <row r="20986" spans="64:64">
      <c r="BL20986" s="69"/>
    </row>
    <row r="20987" spans="64:64">
      <c r="BL20987" s="69"/>
    </row>
    <row r="20988" spans="64:64">
      <c r="BL20988" s="69"/>
    </row>
    <row r="20989" spans="64:64">
      <c r="BL20989" s="69"/>
    </row>
    <row r="20990" spans="64:64">
      <c r="BL20990" s="69"/>
    </row>
    <row r="20991" spans="64:64">
      <c r="BL20991" s="69"/>
    </row>
    <row r="20992" spans="64:64">
      <c r="BL20992" s="69"/>
    </row>
    <row r="20993" spans="64:64">
      <c r="BL20993" s="69"/>
    </row>
    <row r="20994" spans="64:64">
      <c r="BL20994" s="69"/>
    </row>
    <row r="20995" spans="64:64">
      <c r="BL20995" s="69"/>
    </row>
    <row r="20996" spans="64:64">
      <c r="BL20996" s="69"/>
    </row>
    <row r="20997" spans="64:64">
      <c r="BL20997" s="69"/>
    </row>
    <row r="20998" spans="64:64">
      <c r="BL20998" s="69"/>
    </row>
    <row r="20999" spans="64:64">
      <c r="BL20999" s="69"/>
    </row>
    <row r="21000" spans="64:64">
      <c r="BL21000" s="69"/>
    </row>
    <row r="21001" spans="64:64">
      <c r="BL21001" s="69"/>
    </row>
    <row r="21002" spans="64:64">
      <c r="BL21002" s="69"/>
    </row>
    <row r="21003" spans="64:64">
      <c r="BL21003" s="69"/>
    </row>
    <row r="21004" spans="64:64">
      <c r="BL21004" s="69"/>
    </row>
    <row r="21005" spans="64:64">
      <c r="BL21005" s="69"/>
    </row>
    <row r="21006" spans="64:64">
      <c r="BL21006" s="69"/>
    </row>
    <row r="21007" spans="64:64">
      <c r="BL21007" s="69"/>
    </row>
    <row r="21008" spans="64:64">
      <c r="BL21008" s="69"/>
    </row>
    <row r="21009" spans="64:64">
      <c r="BL21009" s="69"/>
    </row>
    <row r="21010" spans="64:64">
      <c r="BL21010" s="69"/>
    </row>
    <row r="21011" spans="64:64">
      <c r="BL21011" s="69"/>
    </row>
    <row r="21012" spans="64:64">
      <c r="BL21012" s="69"/>
    </row>
    <row r="21013" spans="64:64">
      <c r="BL21013" s="69"/>
    </row>
    <row r="21014" spans="64:64">
      <c r="BL21014" s="69"/>
    </row>
    <row r="21015" spans="64:64">
      <c r="BL21015" s="69"/>
    </row>
    <row r="21016" spans="64:64">
      <c r="BL21016" s="69"/>
    </row>
    <row r="21017" spans="64:64">
      <c r="BL21017" s="69"/>
    </row>
    <row r="21018" spans="64:64">
      <c r="BL21018" s="69"/>
    </row>
    <row r="21019" spans="64:64">
      <c r="BL21019" s="69"/>
    </row>
    <row r="21020" spans="64:64">
      <c r="BL21020" s="69"/>
    </row>
    <row r="21021" spans="64:64">
      <c r="BL21021" s="69"/>
    </row>
    <row r="21022" spans="64:64">
      <c r="BL21022" s="69"/>
    </row>
    <row r="21023" spans="64:64">
      <c r="BL21023" s="69"/>
    </row>
    <row r="21024" spans="64:64">
      <c r="BL21024" s="69"/>
    </row>
    <row r="21025" spans="64:64">
      <c r="BL21025" s="69"/>
    </row>
    <row r="21026" spans="64:64">
      <c r="BL21026" s="69"/>
    </row>
    <row r="21027" spans="64:64">
      <c r="BL21027" s="69"/>
    </row>
    <row r="21028" spans="64:64">
      <c r="BL21028" s="69"/>
    </row>
    <row r="21029" spans="64:64">
      <c r="BL21029" s="69"/>
    </row>
    <row r="21030" spans="64:64">
      <c r="BL21030" s="69"/>
    </row>
    <row r="21031" spans="64:64">
      <c r="BL21031" s="69"/>
    </row>
    <row r="21032" spans="64:64">
      <c r="BL21032" s="69"/>
    </row>
    <row r="21033" spans="64:64">
      <c r="BL21033" s="69"/>
    </row>
    <row r="21034" spans="64:64">
      <c r="BL21034" s="69"/>
    </row>
    <row r="21035" spans="64:64">
      <c r="BL21035" s="69"/>
    </row>
    <row r="21036" spans="64:64">
      <c r="BL21036" s="69"/>
    </row>
    <row r="21037" spans="64:64">
      <c r="BL21037" s="69"/>
    </row>
    <row r="21038" spans="64:64">
      <c r="BL21038" s="69"/>
    </row>
    <row r="21039" spans="64:64">
      <c r="BL21039" s="69"/>
    </row>
    <row r="21040" spans="64:64">
      <c r="BL21040" s="69"/>
    </row>
    <row r="21041" spans="64:64">
      <c r="BL21041" s="69"/>
    </row>
    <row r="21042" spans="64:64">
      <c r="BL21042" s="69"/>
    </row>
    <row r="21043" spans="64:64">
      <c r="BL21043" s="69"/>
    </row>
    <row r="21044" spans="64:64">
      <c r="BL21044" s="69"/>
    </row>
    <row r="21045" spans="64:64">
      <c r="BL21045" s="69"/>
    </row>
    <row r="21046" spans="64:64">
      <c r="BL21046" s="69"/>
    </row>
    <row r="21047" spans="64:64">
      <c r="BL21047" s="69"/>
    </row>
    <row r="21048" spans="64:64">
      <c r="BL21048" s="69"/>
    </row>
    <row r="21049" spans="64:64">
      <c r="BL21049" s="69"/>
    </row>
    <row r="21050" spans="64:64">
      <c r="BL21050" s="69"/>
    </row>
    <row r="21051" spans="64:64">
      <c r="BL21051" s="69"/>
    </row>
    <row r="21052" spans="64:64">
      <c r="BL21052" s="69"/>
    </row>
    <row r="21053" spans="64:64">
      <c r="BL21053" s="69"/>
    </row>
    <row r="21054" spans="64:64">
      <c r="BL21054" s="69"/>
    </row>
    <row r="21055" spans="64:64">
      <c r="BL21055" s="69"/>
    </row>
    <row r="21056" spans="64:64">
      <c r="BL21056" s="69"/>
    </row>
    <row r="21057" spans="64:64">
      <c r="BL21057" s="69"/>
    </row>
    <row r="21058" spans="64:64">
      <c r="BL21058" s="69"/>
    </row>
    <row r="21059" spans="64:64">
      <c r="BL21059" s="69"/>
    </row>
    <row r="21060" spans="64:64">
      <c r="BL21060" s="69"/>
    </row>
    <row r="21061" spans="64:64">
      <c r="BL21061" s="69"/>
    </row>
    <row r="21062" spans="64:64">
      <c r="BL21062" s="69"/>
    </row>
    <row r="21063" spans="64:64">
      <c r="BL21063" s="69"/>
    </row>
    <row r="21064" spans="64:64">
      <c r="BL21064" s="69"/>
    </row>
    <row r="21065" spans="64:64">
      <c r="BL21065" s="69"/>
    </row>
    <row r="21066" spans="64:64">
      <c r="BL21066" s="69"/>
    </row>
    <row r="21067" spans="64:64">
      <c r="BL21067" s="69"/>
    </row>
    <row r="21068" spans="64:64">
      <c r="BL21068" s="69"/>
    </row>
    <row r="21069" spans="64:64">
      <c r="BL21069" s="69"/>
    </row>
    <row r="21070" spans="64:64">
      <c r="BL21070" s="69"/>
    </row>
    <row r="21071" spans="64:64">
      <c r="BL21071" s="69"/>
    </row>
    <row r="21072" spans="64:64">
      <c r="BL21072" s="69"/>
    </row>
    <row r="21073" spans="64:64">
      <c r="BL21073" s="69"/>
    </row>
    <row r="21074" spans="64:64">
      <c r="BL21074" s="69"/>
    </row>
    <row r="21075" spans="64:64">
      <c r="BL21075" s="69"/>
    </row>
    <row r="21076" spans="64:64">
      <c r="BL21076" s="69"/>
    </row>
    <row r="21077" spans="64:64">
      <c r="BL21077" s="69"/>
    </row>
    <row r="21078" spans="64:64">
      <c r="BL21078" s="69"/>
    </row>
    <row r="21079" spans="64:64">
      <c r="BL21079" s="69"/>
    </row>
    <row r="21080" spans="64:64">
      <c r="BL21080" s="69"/>
    </row>
    <row r="21081" spans="64:64">
      <c r="BL21081" s="69"/>
    </row>
    <row r="21082" spans="64:64">
      <c r="BL21082" s="69"/>
    </row>
    <row r="21083" spans="64:64">
      <c r="BL21083" s="69"/>
    </row>
    <row r="21084" spans="64:64">
      <c r="BL21084" s="69"/>
    </row>
    <row r="21085" spans="64:64">
      <c r="BL21085" s="69"/>
    </row>
    <row r="21086" spans="64:64">
      <c r="BL21086" s="69"/>
    </row>
    <row r="21087" spans="64:64">
      <c r="BL21087" s="69"/>
    </row>
    <row r="21088" spans="64:64">
      <c r="BL21088" s="69"/>
    </row>
    <row r="21089" spans="64:64">
      <c r="BL21089" s="69"/>
    </row>
    <row r="21090" spans="64:64">
      <c r="BL21090" s="69"/>
    </row>
    <row r="21091" spans="64:64">
      <c r="BL21091" s="69"/>
    </row>
    <row r="21092" spans="64:64">
      <c r="BL21092" s="69"/>
    </row>
    <row r="21093" spans="64:64">
      <c r="BL21093" s="69"/>
    </row>
    <row r="21094" spans="64:64">
      <c r="BL21094" s="69"/>
    </row>
    <row r="21095" spans="64:64">
      <c r="BL21095" s="69"/>
    </row>
    <row r="21096" spans="64:64">
      <c r="BL21096" s="69"/>
    </row>
    <row r="21097" spans="64:64">
      <c r="BL21097" s="69"/>
    </row>
    <row r="21098" spans="64:64">
      <c r="BL21098" s="69"/>
    </row>
    <row r="21099" spans="64:64">
      <c r="BL21099" s="69"/>
    </row>
    <row r="21100" spans="64:64">
      <c r="BL21100" s="69"/>
    </row>
    <row r="21101" spans="64:64">
      <c r="BL21101" s="69"/>
    </row>
    <row r="21102" spans="64:64">
      <c r="BL21102" s="69"/>
    </row>
    <row r="21103" spans="64:64">
      <c r="BL21103" s="69"/>
    </row>
    <row r="21104" spans="64:64">
      <c r="BL21104" s="69"/>
    </row>
    <row r="21105" spans="64:64">
      <c r="BL21105" s="69"/>
    </row>
    <row r="21106" spans="64:64">
      <c r="BL21106" s="69"/>
    </row>
    <row r="21107" spans="64:64">
      <c r="BL21107" s="69"/>
    </row>
    <row r="21108" spans="64:64">
      <c r="BL21108" s="69"/>
    </row>
    <row r="21109" spans="64:64">
      <c r="BL21109" s="69"/>
    </row>
    <row r="21110" spans="64:64">
      <c r="BL21110" s="69"/>
    </row>
    <row r="21111" spans="64:64">
      <c r="BL21111" s="69"/>
    </row>
    <row r="21112" spans="64:64">
      <c r="BL21112" s="69"/>
    </row>
    <row r="21113" spans="64:64">
      <c r="BL21113" s="69"/>
    </row>
    <row r="21114" spans="64:64">
      <c r="BL21114" s="69"/>
    </row>
    <row r="21115" spans="64:64">
      <c r="BL21115" s="69"/>
    </row>
    <row r="21116" spans="64:64">
      <c r="BL21116" s="69"/>
    </row>
    <row r="21117" spans="64:64">
      <c r="BL21117" s="69"/>
    </row>
    <row r="21118" spans="64:64">
      <c r="BL21118" s="69"/>
    </row>
    <row r="21119" spans="64:64">
      <c r="BL21119" s="69"/>
    </row>
    <row r="21120" spans="64:64">
      <c r="BL21120" s="69"/>
    </row>
    <row r="21121" spans="64:64">
      <c r="BL21121" s="69"/>
    </row>
    <row r="21122" spans="64:64">
      <c r="BL21122" s="69"/>
    </row>
    <row r="21123" spans="64:64">
      <c r="BL21123" s="69"/>
    </row>
    <row r="21124" spans="64:64">
      <c r="BL21124" s="69"/>
    </row>
    <row r="21125" spans="64:64">
      <c r="BL21125" s="69"/>
    </row>
    <row r="21126" spans="64:64">
      <c r="BL21126" s="69"/>
    </row>
    <row r="21127" spans="64:64">
      <c r="BL21127" s="69"/>
    </row>
    <row r="21128" spans="64:64">
      <c r="BL21128" s="69"/>
    </row>
    <row r="21129" spans="64:64">
      <c r="BL21129" s="69"/>
    </row>
    <row r="21130" spans="64:64">
      <c r="BL21130" s="69"/>
    </row>
    <row r="21131" spans="64:64">
      <c r="BL21131" s="69"/>
    </row>
    <row r="21132" spans="64:64">
      <c r="BL21132" s="69"/>
    </row>
    <row r="21133" spans="64:64">
      <c r="BL21133" s="69"/>
    </row>
    <row r="21134" spans="64:64">
      <c r="BL21134" s="69"/>
    </row>
    <row r="21135" spans="64:64">
      <c r="BL21135" s="69"/>
    </row>
    <row r="21136" spans="64:64">
      <c r="BL21136" s="69"/>
    </row>
    <row r="21137" spans="64:64">
      <c r="BL21137" s="69"/>
    </row>
    <row r="21138" spans="64:64">
      <c r="BL21138" s="69"/>
    </row>
    <row r="21139" spans="64:64">
      <c r="BL21139" s="69"/>
    </row>
    <row r="21140" spans="64:64">
      <c r="BL21140" s="69"/>
    </row>
    <row r="21141" spans="64:64">
      <c r="BL21141" s="69"/>
    </row>
    <row r="21142" spans="64:64">
      <c r="BL21142" s="69"/>
    </row>
    <row r="21143" spans="64:64">
      <c r="BL21143" s="69"/>
    </row>
    <row r="21144" spans="64:64">
      <c r="BL21144" s="69"/>
    </row>
    <row r="21145" spans="64:64">
      <c r="BL21145" s="69"/>
    </row>
    <row r="21146" spans="64:64">
      <c r="BL21146" s="69"/>
    </row>
    <row r="21147" spans="64:64">
      <c r="BL21147" s="69"/>
    </row>
    <row r="21148" spans="64:64">
      <c r="BL21148" s="69"/>
    </row>
    <row r="21149" spans="64:64">
      <c r="BL21149" s="69"/>
    </row>
    <row r="21150" spans="64:64">
      <c r="BL21150" s="69"/>
    </row>
    <row r="21151" spans="64:64">
      <c r="BL21151" s="69"/>
    </row>
    <row r="21152" spans="64:64">
      <c r="BL21152" s="69"/>
    </row>
    <row r="21153" spans="64:64">
      <c r="BL21153" s="69"/>
    </row>
    <row r="21154" spans="64:64">
      <c r="BL21154" s="69"/>
    </row>
    <row r="21155" spans="64:64">
      <c r="BL21155" s="69"/>
    </row>
    <row r="21156" spans="64:64">
      <c r="BL21156" s="69"/>
    </row>
    <row r="21157" spans="64:64">
      <c r="BL21157" s="69"/>
    </row>
    <row r="21158" spans="64:64">
      <c r="BL21158" s="69"/>
    </row>
    <row r="21159" spans="64:64">
      <c r="BL21159" s="69"/>
    </row>
    <row r="21160" spans="64:64">
      <c r="BL21160" s="69"/>
    </row>
    <row r="21161" spans="64:64">
      <c r="BL21161" s="69"/>
    </row>
    <row r="21162" spans="64:64">
      <c r="BL21162" s="69"/>
    </row>
    <row r="21163" spans="64:64">
      <c r="BL21163" s="69"/>
    </row>
    <row r="21164" spans="64:64">
      <c r="BL21164" s="69"/>
    </row>
    <row r="21165" spans="64:64">
      <c r="BL21165" s="69"/>
    </row>
    <row r="21166" spans="64:64">
      <c r="BL21166" s="69"/>
    </row>
    <row r="21167" spans="64:64">
      <c r="BL21167" s="69"/>
    </row>
    <row r="21168" spans="64:64">
      <c r="BL21168" s="69"/>
    </row>
    <row r="21169" spans="64:64">
      <c r="BL21169" s="69"/>
    </row>
    <row r="21170" spans="64:64">
      <c r="BL21170" s="69"/>
    </row>
    <row r="21171" spans="64:64">
      <c r="BL21171" s="69"/>
    </row>
    <row r="21172" spans="64:64">
      <c r="BL21172" s="69"/>
    </row>
    <row r="21173" spans="64:64">
      <c r="BL21173" s="69"/>
    </row>
    <row r="21174" spans="64:64">
      <c r="BL21174" s="69"/>
    </row>
    <row r="21175" spans="64:64">
      <c r="BL21175" s="69"/>
    </row>
    <row r="21176" spans="64:64">
      <c r="BL21176" s="69"/>
    </row>
    <row r="21177" spans="64:64">
      <c r="BL21177" s="69"/>
    </row>
    <row r="21178" spans="64:64">
      <c r="BL21178" s="69"/>
    </row>
    <row r="21179" spans="64:64">
      <c r="BL21179" s="69"/>
    </row>
    <row r="21180" spans="64:64">
      <c r="BL21180" s="69"/>
    </row>
    <row r="21181" spans="64:64">
      <c r="BL21181" s="69"/>
    </row>
    <row r="21182" spans="64:64">
      <c r="BL21182" s="69"/>
    </row>
    <row r="21183" spans="64:64">
      <c r="BL21183" s="69"/>
    </row>
    <row r="21184" spans="64:64">
      <c r="BL21184" s="69"/>
    </row>
    <row r="21185" spans="64:64">
      <c r="BL21185" s="69"/>
    </row>
    <row r="21186" spans="64:64">
      <c r="BL21186" s="69"/>
    </row>
    <row r="21187" spans="64:64">
      <c r="BL21187" s="69"/>
    </row>
    <row r="21188" spans="64:64">
      <c r="BL21188" s="69"/>
    </row>
    <row r="21189" spans="64:64">
      <c r="BL21189" s="69"/>
    </row>
    <row r="21190" spans="64:64">
      <c r="BL21190" s="69"/>
    </row>
    <row r="21191" spans="64:64">
      <c r="BL21191" s="69"/>
    </row>
    <row r="21192" spans="64:64">
      <c r="BL21192" s="69"/>
    </row>
    <row r="21193" spans="64:64">
      <c r="BL21193" s="69"/>
    </row>
    <row r="21194" spans="64:64">
      <c r="BL21194" s="69"/>
    </row>
    <row r="21195" spans="64:64">
      <c r="BL21195" s="69"/>
    </row>
    <row r="21196" spans="64:64">
      <c r="BL21196" s="69"/>
    </row>
    <row r="21197" spans="64:64">
      <c r="BL21197" s="69"/>
    </row>
    <row r="21198" spans="64:64">
      <c r="BL21198" s="69"/>
    </row>
    <row r="21199" spans="64:64">
      <c r="BL21199" s="69"/>
    </row>
    <row r="21200" spans="64:64">
      <c r="BL21200" s="69"/>
    </row>
    <row r="21201" spans="64:64">
      <c r="BL21201" s="69"/>
    </row>
    <row r="21202" spans="64:64">
      <c r="BL21202" s="69"/>
    </row>
    <row r="21203" spans="64:64">
      <c r="BL21203" s="69"/>
    </row>
    <row r="21204" spans="64:64">
      <c r="BL21204" s="69"/>
    </row>
    <row r="21205" spans="64:64">
      <c r="BL21205" s="69"/>
    </row>
    <row r="21206" spans="64:64">
      <c r="BL21206" s="69"/>
    </row>
    <row r="21207" spans="64:64">
      <c r="BL21207" s="69"/>
    </row>
    <row r="21208" spans="64:64">
      <c r="BL21208" s="69"/>
    </row>
    <row r="21209" spans="64:64">
      <c r="BL21209" s="69"/>
    </row>
    <row r="21210" spans="64:64">
      <c r="BL21210" s="69"/>
    </row>
    <row r="21211" spans="64:64">
      <c r="BL21211" s="69"/>
    </row>
    <row r="21212" spans="64:64">
      <c r="BL21212" s="69"/>
    </row>
    <row r="21213" spans="64:64">
      <c r="BL21213" s="69"/>
    </row>
    <row r="21214" spans="64:64">
      <c r="BL21214" s="69"/>
    </row>
    <row r="21215" spans="64:64">
      <c r="BL21215" s="69"/>
    </row>
    <row r="21216" spans="64:64">
      <c r="BL21216" s="69"/>
    </row>
    <row r="21217" spans="64:64">
      <c r="BL21217" s="69"/>
    </row>
    <row r="21218" spans="64:64">
      <c r="BL21218" s="69"/>
    </row>
    <row r="21219" spans="64:64">
      <c r="BL21219" s="69"/>
    </row>
    <row r="21220" spans="64:64">
      <c r="BL21220" s="69"/>
    </row>
    <row r="21221" spans="64:64">
      <c r="BL21221" s="69"/>
    </row>
    <row r="21222" spans="64:64">
      <c r="BL21222" s="69"/>
    </row>
    <row r="21223" spans="64:64">
      <c r="BL21223" s="69"/>
    </row>
    <row r="21224" spans="64:64">
      <c r="BL21224" s="69"/>
    </row>
    <row r="21225" spans="64:64">
      <c r="BL21225" s="69"/>
    </row>
    <row r="21226" spans="64:64">
      <c r="BL21226" s="69"/>
    </row>
    <row r="21227" spans="64:64">
      <c r="BL21227" s="69"/>
    </row>
    <row r="21228" spans="64:64">
      <c r="BL21228" s="69"/>
    </row>
    <row r="21229" spans="64:64">
      <c r="BL21229" s="69"/>
    </row>
    <row r="21230" spans="64:64">
      <c r="BL21230" s="69"/>
    </row>
    <row r="21231" spans="64:64">
      <c r="BL21231" s="69"/>
    </row>
    <row r="21232" spans="64:64">
      <c r="BL21232" s="69"/>
    </row>
    <row r="21233" spans="64:64">
      <c r="BL21233" s="69"/>
    </row>
    <row r="21234" spans="64:64">
      <c r="BL21234" s="69"/>
    </row>
    <row r="21235" spans="64:64">
      <c r="BL21235" s="69"/>
    </row>
    <row r="21236" spans="64:64">
      <c r="BL21236" s="69"/>
    </row>
    <row r="21237" spans="64:64">
      <c r="BL21237" s="69"/>
    </row>
    <row r="21238" spans="64:64">
      <c r="BL21238" s="69"/>
    </row>
    <row r="21239" spans="64:64">
      <c r="BL21239" s="69"/>
    </row>
    <row r="21240" spans="64:64">
      <c r="BL21240" s="69"/>
    </row>
    <row r="21241" spans="64:64">
      <c r="BL21241" s="69"/>
    </row>
    <row r="21242" spans="64:64">
      <c r="BL21242" s="69"/>
    </row>
    <row r="21243" spans="64:64">
      <c r="BL21243" s="69"/>
    </row>
    <row r="21244" spans="64:64">
      <c r="BL21244" s="69"/>
    </row>
    <row r="21245" spans="64:64">
      <c r="BL21245" s="69"/>
    </row>
    <row r="21246" spans="64:64">
      <c r="BL21246" s="69"/>
    </row>
    <row r="21247" spans="64:64">
      <c r="BL21247" s="69"/>
    </row>
    <row r="21248" spans="64:64">
      <c r="BL21248" s="69"/>
    </row>
    <row r="21249" spans="64:64">
      <c r="BL21249" s="69"/>
    </row>
    <row r="21250" spans="64:64">
      <c r="BL21250" s="69"/>
    </row>
    <row r="21251" spans="64:64">
      <c r="BL21251" s="69"/>
    </row>
    <row r="21252" spans="64:64">
      <c r="BL21252" s="69"/>
    </row>
    <row r="21253" spans="64:64">
      <c r="BL21253" s="69"/>
    </row>
    <row r="21254" spans="64:64">
      <c r="BL21254" s="69"/>
    </row>
    <row r="21255" spans="64:64">
      <c r="BL21255" s="69"/>
    </row>
    <row r="21256" spans="64:64">
      <c r="BL21256" s="69"/>
    </row>
    <row r="21257" spans="64:64">
      <c r="BL21257" s="69"/>
    </row>
    <row r="21258" spans="64:64">
      <c r="BL21258" s="69"/>
    </row>
    <row r="21259" spans="64:64">
      <c r="BL21259" s="69"/>
    </row>
    <row r="21260" spans="64:64">
      <c r="BL21260" s="69"/>
    </row>
    <row r="21261" spans="64:64">
      <c r="BL21261" s="69"/>
    </row>
    <row r="21262" spans="64:64">
      <c r="BL21262" s="69"/>
    </row>
    <row r="21263" spans="64:64">
      <c r="BL21263" s="69"/>
    </row>
    <row r="21264" spans="64:64">
      <c r="BL21264" s="69"/>
    </row>
    <row r="21265" spans="64:64">
      <c r="BL21265" s="69"/>
    </row>
    <row r="21266" spans="64:64">
      <c r="BL21266" s="69"/>
    </row>
    <row r="21267" spans="64:64">
      <c r="BL21267" s="69"/>
    </row>
    <row r="21268" spans="64:64">
      <c r="BL21268" s="69"/>
    </row>
    <row r="21269" spans="64:64">
      <c r="BL21269" s="69"/>
    </row>
    <row r="21270" spans="64:64">
      <c r="BL21270" s="69"/>
    </row>
    <row r="21271" spans="64:64">
      <c r="BL21271" s="69"/>
    </row>
    <row r="21272" spans="64:64">
      <c r="BL21272" s="69"/>
    </row>
    <row r="21273" spans="64:64">
      <c r="BL21273" s="69"/>
    </row>
    <row r="21274" spans="64:64">
      <c r="BL21274" s="69"/>
    </row>
    <row r="21275" spans="64:64">
      <c r="BL21275" s="69"/>
    </row>
    <row r="21276" spans="64:64">
      <c r="BL21276" s="69"/>
    </row>
    <row r="21277" spans="64:64">
      <c r="BL21277" s="69"/>
    </row>
    <row r="21278" spans="64:64">
      <c r="BL21278" s="69"/>
    </row>
    <row r="21279" spans="64:64">
      <c r="BL21279" s="69"/>
    </row>
    <row r="21280" spans="64:64">
      <c r="BL21280" s="69"/>
    </row>
    <row r="21281" spans="64:64">
      <c r="BL21281" s="69"/>
    </row>
    <row r="21282" spans="64:64">
      <c r="BL21282" s="69"/>
    </row>
    <row r="21283" spans="64:64">
      <c r="BL21283" s="69"/>
    </row>
    <row r="21284" spans="64:64">
      <c r="BL21284" s="69"/>
    </row>
    <row r="21285" spans="64:64">
      <c r="BL21285" s="69"/>
    </row>
    <row r="21286" spans="64:64">
      <c r="BL21286" s="69"/>
    </row>
    <row r="21287" spans="64:64">
      <c r="BL21287" s="69"/>
    </row>
    <row r="21288" spans="64:64">
      <c r="BL21288" s="69"/>
    </row>
    <row r="21289" spans="64:64">
      <c r="BL21289" s="69"/>
    </row>
    <row r="21290" spans="64:64">
      <c r="BL21290" s="69"/>
    </row>
    <row r="21291" spans="64:64">
      <c r="BL21291" s="69"/>
    </row>
    <row r="21292" spans="64:64">
      <c r="BL21292" s="69"/>
    </row>
    <row r="21293" spans="64:64">
      <c r="BL21293" s="69"/>
    </row>
    <row r="21294" spans="64:64">
      <c r="BL21294" s="69"/>
    </row>
    <row r="21295" spans="64:64">
      <c r="BL21295" s="69"/>
    </row>
    <row r="21296" spans="64:64">
      <c r="BL21296" s="69"/>
    </row>
    <row r="21297" spans="64:64">
      <c r="BL21297" s="69"/>
    </row>
    <row r="21298" spans="64:64">
      <c r="BL21298" s="69"/>
    </row>
    <row r="21299" spans="64:64">
      <c r="BL21299" s="69"/>
    </row>
    <row r="21300" spans="64:64">
      <c r="BL21300" s="69"/>
    </row>
    <row r="21301" spans="64:64">
      <c r="BL21301" s="69"/>
    </row>
    <row r="21302" spans="64:64">
      <c r="BL21302" s="69"/>
    </row>
    <row r="21303" spans="64:64">
      <c r="BL21303" s="69"/>
    </row>
    <row r="21304" spans="64:64">
      <c r="BL21304" s="69"/>
    </row>
    <row r="21305" spans="64:64">
      <c r="BL21305" s="69"/>
    </row>
    <row r="21306" spans="64:64">
      <c r="BL21306" s="69"/>
    </row>
    <row r="21307" spans="64:64">
      <c r="BL21307" s="69"/>
    </row>
    <row r="21308" spans="64:64">
      <c r="BL21308" s="69"/>
    </row>
    <row r="21309" spans="64:64">
      <c r="BL21309" s="69"/>
    </row>
    <row r="21310" spans="64:64">
      <c r="BL21310" s="69"/>
    </row>
    <row r="21311" spans="64:64">
      <c r="BL21311" s="69"/>
    </row>
    <row r="21312" spans="64:64">
      <c r="BL21312" s="69"/>
    </row>
    <row r="21313" spans="64:64">
      <c r="BL21313" s="69"/>
    </row>
    <row r="21314" spans="64:64">
      <c r="BL21314" s="69"/>
    </row>
    <row r="21315" spans="64:64">
      <c r="BL21315" s="69"/>
    </row>
    <row r="21316" spans="64:64">
      <c r="BL21316" s="69"/>
    </row>
    <row r="21317" spans="64:64">
      <c r="BL21317" s="69"/>
    </row>
    <row r="21318" spans="64:64">
      <c r="BL21318" s="69"/>
    </row>
    <row r="21319" spans="64:64">
      <c r="BL21319" s="69"/>
    </row>
    <row r="21320" spans="64:64">
      <c r="BL21320" s="69"/>
    </row>
    <row r="21321" spans="64:64">
      <c r="BL21321" s="69"/>
    </row>
    <row r="21322" spans="64:64">
      <c r="BL21322" s="69"/>
    </row>
    <row r="21323" spans="64:64">
      <c r="BL21323" s="69"/>
    </row>
    <row r="21324" spans="64:64">
      <c r="BL21324" s="69"/>
    </row>
    <row r="21325" spans="64:64">
      <c r="BL21325" s="69"/>
    </row>
    <row r="21326" spans="64:64">
      <c r="BL21326" s="69"/>
    </row>
    <row r="21327" spans="64:64">
      <c r="BL21327" s="69"/>
    </row>
    <row r="21328" spans="64:64">
      <c r="BL21328" s="69"/>
    </row>
    <row r="21329" spans="64:64">
      <c r="BL21329" s="69"/>
    </row>
    <row r="21330" spans="64:64">
      <c r="BL21330" s="69"/>
    </row>
    <row r="21331" spans="64:64">
      <c r="BL21331" s="69"/>
    </row>
    <row r="21332" spans="64:64">
      <c r="BL21332" s="69"/>
    </row>
    <row r="21333" spans="64:64">
      <c r="BL21333" s="69"/>
    </row>
    <row r="21334" spans="64:64">
      <c r="BL21334" s="69"/>
    </row>
    <row r="21335" spans="64:64">
      <c r="BL21335" s="69"/>
    </row>
    <row r="21336" spans="64:64">
      <c r="BL21336" s="69"/>
    </row>
    <row r="21337" spans="64:64">
      <c r="BL21337" s="69"/>
    </row>
    <row r="21338" spans="64:64">
      <c r="BL21338" s="69"/>
    </row>
    <row r="21339" spans="64:64">
      <c r="BL21339" s="69"/>
    </row>
    <row r="21340" spans="64:64">
      <c r="BL21340" s="69"/>
    </row>
    <row r="21341" spans="64:64">
      <c r="BL21341" s="69"/>
    </row>
    <row r="21342" spans="64:64">
      <c r="BL21342" s="69"/>
    </row>
    <row r="21343" spans="64:64">
      <c r="BL21343" s="69"/>
    </row>
    <row r="21344" spans="64:64">
      <c r="BL21344" s="69"/>
    </row>
    <row r="21345" spans="64:64">
      <c r="BL21345" s="69"/>
    </row>
    <row r="21346" spans="64:64">
      <c r="BL21346" s="69"/>
    </row>
    <row r="21347" spans="64:64">
      <c r="BL21347" s="69"/>
    </row>
    <row r="21348" spans="64:64">
      <c r="BL21348" s="69"/>
    </row>
    <row r="21349" spans="64:64">
      <c r="BL21349" s="69"/>
    </row>
    <row r="21350" spans="64:64">
      <c r="BL21350" s="69"/>
    </row>
    <row r="21351" spans="64:64">
      <c r="BL21351" s="69"/>
    </row>
    <row r="21352" spans="64:64">
      <c r="BL21352" s="69"/>
    </row>
    <row r="21353" spans="64:64">
      <c r="BL21353" s="69"/>
    </row>
    <row r="21354" spans="64:64">
      <c r="BL21354" s="69"/>
    </row>
    <row r="21355" spans="64:64">
      <c r="BL21355" s="69"/>
    </row>
    <row r="21356" spans="64:64">
      <c r="BL21356" s="69"/>
    </row>
    <row r="21357" spans="64:64">
      <c r="BL21357" s="69"/>
    </row>
    <row r="21358" spans="64:64">
      <c r="BL21358" s="69"/>
    </row>
    <row r="21359" spans="64:64">
      <c r="BL21359" s="69"/>
    </row>
    <row r="21360" spans="64:64">
      <c r="BL21360" s="69"/>
    </row>
    <row r="21361" spans="64:64">
      <c r="BL21361" s="69"/>
    </row>
    <row r="21362" spans="64:64">
      <c r="BL21362" s="69"/>
    </row>
    <row r="21363" spans="64:64">
      <c r="BL21363" s="69"/>
    </row>
    <row r="21364" spans="64:64">
      <c r="BL21364" s="69"/>
    </row>
    <row r="21365" spans="64:64">
      <c r="BL21365" s="69"/>
    </row>
    <row r="21366" spans="64:64">
      <c r="BL21366" s="69"/>
    </row>
    <row r="21367" spans="64:64">
      <c r="BL21367" s="69"/>
    </row>
    <row r="21368" spans="64:64">
      <c r="BL21368" s="69"/>
    </row>
    <row r="21369" spans="64:64">
      <c r="BL21369" s="69"/>
    </row>
    <row r="21370" spans="64:64">
      <c r="BL21370" s="69"/>
    </row>
    <row r="21371" spans="64:64">
      <c r="BL21371" s="69"/>
    </row>
    <row r="21372" spans="64:64">
      <c r="BL21372" s="69"/>
    </row>
    <row r="21373" spans="64:64">
      <c r="BL21373" s="69"/>
    </row>
    <row r="21374" spans="64:64">
      <c r="BL21374" s="69"/>
    </row>
    <row r="21375" spans="64:64">
      <c r="BL21375" s="69"/>
    </row>
    <row r="21376" spans="64:64">
      <c r="BL21376" s="69"/>
    </row>
    <row r="21377" spans="64:64">
      <c r="BL21377" s="69"/>
    </row>
    <row r="21378" spans="64:64">
      <c r="BL21378" s="69"/>
    </row>
    <row r="21379" spans="64:64">
      <c r="BL21379" s="69"/>
    </row>
    <row r="21380" spans="64:64">
      <c r="BL21380" s="69"/>
    </row>
    <row r="21381" spans="64:64">
      <c r="BL21381" s="69"/>
    </row>
    <row r="21382" spans="64:64">
      <c r="BL21382" s="69"/>
    </row>
    <row r="21383" spans="64:64">
      <c r="BL21383" s="69"/>
    </row>
    <row r="21384" spans="64:64">
      <c r="BL21384" s="69"/>
    </row>
    <row r="21385" spans="64:64">
      <c r="BL21385" s="69"/>
    </row>
    <row r="21386" spans="64:64">
      <c r="BL21386" s="69"/>
    </row>
    <row r="21387" spans="64:64">
      <c r="BL21387" s="69"/>
    </row>
    <row r="21388" spans="64:64">
      <c r="BL21388" s="69"/>
    </row>
    <row r="21389" spans="64:64">
      <c r="BL21389" s="69"/>
    </row>
    <row r="21390" spans="64:64">
      <c r="BL21390" s="69"/>
    </row>
    <row r="21391" spans="64:64">
      <c r="BL21391" s="69"/>
    </row>
    <row r="21392" spans="64:64">
      <c r="BL21392" s="69"/>
    </row>
    <row r="21393" spans="64:64">
      <c r="BL21393" s="69"/>
    </row>
    <row r="21394" spans="64:64">
      <c r="BL21394" s="69"/>
    </row>
    <row r="21395" spans="64:64">
      <c r="BL21395" s="69"/>
    </row>
    <row r="21396" spans="64:64">
      <c r="BL21396" s="69"/>
    </row>
    <row r="21397" spans="64:64">
      <c r="BL21397" s="69"/>
    </row>
    <row r="21398" spans="64:64">
      <c r="BL21398" s="69"/>
    </row>
    <row r="21399" spans="64:64">
      <c r="BL21399" s="69"/>
    </row>
    <row r="21400" spans="64:64">
      <c r="BL21400" s="69"/>
    </row>
    <row r="21401" spans="64:64">
      <c r="BL21401" s="69"/>
    </row>
    <row r="21402" spans="64:64">
      <c r="BL21402" s="69"/>
    </row>
    <row r="21403" spans="64:64">
      <c r="BL21403" s="69"/>
    </row>
    <row r="21404" spans="64:64">
      <c r="BL21404" s="69"/>
    </row>
    <row r="21405" spans="64:64">
      <c r="BL21405" s="69"/>
    </row>
    <row r="21406" spans="64:64">
      <c r="BL21406" s="69"/>
    </row>
    <row r="21407" spans="64:64">
      <c r="BL21407" s="69"/>
    </row>
    <row r="21408" spans="64:64">
      <c r="BL21408" s="69"/>
    </row>
    <row r="21409" spans="64:64">
      <c r="BL21409" s="69"/>
    </row>
    <row r="21410" spans="64:64">
      <c r="BL21410" s="69"/>
    </row>
    <row r="21411" spans="64:64">
      <c r="BL21411" s="69"/>
    </row>
    <row r="21412" spans="64:64">
      <c r="BL21412" s="69"/>
    </row>
    <row r="21413" spans="64:64">
      <c r="BL21413" s="69"/>
    </row>
    <row r="21414" spans="64:64">
      <c r="BL21414" s="69"/>
    </row>
    <row r="21415" spans="64:64">
      <c r="BL21415" s="69"/>
    </row>
    <row r="21416" spans="64:64">
      <c r="BL21416" s="69"/>
    </row>
    <row r="21417" spans="64:64">
      <c r="BL21417" s="69"/>
    </row>
    <row r="21418" spans="64:64">
      <c r="BL21418" s="69"/>
    </row>
    <row r="21419" spans="64:64">
      <c r="BL21419" s="69"/>
    </row>
    <row r="21420" spans="64:64">
      <c r="BL21420" s="69"/>
    </row>
    <row r="21421" spans="64:64">
      <c r="BL21421" s="69"/>
    </row>
    <row r="21422" spans="64:64">
      <c r="BL21422" s="69"/>
    </row>
    <row r="21423" spans="64:64">
      <c r="BL21423" s="69"/>
    </row>
    <row r="21424" spans="64:64">
      <c r="BL21424" s="69"/>
    </row>
    <row r="21425" spans="64:64">
      <c r="BL21425" s="69"/>
    </row>
    <row r="21426" spans="64:64">
      <c r="BL21426" s="69"/>
    </row>
    <row r="21427" spans="64:64">
      <c r="BL21427" s="69"/>
    </row>
    <row r="21428" spans="64:64">
      <c r="BL21428" s="69"/>
    </row>
    <row r="21429" spans="64:64">
      <c r="BL21429" s="69"/>
    </row>
    <row r="21430" spans="64:64">
      <c r="BL21430" s="69"/>
    </row>
    <row r="21431" spans="64:64">
      <c r="BL21431" s="69"/>
    </row>
    <row r="21432" spans="64:64">
      <c r="BL21432" s="69"/>
    </row>
    <row r="21433" spans="64:64">
      <c r="BL21433" s="69"/>
    </row>
    <row r="21434" spans="64:64">
      <c r="BL21434" s="69"/>
    </row>
    <row r="21435" spans="64:64">
      <c r="BL21435" s="69"/>
    </row>
    <row r="21436" spans="64:64">
      <c r="BL21436" s="69"/>
    </row>
    <row r="21437" spans="64:64">
      <c r="BL21437" s="69"/>
    </row>
    <row r="21438" spans="64:64">
      <c r="BL21438" s="69"/>
    </row>
    <row r="21439" spans="64:64">
      <c r="BL21439" s="69"/>
    </row>
    <row r="21440" spans="64:64">
      <c r="BL21440" s="69"/>
    </row>
    <row r="21441" spans="64:64">
      <c r="BL21441" s="69"/>
    </row>
    <row r="21442" spans="64:64">
      <c r="BL21442" s="69"/>
    </row>
    <row r="21443" spans="64:64">
      <c r="BL21443" s="69"/>
    </row>
    <row r="21444" spans="64:64">
      <c r="BL21444" s="69"/>
    </row>
    <row r="21445" spans="64:64">
      <c r="BL21445" s="69"/>
    </row>
    <row r="21446" spans="64:64">
      <c r="BL21446" s="69"/>
    </row>
    <row r="21447" spans="64:64">
      <c r="BL21447" s="69"/>
    </row>
    <row r="21448" spans="64:64">
      <c r="BL21448" s="69"/>
    </row>
    <row r="21449" spans="64:64">
      <c r="BL21449" s="69"/>
    </row>
    <row r="21450" spans="64:64">
      <c r="BL21450" s="69"/>
    </row>
    <row r="21451" spans="64:64">
      <c r="BL21451" s="69"/>
    </row>
    <row r="21452" spans="64:64">
      <c r="BL21452" s="69"/>
    </row>
    <row r="21453" spans="64:64">
      <c r="BL21453" s="69"/>
    </row>
    <row r="21454" spans="64:64">
      <c r="BL21454" s="69"/>
    </row>
    <row r="21455" spans="64:64">
      <c r="BL21455" s="69"/>
    </row>
    <row r="21456" spans="64:64">
      <c r="BL21456" s="69"/>
    </row>
    <row r="21457" spans="64:64">
      <c r="BL21457" s="69"/>
    </row>
    <row r="21458" spans="64:64">
      <c r="BL21458" s="69"/>
    </row>
    <row r="21459" spans="64:64">
      <c r="BL21459" s="69"/>
    </row>
    <row r="21460" spans="64:64">
      <c r="BL21460" s="69"/>
    </row>
    <row r="21461" spans="64:64">
      <c r="BL21461" s="69"/>
    </row>
    <row r="21462" spans="64:64">
      <c r="BL21462" s="69"/>
    </row>
    <row r="21463" spans="64:64">
      <c r="BL21463" s="69"/>
    </row>
    <row r="21464" spans="64:64">
      <c r="BL21464" s="69"/>
    </row>
    <row r="21465" spans="64:64">
      <c r="BL21465" s="69"/>
    </row>
    <row r="21466" spans="64:64">
      <c r="BL21466" s="69"/>
    </row>
    <row r="21467" spans="64:64">
      <c r="BL21467" s="69"/>
    </row>
    <row r="21468" spans="64:64">
      <c r="BL21468" s="69"/>
    </row>
    <row r="21469" spans="64:64">
      <c r="BL21469" s="69"/>
    </row>
    <row r="21470" spans="64:64">
      <c r="BL21470" s="69"/>
    </row>
    <row r="21471" spans="64:64">
      <c r="BL21471" s="69"/>
    </row>
    <row r="21472" spans="64:64">
      <c r="BL21472" s="69"/>
    </row>
    <row r="21473" spans="64:64">
      <c r="BL21473" s="69"/>
    </row>
    <row r="21474" spans="64:64">
      <c r="BL21474" s="69"/>
    </row>
    <row r="21475" spans="64:64">
      <c r="BL21475" s="69"/>
    </row>
    <row r="21476" spans="64:64">
      <c r="BL21476" s="69"/>
    </row>
    <row r="21477" spans="64:64">
      <c r="BL21477" s="69"/>
    </row>
    <row r="21478" spans="64:64">
      <c r="BL21478" s="69"/>
    </row>
    <row r="21479" spans="64:64">
      <c r="BL21479" s="69"/>
    </row>
    <row r="21480" spans="64:64">
      <c r="BL21480" s="69"/>
    </row>
    <row r="21481" spans="64:64">
      <c r="BL21481" s="69"/>
    </row>
    <row r="21482" spans="64:64">
      <c r="BL21482" s="69"/>
    </row>
    <row r="21483" spans="64:64">
      <c r="BL21483" s="69"/>
    </row>
    <row r="21484" spans="64:64">
      <c r="BL21484" s="69"/>
    </row>
    <row r="21485" spans="64:64">
      <c r="BL21485" s="69"/>
    </row>
    <row r="21486" spans="64:64">
      <c r="BL21486" s="69"/>
    </row>
    <row r="21487" spans="64:64">
      <c r="BL21487" s="69"/>
    </row>
    <row r="21488" spans="64:64">
      <c r="BL21488" s="69"/>
    </row>
    <row r="21489" spans="64:64">
      <c r="BL21489" s="69"/>
    </row>
    <row r="21490" spans="64:64">
      <c r="BL21490" s="69"/>
    </row>
    <row r="21491" spans="64:64">
      <c r="BL21491" s="69"/>
    </row>
    <row r="21492" spans="64:64">
      <c r="BL21492" s="69"/>
    </row>
    <row r="21493" spans="64:64">
      <c r="BL21493" s="69"/>
    </row>
    <row r="21494" spans="64:64">
      <c r="BL21494" s="69"/>
    </row>
    <row r="21495" spans="64:64">
      <c r="BL21495" s="69"/>
    </row>
    <row r="21496" spans="64:64">
      <c r="BL21496" s="69"/>
    </row>
    <row r="21497" spans="64:64">
      <c r="BL21497" s="69"/>
    </row>
    <row r="21498" spans="64:64">
      <c r="BL21498" s="69"/>
    </row>
    <row r="21499" spans="64:64">
      <c r="BL21499" s="69"/>
    </row>
    <row r="21500" spans="64:64">
      <c r="BL21500" s="69"/>
    </row>
    <row r="21501" spans="64:64">
      <c r="BL21501" s="69"/>
    </row>
    <row r="21502" spans="64:64">
      <c r="BL21502" s="69"/>
    </row>
    <row r="21503" spans="64:64">
      <c r="BL21503" s="69"/>
    </row>
    <row r="21504" spans="64:64">
      <c r="BL21504" s="69"/>
    </row>
    <row r="21505" spans="64:64">
      <c r="BL21505" s="69"/>
    </row>
    <row r="21506" spans="64:64">
      <c r="BL21506" s="69"/>
    </row>
    <row r="21507" spans="64:64">
      <c r="BL21507" s="69"/>
    </row>
    <row r="21508" spans="64:64">
      <c r="BL21508" s="69"/>
    </row>
    <row r="21509" spans="64:64">
      <c r="BL21509" s="69"/>
    </row>
    <row r="21510" spans="64:64">
      <c r="BL21510" s="69"/>
    </row>
    <row r="21511" spans="64:64">
      <c r="BL21511" s="69"/>
    </row>
    <row r="21512" spans="64:64">
      <c r="BL21512" s="69"/>
    </row>
    <row r="21513" spans="64:64">
      <c r="BL21513" s="69"/>
    </row>
    <row r="21514" spans="64:64">
      <c r="BL21514" s="69"/>
    </row>
    <row r="21515" spans="64:64">
      <c r="BL21515" s="69"/>
    </row>
    <row r="21516" spans="64:64">
      <c r="BL21516" s="69"/>
    </row>
    <row r="21517" spans="64:64">
      <c r="BL21517" s="69"/>
    </row>
    <row r="21518" spans="64:64">
      <c r="BL21518" s="69"/>
    </row>
    <row r="21519" spans="64:64">
      <c r="BL21519" s="69"/>
    </row>
    <row r="21520" spans="64:64">
      <c r="BL21520" s="69"/>
    </row>
    <row r="21521" spans="64:64">
      <c r="BL21521" s="69"/>
    </row>
    <row r="21522" spans="64:64">
      <c r="BL21522" s="69"/>
    </row>
    <row r="21523" spans="64:64">
      <c r="BL21523" s="69"/>
    </row>
    <row r="21524" spans="64:64">
      <c r="BL21524" s="69"/>
    </row>
    <row r="21525" spans="64:64">
      <c r="BL21525" s="69"/>
    </row>
    <row r="21526" spans="64:64">
      <c r="BL21526" s="69"/>
    </row>
    <row r="21527" spans="64:64">
      <c r="BL21527" s="69"/>
    </row>
    <row r="21528" spans="64:64">
      <c r="BL21528" s="69"/>
    </row>
    <row r="21529" spans="64:64">
      <c r="BL21529" s="69"/>
    </row>
    <row r="21530" spans="64:64">
      <c r="BL21530" s="69"/>
    </row>
    <row r="21531" spans="64:64">
      <c r="BL21531" s="69"/>
    </row>
    <row r="21532" spans="64:64">
      <c r="BL21532" s="69"/>
    </row>
    <row r="21533" spans="64:64">
      <c r="BL21533" s="69"/>
    </row>
    <row r="21534" spans="64:64">
      <c r="BL21534" s="69"/>
    </row>
    <row r="21535" spans="64:64">
      <c r="BL21535" s="69"/>
    </row>
    <row r="21536" spans="64:64">
      <c r="BL21536" s="69"/>
    </row>
    <row r="21537" spans="64:64">
      <c r="BL21537" s="69"/>
    </row>
    <row r="21538" spans="64:64">
      <c r="BL21538" s="69"/>
    </row>
    <row r="21539" spans="64:64">
      <c r="BL21539" s="69"/>
    </row>
    <row r="21540" spans="64:64">
      <c r="BL21540" s="69"/>
    </row>
    <row r="21541" spans="64:64">
      <c r="BL21541" s="69"/>
    </row>
    <row r="21542" spans="64:64">
      <c r="BL21542" s="69"/>
    </row>
    <row r="21543" spans="64:64">
      <c r="BL21543" s="69"/>
    </row>
    <row r="21544" spans="64:64">
      <c r="BL21544" s="69"/>
    </row>
    <row r="21545" spans="64:64">
      <c r="BL21545" s="69"/>
    </row>
    <row r="21546" spans="64:64">
      <c r="BL21546" s="69"/>
    </row>
    <row r="21547" spans="64:64">
      <c r="BL21547" s="69"/>
    </row>
    <row r="21548" spans="64:64">
      <c r="BL21548" s="69"/>
    </row>
    <row r="21549" spans="64:64">
      <c r="BL21549" s="69"/>
    </row>
    <row r="21550" spans="64:64">
      <c r="BL21550" s="69"/>
    </row>
    <row r="21551" spans="64:64">
      <c r="BL21551" s="69"/>
    </row>
    <row r="21552" spans="64:64">
      <c r="BL21552" s="69"/>
    </row>
    <row r="21553" spans="64:64">
      <c r="BL21553" s="69"/>
    </row>
    <row r="21554" spans="64:64">
      <c r="BL21554" s="69"/>
    </row>
    <row r="21555" spans="64:64">
      <c r="BL21555" s="69"/>
    </row>
    <row r="21556" spans="64:64">
      <c r="BL21556" s="69"/>
    </row>
    <row r="21557" spans="64:64">
      <c r="BL21557" s="69"/>
    </row>
    <row r="21558" spans="64:64">
      <c r="BL21558" s="69"/>
    </row>
    <row r="21559" spans="64:64">
      <c r="BL21559" s="69"/>
    </row>
    <row r="21560" spans="64:64">
      <c r="BL21560" s="69"/>
    </row>
    <row r="21561" spans="64:64">
      <c r="BL21561" s="69"/>
    </row>
    <row r="21562" spans="64:64">
      <c r="BL21562" s="69"/>
    </row>
    <row r="21563" spans="64:64">
      <c r="BL21563" s="69"/>
    </row>
    <row r="21564" spans="64:64">
      <c r="BL21564" s="69"/>
    </row>
    <row r="21565" spans="64:64">
      <c r="BL21565" s="69"/>
    </row>
    <row r="21566" spans="64:64">
      <c r="BL21566" s="69"/>
    </row>
    <row r="21567" spans="64:64">
      <c r="BL21567" s="69"/>
    </row>
    <row r="21568" spans="64:64">
      <c r="BL21568" s="69"/>
    </row>
    <row r="21569" spans="64:64">
      <c r="BL21569" s="69"/>
    </row>
    <row r="21570" spans="64:64">
      <c r="BL21570" s="69"/>
    </row>
    <row r="21571" spans="64:64">
      <c r="BL21571" s="69"/>
    </row>
    <row r="21572" spans="64:64">
      <c r="BL21572" s="69"/>
    </row>
    <row r="21573" spans="64:64">
      <c r="BL21573" s="69"/>
    </row>
    <row r="21574" spans="64:64">
      <c r="BL21574" s="69"/>
    </row>
    <row r="21575" spans="64:64">
      <c r="BL21575" s="69"/>
    </row>
    <row r="21576" spans="64:64">
      <c r="BL21576" s="69"/>
    </row>
    <row r="21577" spans="64:64">
      <c r="BL21577" s="69"/>
    </row>
    <row r="21578" spans="64:64">
      <c r="BL21578" s="69"/>
    </row>
    <row r="21579" spans="64:64">
      <c r="BL21579" s="69"/>
    </row>
    <row r="21580" spans="64:64">
      <c r="BL21580" s="69"/>
    </row>
    <row r="21581" spans="64:64">
      <c r="BL21581" s="69"/>
    </row>
    <row r="21582" spans="64:64">
      <c r="BL21582" s="69"/>
    </row>
    <row r="21583" spans="64:64">
      <c r="BL21583" s="69"/>
    </row>
    <row r="21584" spans="64:64">
      <c r="BL21584" s="69"/>
    </row>
    <row r="21585" spans="64:64">
      <c r="BL21585" s="69"/>
    </row>
    <row r="21586" spans="64:64">
      <c r="BL21586" s="69"/>
    </row>
    <row r="21587" spans="64:64">
      <c r="BL21587" s="69"/>
    </row>
    <row r="21588" spans="64:64">
      <c r="BL21588" s="69"/>
    </row>
    <row r="21589" spans="64:64">
      <c r="BL21589" s="69"/>
    </row>
    <row r="21590" spans="64:64">
      <c r="BL21590" s="69"/>
    </row>
    <row r="21591" spans="64:64">
      <c r="BL21591" s="69"/>
    </row>
    <row r="21592" spans="64:64">
      <c r="BL21592" s="69"/>
    </row>
    <row r="21593" spans="64:64">
      <c r="BL21593" s="69"/>
    </row>
    <row r="21594" spans="64:64">
      <c r="BL21594" s="69"/>
    </row>
    <row r="21595" spans="64:64">
      <c r="BL21595" s="69"/>
    </row>
    <row r="21596" spans="64:64">
      <c r="BL21596" s="69"/>
    </row>
    <row r="21597" spans="64:64">
      <c r="BL21597" s="69"/>
    </row>
    <row r="21598" spans="64:64">
      <c r="BL21598" s="69"/>
    </row>
    <row r="21599" spans="64:64">
      <c r="BL21599" s="69"/>
    </row>
    <row r="21600" spans="64:64">
      <c r="BL21600" s="69"/>
    </row>
    <row r="21601" spans="64:64">
      <c r="BL21601" s="69"/>
    </row>
    <row r="21602" spans="64:64">
      <c r="BL21602" s="69"/>
    </row>
    <row r="21603" spans="64:64">
      <c r="BL21603" s="69"/>
    </row>
    <row r="21604" spans="64:64">
      <c r="BL21604" s="69"/>
    </row>
    <row r="21605" spans="64:64">
      <c r="BL21605" s="69"/>
    </row>
    <row r="21606" spans="64:64">
      <c r="BL21606" s="69"/>
    </row>
    <row r="21607" spans="64:64">
      <c r="BL21607" s="69"/>
    </row>
    <row r="21608" spans="64:64">
      <c r="BL21608" s="69"/>
    </row>
    <row r="21609" spans="64:64">
      <c r="BL21609" s="69"/>
    </row>
    <row r="21610" spans="64:64">
      <c r="BL21610" s="69"/>
    </row>
    <row r="21611" spans="64:64">
      <c r="BL21611" s="69"/>
    </row>
    <row r="21612" spans="64:64">
      <c r="BL21612" s="69"/>
    </row>
    <row r="21613" spans="64:64">
      <c r="BL21613" s="69"/>
    </row>
    <row r="21614" spans="64:64">
      <c r="BL21614" s="69"/>
    </row>
    <row r="21615" spans="64:64">
      <c r="BL21615" s="69"/>
    </row>
    <row r="21616" spans="64:64">
      <c r="BL21616" s="69"/>
    </row>
    <row r="21617" spans="64:64">
      <c r="BL21617" s="69"/>
    </row>
    <row r="21618" spans="64:64">
      <c r="BL21618" s="69"/>
    </row>
    <row r="21619" spans="64:64">
      <c r="BL21619" s="69"/>
    </row>
    <row r="21620" spans="64:64">
      <c r="BL21620" s="69"/>
    </row>
    <row r="21621" spans="64:64">
      <c r="BL21621" s="69"/>
    </row>
    <row r="21622" spans="64:64">
      <c r="BL21622" s="69"/>
    </row>
    <row r="21623" spans="64:64">
      <c r="BL21623" s="69"/>
    </row>
    <row r="21624" spans="64:64">
      <c r="BL21624" s="69"/>
    </row>
    <row r="21625" spans="64:64">
      <c r="BL21625" s="69"/>
    </row>
    <row r="21626" spans="64:64">
      <c r="BL21626" s="69"/>
    </row>
    <row r="21627" spans="64:64">
      <c r="BL21627" s="69"/>
    </row>
    <row r="21628" spans="64:64">
      <c r="BL21628" s="69"/>
    </row>
    <row r="21629" spans="64:64">
      <c r="BL21629" s="69"/>
    </row>
    <row r="21630" spans="64:64">
      <c r="BL21630" s="69"/>
    </row>
    <row r="21631" spans="64:64">
      <c r="BL21631" s="69"/>
    </row>
    <row r="21632" spans="64:64">
      <c r="BL21632" s="69"/>
    </row>
    <row r="21633" spans="64:64">
      <c r="BL21633" s="69"/>
    </row>
    <row r="21634" spans="64:64">
      <c r="BL21634" s="69"/>
    </row>
    <row r="21635" spans="64:64">
      <c r="BL21635" s="69"/>
    </row>
    <row r="21636" spans="64:64">
      <c r="BL21636" s="69"/>
    </row>
    <row r="21637" spans="64:64">
      <c r="BL21637" s="69"/>
    </row>
    <row r="21638" spans="64:64">
      <c r="BL21638" s="69"/>
    </row>
    <row r="21639" spans="64:64">
      <c r="BL21639" s="69"/>
    </row>
    <row r="21640" spans="64:64">
      <c r="BL21640" s="69"/>
    </row>
    <row r="21641" spans="64:64">
      <c r="BL21641" s="69"/>
    </row>
    <row r="21642" spans="64:64">
      <c r="BL21642" s="69"/>
    </row>
    <row r="21643" spans="64:64">
      <c r="BL21643" s="69"/>
    </row>
    <row r="21644" spans="64:64">
      <c r="BL21644" s="69"/>
    </row>
    <row r="21645" spans="64:64">
      <c r="BL21645" s="69"/>
    </row>
    <row r="21646" spans="64:64">
      <c r="BL21646" s="69"/>
    </row>
    <row r="21647" spans="64:64">
      <c r="BL21647" s="69"/>
    </row>
    <row r="21648" spans="64:64">
      <c r="BL21648" s="69"/>
    </row>
    <row r="21649" spans="64:64">
      <c r="BL21649" s="69"/>
    </row>
    <row r="21650" spans="64:64">
      <c r="BL21650" s="69"/>
    </row>
    <row r="21651" spans="64:64">
      <c r="BL21651" s="69"/>
    </row>
    <row r="21652" spans="64:64">
      <c r="BL21652" s="69"/>
    </row>
    <row r="21653" spans="64:64">
      <c r="BL21653" s="69"/>
    </row>
    <row r="21654" spans="64:64">
      <c r="BL21654" s="69"/>
    </row>
    <row r="21655" spans="64:64">
      <c r="BL21655" s="69"/>
    </row>
    <row r="21656" spans="64:64">
      <c r="BL21656" s="69"/>
    </row>
    <row r="21657" spans="64:64">
      <c r="BL21657" s="69"/>
    </row>
    <row r="21658" spans="64:64">
      <c r="BL21658" s="69"/>
    </row>
    <row r="21659" spans="64:64">
      <c r="BL21659" s="69"/>
    </row>
    <row r="21660" spans="64:64">
      <c r="BL21660" s="69"/>
    </row>
    <row r="21661" spans="64:64">
      <c r="BL21661" s="69"/>
    </row>
    <row r="21662" spans="64:64">
      <c r="BL21662" s="69"/>
    </row>
    <row r="21663" spans="64:64">
      <c r="BL21663" s="69"/>
    </row>
    <row r="21664" spans="64:64">
      <c r="BL21664" s="69"/>
    </row>
    <row r="21665" spans="64:64">
      <c r="BL21665" s="69"/>
    </row>
    <row r="21666" spans="64:64">
      <c r="BL21666" s="69"/>
    </row>
    <row r="21667" spans="64:64">
      <c r="BL21667" s="69"/>
    </row>
    <row r="21668" spans="64:64">
      <c r="BL21668" s="69"/>
    </row>
    <row r="21669" spans="64:64">
      <c r="BL21669" s="69"/>
    </row>
    <row r="21670" spans="64:64">
      <c r="BL21670" s="69"/>
    </row>
    <row r="21671" spans="64:64">
      <c r="BL21671" s="69"/>
    </row>
    <row r="21672" spans="64:64">
      <c r="BL21672" s="69"/>
    </row>
    <row r="21673" spans="64:64">
      <c r="BL21673" s="69"/>
    </row>
    <row r="21674" spans="64:64">
      <c r="BL21674" s="69"/>
    </row>
    <row r="21675" spans="64:64">
      <c r="BL21675" s="69"/>
    </row>
    <row r="21676" spans="64:64">
      <c r="BL21676" s="69"/>
    </row>
    <row r="21677" spans="64:64">
      <c r="BL21677" s="69"/>
    </row>
    <row r="21678" spans="64:64">
      <c r="BL21678" s="69"/>
    </row>
    <row r="21679" spans="64:64">
      <c r="BL21679" s="69"/>
    </row>
    <row r="21680" spans="64:64">
      <c r="BL21680" s="69"/>
    </row>
    <row r="21681" spans="64:64">
      <c r="BL21681" s="69"/>
    </row>
    <row r="21682" spans="64:64">
      <c r="BL21682" s="69"/>
    </row>
    <row r="21683" spans="64:64">
      <c r="BL21683" s="69"/>
    </row>
    <row r="21684" spans="64:64">
      <c r="BL21684" s="69"/>
    </row>
    <row r="21685" spans="64:64">
      <c r="BL21685" s="69"/>
    </row>
    <row r="21686" spans="64:64">
      <c r="BL21686" s="69"/>
    </row>
    <row r="21687" spans="64:64">
      <c r="BL21687" s="69"/>
    </row>
    <row r="21688" spans="64:64">
      <c r="BL21688" s="69"/>
    </row>
    <row r="21689" spans="64:64">
      <c r="BL21689" s="69"/>
    </row>
    <row r="21690" spans="64:64">
      <c r="BL21690" s="69"/>
    </row>
    <row r="21691" spans="64:64">
      <c r="BL21691" s="69"/>
    </row>
    <row r="21692" spans="64:64">
      <c r="BL21692" s="69"/>
    </row>
    <row r="21693" spans="64:64">
      <c r="BL21693" s="69"/>
    </row>
    <row r="21694" spans="64:64">
      <c r="BL21694" s="69"/>
    </row>
    <row r="21695" spans="64:64">
      <c r="BL21695" s="69"/>
    </row>
    <row r="21696" spans="64:64">
      <c r="BL21696" s="69"/>
    </row>
    <row r="21697" spans="64:64">
      <c r="BL21697" s="69"/>
    </row>
    <row r="21698" spans="64:64">
      <c r="BL21698" s="69"/>
    </row>
    <row r="21699" spans="64:64">
      <c r="BL21699" s="69"/>
    </row>
    <row r="21700" spans="64:64">
      <c r="BL21700" s="69"/>
    </row>
    <row r="21701" spans="64:64">
      <c r="BL21701" s="69"/>
    </row>
    <row r="21702" spans="64:64">
      <c r="BL21702" s="69"/>
    </row>
    <row r="21703" spans="64:64">
      <c r="BL21703" s="69"/>
    </row>
    <row r="21704" spans="64:64">
      <c r="BL21704" s="69"/>
    </row>
    <row r="21705" spans="64:64">
      <c r="BL21705" s="69"/>
    </row>
    <row r="21706" spans="64:64">
      <c r="BL21706" s="69"/>
    </row>
    <row r="21707" spans="64:64">
      <c r="BL21707" s="69"/>
    </row>
    <row r="21708" spans="64:64">
      <c r="BL21708" s="69"/>
    </row>
    <row r="21709" spans="64:64">
      <c r="BL21709" s="69"/>
    </row>
    <row r="21710" spans="64:64">
      <c r="BL21710" s="69"/>
    </row>
    <row r="21711" spans="64:64">
      <c r="BL21711" s="69"/>
    </row>
    <row r="21712" spans="64:64">
      <c r="BL21712" s="69"/>
    </row>
    <row r="21713" spans="64:64">
      <c r="BL21713" s="69"/>
    </row>
    <row r="21714" spans="64:64">
      <c r="BL21714" s="69"/>
    </row>
    <row r="21715" spans="64:64">
      <c r="BL21715" s="69"/>
    </row>
    <row r="21716" spans="64:64">
      <c r="BL21716" s="69"/>
    </row>
    <row r="21717" spans="64:64">
      <c r="BL21717" s="69"/>
    </row>
    <row r="21718" spans="64:64">
      <c r="BL21718" s="69"/>
    </row>
    <row r="21719" spans="64:64">
      <c r="BL21719" s="69"/>
    </row>
    <row r="21720" spans="64:64">
      <c r="BL21720" s="69"/>
    </row>
    <row r="21721" spans="64:64">
      <c r="BL21721" s="69"/>
    </row>
    <row r="21722" spans="64:64">
      <c r="BL21722" s="69"/>
    </row>
    <row r="21723" spans="64:64">
      <c r="BL21723" s="69"/>
    </row>
    <row r="21724" spans="64:64">
      <c r="BL21724" s="69"/>
    </row>
    <row r="21725" spans="64:64">
      <c r="BL21725" s="69"/>
    </row>
    <row r="21726" spans="64:64">
      <c r="BL21726" s="69"/>
    </row>
    <row r="21727" spans="64:64">
      <c r="BL21727" s="69"/>
    </row>
    <row r="21728" spans="64:64">
      <c r="BL21728" s="69"/>
    </row>
    <row r="21729" spans="64:64">
      <c r="BL21729" s="69"/>
    </row>
    <row r="21730" spans="64:64">
      <c r="BL21730" s="69"/>
    </row>
    <row r="21731" spans="64:64">
      <c r="BL21731" s="69"/>
    </row>
    <row r="21732" spans="64:64">
      <c r="BL21732" s="69"/>
    </row>
    <row r="21733" spans="64:64">
      <c r="BL21733" s="69"/>
    </row>
    <row r="21734" spans="64:64">
      <c r="BL21734" s="69"/>
    </row>
    <row r="21735" spans="64:64">
      <c r="BL21735" s="69"/>
    </row>
    <row r="21736" spans="64:64">
      <c r="BL21736" s="69"/>
    </row>
    <row r="21737" spans="64:64">
      <c r="BL21737" s="69"/>
    </row>
    <row r="21738" spans="64:64">
      <c r="BL21738" s="69"/>
    </row>
    <row r="21739" spans="64:64">
      <c r="BL21739" s="69"/>
    </row>
    <row r="21740" spans="64:64">
      <c r="BL21740" s="69"/>
    </row>
    <row r="21741" spans="64:64">
      <c r="BL21741" s="69"/>
    </row>
    <row r="21742" spans="64:64">
      <c r="BL21742" s="69"/>
    </row>
    <row r="21743" spans="64:64">
      <c r="BL21743" s="69"/>
    </row>
    <row r="21744" spans="64:64">
      <c r="BL21744" s="69"/>
    </row>
    <row r="21745" spans="64:64">
      <c r="BL21745" s="69"/>
    </row>
    <row r="21746" spans="64:64">
      <c r="BL21746" s="69"/>
    </row>
    <row r="21747" spans="64:64">
      <c r="BL21747" s="69"/>
    </row>
    <row r="21748" spans="64:64">
      <c r="BL21748" s="69"/>
    </row>
    <row r="21749" spans="64:64">
      <c r="BL21749" s="69"/>
    </row>
    <row r="21750" spans="64:64">
      <c r="BL21750" s="69"/>
    </row>
    <row r="21751" spans="64:64">
      <c r="BL21751" s="69"/>
    </row>
    <row r="21752" spans="64:64">
      <c r="BL21752" s="69"/>
    </row>
    <row r="21753" spans="64:64">
      <c r="BL21753" s="69"/>
    </row>
    <row r="21754" spans="64:64">
      <c r="BL21754" s="69"/>
    </row>
    <row r="21755" spans="64:64">
      <c r="BL21755" s="69"/>
    </row>
    <row r="21756" spans="64:64">
      <c r="BL21756" s="69"/>
    </row>
    <row r="21757" spans="64:64">
      <c r="BL21757" s="69"/>
    </row>
    <row r="21758" spans="64:64">
      <c r="BL21758" s="69"/>
    </row>
    <row r="21759" spans="64:64">
      <c r="BL21759" s="69"/>
    </row>
    <row r="21760" spans="64:64">
      <c r="BL21760" s="69"/>
    </row>
    <row r="21761" spans="64:64">
      <c r="BL21761" s="69"/>
    </row>
    <row r="21762" spans="64:64">
      <c r="BL21762" s="69"/>
    </row>
    <row r="21763" spans="64:64">
      <c r="BL21763" s="69"/>
    </row>
    <row r="21764" spans="64:64">
      <c r="BL21764" s="69"/>
    </row>
    <row r="21765" spans="64:64">
      <c r="BL21765" s="69"/>
    </row>
    <row r="21766" spans="64:64">
      <c r="BL21766" s="69"/>
    </row>
    <row r="21767" spans="64:64">
      <c r="BL21767" s="69"/>
    </row>
    <row r="21768" spans="64:64">
      <c r="BL21768" s="69"/>
    </row>
    <row r="21769" spans="64:64">
      <c r="BL21769" s="69"/>
    </row>
    <row r="21770" spans="64:64">
      <c r="BL21770" s="69"/>
    </row>
    <row r="21771" spans="64:64">
      <c r="BL21771" s="69"/>
    </row>
    <row r="21772" spans="64:64">
      <c r="BL21772" s="69"/>
    </row>
    <row r="21773" spans="64:64">
      <c r="BL21773" s="69"/>
    </row>
    <row r="21774" spans="64:64">
      <c r="BL21774" s="69"/>
    </row>
    <row r="21775" spans="64:64">
      <c r="BL21775" s="69"/>
    </row>
    <row r="21776" spans="64:64">
      <c r="BL21776" s="69"/>
    </row>
    <row r="21777" spans="64:64">
      <c r="BL21777" s="69"/>
    </row>
    <row r="21778" spans="64:64">
      <c r="BL21778" s="69"/>
    </row>
    <row r="21779" spans="64:64">
      <c r="BL21779" s="69"/>
    </row>
    <row r="21780" spans="64:64">
      <c r="BL21780" s="69"/>
    </row>
    <row r="21781" spans="64:64">
      <c r="BL21781" s="69"/>
    </row>
    <row r="21782" spans="64:64">
      <c r="BL21782" s="69"/>
    </row>
    <row r="21783" spans="64:64">
      <c r="BL21783" s="69"/>
    </row>
    <row r="21784" spans="64:64">
      <c r="BL21784" s="69"/>
    </row>
    <row r="21785" spans="64:64">
      <c r="BL21785" s="69"/>
    </row>
    <row r="21786" spans="64:64">
      <c r="BL21786" s="69"/>
    </row>
    <row r="21787" spans="64:64">
      <c r="BL21787" s="69"/>
    </row>
    <row r="21788" spans="64:64">
      <c r="BL21788" s="69"/>
    </row>
    <row r="21789" spans="64:64">
      <c r="BL21789" s="69"/>
    </row>
    <row r="21790" spans="64:64">
      <c r="BL21790" s="69"/>
    </row>
    <row r="21791" spans="64:64">
      <c r="BL21791" s="69"/>
    </row>
    <row r="21792" spans="64:64">
      <c r="BL21792" s="69"/>
    </row>
    <row r="21793" spans="64:64">
      <c r="BL21793" s="69"/>
    </row>
    <row r="21794" spans="64:64">
      <c r="BL21794" s="69"/>
    </row>
    <row r="21795" spans="64:64">
      <c r="BL21795" s="69"/>
    </row>
    <row r="21796" spans="64:64">
      <c r="BL21796" s="69"/>
    </row>
    <row r="21797" spans="64:64">
      <c r="BL21797" s="69"/>
    </row>
    <row r="21798" spans="64:64">
      <c r="BL21798" s="69"/>
    </row>
    <row r="21799" spans="64:64">
      <c r="BL21799" s="69"/>
    </row>
    <row r="21800" spans="64:64">
      <c r="BL21800" s="69"/>
    </row>
    <row r="21801" spans="64:64">
      <c r="BL21801" s="69"/>
    </row>
    <row r="21802" spans="64:64">
      <c r="BL21802" s="69"/>
    </row>
    <row r="21803" spans="64:64">
      <c r="BL21803" s="69"/>
    </row>
    <row r="21804" spans="64:64">
      <c r="BL21804" s="69"/>
    </row>
    <row r="21805" spans="64:64">
      <c r="BL21805" s="69"/>
    </row>
    <row r="21806" spans="64:64">
      <c r="BL21806" s="69"/>
    </row>
    <row r="21807" spans="64:64">
      <c r="BL21807" s="69"/>
    </row>
    <row r="21808" spans="64:64">
      <c r="BL21808" s="69"/>
    </row>
    <row r="21809" spans="64:64">
      <c r="BL21809" s="69"/>
    </row>
    <row r="21810" spans="64:64">
      <c r="BL21810" s="69"/>
    </row>
    <row r="21811" spans="64:64">
      <c r="BL21811" s="69"/>
    </row>
    <row r="21812" spans="64:64">
      <c r="BL21812" s="69"/>
    </row>
    <row r="21813" spans="64:64">
      <c r="BL21813" s="69"/>
    </row>
    <row r="21814" spans="64:64">
      <c r="BL21814" s="69"/>
    </row>
    <row r="21815" spans="64:64">
      <c r="BL21815" s="69"/>
    </row>
    <row r="21816" spans="64:64">
      <c r="BL21816" s="69"/>
    </row>
    <row r="21817" spans="64:64">
      <c r="BL21817" s="69"/>
    </row>
    <row r="21818" spans="64:64">
      <c r="BL21818" s="69"/>
    </row>
    <row r="21819" spans="64:64">
      <c r="BL21819" s="69"/>
    </row>
    <row r="21820" spans="64:64">
      <c r="BL21820" s="69"/>
    </row>
    <row r="21821" spans="64:64">
      <c r="BL21821" s="69"/>
    </row>
    <row r="21822" spans="64:64">
      <c r="BL21822" s="69"/>
    </row>
    <row r="21823" spans="64:64">
      <c r="BL21823" s="69"/>
    </row>
    <row r="21824" spans="64:64">
      <c r="BL21824" s="69"/>
    </row>
    <row r="21825" spans="64:64">
      <c r="BL21825" s="69"/>
    </row>
    <row r="21826" spans="64:64">
      <c r="BL21826" s="69"/>
    </row>
    <row r="21827" spans="64:64">
      <c r="BL21827" s="69"/>
    </row>
    <row r="21828" spans="64:64">
      <c r="BL21828" s="69"/>
    </row>
    <row r="21829" spans="64:64">
      <c r="BL21829" s="69"/>
    </row>
    <row r="21830" spans="64:64">
      <c r="BL21830" s="69"/>
    </row>
    <row r="21831" spans="64:64">
      <c r="BL21831" s="69"/>
    </row>
    <row r="21832" spans="64:64">
      <c r="BL21832" s="69"/>
    </row>
    <row r="21833" spans="64:64">
      <c r="BL21833" s="69"/>
    </row>
    <row r="21834" spans="64:64">
      <c r="BL21834" s="69"/>
    </row>
    <row r="21835" spans="64:64">
      <c r="BL21835" s="69"/>
    </row>
    <row r="21836" spans="64:64">
      <c r="BL21836" s="69"/>
    </row>
    <row r="21837" spans="64:64">
      <c r="BL21837" s="69"/>
    </row>
    <row r="21838" spans="64:64">
      <c r="BL21838" s="69"/>
    </row>
    <row r="21839" spans="64:64">
      <c r="BL21839" s="69"/>
    </row>
    <row r="21840" spans="64:64">
      <c r="BL21840" s="69"/>
    </row>
    <row r="21841" spans="64:64">
      <c r="BL21841" s="69"/>
    </row>
    <row r="21842" spans="64:64">
      <c r="BL21842" s="69"/>
    </row>
    <row r="21843" spans="64:64">
      <c r="BL21843" s="69"/>
    </row>
    <row r="21844" spans="64:64">
      <c r="BL21844" s="69"/>
    </row>
    <row r="21845" spans="64:64">
      <c r="BL21845" s="69"/>
    </row>
    <row r="21846" spans="64:64">
      <c r="BL21846" s="69"/>
    </row>
    <row r="21847" spans="64:64">
      <c r="BL21847" s="69"/>
    </row>
    <row r="21848" spans="64:64">
      <c r="BL21848" s="69"/>
    </row>
    <row r="21849" spans="64:64">
      <c r="BL21849" s="69"/>
    </row>
    <row r="21850" spans="64:64">
      <c r="BL21850" s="69"/>
    </row>
    <row r="21851" spans="64:64">
      <c r="BL21851" s="69"/>
    </row>
    <row r="21852" spans="64:64">
      <c r="BL21852" s="69"/>
    </row>
    <row r="21853" spans="64:64">
      <c r="BL21853" s="69"/>
    </row>
    <row r="21854" spans="64:64">
      <c r="BL21854" s="69"/>
    </row>
    <row r="21855" spans="64:64">
      <c r="BL21855" s="69"/>
    </row>
    <row r="21856" spans="64:64">
      <c r="BL21856" s="69"/>
    </row>
    <row r="21857" spans="64:64">
      <c r="BL21857" s="69"/>
    </row>
    <row r="21858" spans="64:64">
      <c r="BL21858" s="69"/>
    </row>
    <row r="21859" spans="64:64">
      <c r="BL21859" s="69"/>
    </row>
    <row r="21860" spans="64:64">
      <c r="BL21860" s="69"/>
    </row>
    <row r="21861" spans="64:64">
      <c r="BL21861" s="69"/>
    </row>
    <row r="21862" spans="64:64">
      <c r="BL21862" s="69"/>
    </row>
    <row r="21863" spans="64:64">
      <c r="BL21863" s="69"/>
    </row>
    <row r="21864" spans="64:64">
      <c r="BL21864" s="69"/>
    </row>
    <row r="21865" spans="64:64">
      <c r="BL21865" s="69"/>
    </row>
    <row r="21866" spans="64:64">
      <c r="BL21866" s="69"/>
    </row>
    <row r="21867" spans="64:64">
      <c r="BL21867" s="69"/>
    </row>
    <row r="21868" spans="64:64">
      <c r="BL21868" s="69"/>
    </row>
    <row r="21869" spans="64:64">
      <c r="BL21869" s="69"/>
    </row>
    <row r="21870" spans="64:64">
      <c r="BL21870" s="69"/>
    </row>
    <row r="21871" spans="64:64">
      <c r="BL21871" s="69"/>
    </row>
    <row r="21872" spans="64:64">
      <c r="BL21872" s="69"/>
    </row>
    <row r="21873" spans="64:64">
      <c r="BL21873" s="69"/>
    </row>
    <row r="21874" spans="64:64">
      <c r="BL21874" s="69"/>
    </row>
    <row r="21875" spans="64:64">
      <c r="BL21875" s="69"/>
    </row>
    <row r="21876" spans="64:64">
      <c r="BL21876" s="69"/>
    </row>
    <row r="21877" spans="64:64">
      <c r="BL21877" s="69"/>
    </row>
    <row r="21878" spans="64:64">
      <c r="BL21878" s="69"/>
    </row>
    <row r="21879" spans="64:64">
      <c r="BL21879" s="69"/>
    </row>
    <row r="21880" spans="64:64">
      <c r="BL21880" s="69"/>
    </row>
    <row r="21881" spans="64:64">
      <c r="BL21881" s="69"/>
    </row>
    <row r="21882" spans="64:64">
      <c r="BL21882" s="69"/>
    </row>
    <row r="21883" spans="64:64">
      <c r="BL21883" s="69"/>
    </row>
    <row r="21884" spans="64:64">
      <c r="BL21884" s="69"/>
    </row>
    <row r="21885" spans="64:64">
      <c r="BL21885" s="69"/>
    </row>
    <row r="21886" spans="64:64">
      <c r="BL21886" s="69"/>
    </row>
    <row r="21887" spans="64:64">
      <c r="BL21887" s="69"/>
    </row>
    <row r="21888" spans="64:64">
      <c r="BL21888" s="69"/>
    </row>
    <row r="21889" spans="64:64">
      <c r="BL21889" s="69"/>
    </row>
    <row r="21890" spans="64:64">
      <c r="BL21890" s="69"/>
    </row>
    <row r="21891" spans="64:64">
      <c r="BL21891" s="69"/>
    </row>
    <row r="21892" spans="64:64">
      <c r="BL21892" s="69"/>
    </row>
    <row r="21893" spans="64:64">
      <c r="BL21893" s="69"/>
    </row>
    <row r="21894" spans="64:64">
      <c r="BL21894" s="69"/>
    </row>
    <row r="21895" spans="64:64">
      <c r="BL21895" s="69"/>
    </row>
    <row r="21896" spans="64:64">
      <c r="BL21896" s="69"/>
    </row>
    <row r="21897" spans="64:64">
      <c r="BL21897" s="69"/>
    </row>
    <row r="21898" spans="64:64">
      <c r="BL21898" s="69"/>
    </row>
    <row r="21899" spans="64:64">
      <c r="BL21899" s="69"/>
    </row>
    <row r="21900" spans="64:64">
      <c r="BL21900" s="69"/>
    </row>
    <row r="21901" spans="64:64">
      <c r="BL21901" s="69"/>
    </row>
    <row r="21902" spans="64:64">
      <c r="BL21902" s="69"/>
    </row>
    <row r="21903" spans="64:64">
      <c r="BL21903" s="69"/>
    </row>
    <row r="21904" spans="64:64">
      <c r="BL21904" s="69"/>
    </row>
    <row r="21905" spans="64:64">
      <c r="BL21905" s="69"/>
    </row>
    <row r="21906" spans="64:64">
      <c r="BL21906" s="69"/>
    </row>
    <row r="21907" spans="64:64">
      <c r="BL21907" s="69"/>
    </row>
    <row r="21908" spans="64:64">
      <c r="BL21908" s="69"/>
    </row>
    <row r="21909" spans="64:64">
      <c r="BL21909" s="69"/>
    </row>
    <row r="21910" spans="64:64">
      <c r="BL21910" s="69"/>
    </row>
    <row r="21911" spans="64:64">
      <c r="BL21911" s="69"/>
    </row>
    <row r="21912" spans="64:64">
      <c r="BL21912" s="69"/>
    </row>
    <row r="21913" spans="64:64">
      <c r="BL21913" s="69"/>
    </row>
    <row r="21914" spans="64:64">
      <c r="BL21914" s="69"/>
    </row>
    <row r="21915" spans="64:64">
      <c r="BL21915" s="69"/>
    </row>
    <row r="21916" spans="64:64">
      <c r="BL21916" s="69"/>
    </row>
    <row r="21917" spans="64:64">
      <c r="BL21917" s="69"/>
    </row>
    <row r="21918" spans="64:64">
      <c r="BL21918" s="69"/>
    </row>
    <row r="21919" spans="64:64">
      <c r="BL21919" s="69"/>
    </row>
    <row r="21920" spans="64:64">
      <c r="BL21920" s="69"/>
    </row>
    <row r="21921" spans="64:64">
      <c r="BL21921" s="69"/>
    </row>
    <row r="21922" spans="64:64">
      <c r="BL21922" s="69"/>
    </row>
    <row r="21923" spans="64:64">
      <c r="BL21923" s="69"/>
    </row>
    <row r="21924" spans="64:64">
      <c r="BL21924" s="69"/>
    </row>
    <row r="21925" spans="64:64">
      <c r="BL21925" s="69"/>
    </row>
    <row r="21926" spans="64:64">
      <c r="BL21926" s="69"/>
    </row>
    <row r="21927" spans="64:64">
      <c r="BL21927" s="69"/>
    </row>
    <row r="21928" spans="64:64">
      <c r="BL21928" s="69"/>
    </row>
    <row r="21929" spans="64:64">
      <c r="BL21929" s="69"/>
    </row>
    <row r="21930" spans="64:64">
      <c r="BL21930" s="69"/>
    </row>
    <row r="21931" spans="64:64">
      <c r="BL21931" s="69"/>
    </row>
    <row r="21932" spans="64:64">
      <c r="BL21932" s="69"/>
    </row>
    <row r="21933" spans="64:64">
      <c r="BL21933" s="69"/>
    </row>
    <row r="21934" spans="64:64">
      <c r="BL21934" s="69"/>
    </row>
    <row r="21935" spans="64:64">
      <c r="BL21935" s="69"/>
    </row>
    <row r="21936" spans="64:64">
      <c r="BL21936" s="69"/>
    </row>
    <row r="21937" spans="64:64">
      <c r="BL21937" s="69"/>
    </row>
    <row r="21938" spans="64:64">
      <c r="BL21938" s="69"/>
    </row>
    <row r="21939" spans="64:64">
      <c r="BL21939" s="69"/>
    </row>
    <row r="21940" spans="64:64">
      <c r="BL21940" s="69"/>
    </row>
    <row r="21941" spans="64:64">
      <c r="BL21941" s="69"/>
    </row>
    <row r="21942" spans="64:64">
      <c r="BL21942" s="69"/>
    </row>
    <row r="21943" spans="64:64">
      <c r="BL21943" s="69"/>
    </row>
    <row r="21944" spans="64:64">
      <c r="BL21944" s="69"/>
    </row>
    <row r="21945" spans="64:64">
      <c r="BL21945" s="69"/>
    </row>
    <row r="21946" spans="64:64">
      <c r="BL21946" s="69"/>
    </row>
    <row r="21947" spans="64:64">
      <c r="BL21947" s="69"/>
    </row>
    <row r="21948" spans="64:64">
      <c r="BL21948" s="69"/>
    </row>
    <row r="21949" spans="64:64">
      <c r="BL21949" s="69"/>
    </row>
    <row r="21950" spans="64:64">
      <c r="BL21950" s="69"/>
    </row>
    <row r="21951" spans="64:64">
      <c r="BL21951" s="69"/>
    </row>
    <row r="21952" spans="64:64">
      <c r="BL21952" s="69"/>
    </row>
    <row r="21953" spans="64:64">
      <c r="BL21953" s="69"/>
    </row>
    <row r="21954" spans="64:64">
      <c r="BL21954" s="69"/>
    </row>
    <row r="21955" spans="64:64">
      <c r="BL21955" s="69"/>
    </row>
    <row r="21956" spans="64:64">
      <c r="BL21956" s="69"/>
    </row>
    <row r="21957" spans="64:64">
      <c r="BL21957" s="69"/>
    </row>
    <row r="21958" spans="64:64">
      <c r="BL21958" s="69"/>
    </row>
    <row r="21959" spans="64:64">
      <c r="BL21959" s="69"/>
    </row>
    <row r="21960" spans="64:64">
      <c r="BL21960" s="69"/>
    </row>
    <row r="21961" spans="64:64">
      <c r="BL21961" s="69"/>
    </row>
    <row r="21962" spans="64:64">
      <c r="BL21962" s="69"/>
    </row>
    <row r="21963" spans="64:64">
      <c r="BL21963" s="69"/>
    </row>
    <row r="21964" spans="64:64">
      <c r="BL21964" s="69"/>
    </row>
    <row r="21965" spans="64:64">
      <c r="BL21965" s="69"/>
    </row>
    <row r="21966" spans="64:64">
      <c r="BL21966" s="69"/>
    </row>
    <row r="21967" spans="64:64">
      <c r="BL21967" s="69"/>
    </row>
    <row r="21968" spans="64:64">
      <c r="BL21968" s="69"/>
    </row>
    <row r="21969" spans="64:64">
      <c r="BL21969" s="69"/>
    </row>
    <row r="21970" spans="64:64">
      <c r="BL21970" s="69"/>
    </row>
    <row r="21971" spans="64:64">
      <c r="BL21971" s="69"/>
    </row>
    <row r="21972" spans="64:64">
      <c r="BL21972" s="69"/>
    </row>
    <row r="21973" spans="64:64">
      <c r="BL21973" s="69"/>
    </row>
    <row r="21974" spans="64:64">
      <c r="BL21974" s="69"/>
    </row>
    <row r="21975" spans="64:64">
      <c r="BL21975" s="69"/>
    </row>
    <row r="21976" spans="64:64">
      <c r="BL21976" s="69"/>
    </row>
    <row r="21977" spans="64:64">
      <c r="BL21977" s="69"/>
    </row>
    <row r="21978" spans="64:64">
      <c r="BL21978" s="69"/>
    </row>
    <row r="21979" spans="64:64">
      <c r="BL21979" s="69"/>
    </row>
    <row r="21980" spans="64:64">
      <c r="BL21980" s="69"/>
    </row>
    <row r="21981" spans="64:64">
      <c r="BL21981" s="69"/>
    </row>
    <row r="21982" spans="64:64">
      <c r="BL21982" s="69"/>
    </row>
    <row r="21983" spans="64:64">
      <c r="BL21983" s="69"/>
    </row>
    <row r="21984" spans="64:64">
      <c r="BL21984" s="69"/>
    </row>
    <row r="21985" spans="64:64">
      <c r="BL21985" s="69"/>
    </row>
    <row r="21986" spans="64:64">
      <c r="BL21986" s="69"/>
    </row>
    <row r="21987" spans="64:64">
      <c r="BL21987" s="69"/>
    </row>
    <row r="21988" spans="64:64">
      <c r="BL21988" s="69"/>
    </row>
    <row r="21989" spans="64:64">
      <c r="BL21989" s="69"/>
    </row>
    <row r="21990" spans="64:64">
      <c r="BL21990" s="69"/>
    </row>
    <row r="21991" spans="64:64">
      <c r="BL21991" s="69"/>
    </row>
    <row r="21992" spans="64:64">
      <c r="BL21992" s="69"/>
    </row>
    <row r="21993" spans="64:64">
      <c r="BL21993" s="69"/>
    </row>
    <row r="21994" spans="64:64">
      <c r="BL21994" s="69"/>
    </row>
    <row r="21995" spans="64:64">
      <c r="BL21995" s="69"/>
    </row>
    <row r="21996" spans="64:64">
      <c r="BL21996" s="69"/>
    </row>
    <row r="21997" spans="64:64">
      <c r="BL21997" s="69"/>
    </row>
    <row r="21998" spans="64:64">
      <c r="BL21998" s="69"/>
    </row>
    <row r="21999" spans="64:64">
      <c r="BL21999" s="69"/>
    </row>
    <row r="22000" spans="64:64">
      <c r="BL22000" s="69"/>
    </row>
    <row r="22001" spans="64:64">
      <c r="BL22001" s="69"/>
    </row>
    <row r="22002" spans="64:64">
      <c r="BL22002" s="69"/>
    </row>
    <row r="22003" spans="64:64">
      <c r="BL22003" s="69"/>
    </row>
    <row r="22004" spans="64:64">
      <c r="BL22004" s="69"/>
    </row>
    <row r="22005" spans="64:64">
      <c r="BL22005" s="69"/>
    </row>
    <row r="22006" spans="64:64">
      <c r="BL22006" s="69"/>
    </row>
    <row r="22007" spans="64:64">
      <c r="BL22007" s="69"/>
    </row>
    <row r="22008" spans="64:64">
      <c r="BL22008" s="69"/>
    </row>
    <row r="22009" spans="64:64">
      <c r="BL22009" s="69"/>
    </row>
    <row r="22010" spans="64:64">
      <c r="BL22010" s="69"/>
    </row>
    <row r="22011" spans="64:64">
      <c r="BL22011" s="69"/>
    </row>
    <row r="22012" spans="64:64">
      <c r="BL22012" s="69"/>
    </row>
    <row r="22013" spans="64:64">
      <c r="BL22013" s="69"/>
    </row>
    <row r="22014" spans="64:64">
      <c r="BL22014" s="69"/>
    </row>
    <row r="22015" spans="64:64">
      <c r="BL22015" s="69"/>
    </row>
    <row r="22016" spans="64:64">
      <c r="BL22016" s="69"/>
    </row>
    <row r="22017" spans="64:64">
      <c r="BL22017" s="69"/>
    </row>
    <row r="22018" spans="64:64">
      <c r="BL22018" s="69"/>
    </row>
    <row r="22019" spans="64:64">
      <c r="BL22019" s="69"/>
    </row>
    <row r="22020" spans="64:64">
      <c r="BL22020" s="69"/>
    </row>
    <row r="22021" spans="64:64">
      <c r="BL22021" s="69"/>
    </row>
    <row r="22022" spans="64:64">
      <c r="BL22022" s="69"/>
    </row>
    <row r="22023" spans="64:64">
      <c r="BL22023" s="69"/>
    </row>
    <row r="22024" spans="64:64">
      <c r="BL22024" s="69"/>
    </row>
    <row r="22025" spans="64:64">
      <c r="BL22025" s="69"/>
    </row>
    <row r="22026" spans="64:64">
      <c r="BL22026" s="69"/>
    </row>
    <row r="22027" spans="64:64">
      <c r="BL22027" s="69"/>
    </row>
    <row r="22028" spans="64:64">
      <c r="BL22028" s="69"/>
    </row>
    <row r="22029" spans="64:64">
      <c r="BL22029" s="69"/>
    </row>
    <row r="22030" spans="64:64">
      <c r="BL22030" s="69"/>
    </row>
    <row r="22031" spans="64:64">
      <c r="BL22031" s="69"/>
    </row>
    <row r="22032" spans="64:64">
      <c r="BL22032" s="69"/>
    </row>
    <row r="22033" spans="64:64">
      <c r="BL22033" s="69"/>
    </row>
    <row r="22034" spans="64:64">
      <c r="BL22034" s="69"/>
    </row>
    <row r="22035" spans="64:64">
      <c r="BL22035" s="69"/>
    </row>
    <row r="22036" spans="64:64">
      <c r="BL22036" s="69"/>
    </row>
    <row r="22037" spans="64:64">
      <c r="BL22037" s="69"/>
    </row>
    <row r="22038" spans="64:64">
      <c r="BL22038" s="69"/>
    </row>
    <row r="22039" spans="64:64">
      <c r="BL22039" s="69"/>
    </row>
    <row r="22040" spans="64:64">
      <c r="BL22040" s="69"/>
    </row>
    <row r="22041" spans="64:64">
      <c r="BL22041" s="69"/>
    </row>
    <row r="22042" spans="64:64">
      <c r="BL22042" s="69"/>
    </row>
    <row r="22043" spans="64:64">
      <c r="BL22043" s="69"/>
    </row>
    <row r="22044" spans="64:64">
      <c r="BL22044" s="69"/>
    </row>
    <row r="22045" spans="64:64">
      <c r="BL22045" s="69"/>
    </row>
    <row r="22046" spans="64:64">
      <c r="BL22046" s="69"/>
    </row>
    <row r="22047" spans="64:64">
      <c r="BL22047" s="69"/>
    </row>
    <row r="22048" spans="64:64">
      <c r="BL22048" s="69"/>
    </row>
    <row r="22049" spans="64:64">
      <c r="BL22049" s="69"/>
    </row>
    <row r="22050" spans="64:64">
      <c r="BL22050" s="69"/>
    </row>
    <row r="22051" spans="64:64">
      <c r="BL22051" s="69"/>
    </row>
    <row r="22052" spans="64:64">
      <c r="BL22052" s="69"/>
    </row>
    <row r="22053" spans="64:64">
      <c r="BL22053" s="69"/>
    </row>
    <row r="22054" spans="64:64">
      <c r="BL22054" s="69"/>
    </row>
    <row r="22055" spans="64:64">
      <c r="BL22055" s="69"/>
    </row>
    <row r="22056" spans="64:64">
      <c r="BL22056" s="69"/>
    </row>
    <row r="22057" spans="64:64">
      <c r="BL22057" s="69"/>
    </row>
    <row r="22058" spans="64:64">
      <c r="BL22058" s="69"/>
    </row>
    <row r="22059" spans="64:64">
      <c r="BL22059" s="69"/>
    </row>
    <row r="22060" spans="64:64">
      <c r="BL22060" s="69"/>
    </row>
    <row r="22061" spans="64:64">
      <c r="BL22061" s="69"/>
    </row>
    <row r="22062" spans="64:64">
      <c r="BL22062" s="69"/>
    </row>
    <row r="22063" spans="64:64">
      <c r="BL22063" s="69"/>
    </row>
    <row r="22064" spans="64:64">
      <c r="BL22064" s="69"/>
    </row>
    <row r="22065" spans="64:64">
      <c r="BL22065" s="69"/>
    </row>
    <row r="22066" spans="64:64">
      <c r="BL22066" s="69"/>
    </row>
    <row r="22067" spans="64:64">
      <c r="BL22067" s="69"/>
    </row>
    <row r="22068" spans="64:64">
      <c r="BL22068" s="69"/>
    </row>
    <row r="22069" spans="64:64">
      <c r="BL22069" s="69"/>
    </row>
    <row r="22070" spans="64:64">
      <c r="BL22070" s="69"/>
    </row>
    <row r="22071" spans="64:64">
      <c r="BL22071" s="69"/>
    </row>
    <row r="22072" spans="64:64">
      <c r="BL22072" s="69"/>
    </row>
    <row r="22073" spans="64:64">
      <c r="BL22073" s="69"/>
    </row>
    <row r="22074" spans="64:64">
      <c r="BL22074" s="69"/>
    </row>
    <row r="22075" spans="64:64">
      <c r="BL22075" s="69"/>
    </row>
    <row r="22076" spans="64:64">
      <c r="BL22076" s="69"/>
    </row>
    <row r="22077" spans="64:64">
      <c r="BL22077" s="69"/>
    </row>
    <row r="22078" spans="64:64">
      <c r="BL22078" s="69"/>
    </row>
    <row r="22079" spans="64:64">
      <c r="BL22079" s="69"/>
    </row>
    <row r="22080" spans="64:64">
      <c r="BL22080" s="69"/>
    </row>
    <row r="22081" spans="64:64">
      <c r="BL22081" s="69"/>
    </row>
    <row r="22082" spans="64:64">
      <c r="BL22082" s="69"/>
    </row>
    <row r="22083" spans="64:64">
      <c r="BL22083" s="69"/>
    </row>
    <row r="22084" spans="64:64">
      <c r="BL22084" s="69"/>
    </row>
    <row r="22085" spans="64:64">
      <c r="BL22085" s="69"/>
    </row>
    <row r="22086" spans="64:64">
      <c r="BL22086" s="69"/>
    </row>
    <row r="22087" spans="64:64">
      <c r="BL22087" s="69"/>
    </row>
    <row r="22088" spans="64:64">
      <c r="BL22088" s="69"/>
    </row>
    <row r="22089" spans="64:64">
      <c r="BL22089" s="69"/>
    </row>
    <row r="22090" spans="64:64">
      <c r="BL22090" s="69"/>
    </row>
    <row r="22091" spans="64:64">
      <c r="BL22091" s="69"/>
    </row>
    <row r="22092" spans="64:64">
      <c r="BL22092" s="69"/>
    </row>
    <row r="22093" spans="64:64">
      <c r="BL22093" s="69"/>
    </row>
    <row r="22094" spans="64:64">
      <c r="BL22094" s="69"/>
    </row>
    <row r="22095" spans="64:64">
      <c r="BL22095" s="69"/>
    </row>
    <row r="22096" spans="64:64">
      <c r="BL22096" s="69"/>
    </row>
    <row r="22097" spans="64:64">
      <c r="BL22097" s="69"/>
    </row>
    <row r="22098" spans="64:64">
      <c r="BL22098" s="69"/>
    </row>
    <row r="22099" spans="64:64">
      <c r="BL22099" s="69"/>
    </row>
    <row r="22100" spans="64:64">
      <c r="BL22100" s="69"/>
    </row>
    <row r="22101" spans="64:64">
      <c r="BL22101" s="69"/>
    </row>
    <row r="22102" spans="64:64">
      <c r="BL22102" s="69"/>
    </row>
    <row r="22103" spans="64:64">
      <c r="BL22103" s="69"/>
    </row>
    <row r="22104" spans="64:64">
      <c r="BL22104" s="69"/>
    </row>
    <row r="22105" spans="64:64">
      <c r="BL22105" s="69"/>
    </row>
    <row r="22106" spans="64:64">
      <c r="BL22106" s="69"/>
    </row>
    <row r="22107" spans="64:64">
      <c r="BL22107" s="69"/>
    </row>
    <row r="22108" spans="64:64">
      <c r="BL22108" s="69"/>
    </row>
    <row r="22109" spans="64:64">
      <c r="BL22109" s="69"/>
    </row>
    <row r="22110" spans="64:64">
      <c r="BL22110" s="69"/>
    </row>
    <row r="22111" spans="64:64">
      <c r="BL22111" s="69"/>
    </row>
    <row r="22112" spans="64:64">
      <c r="BL22112" s="69"/>
    </row>
    <row r="22113" spans="64:64">
      <c r="BL22113" s="69"/>
    </row>
    <row r="22114" spans="64:64">
      <c r="BL22114" s="69"/>
    </row>
    <row r="22115" spans="64:64">
      <c r="BL22115" s="69"/>
    </row>
    <row r="22116" spans="64:64">
      <c r="BL22116" s="69"/>
    </row>
    <row r="22117" spans="64:64">
      <c r="BL22117" s="69"/>
    </row>
    <row r="22118" spans="64:64">
      <c r="BL22118" s="69"/>
    </row>
    <row r="22119" spans="64:64">
      <c r="BL22119" s="69"/>
    </row>
    <row r="22120" spans="64:64">
      <c r="BL22120" s="69"/>
    </row>
    <row r="22121" spans="64:64">
      <c r="BL22121" s="69"/>
    </row>
    <row r="22122" spans="64:64">
      <c r="BL22122" s="69"/>
    </row>
    <row r="22123" spans="64:64">
      <c r="BL22123" s="69"/>
    </row>
    <row r="22124" spans="64:64">
      <c r="BL22124" s="69"/>
    </row>
    <row r="22125" spans="64:64">
      <c r="BL22125" s="69"/>
    </row>
    <row r="22126" spans="64:64">
      <c r="BL22126" s="69"/>
    </row>
    <row r="22127" spans="64:64">
      <c r="BL22127" s="69"/>
    </row>
    <row r="22128" spans="64:64">
      <c r="BL22128" s="69"/>
    </row>
    <row r="22129" spans="64:64">
      <c r="BL22129" s="69"/>
    </row>
    <row r="22130" spans="64:64">
      <c r="BL22130" s="69"/>
    </row>
    <row r="22131" spans="64:64">
      <c r="BL22131" s="69"/>
    </row>
    <row r="22132" spans="64:64">
      <c r="BL22132" s="69"/>
    </row>
    <row r="22133" spans="64:64">
      <c r="BL22133" s="69"/>
    </row>
    <row r="22134" spans="64:64">
      <c r="BL22134" s="69"/>
    </row>
    <row r="22135" spans="64:64">
      <c r="BL22135" s="69"/>
    </row>
    <row r="22136" spans="64:64">
      <c r="BL22136" s="69"/>
    </row>
    <row r="22137" spans="64:64">
      <c r="BL22137" s="69"/>
    </row>
    <row r="22138" spans="64:64">
      <c r="BL22138" s="69"/>
    </row>
    <row r="22139" spans="64:64">
      <c r="BL22139" s="69"/>
    </row>
    <row r="22140" spans="64:64">
      <c r="BL22140" s="69"/>
    </row>
    <row r="22141" spans="64:64">
      <c r="BL22141" s="69"/>
    </row>
    <row r="22142" spans="64:64">
      <c r="BL22142" s="69"/>
    </row>
    <row r="22143" spans="64:64">
      <c r="BL22143" s="69"/>
    </row>
    <row r="22144" spans="64:64">
      <c r="BL22144" s="69"/>
    </row>
    <row r="22145" spans="64:64">
      <c r="BL22145" s="69"/>
    </row>
    <row r="22146" spans="64:64">
      <c r="BL22146" s="69"/>
    </row>
    <row r="22147" spans="64:64">
      <c r="BL22147" s="69"/>
    </row>
    <row r="22148" spans="64:64">
      <c r="BL22148" s="69"/>
    </row>
    <row r="22149" spans="64:64">
      <c r="BL22149" s="69"/>
    </row>
    <row r="22150" spans="64:64">
      <c r="BL22150" s="69"/>
    </row>
    <row r="22151" spans="64:64">
      <c r="BL22151" s="69"/>
    </row>
    <row r="22152" spans="64:64">
      <c r="BL22152" s="69"/>
    </row>
    <row r="22153" spans="64:64">
      <c r="BL22153" s="69"/>
    </row>
    <row r="22154" spans="64:64">
      <c r="BL22154" s="69"/>
    </row>
    <row r="22155" spans="64:64">
      <c r="BL22155" s="69"/>
    </row>
    <row r="22156" spans="64:64">
      <c r="BL22156" s="69"/>
    </row>
    <row r="22157" spans="64:64">
      <c r="BL22157" s="69"/>
    </row>
    <row r="22158" spans="64:64">
      <c r="BL22158" s="69"/>
    </row>
    <row r="22159" spans="64:64">
      <c r="BL22159" s="69"/>
    </row>
    <row r="22160" spans="64:64">
      <c r="BL22160" s="69"/>
    </row>
    <row r="22161" spans="64:64">
      <c r="BL22161" s="69"/>
    </row>
    <row r="22162" spans="64:64">
      <c r="BL22162" s="69"/>
    </row>
    <row r="22163" spans="64:64">
      <c r="BL22163" s="69"/>
    </row>
    <row r="22164" spans="64:64">
      <c r="BL22164" s="69"/>
    </row>
    <row r="22165" spans="64:64">
      <c r="BL22165" s="69"/>
    </row>
    <row r="22166" spans="64:64">
      <c r="BL22166" s="69"/>
    </row>
    <row r="22167" spans="64:64">
      <c r="BL22167" s="69"/>
    </row>
    <row r="22168" spans="64:64">
      <c r="BL22168" s="69"/>
    </row>
    <row r="22169" spans="64:64">
      <c r="BL22169" s="69"/>
    </row>
    <row r="22170" spans="64:64">
      <c r="BL22170" s="69"/>
    </row>
    <row r="22171" spans="64:64">
      <c r="BL22171" s="69"/>
    </row>
    <row r="22172" spans="64:64">
      <c r="BL22172" s="69"/>
    </row>
    <row r="22173" spans="64:64">
      <c r="BL22173" s="69"/>
    </row>
    <row r="22174" spans="64:64">
      <c r="BL22174" s="69"/>
    </row>
    <row r="22175" spans="64:64">
      <c r="BL22175" s="69"/>
    </row>
    <row r="22176" spans="64:64">
      <c r="BL22176" s="69"/>
    </row>
    <row r="22177" spans="64:64">
      <c r="BL22177" s="69"/>
    </row>
    <row r="22178" spans="64:64">
      <c r="BL22178" s="69"/>
    </row>
    <row r="22179" spans="64:64">
      <c r="BL22179" s="69"/>
    </row>
    <row r="22180" spans="64:64">
      <c r="BL22180" s="69"/>
    </row>
    <row r="22181" spans="64:64">
      <c r="BL22181" s="69"/>
    </row>
    <row r="22182" spans="64:64">
      <c r="BL22182" s="69"/>
    </row>
    <row r="22183" spans="64:64">
      <c r="BL22183" s="69"/>
    </row>
    <row r="22184" spans="64:64">
      <c r="BL22184" s="69"/>
    </row>
    <row r="22185" spans="64:64">
      <c r="BL22185" s="69"/>
    </row>
    <row r="22186" spans="64:64">
      <c r="BL22186" s="69"/>
    </row>
    <row r="22187" spans="64:64">
      <c r="BL22187" s="69"/>
    </row>
    <row r="22188" spans="64:64">
      <c r="BL22188" s="69"/>
    </row>
    <row r="22189" spans="64:64">
      <c r="BL22189" s="69"/>
    </row>
    <row r="22190" spans="64:64">
      <c r="BL22190" s="69"/>
    </row>
    <row r="22191" spans="64:64">
      <c r="BL22191" s="69"/>
    </row>
    <row r="22192" spans="64:64">
      <c r="BL22192" s="69"/>
    </row>
    <row r="22193" spans="64:64">
      <c r="BL22193" s="69"/>
    </row>
    <row r="22194" spans="64:64">
      <c r="BL22194" s="69"/>
    </row>
    <row r="22195" spans="64:64">
      <c r="BL22195" s="69"/>
    </row>
    <row r="22196" spans="64:64">
      <c r="BL22196" s="69"/>
    </row>
    <row r="22197" spans="64:64">
      <c r="BL22197" s="69"/>
    </row>
    <row r="22198" spans="64:64">
      <c r="BL22198" s="69"/>
    </row>
    <row r="22199" spans="64:64">
      <c r="BL22199" s="69"/>
    </row>
    <row r="22200" spans="64:64">
      <c r="BL22200" s="69"/>
    </row>
    <row r="22201" spans="64:64">
      <c r="BL22201" s="69"/>
    </row>
    <row r="22202" spans="64:64">
      <c r="BL22202" s="69"/>
    </row>
    <row r="22203" spans="64:64">
      <c r="BL22203" s="69"/>
    </row>
    <row r="22204" spans="64:64">
      <c r="BL22204" s="69"/>
    </row>
    <row r="22205" spans="64:64">
      <c r="BL22205" s="69"/>
    </row>
    <row r="22206" spans="64:64">
      <c r="BL22206" s="69"/>
    </row>
    <row r="22207" spans="64:64">
      <c r="BL22207" s="69"/>
    </row>
    <row r="22208" spans="64:64">
      <c r="BL22208" s="69"/>
    </row>
    <row r="22209" spans="64:64">
      <c r="BL22209" s="69"/>
    </row>
    <row r="22210" spans="64:64">
      <c r="BL22210" s="69"/>
    </row>
    <row r="22211" spans="64:64">
      <c r="BL22211" s="69"/>
    </row>
    <row r="22212" spans="64:64">
      <c r="BL22212" s="69"/>
    </row>
    <row r="22213" spans="64:64">
      <c r="BL22213" s="69"/>
    </row>
    <row r="22214" spans="64:64">
      <c r="BL22214" s="69"/>
    </row>
    <row r="22215" spans="64:64">
      <c r="BL22215" s="69"/>
    </row>
    <row r="22216" spans="64:64">
      <c r="BL22216" s="69"/>
    </row>
    <row r="22217" spans="64:64">
      <c r="BL22217" s="69"/>
    </row>
    <row r="22218" spans="64:64">
      <c r="BL22218" s="69"/>
    </row>
    <row r="22219" spans="64:64">
      <c r="BL22219" s="69"/>
    </row>
    <row r="22220" spans="64:64">
      <c r="BL22220" s="69"/>
    </row>
    <row r="22221" spans="64:64">
      <c r="BL22221" s="69"/>
    </row>
    <row r="22222" spans="64:64">
      <c r="BL22222" s="69"/>
    </row>
    <row r="22223" spans="64:64">
      <c r="BL22223" s="69"/>
    </row>
    <row r="22224" spans="64:64">
      <c r="BL22224" s="69"/>
    </row>
    <row r="22225" spans="64:64">
      <c r="BL22225" s="69"/>
    </row>
    <row r="22226" spans="64:64">
      <c r="BL22226" s="69"/>
    </row>
    <row r="22227" spans="64:64">
      <c r="BL22227" s="69"/>
    </row>
    <row r="22228" spans="64:64">
      <c r="BL22228" s="69"/>
    </row>
    <row r="22229" spans="64:64">
      <c r="BL22229" s="69"/>
    </row>
    <row r="22230" spans="64:64">
      <c r="BL22230" s="69"/>
    </row>
    <row r="22231" spans="64:64">
      <c r="BL22231" s="69"/>
    </row>
    <row r="22232" spans="64:64">
      <c r="BL22232" s="69"/>
    </row>
    <row r="22233" spans="64:64">
      <c r="BL22233" s="69"/>
    </row>
    <row r="22234" spans="64:64">
      <c r="BL22234" s="69"/>
    </row>
    <row r="22235" spans="64:64">
      <c r="BL22235" s="69"/>
    </row>
    <row r="22236" spans="64:64">
      <c r="BL22236" s="69"/>
    </row>
    <row r="22237" spans="64:64">
      <c r="BL22237" s="69"/>
    </row>
    <row r="22238" spans="64:64">
      <c r="BL22238" s="69"/>
    </row>
    <row r="22239" spans="64:64">
      <c r="BL22239" s="69"/>
    </row>
    <row r="22240" spans="64:64">
      <c r="BL22240" s="69"/>
    </row>
    <row r="22241" spans="64:64">
      <c r="BL22241" s="69"/>
    </row>
    <row r="22242" spans="64:64">
      <c r="BL22242" s="69"/>
    </row>
    <row r="22243" spans="64:64">
      <c r="BL22243" s="69"/>
    </row>
    <row r="22244" spans="64:64">
      <c r="BL22244" s="69"/>
    </row>
    <row r="22245" spans="64:64">
      <c r="BL22245" s="69"/>
    </row>
    <row r="22246" spans="64:64">
      <c r="BL22246" s="69"/>
    </row>
    <row r="22247" spans="64:64">
      <c r="BL22247" s="69"/>
    </row>
    <row r="22248" spans="64:64">
      <c r="BL22248" s="69"/>
    </row>
    <row r="22249" spans="64:64">
      <c r="BL22249" s="69"/>
    </row>
    <row r="22250" spans="64:64">
      <c r="BL22250" s="69"/>
    </row>
    <row r="22251" spans="64:64">
      <c r="BL22251" s="69"/>
    </row>
    <row r="22252" spans="64:64">
      <c r="BL22252" s="69"/>
    </row>
    <row r="22253" spans="64:64">
      <c r="BL22253" s="69"/>
    </row>
    <row r="22254" spans="64:64">
      <c r="BL22254" s="69"/>
    </row>
    <row r="22255" spans="64:64">
      <c r="BL22255" s="69"/>
    </row>
    <row r="22256" spans="64:64">
      <c r="BL22256" s="69"/>
    </row>
    <row r="22257" spans="64:64">
      <c r="BL22257" s="69"/>
    </row>
    <row r="22258" spans="64:64">
      <c r="BL22258" s="69"/>
    </row>
    <row r="22259" spans="64:64">
      <c r="BL22259" s="69"/>
    </row>
    <row r="22260" spans="64:64">
      <c r="BL22260" s="69"/>
    </row>
    <row r="22261" spans="64:64">
      <c r="BL22261" s="69"/>
    </row>
    <row r="22262" spans="64:64">
      <c r="BL22262" s="69"/>
    </row>
    <row r="22263" spans="64:64">
      <c r="BL22263" s="69"/>
    </row>
    <row r="22264" spans="64:64">
      <c r="BL22264" s="69"/>
    </row>
    <row r="22265" spans="64:64">
      <c r="BL22265" s="69"/>
    </row>
    <row r="22266" spans="64:64">
      <c r="BL22266" s="69"/>
    </row>
    <row r="22267" spans="64:64">
      <c r="BL22267" s="69"/>
    </row>
    <row r="22268" spans="64:64">
      <c r="BL22268" s="69"/>
    </row>
    <row r="22269" spans="64:64">
      <c r="BL22269" s="69"/>
    </row>
    <row r="22270" spans="64:64">
      <c r="BL22270" s="69"/>
    </row>
    <row r="22271" spans="64:64">
      <c r="BL22271" s="69"/>
    </row>
    <row r="22272" spans="64:64">
      <c r="BL22272" s="69"/>
    </row>
    <row r="22273" spans="64:64">
      <c r="BL22273" s="69"/>
    </row>
    <row r="22274" spans="64:64">
      <c r="BL22274" s="69"/>
    </row>
    <row r="22275" spans="64:64">
      <c r="BL22275" s="69"/>
    </row>
    <row r="22276" spans="64:64">
      <c r="BL22276" s="69"/>
    </row>
    <row r="22277" spans="64:64">
      <c r="BL22277" s="69"/>
    </row>
    <row r="22278" spans="64:64">
      <c r="BL22278" s="69"/>
    </row>
    <row r="22279" spans="64:64">
      <c r="BL22279" s="69"/>
    </row>
    <row r="22280" spans="64:64">
      <c r="BL22280" s="69"/>
    </row>
    <row r="22281" spans="64:64">
      <c r="BL22281" s="69"/>
    </row>
    <row r="22282" spans="64:64">
      <c r="BL22282" s="69"/>
    </row>
    <row r="22283" spans="64:64">
      <c r="BL22283" s="69"/>
    </row>
    <row r="22284" spans="64:64">
      <c r="BL22284" s="69"/>
    </row>
    <row r="22285" spans="64:64">
      <c r="BL22285" s="69"/>
    </row>
    <row r="22286" spans="64:64">
      <c r="BL22286" s="69"/>
    </row>
    <row r="22287" spans="64:64">
      <c r="BL22287" s="69"/>
    </row>
    <row r="22288" spans="64:64">
      <c r="BL22288" s="69"/>
    </row>
    <row r="22289" spans="64:64">
      <c r="BL22289" s="69"/>
    </row>
    <row r="22290" spans="64:64">
      <c r="BL22290" s="69"/>
    </row>
    <row r="22291" spans="64:64">
      <c r="BL22291" s="69"/>
    </row>
    <row r="22292" spans="64:64">
      <c r="BL22292" s="69"/>
    </row>
    <row r="22293" spans="64:64">
      <c r="BL22293" s="69"/>
    </row>
    <row r="22294" spans="64:64">
      <c r="BL22294" s="69"/>
    </row>
    <row r="22295" spans="64:64">
      <c r="BL22295" s="69"/>
    </row>
    <row r="22296" spans="64:64">
      <c r="BL22296" s="69"/>
    </row>
    <row r="22297" spans="64:64">
      <c r="BL22297" s="69"/>
    </row>
    <row r="22298" spans="64:64">
      <c r="BL22298" s="69"/>
    </row>
    <row r="22299" spans="64:64">
      <c r="BL22299" s="69"/>
    </row>
    <row r="22300" spans="64:64">
      <c r="BL22300" s="69"/>
    </row>
    <row r="22301" spans="64:64">
      <c r="BL22301" s="69"/>
    </row>
    <row r="22302" spans="64:64">
      <c r="BL22302" s="69"/>
    </row>
    <row r="22303" spans="64:64">
      <c r="BL22303" s="69"/>
    </row>
    <row r="22304" spans="64:64">
      <c r="BL22304" s="69"/>
    </row>
    <row r="22305" spans="64:64">
      <c r="BL22305" s="69"/>
    </row>
    <row r="22306" spans="64:64">
      <c r="BL22306" s="69"/>
    </row>
    <row r="22307" spans="64:64">
      <c r="BL22307" s="69"/>
    </row>
    <row r="22308" spans="64:64">
      <c r="BL22308" s="69"/>
    </row>
    <row r="22309" spans="64:64">
      <c r="BL22309" s="69"/>
    </row>
    <row r="22310" spans="64:64">
      <c r="BL22310" s="69"/>
    </row>
    <row r="22311" spans="64:64">
      <c r="BL22311" s="69"/>
    </row>
    <row r="22312" spans="64:64">
      <c r="BL22312" s="69"/>
    </row>
    <row r="22313" spans="64:64">
      <c r="BL22313" s="69"/>
    </row>
    <row r="22314" spans="64:64">
      <c r="BL22314" s="69"/>
    </row>
    <row r="22315" spans="64:64">
      <c r="BL22315" s="69"/>
    </row>
    <row r="22316" spans="64:64">
      <c r="BL22316" s="69"/>
    </row>
    <row r="22317" spans="64:64">
      <c r="BL22317" s="69"/>
    </row>
    <row r="22318" spans="64:64">
      <c r="BL22318" s="69"/>
    </row>
    <row r="22319" spans="64:64">
      <c r="BL22319" s="69"/>
    </row>
    <row r="22320" spans="64:64">
      <c r="BL22320" s="69"/>
    </row>
    <row r="22321" spans="64:64">
      <c r="BL22321" s="69"/>
    </row>
    <row r="22322" spans="64:64">
      <c r="BL22322" s="69"/>
    </row>
    <row r="22323" spans="64:64">
      <c r="BL22323" s="69"/>
    </row>
    <row r="22324" spans="64:64">
      <c r="BL22324" s="69"/>
    </row>
    <row r="22325" spans="64:64">
      <c r="BL22325" s="69"/>
    </row>
    <row r="22326" spans="64:64">
      <c r="BL22326" s="69"/>
    </row>
    <row r="22327" spans="64:64">
      <c r="BL22327" s="69"/>
    </row>
    <row r="22328" spans="64:64">
      <c r="BL22328" s="69"/>
    </row>
    <row r="22329" spans="64:64">
      <c r="BL22329" s="69"/>
    </row>
    <row r="22330" spans="64:64">
      <c r="BL22330" s="69"/>
    </row>
    <row r="22331" spans="64:64">
      <c r="BL22331" s="69"/>
    </row>
    <row r="22332" spans="64:64">
      <c r="BL22332" s="69"/>
    </row>
    <row r="22333" spans="64:64">
      <c r="BL22333" s="69"/>
    </row>
    <row r="22334" spans="64:64">
      <c r="BL22334" s="69"/>
    </row>
    <row r="22335" spans="64:64">
      <c r="BL22335" s="69"/>
    </row>
    <row r="22336" spans="64:64">
      <c r="BL22336" s="69"/>
    </row>
    <row r="22337" spans="64:64">
      <c r="BL22337" s="69"/>
    </row>
    <row r="22338" spans="64:64">
      <c r="BL22338" s="69"/>
    </row>
    <row r="22339" spans="64:64">
      <c r="BL22339" s="69"/>
    </row>
    <row r="22340" spans="64:64">
      <c r="BL22340" s="69"/>
    </row>
    <row r="22341" spans="64:64">
      <c r="BL22341" s="69"/>
    </row>
    <row r="22342" spans="64:64">
      <c r="BL22342" s="69"/>
    </row>
    <row r="22343" spans="64:64">
      <c r="BL22343" s="69"/>
    </row>
    <row r="22344" spans="64:64">
      <c r="BL22344" s="69"/>
    </row>
    <row r="22345" spans="64:64">
      <c r="BL22345" s="69"/>
    </row>
    <row r="22346" spans="64:64">
      <c r="BL22346" s="69"/>
    </row>
    <row r="22347" spans="64:64">
      <c r="BL22347" s="69"/>
    </row>
    <row r="22348" spans="64:64">
      <c r="BL22348" s="69"/>
    </row>
    <row r="22349" spans="64:64">
      <c r="BL22349" s="69"/>
    </row>
    <row r="22350" spans="64:64">
      <c r="BL22350" s="69"/>
    </row>
    <row r="22351" spans="64:64">
      <c r="BL22351" s="69"/>
    </row>
    <row r="22352" spans="64:64">
      <c r="BL22352" s="69"/>
    </row>
    <row r="22353" spans="64:64">
      <c r="BL22353" s="69"/>
    </row>
    <row r="22354" spans="64:64">
      <c r="BL22354" s="69"/>
    </row>
    <row r="22355" spans="64:64">
      <c r="BL22355" s="69"/>
    </row>
    <row r="22356" spans="64:64">
      <c r="BL22356" s="69"/>
    </row>
    <row r="22357" spans="64:64">
      <c r="BL22357" s="69"/>
    </row>
    <row r="22358" spans="64:64">
      <c r="BL22358" s="69"/>
    </row>
    <row r="22359" spans="64:64">
      <c r="BL22359" s="69"/>
    </row>
    <row r="22360" spans="64:64">
      <c r="BL22360" s="69"/>
    </row>
    <row r="22361" spans="64:64">
      <c r="BL22361" s="69"/>
    </row>
    <row r="22362" spans="64:64">
      <c r="BL22362" s="69"/>
    </row>
    <row r="22363" spans="64:64">
      <c r="BL22363" s="69"/>
    </row>
    <row r="22364" spans="64:64">
      <c r="BL22364" s="69"/>
    </row>
    <row r="22365" spans="64:64">
      <c r="BL22365" s="69"/>
    </row>
    <row r="22366" spans="64:64">
      <c r="BL22366" s="69"/>
    </row>
    <row r="22367" spans="64:64">
      <c r="BL22367" s="69"/>
    </row>
    <row r="22368" spans="64:64">
      <c r="BL22368" s="69"/>
    </row>
    <row r="22369" spans="64:64">
      <c r="BL22369" s="69"/>
    </row>
    <row r="22370" spans="64:64">
      <c r="BL22370" s="69"/>
    </row>
    <row r="22371" spans="64:64">
      <c r="BL22371" s="69"/>
    </row>
    <row r="22372" spans="64:64">
      <c r="BL22372" s="69"/>
    </row>
    <row r="22373" spans="64:64">
      <c r="BL22373" s="69"/>
    </row>
    <row r="22374" spans="64:64">
      <c r="BL22374" s="69"/>
    </row>
    <row r="22375" spans="64:64">
      <c r="BL22375" s="69"/>
    </row>
    <row r="22376" spans="64:64">
      <c r="BL22376" s="69"/>
    </row>
    <row r="22377" spans="64:64">
      <c r="BL22377" s="69"/>
    </row>
    <row r="22378" spans="64:64">
      <c r="BL22378" s="69"/>
    </row>
    <row r="22379" spans="64:64">
      <c r="BL22379" s="69"/>
    </row>
    <row r="22380" spans="64:64">
      <c r="BL22380" s="69"/>
    </row>
    <row r="22381" spans="64:64">
      <c r="BL22381" s="69"/>
    </row>
    <row r="22382" spans="64:64">
      <c r="BL22382" s="69"/>
    </row>
    <row r="22383" spans="64:64">
      <c r="BL22383" s="69"/>
    </row>
    <row r="22384" spans="64:64">
      <c r="BL22384" s="69"/>
    </row>
    <row r="22385" spans="64:64">
      <c r="BL22385" s="69"/>
    </row>
    <row r="22386" spans="64:64">
      <c r="BL22386" s="69"/>
    </row>
    <row r="22387" spans="64:64">
      <c r="BL22387" s="69"/>
    </row>
    <row r="22388" spans="64:64">
      <c r="BL22388" s="69"/>
    </row>
    <row r="22389" spans="64:64">
      <c r="BL22389" s="69"/>
    </row>
    <row r="22390" spans="64:64">
      <c r="BL22390" s="69"/>
    </row>
    <row r="22391" spans="64:64">
      <c r="BL22391" s="69"/>
    </row>
    <row r="22392" spans="64:64">
      <c r="BL22392" s="69"/>
    </row>
    <row r="22393" spans="64:64">
      <c r="BL22393" s="69"/>
    </row>
    <row r="22394" spans="64:64">
      <c r="BL22394" s="69"/>
    </row>
    <row r="22395" spans="64:64">
      <c r="BL22395" s="69"/>
    </row>
    <row r="22396" spans="64:64">
      <c r="BL22396" s="69"/>
    </row>
    <row r="22397" spans="64:64">
      <c r="BL22397" s="69"/>
    </row>
    <row r="22398" spans="64:64">
      <c r="BL22398" s="69"/>
    </row>
    <row r="22399" spans="64:64">
      <c r="BL22399" s="69"/>
    </row>
    <row r="22400" spans="64:64">
      <c r="BL22400" s="69"/>
    </row>
    <row r="22401" spans="64:64">
      <c r="BL22401" s="69"/>
    </row>
    <row r="22402" spans="64:64">
      <c r="BL22402" s="69"/>
    </row>
    <row r="22403" spans="64:64">
      <c r="BL22403" s="69"/>
    </row>
    <row r="22404" spans="64:64">
      <c r="BL22404" s="69"/>
    </row>
    <row r="22405" spans="64:64">
      <c r="BL22405" s="69"/>
    </row>
    <row r="22406" spans="64:64">
      <c r="BL22406" s="69"/>
    </row>
    <row r="22407" spans="64:64">
      <c r="BL22407" s="69"/>
    </row>
    <row r="22408" spans="64:64">
      <c r="BL22408" s="69"/>
    </row>
    <row r="22409" spans="64:64">
      <c r="BL22409" s="69"/>
    </row>
    <row r="22410" spans="64:64">
      <c r="BL22410" s="69"/>
    </row>
    <row r="22411" spans="64:64">
      <c r="BL22411" s="69"/>
    </row>
    <row r="22412" spans="64:64">
      <c r="BL22412" s="69"/>
    </row>
    <row r="22413" spans="64:64">
      <c r="BL22413" s="69"/>
    </row>
    <row r="22414" spans="64:64">
      <c r="BL22414" s="69"/>
    </row>
    <row r="22415" spans="64:64">
      <c r="BL22415" s="69"/>
    </row>
    <row r="22416" spans="64:64">
      <c r="BL22416" s="69"/>
    </row>
    <row r="22417" spans="64:64">
      <c r="BL22417" s="69"/>
    </row>
    <row r="22418" spans="64:64">
      <c r="BL22418" s="69"/>
    </row>
    <row r="22419" spans="64:64">
      <c r="BL22419" s="69"/>
    </row>
    <row r="22420" spans="64:64">
      <c r="BL22420" s="69"/>
    </row>
    <row r="22421" spans="64:64">
      <c r="BL22421" s="69"/>
    </row>
    <row r="22422" spans="64:64">
      <c r="BL22422" s="69"/>
    </row>
    <row r="22423" spans="64:64">
      <c r="BL22423" s="69"/>
    </row>
    <row r="22424" spans="64:64">
      <c r="BL22424" s="69"/>
    </row>
    <row r="22425" spans="64:64">
      <c r="BL22425" s="69"/>
    </row>
    <row r="22426" spans="64:64">
      <c r="BL22426" s="69"/>
    </row>
    <row r="22427" spans="64:64">
      <c r="BL22427" s="69"/>
    </row>
    <row r="22428" spans="64:64">
      <c r="BL22428" s="69"/>
    </row>
    <row r="22429" spans="64:64">
      <c r="BL22429" s="69"/>
    </row>
    <row r="22430" spans="64:64">
      <c r="BL22430" s="69"/>
    </row>
    <row r="22431" spans="64:64">
      <c r="BL22431" s="69"/>
    </row>
    <row r="22432" spans="64:64">
      <c r="BL22432" s="69"/>
    </row>
    <row r="22433" spans="64:64">
      <c r="BL22433" s="69"/>
    </row>
    <row r="22434" spans="64:64">
      <c r="BL22434" s="69"/>
    </row>
    <row r="22435" spans="64:64">
      <c r="BL22435" s="69"/>
    </row>
    <row r="22436" spans="64:64">
      <c r="BL22436" s="69"/>
    </row>
    <row r="22437" spans="64:64">
      <c r="BL22437" s="69"/>
    </row>
    <row r="22438" spans="64:64">
      <c r="BL22438" s="69"/>
    </row>
    <row r="22439" spans="64:64">
      <c r="BL22439" s="69"/>
    </row>
    <row r="22440" spans="64:64">
      <c r="BL22440" s="69"/>
    </row>
    <row r="22441" spans="64:64">
      <c r="BL22441" s="69"/>
    </row>
    <row r="22442" spans="64:64">
      <c r="BL22442" s="69"/>
    </row>
    <row r="22443" spans="64:64">
      <c r="BL22443" s="69"/>
    </row>
    <row r="22444" spans="64:64">
      <c r="BL22444" s="69"/>
    </row>
    <row r="22445" spans="64:64">
      <c r="BL22445" s="69"/>
    </row>
    <row r="22446" spans="64:64">
      <c r="BL22446" s="69"/>
    </row>
    <row r="22447" spans="64:64">
      <c r="BL22447" s="69"/>
    </row>
    <row r="22448" spans="64:64">
      <c r="BL22448" s="69"/>
    </row>
    <row r="22449" spans="64:64">
      <c r="BL22449" s="69"/>
    </row>
    <row r="22450" spans="64:64">
      <c r="BL22450" s="69"/>
    </row>
    <row r="22451" spans="64:64">
      <c r="BL22451" s="69"/>
    </row>
    <row r="22452" spans="64:64">
      <c r="BL22452" s="69"/>
    </row>
    <row r="22453" spans="64:64">
      <c r="BL22453" s="69"/>
    </row>
    <row r="22454" spans="64:64">
      <c r="BL22454" s="69"/>
    </row>
    <row r="22455" spans="64:64">
      <c r="BL22455" s="69"/>
    </row>
    <row r="22456" spans="64:64">
      <c r="BL22456" s="69"/>
    </row>
    <row r="22457" spans="64:64">
      <c r="BL22457" s="69"/>
    </row>
    <row r="22458" spans="64:64">
      <c r="BL22458" s="69"/>
    </row>
    <row r="22459" spans="64:64">
      <c r="BL22459" s="69"/>
    </row>
    <row r="22460" spans="64:64">
      <c r="BL22460" s="69"/>
    </row>
    <row r="22461" spans="64:64">
      <c r="BL22461" s="69"/>
    </row>
    <row r="22462" spans="64:64">
      <c r="BL22462" s="69"/>
    </row>
    <row r="22463" spans="64:64">
      <c r="BL22463" s="69"/>
    </row>
    <row r="22464" spans="64:64">
      <c r="BL22464" s="69"/>
    </row>
    <row r="22465" spans="64:64">
      <c r="BL22465" s="69"/>
    </row>
    <row r="22466" spans="64:64">
      <c r="BL22466" s="69"/>
    </row>
    <row r="22467" spans="64:64">
      <c r="BL22467" s="69"/>
    </row>
    <row r="22468" spans="64:64">
      <c r="BL22468" s="69"/>
    </row>
    <row r="22469" spans="64:64">
      <c r="BL22469" s="69"/>
    </row>
    <row r="22470" spans="64:64">
      <c r="BL22470" s="69"/>
    </row>
    <row r="22471" spans="64:64">
      <c r="BL22471" s="69"/>
    </row>
    <row r="22472" spans="64:64">
      <c r="BL22472" s="69"/>
    </row>
    <row r="22473" spans="64:64">
      <c r="BL22473" s="69"/>
    </row>
    <row r="22474" spans="64:64">
      <c r="BL22474" s="69"/>
    </row>
    <row r="22475" spans="64:64">
      <c r="BL22475" s="69"/>
    </row>
    <row r="22476" spans="64:64">
      <c r="BL22476" s="69"/>
    </row>
    <row r="22477" spans="64:64">
      <c r="BL22477" s="69"/>
    </row>
    <row r="22478" spans="64:64">
      <c r="BL22478" s="69"/>
    </row>
    <row r="22479" spans="64:64">
      <c r="BL22479" s="69"/>
    </row>
    <row r="22480" spans="64:64">
      <c r="BL22480" s="69"/>
    </row>
    <row r="22481" spans="64:64">
      <c r="BL22481" s="69"/>
    </row>
    <row r="22482" spans="64:64">
      <c r="BL22482" s="69"/>
    </row>
    <row r="22483" spans="64:64">
      <c r="BL22483" s="69"/>
    </row>
    <row r="22484" spans="64:64">
      <c r="BL22484" s="69"/>
    </row>
    <row r="22485" spans="64:64">
      <c r="BL22485" s="69"/>
    </row>
    <row r="22486" spans="64:64">
      <c r="BL22486" s="69"/>
    </row>
    <row r="22487" spans="64:64">
      <c r="BL22487" s="69"/>
    </row>
    <row r="22488" spans="64:64">
      <c r="BL22488" s="69"/>
    </row>
    <row r="22489" spans="64:64">
      <c r="BL22489" s="69"/>
    </row>
    <row r="22490" spans="64:64">
      <c r="BL22490" s="69"/>
    </row>
    <row r="22491" spans="64:64">
      <c r="BL22491" s="69"/>
    </row>
    <row r="22492" spans="64:64">
      <c r="BL22492" s="69"/>
    </row>
    <row r="22493" spans="64:64">
      <c r="BL22493" s="69"/>
    </row>
    <row r="22494" spans="64:64">
      <c r="BL22494" s="69"/>
    </row>
    <row r="22495" spans="64:64">
      <c r="BL22495" s="69"/>
    </row>
    <row r="22496" spans="64:64">
      <c r="BL22496" s="69"/>
    </row>
    <row r="22497" spans="64:64">
      <c r="BL22497" s="69"/>
    </row>
    <row r="22498" spans="64:64">
      <c r="BL22498" s="69"/>
    </row>
    <row r="22499" spans="64:64">
      <c r="BL22499" s="69"/>
    </row>
    <row r="22500" spans="64:64">
      <c r="BL22500" s="69"/>
    </row>
    <row r="22501" spans="64:64">
      <c r="BL22501" s="69"/>
    </row>
    <row r="22502" spans="64:64">
      <c r="BL22502" s="69"/>
    </row>
    <row r="22503" spans="64:64">
      <c r="BL22503" s="69"/>
    </row>
    <row r="22504" spans="64:64">
      <c r="BL22504" s="69"/>
    </row>
    <row r="22505" spans="64:64">
      <c r="BL22505" s="69"/>
    </row>
    <row r="22506" spans="64:64">
      <c r="BL22506" s="69"/>
    </row>
    <row r="22507" spans="64:64">
      <c r="BL22507" s="69"/>
    </row>
    <row r="22508" spans="64:64">
      <c r="BL22508" s="69"/>
    </row>
    <row r="22509" spans="64:64">
      <c r="BL22509" s="69"/>
    </row>
    <row r="22510" spans="64:64">
      <c r="BL22510" s="69"/>
    </row>
    <row r="22511" spans="64:64">
      <c r="BL22511" s="69"/>
    </row>
    <row r="22512" spans="64:64">
      <c r="BL22512" s="69"/>
    </row>
    <row r="22513" spans="64:64">
      <c r="BL22513" s="69"/>
    </row>
    <row r="22514" spans="64:64">
      <c r="BL22514" s="69"/>
    </row>
    <row r="22515" spans="64:64">
      <c r="BL22515" s="69"/>
    </row>
    <row r="22516" spans="64:64">
      <c r="BL22516" s="69"/>
    </row>
    <row r="22517" spans="64:64">
      <c r="BL22517" s="69"/>
    </row>
    <row r="22518" spans="64:64">
      <c r="BL22518" s="69"/>
    </row>
    <row r="22519" spans="64:64">
      <c r="BL22519" s="69"/>
    </row>
    <row r="22520" spans="64:64">
      <c r="BL22520" s="69"/>
    </row>
    <row r="22521" spans="64:64">
      <c r="BL22521" s="69"/>
    </row>
    <row r="22522" spans="64:64">
      <c r="BL22522" s="69"/>
    </row>
    <row r="22523" spans="64:64">
      <c r="BL22523" s="69"/>
    </row>
    <row r="22524" spans="64:64">
      <c r="BL22524" s="69"/>
    </row>
    <row r="22525" spans="64:64">
      <c r="BL22525" s="69"/>
    </row>
    <row r="22526" spans="64:64">
      <c r="BL22526" s="69"/>
    </row>
    <row r="22527" spans="64:64">
      <c r="BL22527" s="69"/>
    </row>
    <row r="22528" spans="64:64">
      <c r="BL22528" s="69"/>
    </row>
    <row r="22529" spans="64:64">
      <c r="BL22529" s="69"/>
    </row>
    <row r="22530" spans="64:64">
      <c r="BL22530" s="69"/>
    </row>
    <row r="22531" spans="64:64">
      <c r="BL22531" s="69"/>
    </row>
    <row r="22532" spans="64:64">
      <c r="BL22532" s="69"/>
    </row>
    <row r="22533" spans="64:64">
      <c r="BL22533" s="69"/>
    </row>
    <row r="22534" spans="64:64">
      <c r="BL22534" s="69"/>
    </row>
    <row r="22535" spans="64:64">
      <c r="BL22535" s="69"/>
    </row>
    <row r="22536" spans="64:64">
      <c r="BL22536" s="69"/>
    </row>
    <row r="22537" spans="64:64">
      <c r="BL22537" s="69"/>
    </row>
    <row r="22538" spans="64:64">
      <c r="BL22538" s="69"/>
    </row>
    <row r="22539" spans="64:64">
      <c r="BL22539" s="69"/>
    </row>
    <row r="22540" spans="64:64">
      <c r="BL22540" s="69"/>
    </row>
    <row r="22541" spans="64:64">
      <c r="BL22541" s="69"/>
    </row>
    <row r="22542" spans="64:64">
      <c r="BL22542" s="69"/>
    </row>
    <row r="22543" spans="64:64">
      <c r="BL22543" s="69"/>
    </row>
    <row r="22544" spans="64:64">
      <c r="BL22544" s="69"/>
    </row>
    <row r="22545" spans="64:64">
      <c r="BL22545" s="69"/>
    </row>
    <row r="22546" spans="64:64">
      <c r="BL22546" s="69"/>
    </row>
    <row r="22547" spans="64:64">
      <c r="BL22547" s="69"/>
    </row>
    <row r="22548" spans="64:64">
      <c r="BL22548" s="69"/>
    </row>
    <row r="22549" spans="64:64">
      <c r="BL22549" s="69"/>
    </row>
    <row r="22550" spans="64:64">
      <c r="BL22550" s="69"/>
    </row>
    <row r="22551" spans="64:64">
      <c r="BL22551" s="69"/>
    </row>
    <row r="22552" spans="64:64">
      <c r="BL22552" s="69"/>
    </row>
    <row r="22553" spans="64:64">
      <c r="BL22553" s="69"/>
    </row>
    <row r="22554" spans="64:64">
      <c r="BL22554" s="69"/>
    </row>
    <row r="22555" spans="64:64">
      <c r="BL22555" s="69"/>
    </row>
    <row r="22556" spans="64:64">
      <c r="BL22556" s="69"/>
    </row>
    <row r="22557" spans="64:64">
      <c r="BL22557" s="69"/>
    </row>
    <row r="22558" spans="64:64">
      <c r="BL22558" s="69"/>
    </row>
    <row r="22559" spans="64:64">
      <c r="BL22559" s="69"/>
    </row>
    <row r="22560" spans="64:64">
      <c r="BL22560" s="69"/>
    </row>
    <row r="22561" spans="64:64">
      <c r="BL22561" s="69"/>
    </row>
    <row r="22562" spans="64:64">
      <c r="BL22562" s="69"/>
    </row>
    <row r="22563" spans="64:64">
      <c r="BL22563" s="69"/>
    </row>
    <row r="22564" spans="64:64">
      <c r="BL22564" s="69"/>
    </row>
    <row r="22565" spans="64:64">
      <c r="BL22565" s="69"/>
    </row>
    <row r="22566" spans="64:64">
      <c r="BL22566" s="69"/>
    </row>
    <row r="22567" spans="64:64">
      <c r="BL22567" s="69"/>
    </row>
    <row r="22568" spans="64:64">
      <c r="BL22568" s="69"/>
    </row>
    <row r="22569" spans="64:64">
      <c r="BL22569" s="69"/>
    </row>
    <row r="22570" spans="64:64">
      <c r="BL22570" s="69"/>
    </row>
    <row r="22571" spans="64:64">
      <c r="BL22571" s="69"/>
    </row>
    <row r="22572" spans="64:64">
      <c r="BL22572" s="69"/>
    </row>
    <row r="22573" spans="64:64">
      <c r="BL22573" s="69"/>
    </row>
    <row r="22574" spans="64:64">
      <c r="BL22574" s="69"/>
    </row>
    <row r="22575" spans="64:64">
      <c r="BL22575" s="69"/>
    </row>
    <row r="22576" spans="64:64">
      <c r="BL22576" s="69"/>
    </row>
    <row r="22577" spans="64:64">
      <c r="BL22577" s="69"/>
    </row>
    <row r="22578" spans="64:64">
      <c r="BL22578" s="69"/>
    </row>
    <row r="22579" spans="64:64">
      <c r="BL22579" s="69"/>
    </row>
    <row r="22580" spans="64:64">
      <c r="BL22580" s="69"/>
    </row>
    <row r="22581" spans="64:64">
      <c r="BL22581" s="69"/>
    </row>
    <row r="22582" spans="64:64">
      <c r="BL22582" s="69"/>
    </row>
    <row r="22583" spans="64:64">
      <c r="BL22583" s="69"/>
    </row>
    <row r="22584" spans="64:64">
      <c r="BL22584" s="69"/>
    </row>
    <row r="22585" spans="64:64">
      <c r="BL22585" s="69"/>
    </row>
    <row r="22586" spans="64:64">
      <c r="BL22586" s="69"/>
    </row>
    <row r="22587" spans="64:64">
      <c r="BL22587" s="69"/>
    </row>
    <row r="22588" spans="64:64">
      <c r="BL22588" s="69"/>
    </row>
    <row r="22589" spans="64:64">
      <c r="BL22589" s="69"/>
    </row>
    <row r="22590" spans="64:64">
      <c r="BL22590" s="69"/>
    </row>
    <row r="22591" spans="64:64">
      <c r="BL22591" s="69"/>
    </row>
    <row r="22592" spans="64:64">
      <c r="BL22592" s="69"/>
    </row>
    <row r="22593" spans="64:64">
      <c r="BL22593" s="69"/>
    </row>
    <row r="22594" spans="64:64">
      <c r="BL22594" s="69"/>
    </row>
    <row r="22595" spans="64:64">
      <c r="BL22595" s="69"/>
    </row>
    <row r="22596" spans="64:64">
      <c r="BL22596" s="69"/>
    </row>
    <row r="22597" spans="64:64">
      <c r="BL22597" s="69"/>
    </row>
    <row r="22598" spans="64:64">
      <c r="BL22598" s="69"/>
    </row>
    <row r="22599" spans="64:64">
      <c r="BL22599" s="69"/>
    </row>
    <row r="22600" spans="64:64">
      <c r="BL22600" s="69"/>
    </row>
    <row r="22601" spans="64:64">
      <c r="BL22601" s="69"/>
    </row>
    <row r="22602" spans="64:64">
      <c r="BL22602" s="69"/>
    </row>
    <row r="22603" spans="64:64">
      <c r="BL22603" s="69"/>
    </row>
    <row r="22604" spans="64:64">
      <c r="BL22604" s="69"/>
    </row>
    <row r="22605" spans="64:64">
      <c r="BL22605" s="69"/>
    </row>
    <row r="22606" spans="64:64">
      <c r="BL22606" s="69"/>
    </row>
    <row r="22607" spans="64:64">
      <c r="BL22607" s="69"/>
    </row>
    <row r="22608" spans="64:64">
      <c r="BL22608" s="69"/>
    </row>
    <row r="22609" spans="64:64">
      <c r="BL22609" s="69"/>
    </row>
    <row r="22610" spans="64:64">
      <c r="BL22610" s="69"/>
    </row>
    <row r="22611" spans="64:64">
      <c r="BL22611" s="69"/>
    </row>
    <row r="22612" spans="64:64">
      <c r="BL22612" s="69"/>
    </row>
    <row r="22613" spans="64:64">
      <c r="BL22613" s="69"/>
    </row>
    <row r="22614" spans="64:64">
      <c r="BL22614" s="69"/>
    </row>
    <row r="22615" spans="64:64">
      <c r="BL22615" s="69"/>
    </row>
    <row r="22616" spans="64:64">
      <c r="BL22616" s="69"/>
    </row>
    <row r="22617" spans="64:64">
      <c r="BL22617" s="69"/>
    </row>
    <row r="22618" spans="64:64">
      <c r="BL22618" s="69"/>
    </row>
    <row r="22619" spans="64:64">
      <c r="BL22619" s="69"/>
    </row>
    <row r="22620" spans="64:64">
      <c r="BL22620" s="69"/>
    </row>
    <row r="22621" spans="64:64">
      <c r="BL22621" s="69"/>
    </row>
    <row r="22622" spans="64:64">
      <c r="BL22622" s="69"/>
    </row>
    <row r="22623" spans="64:64">
      <c r="BL22623" s="69"/>
    </row>
    <row r="22624" spans="64:64">
      <c r="BL22624" s="69"/>
    </row>
    <row r="22625" spans="64:64">
      <c r="BL22625" s="69"/>
    </row>
    <row r="22626" spans="64:64">
      <c r="BL22626" s="69"/>
    </row>
    <row r="22627" spans="64:64">
      <c r="BL22627" s="69"/>
    </row>
    <row r="22628" spans="64:64">
      <c r="BL22628" s="69"/>
    </row>
    <row r="22629" spans="64:64">
      <c r="BL22629" s="69"/>
    </row>
    <row r="22630" spans="64:64">
      <c r="BL22630" s="69"/>
    </row>
    <row r="22631" spans="64:64">
      <c r="BL22631" s="69"/>
    </row>
    <row r="22632" spans="64:64">
      <c r="BL22632" s="69"/>
    </row>
    <row r="22633" spans="64:64">
      <c r="BL22633" s="69"/>
    </row>
    <row r="22634" spans="64:64">
      <c r="BL22634" s="69"/>
    </row>
    <row r="22635" spans="64:64">
      <c r="BL22635" s="69"/>
    </row>
    <row r="22636" spans="64:64">
      <c r="BL22636" s="69"/>
    </row>
    <row r="22637" spans="64:64">
      <c r="BL22637" s="69"/>
    </row>
    <row r="22638" spans="64:64">
      <c r="BL22638" s="69"/>
    </row>
    <row r="22639" spans="64:64">
      <c r="BL22639" s="69"/>
    </row>
    <row r="22640" spans="64:64">
      <c r="BL22640" s="69"/>
    </row>
    <row r="22641" spans="64:64">
      <c r="BL22641" s="69"/>
    </row>
    <row r="22642" spans="64:64">
      <c r="BL22642" s="69"/>
    </row>
    <row r="22643" spans="64:64">
      <c r="BL22643" s="69"/>
    </row>
    <row r="22644" spans="64:64">
      <c r="BL22644" s="69"/>
    </row>
    <row r="22645" spans="64:64">
      <c r="BL22645" s="69"/>
    </row>
    <row r="22646" spans="64:64">
      <c r="BL22646" s="69"/>
    </row>
    <row r="22647" spans="64:64">
      <c r="BL22647" s="69"/>
    </row>
    <row r="22648" spans="64:64">
      <c r="BL22648" s="69"/>
    </row>
    <row r="22649" spans="64:64">
      <c r="BL22649" s="69"/>
    </row>
    <row r="22650" spans="64:64">
      <c r="BL22650" s="69"/>
    </row>
    <row r="22651" spans="64:64">
      <c r="BL22651" s="69"/>
    </row>
    <row r="22652" spans="64:64">
      <c r="BL22652" s="69"/>
    </row>
    <row r="22653" spans="64:64">
      <c r="BL22653" s="69"/>
    </row>
    <row r="22654" spans="64:64">
      <c r="BL22654" s="69"/>
    </row>
    <row r="22655" spans="64:64">
      <c r="BL22655" s="69"/>
    </row>
    <row r="22656" spans="64:64">
      <c r="BL22656" s="69"/>
    </row>
    <row r="22657" spans="64:64">
      <c r="BL22657" s="69"/>
    </row>
    <row r="22658" spans="64:64">
      <c r="BL22658" s="69"/>
    </row>
    <row r="22659" spans="64:64">
      <c r="BL22659" s="69"/>
    </row>
    <row r="22660" spans="64:64">
      <c r="BL22660" s="69"/>
    </row>
    <row r="22661" spans="64:64">
      <c r="BL22661" s="69"/>
    </row>
    <row r="22662" spans="64:64">
      <c r="BL22662" s="69"/>
    </row>
    <row r="22663" spans="64:64">
      <c r="BL22663" s="69"/>
    </row>
    <row r="22664" spans="64:64">
      <c r="BL22664" s="69"/>
    </row>
    <row r="22665" spans="64:64">
      <c r="BL22665" s="69"/>
    </row>
    <row r="22666" spans="64:64">
      <c r="BL22666" s="69"/>
    </row>
    <row r="22667" spans="64:64">
      <c r="BL22667" s="69"/>
    </row>
    <row r="22668" spans="64:64">
      <c r="BL22668" s="69"/>
    </row>
    <row r="22669" spans="64:64">
      <c r="BL22669" s="69"/>
    </row>
    <row r="22670" spans="64:64">
      <c r="BL22670" s="69"/>
    </row>
    <row r="22671" spans="64:64">
      <c r="BL22671" s="69"/>
    </row>
    <row r="22672" spans="64:64">
      <c r="BL22672" s="69"/>
    </row>
    <row r="22673" spans="64:64">
      <c r="BL22673" s="69"/>
    </row>
    <row r="22674" spans="64:64">
      <c r="BL22674" s="69"/>
    </row>
    <row r="22675" spans="64:64">
      <c r="BL22675" s="69"/>
    </row>
    <row r="22676" spans="64:64">
      <c r="BL22676" s="69"/>
    </row>
    <row r="22677" spans="64:64">
      <c r="BL22677" s="69"/>
    </row>
    <row r="22678" spans="64:64">
      <c r="BL22678" s="69"/>
    </row>
    <row r="22679" spans="64:64">
      <c r="BL22679" s="69"/>
    </row>
    <row r="22680" spans="64:64">
      <c r="BL22680" s="69"/>
    </row>
    <row r="22681" spans="64:64">
      <c r="BL22681" s="69"/>
    </row>
    <row r="22682" spans="64:64">
      <c r="BL22682" s="69"/>
    </row>
    <row r="22683" spans="64:64">
      <c r="BL22683" s="69"/>
    </row>
    <row r="22684" spans="64:64">
      <c r="BL22684" s="69"/>
    </row>
    <row r="22685" spans="64:64">
      <c r="BL22685" s="69"/>
    </row>
    <row r="22686" spans="64:64">
      <c r="BL22686" s="69"/>
    </row>
    <row r="22687" spans="64:64">
      <c r="BL22687" s="69"/>
    </row>
    <row r="22688" spans="64:64">
      <c r="BL22688" s="69"/>
    </row>
    <row r="22689" spans="64:64">
      <c r="BL22689" s="69"/>
    </row>
    <row r="22690" spans="64:64">
      <c r="BL22690" s="69"/>
    </row>
    <row r="22691" spans="64:64">
      <c r="BL22691" s="69"/>
    </row>
    <row r="22692" spans="64:64">
      <c r="BL22692" s="69"/>
    </row>
    <row r="22693" spans="64:64">
      <c r="BL22693" s="69"/>
    </row>
    <row r="22694" spans="64:64">
      <c r="BL22694" s="69"/>
    </row>
    <row r="22695" spans="64:64">
      <c r="BL22695" s="69"/>
    </row>
    <row r="22696" spans="64:64">
      <c r="BL22696" s="69"/>
    </row>
    <row r="22697" spans="64:64">
      <c r="BL22697" s="69"/>
    </row>
    <row r="22698" spans="64:64">
      <c r="BL22698" s="69"/>
    </row>
    <row r="22699" spans="64:64">
      <c r="BL22699" s="69"/>
    </row>
    <row r="22700" spans="64:64">
      <c r="BL22700" s="69"/>
    </row>
    <row r="22701" spans="64:64">
      <c r="BL22701" s="69"/>
    </row>
    <row r="22702" spans="64:64">
      <c r="BL22702" s="69"/>
    </row>
    <row r="22703" spans="64:64">
      <c r="BL22703" s="69"/>
    </row>
    <row r="22704" spans="64:64">
      <c r="BL22704" s="69"/>
    </row>
    <row r="22705" spans="64:64">
      <c r="BL22705" s="69"/>
    </row>
    <row r="22706" spans="64:64">
      <c r="BL22706" s="69"/>
    </row>
    <row r="22707" spans="64:64">
      <c r="BL22707" s="69"/>
    </row>
    <row r="22708" spans="64:64">
      <c r="BL22708" s="69"/>
    </row>
    <row r="22709" spans="64:64">
      <c r="BL22709" s="69"/>
    </row>
    <row r="22710" spans="64:64">
      <c r="BL22710" s="69"/>
    </row>
    <row r="22711" spans="64:64">
      <c r="BL22711" s="69"/>
    </row>
    <row r="22712" spans="64:64">
      <c r="BL22712" s="69"/>
    </row>
    <row r="22713" spans="64:64">
      <c r="BL22713" s="69"/>
    </row>
    <row r="22714" spans="64:64">
      <c r="BL22714" s="69"/>
    </row>
    <row r="22715" spans="64:64">
      <c r="BL22715" s="69"/>
    </row>
    <row r="22716" spans="64:64">
      <c r="BL22716" s="69"/>
    </row>
    <row r="22717" spans="64:64">
      <c r="BL22717" s="69"/>
    </row>
    <row r="22718" spans="64:64">
      <c r="BL22718" s="69"/>
    </row>
    <row r="22719" spans="64:64">
      <c r="BL22719" s="69"/>
    </row>
    <row r="22720" spans="64:64">
      <c r="BL22720" s="69"/>
    </row>
    <row r="22721" spans="64:64">
      <c r="BL22721" s="69"/>
    </row>
    <row r="22722" spans="64:64">
      <c r="BL22722" s="69"/>
    </row>
    <row r="22723" spans="64:64">
      <c r="BL22723" s="69"/>
    </row>
    <row r="22724" spans="64:64">
      <c r="BL22724" s="69"/>
    </row>
    <row r="22725" spans="64:64">
      <c r="BL22725" s="69"/>
    </row>
    <row r="22726" spans="64:64">
      <c r="BL22726" s="69"/>
    </row>
    <row r="22727" spans="64:64">
      <c r="BL22727" s="69"/>
    </row>
    <row r="22728" spans="64:64">
      <c r="BL22728" s="69"/>
    </row>
    <row r="22729" spans="64:64">
      <c r="BL22729" s="69"/>
    </row>
    <row r="22730" spans="64:64">
      <c r="BL22730" s="69"/>
    </row>
    <row r="22731" spans="64:64">
      <c r="BL22731" s="69"/>
    </row>
    <row r="22732" spans="64:64">
      <c r="BL22732" s="69"/>
    </row>
    <row r="22733" spans="64:64">
      <c r="BL22733" s="69"/>
    </row>
    <row r="22734" spans="64:64">
      <c r="BL22734" s="69"/>
    </row>
    <row r="22735" spans="64:64">
      <c r="BL22735" s="69"/>
    </row>
    <row r="22736" spans="64:64">
      <c r="BL22736" s="69"/>
    </row>
    <row r="22737" spans="64:64">
      <c r="BL22737" s="69"/>
    </row>
    <row r="22738" spans="64:64">
      <c r="BL22738" s="69"/>
    </row>
    <row r="22739" spans="64:64">
      <c r="BL22739" s="69"/>
    </row>
    <row r="22740" spans="64:64">
      <c r="BL22740" s="69"/>
    </row>
    <row r="22741" spans="64:64">
      <c r="BL22741" s="69"/>
    </row>
    <row r="22742" spans="64:64">
      <c r="BL22742" s="69"/>
    </row>
    <row r="22743" spans="64:64">
      <c r="BL22743" s="69"/>
    </row>
    <row r="22744" spans="64:64">
      <c r="BL22744" s="69"/>
    </row>
    <row r="22745" spans="64:64">
      <c r="BL22745" s="69"/>
    </row>
    <row r="22746" spans="64:64">
      <c r="BL22746" s="69"/>
    </row>
    <row r="22747" spans="64:64">
      <c r="BL22747" s="69"/>
    </row>
    <row r="22748" spans="64:64">
      <c r="BL22748" s="69"/>
    </row>
    <row r="22749" spans="64:64">
      <c r="BL22749" s="69"/>
    </row>
    <row r="22750" spans="64:64">
      <c r="BL22750" s="69"/>
    </row>
    <row r="22751" spans="64:64">
      <c r="BL22751" s="69"/>
    </row>
    <row r="22752" spans="64:64">
      <c r="BL22752" s="69"/>
    </row>
    <row r="22753" spans="64:64">
      <c r="BL22753" s="69"/>
    </row>
    <row r="22754" spans="64:64">
      <c r="BL22754" s="69"/>
    </row>
    <row r="22755" spans="64:64">
      <c r="BL22755" s="69"/>
    </row>
    <row r="22756" spans="64:64">
      <c r="BL22756" s="69"/>
    </row>
    <row r="22757" spans="64:64">
      <c r="BL22757" s="69"/>
    </row>
    <row r="22758" spans="64:64">
      <c r="BL22758" s="69"/>
    </row>
    <row r="22759" spans="64:64">
      <c r="BL22759" s="69"/>
    </row>
    <row r="22760" spans="64:64">
      <c r="BL22760" s="69"/>
    </row>
    <row r="22761" spans="64:64">
      <c r="BL22761" s="69"/>
    </row>
    <row r="22762" spans="64:64">
      <c r="BL22762" s="69"/>
    </row>
    <row r="22763" spans="64:64">
      <c r="BL22763" s="69"/>
    </row>
    <row r="22764" spans="64:64">
      <c r="BL22764" s="69"/>
    </row>
    <row r="22765" spans="64:64">
      <c r="BL22765" s="69"/>
    </row>
    <row r="22766" spans="64:64">
      <c r="BL22766" s="69"/>
    </row>
    <row r="22767" spans="64:64">
      <c r="BL22767" s="69"/>
    </row>
    <row r="22768" spans="64:64">
      <c r="BL22768" s="69"/>
    </row>
    <row r="22769" spans="64:64">
      <c r="BL22769" s="69"/>
    </row>
    <row r="22770" spans="64:64">
      <c r="BL22770" s="69"/>
    </row>
    <row r="22771" spans="64:64">
      <c r="BL22771" s="69"/>
    </row>
    <row r="22772" spans="64:64">
      <c r="BL22772" s="69"/>
    </row>
    <row r="22773" spans="64:64">
      <c r="BL22773" s="69"/>
    </row>
    <row r="22774" spans="64:64">
      <c r="BL22774" s="69"/>
    </row>
    <row r="22775" spans="64:64">
      <c r="BL22775" s="69"/>
    </row>
    <row r="22776" spans="64:64">
      <c r="BL22776" s="69"/>
    </row>
    <row r="22777" spans="64:64">
      <c r="BL22777" s="69"/>
    </row>
    <row r="22778" spans="64:64">
      <c r="BL22778" s="69"/>
    </row>
    <row r="22779" spans="64:64">
      <c r="BL22779" s="69"/>
    </row>
    <row r="22780" spans="64:64">
      <c r="BL22780" s="69"/>
    </row>
    <row r="22781" spans="64:64">
      <c r="BL22781" s="69"/>
    </row>
    <row r="22782" spans="64:64">
      <c r="BL22782" s="69"/>
    </row>
    <row r="22783" spans="64:64">
      <c r="BL22783" s="69"/>
    </row>
    <row r="22784" spans="64:64">
      <c r="BL22784" s="69"/>
    </row>
    <row r="22785" spans="64:64">
      <c r="BL22785" s="69"/>
    </row>
    <row r="22786" spans="64:64">
      <c r="BL22786" s="69"/>
    </row>
    <row r="22787" spans="64:64">
      <c r="BL22787" s="69"/>
    </row>
    <row r="22788" spans="64:64">
      <c r="BL22788" s="69"/>
    </row>
    <row r="22789" spans="64:64">
      <c r="BL22789" s="69"/>
    </row>
    <row r="22790" spans="64:64">
      <c r="BL22790" s="69"/>
    </row>
    <row r="22791" spans="64:64">
      <c r="BL22791" s="69"/>
    </row>
    <row r="22792" spans="64:64">
      <c r="BL22792" s="69"/>
    </row>
    <row r="22793" spans="64:64">
      <c r="BL22793" s="69"/>
    </row>
    <row r="22794" spans="64:64">
      <c r="BL22794" s="69"/>
    </row>
    <row r="22795" spans="64:64">
      <c r="BL22795" s="69"/>
    </row>
    <row r="22796" spans="64:64">
      <c r="BL22796" s="69"/>
    </row>
    <row r="22797" spans="64:64">
      <c r="BL22797" s="69"/>
    </row>
    <row r="22798" spans="64:64">
      <c r="BL22798" s="69"/>
    </row>
    <row r="22799" spans="64:64">
      <c r="BL22799" s="69"/>
    </row>
    <row r="22800" spans="64:64">
      <c r="BL22800" s="69"/>
    </row>
    <row r="22801" spans="64:64">
      <c r="BL22801" s="69"/>
    </row>
    <row r="22802" spans="64:64">
      <c r="BL22802" s="69"/>
    </row>
    <row r="22803" spans="64:64">
      <c r="BL22803" s="69"/>
    </row>
    <row r="22804" spans="64:64">
      <c r="BL22804" s="69"/>
    </row>
    <row r="22805" spans="64:64">
      <c r="BL22805" s="69"/>
    </row>
    <row r="22806" spans="64:64">
      <c r="BL22806" s="69"/>
    </row>
    <row r="22807" spans="64:64">
      <c r="BL22807" s="69"/>
    </row>
    <row r="22808" spans="64:64">
      <c r="BL22808" s="69"/>
    </row>
    <row r="22809" spans="64:64">
      <c r="BL22809" s="69"/>
    </row>
    <row r="22810" spans="64:64">
      <c r="BL22810" s="69"/>
    </row>
    <row r="22811" spans="64:64">
      <c r="BL22811" s="69"/>
    </row>
    <row r="22812" spans="64:64">
      <c r="BL22812" s="69"/>
    </row>
    <row r="22813" spans="64:64">
      <c r="BL22813" s="69"/>
    </row>
    <row r="22814" spans="64:64">
      <c r="BL22814" s="69"/>
    </row>
    <row r="22815" spans="64:64">
      <c r="BL22815" s="69"/>
    </row>
    <row r="22816" spans="64:64">
      <c r="BL22816" s="69"/>
    </row>
    <row r="22817" spans="64:64">
      <c r="BL22817" s="69"/>
    </row>
    <row r="22818" spans="64:64">
      <c r="BL22818" s="69"/>
    </row>
    <row r="22819" spans="64:64">
      <c r="BL22819" s="69"/>
    </row>
    <row r="22820" spans="64:64">
      <c r="BL22820" s="69"/>
    </row>
    <row r="22821" spans="64:64">
      <c r="BL22821" s="69"/>
    </row>
    <row r="22822" spans="64:64">
      <c r="BL22822" s="69"/>
    </row>
    <row r="22823" spans="64:64">
      <c r="BL22823" s="69"/>
    </row>
    <row r="22824" spans="64:64">
      <c r="BL22824" s="69"/>
    </row>
    <row r="22825" spans="64:64">
      <c r="BL22825" s="69"/>
    </row>
    <row r="22826" spans="64:64">
      <c r="BL22826" s="69"/>
    </row>
    <row r="22827" spans="64:64">
      <c r="BL22827" s="69"/>
    </row>
    <row r="22828" spans="64:64">
      <c r="BL22828" s="69"/>
    </row>
    <row r="22829" spans="64:64">
      <c r="BL22829" s="69"/>
    </row>
    <row r="22830" spans="64:64">
      <c r="BL22830" s="69"/>
    </row>
    <row r="22831" spans="64:64">
      <c r="BL22831" s="69"/>
    </row>
    <row r="22832" spans="64:64">
      <c r="BL22832" s="69"/>
    </row>
    <row r="22833" spans="64:64">
      <c r="BL22833" s="69"/>
    </row>
    <row r="22834" spans="64:64">
      <c r="BL22834" s="69"/>
    </row>
    <row r="22835" spans="64:64">
      <c r="BL22835" s="69"/>
    </row>
    <row r="22836" spans="64:64">
      <c r="BL22836" s="69"/>
    </row>
    <row r="22837" spans="64:64">
      <c r="BL22837" s="69"/>
    </row>
    <row r="22838" spans="64:64">
      <c r="BL22838" s="69"/>
    </row>
    <row r="22839" spans="64:64">
      <c r="BL22839" s="69"/>
    </row>
    <row r="22840" spans="64:64">
      <c r="BL22840" s="69"/>
    </row>
    <row r="22841" spans="64:64">
      <c r="BL22841" s="69"/>
    </row>
    <row r="22842" spans="64:64">
      <c r="BL22842" s="69"/>
    </row>
    <row r="22843" spans="64:64">
      <c r="BL22843" s="69"/>
    </row>
    <row r="22844" spans="64:64">
      <c r="BL22844" s="69"/>
    </row>
    <row r="22845" spans="64:64">
      <c r="BL22845" s="69"/>
    </row>
    <row r="22846" spans="64:64">
      <c r="BL22846" s="69"/>
    </row>
    <row r="22847" spans="64:64">
      <c r="BL22847" s="69"/>
    </row>
    <row r="22848" spans="64:64">
      <c r="BL22848" s="69"/>
    </row>
    <row r="22849" spans="64:64">
      <c r="BL22849" s="69"/>
    </row>
    <row r="22850" spans="64:64">
      <c r="BL22850" s="69"/>
    </row>
    <row r="22851" spans="64:64">
      <c r="BL22851" s="69"/>
    </row>
    <row r="22852" spans="64:64">
      <c r="BL22852" s="69"/>
    </row>
    <row r="22853" spans="64:64">
      <c r="BL22853" s="69"/>
    </row>
    <row r="22854" spans="64:64">
      <c r="BL22854" s="69"/>
    </row>
    <row r="22855" spans="64:64">
      <c r="BL22855" s="69"/>
    </row>
    <row r="22856" spans="64:64">
      <c r="BL22856" s="69"/>
    </row>
    <row r="22857" spans="64:64">
      <c r="BL22857" s="69"/>
    </row>
    <row r="22858" spans="64:64">
      <c r="BL22858" s="69"/>
    </row>
    <row r="22859" spans="64:64">
      <c r="BL22859" s="69"/>
    </row>
    <row r="22860" spans="64:64">
      <c r="BL22860" s="69"/>
    </row>
    <row r="22861" spans="64:64">
      <c r="BL22861" s="69"/>
    </row>
    <row r="22862" spans="64:64">
      <c r="BL22862" s="69"/>
    </row>
    <row r="22863" spans="64:64">
      <c r="BL22863" s="69"/>
    </row>
    <row r="22864" spans="64:64">
      <c r="BL22864" s="69"/>
    </row>
    <row r="22865" spans="64:64">
      <c r="BL22865" s="69"/>
    </row>
    <row r="22866" spans="64:64">
      <c r="BL22866" s="69"/>
    </row>
    <row r="22867" spans="64:64">
      <c r="BL22867" s="69"/>
    </row>
    <row r="22868" spans="64:64">
      <c r="BL22868" s="69"/>
    </row>
    <row r="22869" spans="64:64">
      <c r="BL22869" s="69"/>
    </row>
    <row r="22870" spans="64:64">
      <c r="BL22870" s="69"/>
    </row>
    <row r="22871" spans="64:64">
      <c r="BL22871" s="69"/>
    </row>
    <row r="22872" spans="64:64">
      <c r="BL22872" s="69"/>
    </row>
    <row r="22873" spans="64:64">
      <c r="BL22873" s="69"/>
    </row>
    <row r="22874" spans="64:64">
      <c r="BL22874" s="69"/>
    </row>
    <row r="22875" spans="64:64">
      <c r="BL22875" s="69"/>
    </row>
    <row r="22876" spans="64:64">
      <c r="BL22876" s="69"/>
    </row>
    <row r="22877" spans="64:64">
      <c r="BL22877" s="69"/>
    </row>
    <row r="22878" spans="64:64">
      <c r="BL22878" s="69"/>
    </row>
    <row r="22879" spans="64:64">
      <c r="BL22879" s="69"/>
    </row>
    <row r="22880" spans="64:64">
      <c r="BL22880" s="69"/>
    </row>
    <row r="22881" spans="64:64">
      <c r="BL22881" s="69"/>
    </row>
    <row r="22882" spans="64:64">
      <c r="BL22882" s="69"/>
    </row>
    <row r="22883" spans="64:64">
      <c r="BL22883" s="69"/>
    </row>
    <row r="22884" spans="64:64">
      <c r="BL22884" s="69"/>
    </row>
    <row r="22885" spans="64:64">
      <c r="BL22885" s="69"/>
    </row>
    <row r="22886" spans="64:64">
      <c r="BL22886" s="69"/>
    </row>
    <row r="22887" spans="64:64">
      <c r="BL22887" s="69"/>
    </row>
    <row r="22888" spans="64:64">
      <c r="BL22888" s="69"/>
    </row>
    <row r="22889" spans="64:64">
      <c r="BL22889" s="69"/>
    </row>
    <row r="22890" spans="64:64">
      <c r="BL22890" s="69"/>
    </row>
    <row r="22891" spans="64:64">
      <c r="BL22891" s="69"/>
    </row>
    <row r="22892" spans="64:64">
      <c r="BL22892" s="69"/>
    </row>
    <row r="22893" spans="64:64">
      <c r="BL22893" s="69"/>
    </row>
    <row r="22894" spans="64:64">
      <c r="BL22894" s="69"/>
    </row>
    <row r="22895" spans="64:64">
      <c r="BL22895" s="69"/>
    </row>
    <row r="22896" spans="64:64">
      <c r="BL22896" s="69"/>
    </row>
    <row r="22897" spans="64:64">
      <c r="BL22897" s="69"/>
    </row>
    <row r="22898" spans="64:64">
      <c r="BL22898" s="69"/>
    </row>
    <row r="22899" spans="64:64">
      <c r="BL22899" s="69"/>
    </row>
    <row r="22900" spans="64:64">
      <c r="BL22900" s="69"/>
    </row>
    <row r="22901" spans="64:64">
      <c r="BL22901" s="69"/>
    </row>
    <row r="22902" spans="64:64">
      <c r="BL22902" s="69"/>
    </row>
    <row r="22903" spans="64:64">
      <c r="BL22903" s="69"/>
    </row>
    <row r="22904" spans="64:64">
      <c r="BL22904" s="69"/>
    </row>
    <row r="22905" spans="64:64">
      <c r="BL22905" s="69"/>
    </row>
    <row r="22906" spans="64:64">
      <c r="BL22906" s="69"/>
    </row>
    <row r="22907" spans="64:64">
      <c r="BL22907" s="69"/>
    </row>
    <row r="22908" spans="64:64">
      <c r="BL22908" s="69"/>
    </row>
    <row r="22909" spans="64:64">
      <c r="BL22909" s="69"/>
    </row>
    <row r="22910" spans="64:64">
      <c r="BL22910" s="69"/>
    </row>
    <row r="22911" spans="64:64">
      <c r="BL22911" s="69"/>
    </row>
    <row r="22912" spans="64:64">
      <c r="BL22912" s="69"/>
    </row>
    <row r="22913" spans="64:64">
      <c r="BL22913" s="69"/>
    </row>
    <row r="22914" spans="64:64">
      <c r="BL22914" s="69"/>
    </row>
    <row r="22915" spans="64:64">
      <c r="BL22915" s="69"/>
    </row>
    <row r="22916" spans="64:64">
      <c r="BL22916" s="69"/>
    </row>
    <row r="22917" spans="64:64">
      <c r="BL22917" s="69"/>
    </row>
    <row r="22918" spans="64:64">
      <c r="BL22918" s="69"/>
    </row>
    <row r="22919" spans="64:64">
      <c r="BL22919" s="69"/>
    </row>
    <row r="22920" spans="64:64">
      <c r="BL22920" s="69"/>
    </row>
    <row r="22921" spans="64:64">
      <c r="BL22921" s="69"/>
    </row>
    <row r="22922" spans="64:64">
      <c r="BL22922" s="69"/>
    </row>
    <row r="22923" spans="64:64">
      <c r="BL22923" s="69"/>
    </row>
    <row r="22924" spans="64:64">
      <c r="BL22924" s="69"/>
    </row>
    <row r="22925" spans="64:64">
      <c r="BL22925" s="69"/>
    </row>
    <row r="22926" spans="64:64">
      <c r="BL22926" s="69"/>
    </row>
    <row r="22927" spans="64:64">
      <c r="BL22927" s="69"/>
    </row>
    <row r="22928" spans="64:64">
      <c r="BL22928" s="69"/>
    </row>
    <row r="22929" spans="64:64">
      <c r="BL22929" s="69"/>
    </row>
    <row r="22930" spans="64:64">
      <c r="BL22930" s="69"/>
    </row>
    <row r="22931" spans="64:64">
      <c r="BL22931" s="69"/>
    </row>
    <row r="22932" spans="64:64">
      <c r="BL22932" s="69"/>
    </row>
    <row r="22933" spans="64:64">
      <c r="BL22933" s="69"/>
    </row>
    <row r="22934" spans="64:64">
      <c r="BL22934" s="69"/>
    </row>
    <row r="22935" spans="64:64">
      <c r="BL22935" s="69"/>
    </row>
    <row r="22936" spans="64:64">
      <c r="BL22936" s="69"/>
    </row>
    <row r="22937" spans="64:64">
      <c r="BL22937" s="69"/>
    </row>
    <row r="22938" spans="64:64">
      <c r="BL22938" s="69"/>
    </row>
    <row r="22939" spans="64:64">
      <c r="BL22939" s="69"/>
    </row>
    <row r="22940" spans="64:64">
      <c r="BL22940" s="69"/>
    </row>
    <row r="22941" spans="64:64">
      <c r="BL22941" s="69"/>
    </row>
    <row r="22942" spans="64:64">
      <c r="BL22942" s="69"/>
    </row>
    <row r="22943" spans="64:64">
      <c r="BL22943" s="69"/>
    </row>
    <row r="22944" spans="64:64">
      <c r="BL22944" s="69"/>
    </row>
    <row r="22945" spans="64:64">
      <c r="BL22945" s="69"/>
    </row>
    <row r="22946" spans="64:64">
      <c r="BL22946" s="69"/>
    </row>
    <row r="22947" spans="64:64">
      <c r="BL22947" s="69"/>
    </row>
    <row r="22948" spans="64:64">
      <c r="BL22948" s="69"/>
    </row>
    <row r="22949" spans="64:64">
      <c r="BL22949" s="69"/>
    </row>
    <row r="22950" spans="64:64">
      <c r="BL22950" s="69"/>
    </row>
    <row r="22951" spans="64:64">
      <c r="BL22951" s="69"/>
    </row>
    <row r="22952" spans="64:64">
      <c r="BL22952" s="69"/>
    </row>
    <row r="22953" spans="64:64">
      <c r="BL22953" s="69"/>
    </row>
    <row r="22954" spans="64:64">
      <c r="BL22954" s="69"/>
    </row>
    <row r="22955" spans="64:64">
      <c r="BL22955" s="69"/>
    </row>
    <row r="22956" spans="64:64">
      <c r="BL22956" s="69"/>
    </row>
    <row r="22957" spans="64:64">
      <c r="BL22957" s="69"/>
    </row>
    <row r="22958" spans="64:64">
      <c r="BL22958" s="69"/>
    </row>
    <row r="22959" spans="64:64">
      <c r="BL22959" s="69"/>
    </row>
    <row r="22960" spans="64:64">
      <c r="BL22960" s="69"/>
    </row>
    <row r="22961" spans="64:64">
      <c r="BL22961" s="69"/>
    </row>
    <row r="22962" spans="64:64">
      <c r="BL22962" s="69"/>
    </row>
    <row r="22963" spans="64:64">
      <c r="BL22963" s="69"/>
    </row>
    <row r="22964" spans="64:64">
      <c r="BL22964" s="69"/>
    </row>
    <row r="22965" spans="64:64">
      <c r="BL22965" s="69"/>
    </row>
    <row r="22966" spans="64:64">
      <c r="BL22966" s="69"/>
    </row>
    <row r="22967" spans="64:64">
      <c r="BL22967" s="69"/>
    </row>
    <row r="22968" spans="64:64">
      <c r="BL22968" s="69"/>
    </row>
    <row r="22969" spans="64:64">
      <c r="BL22969" s="69"/>
    </row>
    <row r="22970" spans="64:64">
      <c r="BL22970" s="69"/>
    </row>
    <row r="22971" spans="64:64">
      <c r="BL22971" s="69"/>
    </row>
    <row r="22972" spans="64:64">
      <c r="BL22972" s="69"/>
    </row>
    <row r="22973" spans="64:64">
      <c r="BL22973" s="69"/>
    </row>
    <row r="22974" spans="64:64">
      <c r="BL22974" s="69"/>
    </row>
    <row r="22975" spans="64:64">
      <c r="BL22975" s="69"/>
    </row>
    <row r="22976" spans="64:64">
      <c r="BL22976" s="69"/>
    </row>
    <row r="22977" spans="64:64">
      <c r="BL22977" s="69"/>
    </row>
    <row r="22978" spans="64:64">
      <c r="BL22978" s="69"/>
    </row>
    <row r="22979" spans="64:64">
      <c r="BL22979" s="69"/>
    </row>
    <row r="22980" spans="64:64">
      <c r="BL22980" s="69"/>
    </row>
    <row r="22981" spans="64:64">
      <c r="BL22981" s="69"/>
    </row>
    <row r="22982" spans="64:64">
      <c r="BL22982" s="69"/>
    </row>
    <row r="22983" spans="64:64">
      <c r="BL22983" s="69"/>
    </row>
    <row r="22984" spans="64:64">
      <c r="BL22984" s="69"/>
    </row>
    <row r="22985" spans="64:64">
      <c r="BL22985" s="69"/>
    </row>
    <row r="22986" spans="64:64">
      <c r="BL22986" s="69"/>
    </row>
    <row r="22987" spans="64:64">
      <c r="BL22987" s="69"/>
    </row>
    <row r="22988" spans="64:64">
      <c r="BL22988" s="69"/>
    </row>
    <row r="22989" spans="64:64">
      <c r="BL22989" s="69"/>
    </row>
    <row r="22990" spans="64:64">
      <c r="BL22990" s="69"/>
    </row>
    <row r="22991" spans="64:64">
      <c r="BL22991" s="69"/>
    </row>
    <row r="22992" spans="64:64">
      <c r="BL22992" s="69"/>
    </row>
    <row r="22993" spans="64:64">
      <c r="BL22993" s="69"/>
    </row>
    <row r="22994" spans="64:64">
      <c r="BL22994" s="69"/>
    </row>
    <row r="22995" spans="64:64">
      <c r="BL22995" s="69"/>
    </row>
    <row r="22996" spans="64:64">
      <c r="BL22996" s="69"/>
    </row>
    <row r="22997" spans="64:64">
      <c r="BL22997" s="69"/>
    </row>
    <row r="22998" spans="64:64">
      <c r="BL22998" s="69"/>
    </row>
    <row r="22999" spans="64:64">
      <c r="BL22999" s="69"/>
    </row>
    <row r="23000" spans="64:64">
      <c r="BL23000" s="69"/>
    </row>
    <row r="23001" spans="64:64">
      <c r="BL23001" s="69"/>
    </row>
    <row r="23002" spans="64:64">
      <c r="BL23002" s="69"/>
    </row>
    <row r="23003" spans="64:64">
      <c r="BL23003" s="69"/>
    </row>
    <row r="23004" spans="64:64">
      <c r="BL23004" s="69"/>
    </row>
    <row r="23005" spans="64:64">
      <c r="BL23005" s="69"/>
    </row>
    <row r="23006" spans="64:64">
      <c r="BL23006" s="69"/>
    </row>
    <row r="23007" spans="64:64">
      <c r="BL23007" s="69"/>
    </row>
    <row r="23008" spans="64:64">
      <c r="BL23008" s="69"/>
    </row>
    <row r="23009" spans="64:64">
      <c r="BL23009" s="69"/>
    </row>
    <row r="23010" spans="64:64">
      <c r="BL23010" s="69"/>
    </row>
    <row r="23011" spans="64:64">
      <c r="BL23011" s="69"/>
    </row>
    <row r="23012" spans="64:64">
      <c r="BL23012" s="69"/>
    </row>
    <row r="23013" spans="64:64">
      <c r="BL23013" s="69"/>
    </row>
    <row r="23014" spans="64:64">
      <c r="BL23014" s="69"/>
    </row>
    <row r="23015" spans="64:64">
      <c r="BL23015" s="69"/>
    </row>
    <row r="23016" spans="64:64">
      <c r="BL23016" s="69"/>
    </row>
    <row r="23017" spans="64:64">
      <c r="BL23017" s="69"/>
    </row>
    <row r="23018" spans="64:64">
      <c r="BL23018" s="69"/>
    </row>
    <row r="23019" spans="64:64">
      <c r="BL23019" s="69"/>
    </row>
    <row r="23020" spans="64:64">
      <c r="BL23020" s="69"/>
    </row>
    <row r="23021" spans="64:64">
      <c r="BL23021" s="69"/>
    </row>
    <row r="23022" spans="64:64">
      <c r="BL23022" s="69"/>
    </row>
    <row r="23023" spans="64:64">
      <c r="BL23023" s="69"/>
    </row>
    <row r="23024" spans="64:64">
      <c r="BL23024" s="69"/>
    </row>
    <row r="23025" spans="64:64">
      <c r="BL23025" s="69"/>
    </row>
    <row r="23026" spans="64:64">
      <c r="BL23026" s="69"/>
    </row>
    <row r="23027" spans="64:64">
      <c r="BL23027" s="69"/>
    </row>
    <row r="23028" spans="64:64">
      <c r="BL23028" s="69"/>
    </row>
    <row r="23029" spans="64:64">
      <c r="BL23029" s="69"/>
    </row>
    <row r="23030" spans="64:64">
      <c r="BL23030" s="69"/>
    </row>
    <row r="23031" spans="64:64">
      <c r="BL23031" s="69"/>
    </row>
    <row r="23032" spans="64:64">
      <c r="BL23032" s="69"/>
    </row>
    <row r="23033" spans="64:64">
      <c r="BL23033" s="69"/>
    </row>
    <row r="23034" spans="64:64">
      <c r="BL23034" s="69"/>
    </row>
    <row r="23035" spans="64:64">
      <c r="BL23035" s="69"/>
    </row>
    <row r="23036" spans="64:64">
      <c r="BL23036" s="69"/>
    </row>
    <row r="23037" spans="64:64">
      <c r="BL23037" s="69"/>
    </row>
    <row r="23038" spans="64:64">
      <c r="BL23038" s="69"/>
    </row>
    <row r="23039" spans="64:64">
      <c r="BL23039" s="69"/>
    </row>
    <row r="23040" spans="64:64">
      <c r="BL23040" s="69"/>
    </row>
    <row r="23041" spans="64:64">
      <c r="BL23041" s="69"/>
    </row>
    <row r="23042" spans="64:64">
      <c r="BL23042" s="69"/>
    </row>
    <row r="23043" spans="64:64">
      <c r="BL23043" s="69"/>
    </row>
    <row r="23044" spans="64:64">
      <c r="BL23044" s="69"/>
    </row>
    <row r="23045" spans="64:64">
      <c r="BL23045" s="69"/>
    </row>
    <row r="23046" spans="64:64">
      <c r="BL23046" s="69"/>
    </row>
    <row r="23047" spans="64:64">
      <c r="BL23047" s="69"/>
    </row>
    <row r="23048" spans="64:64">
      <c r="BL23048" s="69"/>
    </row>
    <row r="23049" spans="64:64">
      <c r="BL23049" s="69"/>
    </row>
    <row r="23050" spans="64:64">
      <c r="BL23050" s="69"/>
    </row>
    <row r="23051" spans="64:64">
      <c r="BL23051" s="69"/>
    </row>
    <row r="23052" spans="64:64">
      <c r="BL23052" s="69"/>
    </row>
    <row r="23053" spans="64:64">
      <c r="BL23053" s="69"/>
    </row>
    <row r="23054" spans="64:64">
      <c r="BL23054" s="69"/>
    </row>
    <row r="23055" spans="64:64">
      <c r="BL23055" s="69"/>
    </row>
    <row r="23056" spans="64:64">
      <c r="BL23056" s="69"/>
    </row>
    <row r="23057" spans="64:64">
      <c r="BL23057" s="69"/>
    </row>
    <row r="23058" spans="64:64">
      <c r="BL23058" s="69"/>
    </row>
    <row r="23059" spans="64:64">
      <c r="BL23059" s="69"/>
    </row>
    <row r="23060" spans="64:64">
      <c r="BL23060" s="69"/>
    </row>
    <row r="23061" spans="64:64">
      <c r="BL23061" s="69"/>
    </row>
    <row r="23062" spans="64:64">
      <c r="BL23062" s="69"/>
    </row>
    <row r="23063" spans="64:64">
      <c r="BL23063" s="69"/>
    </row>
    <row r="23064" spans="64:64">
      <c r="BL23064" s="69"/>
    </row>
    <row r="23065" spans="64:64">
      <c r="BL23065" s="69"/>
    </row>
    <row r="23066" spans="64:64">
      <c r="BL23066" s="69"/>
    </row>
    <row r="23067" spans="64:64">
      <c r="BL23067" s="69"/>
    </row>
    <row r="23068" spans="64:64">
      <c r="BL23068" s="69"/>
    </row>
    <row r="23069" spans="64:64">
      <c r="BL23069" s="69"/>
    </row>
    <row r="23070" spans="64:64">
      <c r="BL23070" s="69"/>
    </row>
    <row r="23071" spans="64:64">
      <c r="BL23071" s="69"/>
    </row>
    <row r="23072" spans="64:64">
      <c r="BL23072" s="69"/>
    </row>
    <row r="23073" spans="64:64">
      <c r="BL23073" s="69"/>
    </row>
    <row r="23074" spans="64:64">
      <c r="BL23074" s="69"/>
    </row>
    <row r="23075" spans="64:64">
      <c r="BL23075" s="69"/>
    </row>
    <row r="23076" spans="64:64">
      <c r="BL23076" s="69"/>
    </row>
    <row r="23077" spans="64:64">
      <c r="BL23077" s="69"/>
    </row>
    <row r="23078" spans="64:64">
      <c r="BL23078" s="69"/>
    </row>
    <row r="23079" spans="64:64">
      <c r="BL23079" s="69"/>
    </row>
    <row r="23080" spans="64:64">
      <c r="BL23080" s="69"/>
    </row>
    <row r="23081" spans="64:64">
      <c r="BL23081" s="69"/>
    </row>
    <row r="23082" spans="64:64">
      <c r="BL23082" s="69"/>
    </row>
    <row r="23083" spans="64:64">
      <c r="BL23083" s="69"/>
    </row>
    <row r="23084" spans="64:64">
      <c r="BL23084" s="69"/>
    </row>
    <row r="23085" spans="64:64">
      <c r="BL23085" s="69"/>
    </row>
    <row r="23086" spans="64:64">
      <c r="BL23086" s="69"/>
    </row>
    <row r="23087" spans="64:64">
      <c r="BL23087" s="69"/>
    </row>
    <row r="23088" spans="64:64">
      <c r="BL23088" s="69"/>
    </row>
    <row r="23089" spans="64:64">
      <c r="BL23089" s="69"/>
    </row>
    <row r="23090" spans="64:64">
      <c r="BL23090" s="69"/>
    </row>
    <row r="23091" spans="64:64">
      <c r="BL23091" s="69"/>
    </row>
    <row r="23092" spans="64:64">
      <c r="BL23092" s="69"/>
    </row>
    <row r="23093" spans="64:64">
      <c r="BL23093" s="69"/>
    </row>
    <row r="23094" spans="64:64">
      <c r="BL23094" s="69"/>
    </row>
    <row r="23095" spans="64:64">
      <c r="BL23095" s="69"/>
    </row>
    <row r="23096" spans="64:64">
      <c r="BL23096" s="69"/>
    </row>
    <row r="23097" spans="64:64">
      <c r="BL23097" s="69"/>
    </row>
    <row r="23098" spans="64:64">
      <c r="BL23098" s="69"/>
    </row>
    <row r="23099" spans="64:64">
      <c r="BL23099" s="69"/>
    </row>
    <row r="23100" spans="64:64">
      <c r="BL23100" s="69"/>
    </row>
    <row r="23101" spans="64:64">
      <c r="BL23101" s="69"/>
    </row>
    <row r="23102" spans="64:64">
      <c r="BL23102" s="69"/>
    </row>
    <row r="23103" spans="64:64">
      <c r="BL23103" s="69"/>
    </row>
    <row r="23104" spans="64:64">
      <c r="BL23104" s="69"/>
    </row>
    <row r="23105" spans="64:64">
      <c r="BL23105" s="69"/>
    </row>
    <row r="23106" spans="64:64">
      <c r="BL23106" s="69"/>
    </row>
    <row r="23107" spans="64:64">
      <c r="BL23107" s="69"/>
    </row>
    <row r="23108" spans="64:64">
      <c r="BL23108" s="69"/>
    </row>
    <row r="23109" spans="64:64">
      <c r="BL23109" s="69"/>
    </row>
    <row r="23110" spans="64:64">
      <c r="BL23110" s="69"/>
    </row>
    <row r="23111" spans="64:64">
      <c r="BL23111" s="69"/>
    </row>
    <row r="23112" spans="64:64">
      <c r="BL23112" s="69"/>
    </row>
    <row r="23113" spans="64:64">
      <c r="BL23113" s="69"/>
    </row>
    <row r="23114" spans="64:64">
      <c r="BL23114" s="69"/>
    </row>
    <row r="23115" spans="64:64">
      <c r="BL23115" s="69"/>
    </row>
    <row r="23116" spans="64:64">
      <c r="BL23116" s="69"/>
    </row>
    <row r="23117" spans="64:64">
      <c r="BL23117" s="69"/>
    </row>
    <row r="23118" spans="64:64">
      <c r="BL23118" s="69"/>
    </row>
    <row r="23119" spans="64:64">
      <c r="BL23119" s="69"/>
    </row>
    <row r="23120" spans="64:64">
      <c r="BL23120" s="69"/>
    </row>
    <row r="23121" spans="64:64">
      <c r="BL23121" s="69"/>
    </row>
    <row r="23122" spans="64:64">
      <c r="BL23122" s="69"/>
    </row>
    <row r="23123" spans="64:64">
      <c r="BL23123" s="69"/>
    </row>
    <row r="23124" spans="64:64">
      <c r="BL23124" s="69"/>
    </row>
    <row r="23125" spans="64:64">
      <c r="BL23125" s="69"/>
    </row>
    <row r="23126" spans="64:64">
      <c r="BL23126" s="69"/>
    </row>
    <row r="23127" spans="64:64">
      <c r="BL23127" s="69"/>
    </row>
    <row r="23128" spans="64:64">
      <c r="BL23128" s="69"/>
    </row>
    <row r="23129" spans="64:64">
      <c r="BL23129" s="69"/>
    </row>
    <row r="23130" spans="64:64">
      <c r="BL23130" s="69"/>
    </row>
    <row r="23131" spans="64:64">
      <c r="BL23131" s="69"/>
    </row>
    <row r="23132" spans="64:64">
      <c r="BL23132" s="69"/>
    </row>
    <row r="23133" spans="64:64">
      <c r="BL23133" s="69"/>
    </row>
    <row r="23134" spans="64:64">
      <c r="BL23134" s="69"/>
    </row>
    <row r="23135" spans="64:64">
      <c r="BL23135" s="69"/>
    </row>
    <row r="23136" spans="64:64">
      <c r="BL23136" s="69"/>
    </row>
    <row r="23137" spans="64:64">
      <c r="BL23137" s="69"/>
    </row>
    <row r="23138" spans="64:64">
      <c r="BL23138" s="69"/>
    </row>
    <row r="23139" spans="64:64">
      <c r="BL23139" s="69"/>
    </row>
    <row r="23140" spans="64:64">
      <c r="BL23140" s="69"/>
    </row>
    <row r="23141" spans="64:64">
      <c r="BL23141" s="69"/>
    </row>
    <row r="23142" spans="64:64">
      <c r="BL23142" s="69"/>
    </row>
    <row r="23143" spans="64:64">
      <c r="BL23143" s="69"/>
    </row>
    <row r="23144" spans="64:64">
      <c r="BL23144" s="69"/>
    </row>
    <row r="23145" spans="64:64">
      <c r="BL23145" s="69"/>
    </row>
    <row r="23146" spans="64:64">
      <c r="BL23146" s="69"/>
    </row>
    <row r="23147" spans="64:64">
      <c r="BL23147" s="69"/>
    </row>
    <row r="23148" spans="64:64">
      <c r="BL23148" s="69"/>
    </row>
    <row r="23149" spans="64:64">
      <c r="BL23149" s="69"/>
    </row>
    <row r="23150" spans="64:64">
      <c r="BL23150" s="69"/>
    </row>
    <row r="23151" spans="64:64">
      <c r="BL23151" s="69"/>
    </row>
    <row r="23152" spans="64:64">
      <c r="BL23152" s="69"/>
    </row>
    <row r="23153" spans="64:64">
      <c r="BL23153" s="69"/>
    </row>
    <row r="23154" spans="64:64">
      <c r="BL23154" s="69"/>
    </row>
    <row r="23155" spans="64:64">
      <c r="BL23155" s="69"/>
    </row>
    <row r="23156" spans="64:64">
      <c r="BL23156" s="69"/>
    </row>
    <row r="23157" spans="64:64">
      <c r="BL23157" s="69"/>
    </row>
    <row r="23158" spans="64:64">
      <c r="BL23158" s="69"/>
    </row>
    <row r="23159" spans="64:64">
      <c r="BL23159" s="69"/>
    </row>
    <row r="23160" spans="64:64">
      <c r="BL23160" s="69"/>
    </row>
    <row r="23161" spans="64:64">
      <c r="BL23161" s="69"/>
    </row>
    <row r="23162" spans="64:64">
      <c r="BL23162" s="69"/>
    </row>
    <row r="23163" spans="64:64">
      <c r="BL23163" s="69"/>
    </row>
    <row r="23164" spans="64:64">
      <c r="BL23164" s="69"/>
    </row>
    <row r="23165" spans="64:64">
      <c r="BL23165" s="69"/>
    </row>
    <row r="23166" spans="64:64">
      <c r="BL23166" s="69"/>
    </row>
    <row r="23167" spans="64:64">
      <c r="BL23167" s="69"/>
    </row>
    <row r="23168" spans="64:64">
      <c r="BL23168" s="69"/>
    </row>
    <row r="23169" spans="64:64">
      <c r="BL23169" s="69"/>
    </row>
    <row r="23170" spans="64:64">
      <c r="BL23170" s="69"/>
    </row>
    <row r="23171" spans="64:64">
      <c r="BL23171" s="69"/>
    </row>
    <row r="23172" spans="64:64">
      <c r="BL23172" s="69"/>
    </row>
    <row r="23173" spans="64:64">
      <c r="BL23173" s="69"/>
    </row>
    <row r="23174" spans="64:64">
      <c r="BL23174" s="69"/>
    </row>
    <row r="23175" spans="64:64">
      <c r="BL23175" s="69"/>
    </row>
    <row r="23176" spans="64:64">
      <c r="BL23176" s="69"/>
    </row>
    <row r="23177" spans="64:64">
      <c r="BL23177" s="69"/>
    </row>
    <row r="23178" spans="64:64">
      <c r="BL23178" s="69"/>
    </row>
    <row r="23179" spans="64:64">
      <c r="BL23179" s="69"/>
    </row>
    <row r="23180" spans="64:64">
      <c r="BL23180" s="69"/>
    </row>
    <row r="23181" spans="64:64">
      <c r="BL23181" s="69"/>
    </row>
    <row r="23182" spans="64:64">
      <c r="BL23182" s="69"/>
    </row>
    <row r="23183" spans="64:64">
      <c r="BL23183" s="69"/>
    </row>
    <row r="23184" spans="64:64">
      <c r="BL23184" s="69"/>
    </row>
    <row r="23185" spans="64:64">
      <c r="BL23185" s="69"/>
    </row>
    <row r="23186" spans="64:64">
      <c r="BL23186" s="69"/>
    </row>
    <row r="23187" spans="64:64">
      <c r="BL23187" s="69"/>
    </row>
    <row r="23188" spans="64:64">
      <c r="BL23188" s="69"/>
    </row>
    <row r="23189" spans="64:64">
      <c r="BL23189" s="69"/>
    </row>
    <row r="23190" spans="64:64">
      <c r="BL23190" s="69"/>
    </row>
    <row r="23191" spans="64:64">
      <c r="BL23191" s="69"/>
    </row>
    <row r="23192" spans="64:64">
      <c r="BL23192" s="69"/>
    </row>
    <row r="23193" spans="64:64">
      <c r="BL23193" s="69"/>
    </row>
    <row r="23194" spans="64:64">
      <c r="BL23194" s="69"/>
    </row>
    <row r="23195" spans="64:64">
      <c r="BL23195" s="69"/>
    </row>
    <row r="23196" spans="64:64">
      <c r="BL23196" s="69"/>
    </row>
    <row r="23197" spans="64:64">
      <c r="BL23197" s="69"/>
    </row>
    <row r="23198" spans="64:64">
      <c r="BL23198" s="69"/>
    </row>
    <row r="23199" spans="64:64">
      <c r="BL23199" s="69"/>
    </row>
    <row r="23200" spans="64:64">
      <c r="BL23200" s="69"/>
    </row>
    <row r="23201" spans="64:64">
      <c r="BL23201" s="69"/>
    </row>
    <row r="23202" spans="64:64">
      <c r="BL23202" s="69"/>
    </row>
    <row r="23203" spans="64:64">
      <c r="BL23203" s="69"/>
    </row>
    <row r="23204" spans="64:64">
      <c r="BL23204" s="69"/>
    </row>
    <row r="23205" spans="64:64">
      <c r="BL23205" s="69"/>
    </row>
    <row r="23206" spans="64:64">
      <c r="BL23206" s="69"/>
    </row>
    <row r="23207" spans="64:64">
      <c r="BL23207" s="69"/>
    </row>
    <row r="23208" spans="64:64">
      <c r="BL23208" s="69"/>
    </row>
    <row r="23209" spans="64:64">
      <c r="BL23209" s="69"/>
    </row>
    <row r="23210" spans="64:64">
      <c r="BL23210" s="69"/>
    </row>
    <row r="23211" spans="64:64">
      <c r="BL23211" s="69"/>
    </row>
    <row r="23212" spans="64:64">
      <c r="BL23212" s="69"/>
    </row>
    <row r="23213" spans="64:64">
      <c r="BL23213" s="69"/>
    </row>
    <row r="23214" spans="64:64">
      <c r="BL23214" s="69"/>
    </row>
    <row r="23215" spans="64:64">
      <c r="BL23215" s="69"/>
    </row>
    <row r="23216" spans="64:64">
      <c r="BL23216" s="69"/>
    </row>
    <row r="23217" spans="64:64">
      <c r="BL23217" s="69"/>
    </row>
    <row r="23218" spans="64:64">
      <c r="BL23218" s="69"/>
    </row>
    <row r="23219" spans="64:64">
      <c r="BL23219" s="69"/>
    </row>
    <row r="23220" spans="64:64">
      <c r="BL23220" s="69"/>
    </row>
    <row r="23221" spans="64:64">
      <c r="BL23221" s="69"/>
    </row>
    <row r="23222" spans="64:64">
      <c r="BL23222" s="69"/>
    </row>
    <row r="23223" spans="64:64">
      <c r="BL23223" s="69"/>
    </row>
    <row r="23224" spans="64:64">
      <c r="BL23224" s="69"/>
    </row>
    <row r="23225" spans="64:64">
      <c r="BL23225" s="69"/>
    </row>
    <row r="23226" spans="64:64">
      <c r="BL23226" s="69"/>
    </row>
    <row r="23227" spans="64:64">
      <c r="BL23227" s="69"/>
    </row>
    <row r="23228" spans="64:64">
      <c r="BL23228" s="69"/>
    </row>
    <row r="23229" spans="64:64">
      <c r="BL23229" s="69"/>
    </row>
    <row r="23230" spans="64:64">
      <c r="BL23230" s="69"/>
    </row>
    <row r="23231" spans="64:64">
      <c r="BL23231" s="69"/>
    </row>
    <row r="23232" spans="64:64">
      <c r="BL23232" s="69"/>
    </row>
    <row r="23233" spans="64:64">
      <c r="BL23233" s="69"/>
    </row>
    <row r="23234" spans="64:64">
      <c r="BL23234" s="69"/>
    </row>
    <row r="23235" spans="64:64">
      <c r="BL23235" s="69"/>
    </row>
    <row r="23236" spans="64:64">
      <c r="BL23236" s="69"/>
    </row>
    <row r="23237" spans="64:64">
      <c r="BL23237" s="69"/>
    </row>
    <row r="23238" spans="64:64">
      <c r="BL23238" s="69"/>
    </row>
    <row r="23239" spans="64:64">
      <c r="BL23239" s="69"/>
    </row>
    <row r="23240" spans="64:64">
      <c r="BL23240" s="69"/>
    </row>
    <row r="23241" spans="64:64">
      <c r="BL23241" s="69"/>
    </row>
    <row r="23242" spans="64:64">
      <c r="BL23242" s="69"/>
    </row>
    <row r="23243" spans="64:64">
      <c r="BL23243" s="69"/>
    </row>
    <row r="23244" spans="64:64">
      <c r="BL23244" s="69"/>
    </row>
    <row r="23245" spans="64:64">
      <c r="BL23245" s="69"/>
    </row>
    <row r="23246" spans="64:64">
      <c r="BL23246" s="69"/>
    </row>
    <row r="23247" spans="64:64">
      <c r="BL23247" s="69"/>
    </row>
    <row r="23248" spans="64:64">
      <c r="BL23248" s="69"/>
    </row>
    <row r="23249" spans="64:64">
      <c r="BL23249" s="69"/>
    </row>
    <row r="23250" spans="64:64">
      <c r="BL23250" s="69"/>
    </row>
    <row r="23251" spans="64:64">
      <c r="BL23251" s="69"/>
    </row>
    <row r="23252" spans="64:64">
      <c r="BL23252" s="69"/>
    </row>
    <row r="23253" spans="64:64">
      <c r="BL23253" s="69"/>
    </row>
    <row r="23254" spans="64:64">
      <c r="BL23254" s="69"/>
    </row>
    <row r="23255" spans="64:64">
      <c r="BL23255" s="69"/>
    </row>
    <row r="23256" spans="64:64">
      <c r="BL23256" s="69"/>
    </row>
    <row r="23257" spans="64:64">
      <c r="BL23257" s="69"/>
    </row>
    <row r="23258" spans="64:64">
      <c r="BL23258" s="69"/>
    </row>
    <row r="23259" spans="64:64">
      <c r="BL23259" s="69"/>
    </row>
    <row r="23260" spans="64:64">
      <c r="BL23260" s="69"/>
    </row>
    <row r="23261" spans="64:64">
      <c r="BL23261" s="69"/>
    </row>
    <row r="23262" spans="64:64">
      <c r="BL23262" s="69"/>
    </row>
    <row r="23263" spans="64:64">
      <c r="BL23263" s="69"/>
    </row>
    <row r="23264" spans="64:64">
      <c r="BL23264" s="69"/>
    </row>
    <row r="23265" spans="64:64">
      <c r="BL23265" s="69"/>
    </row>
    <row r="23266" spans="64:64">
      <c r="BL23266" s="69"/>
    </row>
    <row r="23267" spans="64:64">
      <c r="BL23267" s="69"/>
    </row>
    <row r="23268" spans="64:64">
      <c r="BL23268" s="69"/>
    </row>
    <row r="23269" spans="64:64">
      <c r="BL23269" s="69"/>
    </row>
    <row r="23270" spans="64:64">
      <c r="BL23270" s="69"/>
    </row>
    <row r="23271" spans="64:64">
      <c r="BL23271" s="69"/>
    </row>
    <row r="23272" spans="64:64">
      <c r="BL23272" s="69"/>
    </row>
    <row r="23273" spans="64:64">
      <c r="BL23273" s="69"/>
    </row>
    <row r="23274" spans="64:64">
      <c r="BL23274" s="69"/>
    </row>
    <row r="23275" spans="64:64">
      <c r="BL23275" s="69"/>
    </row>
    <row r="23276" spans="64:64">
      <c r="BL23276" s="69"/>
    </row>
    <row r="23277" spans="64:64">
      <c r="BL23277" s="69"/>
    </row>
    <row r="23278" spans="64:64">
      <c r="BL23278" s="69"/>
    </row>
    <row r="23279" spans="64:64">
      <c r="BL23279" s="69"/>
    </row>
    <row r="23280" spans="64:64">
      <c r="BL23280" s="69"/>
    </row>
    <row r="23281" spans="64:64">
      <c r="BL23281" s="69"/>
    </row>
    <row r="23282" spans="64:64">
      <c r="BL23282" s="69"/>
    </row>
    <row r="23283" spans="64:64">
      <c r="BL23283" s="69"/>
    </row>
    <row r="23284" spans="64:64">
      <c r="BL23284" s="69"/>
    </row>
    <row r="23285" spans="64:64">
      <c r="BL23285" s="69"/>
    </row>
    <row r="23286" spans="64:64">
      <c r="BL23286" s="69"/>
    </row>
    <row r="23287" spans="64:64">
      <c r="BL23287" s="69"/>
    </row>
    <row r="23288" spans="64:64">
      <c r="BL23288" s="69"/>
    </row>
    <row r="23289" spans="64:64">
      <c r="BL23289" s="69"/>
    </row>
    <row r="23290" spans="64:64">
      <c r="BL23290" s="69"/>
    </row>
    <row r="23291" spans="64:64">
      <c r="BL23291" s="69"/>
    </row>
    <row r="23292" spans="64:64">
      <c r="BL23292" s="69"/>
    </row>
    <row r="23293" spans="64:64">
      <c r="BL23293" s="69"/>
    </row>
    <row r="23294" spans="64:64">
      <c r="BL23294" s="69"/>
    </row>
    <row r="23295" spans="64:64">
      <c r="BL23295" s="69"/>
    </row>
    <row r="23296" spans="64:64">
      <c r="BL23296" s="69"/>
    </row>
    <row r="23297" spans="64:64">
      <c r="BL23297" s="69"/>
    </row>
    <row r="23298" spans="64:64">
      <c r="BL23298" s="69"/>
    </row>
    <row r="23299" spans="64:64">
      <c r="BL23299" s="69"/>
    </row>
    <row r="23300" spans="64:64">
      <c r="BL23300" s="69"/>
    </row>
    <row r="23301" spans="64:64">
      <c r="BL23301" s="69"/>
    </row>
    <row r="23302" spans="64:64">
      <c r="BL23302" s="69"/>
    </row>
    <row r="23303" spans="64:64">
      <c r="BL23303" s="69"/>
    </row>
    <row r="23304" spans="64:64">
      <c r="BL23304" s="69"/>
    </row>
    <row r="23305" spans="64:64">
      <c r="BL23305" s="69"/>
    </row>
    <row r="23306" spans="64:64">
      <c r="BL23306" s="69"/>
    </row>
    <row r="23307" spans="64:64">
      <c r="BL23307" s="69"/>
    </row>
    <row r="23308" spans="64:64">
      <c r="BL23308" s="69"/>
    </row>
    <row r="23309" spans="64:64">
      <c r="BL23309" s="69"/>
    </row>
    <row r="23310" spans="64:64">
      <c r="BL23310" s="69"/>
    </row>
    <row r="23311" spans="64:64">
      <c r="BL23311" s="69"/>
    </row>
    <row r="23312" spans="64:64">
      <c r="BL23312" s="69"/>
    </row>
    <row r="23313" spans="64:64">
      <c r="BL23313" s="69"/>
    </row>
    <row r="23314" spans="64:64">
      <c r="BL23314" s="69"/>
    </row>
    <row r="23315" spans="64:64">
      <c r="BL23315" s="69"/>
    </row>
    <row r="23316" spans="64:64">
      <c r="BL23316" s="69"/>
    </row>
    <row r="23317" spans="64:64">
      <c r="BL23317" s="69"/>
    </row>
    <row r="23318" spans="64:64">
      <c r="BL23318" s="69"/>
    </row>
    <row r="23319" spans="64:64">
      <c r="BL23319" s="69"/>
    </row>
    <row r="23320" spans="64:64">
      <c r="BL23320" s="69"/>
    </row>
    <row r="23321" spans="64:64">
      <c r="BL23321" s="69"/>
    </row>
    <row r="23322" spans="64:64">
      <c r="BL23322" s="69"/>
    </row>
    <row r="23323" spans="64:64">
      <c r="BL23323" s="69"/>
    </row>
    <row r="23324" spans="64:64">
      <c r="BL23324" s="69"/>
    </row>
    <row r="23325" spans="64:64">
      <c r="BL23325" s="69"/>
    </row>
    <row r="23326" spans="64:64">
      <c r="BL23326" s="69"/>
    </row>
    <row r="23327" spans="64:64">
      <c r="BL23327" s="69"/>
    </row>
    <row r="23328" spans="64:64">
      <c r="BL23328" s="69"/>
    </row>
    <row r="23329" spans="64:64">
      <c r="BL23329" s="69"/>
    </row>
    <row r="23330" spans="64:64">
      <c r="BL23330" s="69"/>
    </row>
    <row r="23331" spans="64:64">
      <c r="BL23331" s="69"/>
    </row>
    <row r="23332" spans="64:64">
      <c r="BL23332" s="69"/>
    </row>
    <row r="23333" spans="64:64">
      <c r="BL23333" s="69"/>
    </row>
    <row r="23334" spans="64:64">
      <c r="BL23334" s="69"/>
    </row>
    <row r="23335" spans="64:64">
      <c r="BL23335" s="69"/>
    </row>
    <row r="23336" spans="64:64">
      <c r="BL23336" s="69"/>
    </row>
    <row r="23337" spans="64:64">
      <c r="BL23337" s="69"/>
    </row>
    <row r="23338" spans="64:64">
      <c r="BL23338" s="69"/>
    </row>
    <row r="23339" spans="64:64">
      <c r="BL23339" s="69"/>
    </row>
    <row r="23340" spans="64:64">
      <c r="BL23340" s="69"/>
    </row>
    <row r="23341" spans="64:64">
      <c r="BL23341" s="69"/>
    </row>
    <row r="23342" spans="64:64">
      <c r="BL23342" s="69"/>
    </row>
    <row r="23343" spans="64:64">
      <c r="BL23343" s="69"/>
    </row>
    <row r="23344" spans="64:64">
      <c r="BL23344" s="69"/>
    </row>
    <row r="23345" spans="64:64">
      <c r="BL23345" s="69"/>
    </row>
    <row r="23346" spans="64:64">
      <c r="BL23346" s="69"/>
    </row>
    <row r="23347" spans="64:64">
      <c r="BL23347" s="69"/>
    </row>
    <row r="23348" spans="64:64">
      <c r="BL23348" s="69"/>
    </row>
    <row r="23349" spans="64:64">
      <c r="BL23349" s="69"/>
    </row>
    <row r="23350" spans="64:64">
      <c r="BL23350" s="69"/>
    </row>
    <row r="23351" spans="64:64">
      <c r="BL23351" s="69"/>
    </row>
    <row r="23352" spans="64:64">
      <c r="BL23352" s="69"/>
    </row>
    <row r="23353" spans="64:64">
      <c r="BL23353" s="69"/>
    </row>
    <row r="23354" spans="64:64">
      <c r="BL23354" s="69"/>
    </row>
    <row r="23355" spans="64:64">
      <c r="BL23355" s="69"/>
    </row>
    <row r="23356" spans="64:64">
      <c r="BL23356" s="69"/>
    </row>
    <row r="23357" spans="64:64">
      <c r="BL23357" s="69"/>
    </row>
    <row r="23358" spans="64:64">
      <c r="BL23358" s="69"/>
    </row>
    <row r="23359" spans="64:64">
      <c r="BL23359" s="69"/>
    </row>
    <row r="23360" spans="64:64">
      <c r="BL23360" s="69"/>
    </row>
    <row r="23361" spans="64:64">
      <c r="BL23361" s="69"/>
    </row>
    <row r="23362" spans="64:64">
      <c r="BL23362" s="69"/>
    </row>
    <row r="23363" spans="64:64">
      <c r="BL23363" s="69"/>
    </row>
    <row r="23364" spans="64:64">
      <c r="BL23364" s="69"/>
    </row>
    <row r="23365" spans="64:64">
      <c r="BL23365" s="69"/>
    </row>
    <row r="23366" spans="64:64">
      <c r="BL23366" s="69"/>
    </row>
    <row r="23367" spans="64:64">
      <c r="BL23367" s="69"/>
    </row>
    <row r="23368" spans="64:64">
      <c r="BL23368" s="69"/>
    </row>
    <row r="23369" spans="64:64">
      <c r="BL23369" s="69"/>
    </row>
    <row r="23370" spans="64:64">
      <c r="BL23370" s="69"/>
    </row>
    <row r="23371" spans="64:64">
      <c r="BL23371" s="69"/>
    </row>
    <row r="23372" spans="64:64">
      <c r="BL23372" s="69"/>
    </row>
    <row r="23373" spans="64:64">
      <c r="BL23373" s="69"/>
    </row>
    <row r="23374" spans="64:64">
      <c r="BL23374" s="69"/>
    </row>
    <row r="23375" spans="64:64">
      <c r="BL23375" s="69"/>
    </row>
    <row r="23376" spans="64:64">
      <c r="BL23376" s="69"/>
    </row>
    <row r="23377" spans="64:64">
      <c r="BL23377" s="69"/>
    </row>
    <row r="23378" spans="64:64">
      <c r="BL23378" s="69"/>
    </row>
    <row r="23379" spans="64:64">
      <c r="BL23379" s="69"/>
    </row>
    <row r="23380" spans="64:64">
      <c r="BL23380" s="69"/>
    </row>
    <row r="23381" spans="64:64">
      <c r="BL23381" s="69"/>
    </row>
    <row r="23382" spans="64:64">
      <c r="BL23382" s="69"/>
    </row>
    <row r="23383" spans="64:64">
      <c r="BL23383" s="69"/>
    </row>
    <row r="23384" spans="64:64">
      <c r="BL23384" s="69"/>
    </row>
    <row r="23385" spans="64:64">
      <c r="BL23385" s="69"/>
    </row>
    <row r="23386" spans="64:64">
      <c r="BL23386" s="69"/>
    </row>
    <row r="23387" spans="64:64">
      <c r="BL23387" s="69"/>
    </row>
    <row r="23388" spans="64:64">
      <c r="BL23388" s="69"/>
    </row>
    <row r="23389" spans="64:64">
      <c r="BL23389" s="69"/>
    </row>
    <row r="23390" spans="64:64">
      <c r="BL23390" s="69"/>
    </row>
    <row r="23391" spans="64:64">
      <c r="BL23391" s="69"/>
    </row>
    <row r="23392" spans="64:64">
      <c r="BL23392" s="69"/>
    </row>
    <row r="23393" spans="64:64">
      <c r="BL23393" s="69"/>
    </row>
    <row r="23394" spans="64:64">
      <c r="BL23394" s="69"/>
    </row>
    <row r="23395" spans="64:64">
      <c r="BL23395" s="69"/>
    </row>
    <row r="23396" spans="64:64">
      <c r="BL23396" s="69"/>
    </row>
    <row r="23397" spans="64:64">
      <c r="BL23397" s="69"/>
    </row>
    <row r="23398" spans="64:64">
      <c r="BL23398" s="69"/>
    </row>
    <row r="23399" spans="64:64">
      <c r="BL23399" s="69"/>
    </row>
    <row r="23400" spans="64:64">
      <c r="BL23400" s="69"/>
    </row>
    <row r="23401" spans="64:64">
      <c r="BL23401" s="69"/>
    </row>
    <row r="23402" spans="64:64">
      <c r="BL23402" s="69"/>
    </row>
    <row r="23403" spans="64:64">
      <c r="BL23403" s="69"/>
    </row>
    <row r="23404" spans="64:64">
      <c r="BL23404" s="69"/>
    </row>
    <row r="23405" spans="64:64">
      <c r="BL23405" s="69"/>
    </row>
    <row r="23406" spans="64:64">
      <c r="BL23406" s="69"/>
    </row>
    <row r="23407" spans="64:64">
      <c r="BL23407" s="69"/>
    </row>
    <row r="23408" spans="64:64">
      <c r="BL23408" s="69"/>
    </row>
    <row r="23409" spans="64:64">
      <c r="BL23409" s="69"/>
    </row>
    <row r="23410" spans="64:64">
      <c r="BL23410" s="69"/>
    </row>
    <row r="23411" spans="64:64">
      <c r="BL23411" s="69"/>
    </row>
    <row r="23412" spans="64:64">
      <c r="BL23412" s="69"/>
    </row>
    <row r="23413" spans="64:64">
      <c r="BL23413" s="69"/>
    </row>
    <row r="23414" spans="64:64">
      <c r="BL23414" s="69"/>
    </row>
    <row r="23415" spans="64:64">
      <c r="BL23415" s="69"/>
    </row>
    <row r="23416" spans="64:64">
      <c r="BL23416" s="69"/>
    </row>
    <row r="23417" spans="64:64">
      <c r="BL23417" s="69"/>
    </row>
    <row r="23418" spans="64:64">
      <c r="BL23418" s="69"/>
    </row>
    <row r="23419" spans="64:64">
      <c r="BL23419" s="69"/>
    </row>
    <row r="23420" spans="64:64">
      <c r="BL23420" s="69"/>
    </row>
    <row r="23421" spans="64:64">
      <c r="BL23421" s="69"/>
    </row>
    <row r="23422" spans="64:64">
      <c r="BL23422" s="69"/>
    </row>
    <row r="23423" spans="64:64">
      <c r="BL23423" s="69"/>
    </row>
    <row r="23424" spans="64:64">
      <c r="BL23424" s="69"/>
    </row>
    <row r="23425" spans="64:64">
      <c r="BL23425" s="69"/>
    </row>
    <row r="23426" spans="64:64">
      <c r="BL23426" s="69"/>
    </row>
    <row r="23427" spans="64:64">
      <c r="BL23427" s="69"/>
    </row>
    <row r="23428" spans="64:64">
      <c r="BL23428" s="69"/>
    </row>
    <row r="23429" spans="64:64">
      <c r="BL23429" s="69"/>
    </row>
    <row r="23430" spans="64:64">
      <c r="BL23430" s="69"/>
    </row>
    <row r="23431" spans="64:64">
      <c r="BL23431" s="69"/>
    </row>
    <row r="23432" spans="64:64">
      <c r="BL23432" s="69"/>
    </row>
    <row r="23433" spans="64:64">
      <c r="BL23433" s="69"/>
    </row>
    <row r="23434" spans="64:64">
      <c r="BL23434" s="69"/>
    </row>
    <row r="23435" spans="64:64">
      <c r="BL23435" s="69"/>
    </row>
    <row r="23436" spans="64:64">
      <c r="BL23436" s="69"/>
    </row>
    <row r="23437" spans="64:64">
      <c r="BL23437" s="69"/>
    </row>
    <row r="23438" spans="64:64">
      <c r="BL23438" s="69"/>
    </row>
    <row r="23439" spans="64:64">
      <c r="BL23439" s="69"/>
    </row>
    <row r="23440" spans="64:64">
      <c r="BL23440" s="69"/>
    </row>
    <row r="23441" spans="64:64">
      <c r="BL23441" s="69"/>
    </row>
    <row r="23442" spans="64:64">
      <c r="BL23442" s="69"/>
    </row>
    <row r="23443" spans="64:64">
      <c r="BL23443" s="69"/>
    </row>
    <row r="23444" spans="64:64">
      <c r="BL23444" s="69"/>
    </row>
    <row r="23445" spans="64:64">
      <c r="BL23445" s="69"/>
    </row>
    <row r="23446" spans="64:64">
      <c r="BL23446" s="69"/>
    </row>
    <row r="23447" spans="64:64">
      <c r="BL23447" s="69"/>
    </row>
    <row r="23448" spans="64:64">
      <c r="BL23448" s="69"/>
    </row>
    <row r="23449" spans="64:64">
      <c r="BL23449" s="69"/>
    </row>
    <row r="23450" spans="64:64">
      <c r="BL23450" s="69"/>
    </row>
    <row r="23451" spans="64:64">
      <c r="BL23451" s="69"/>
    </row>
    <row r="23452" spans="64:64">
      <c r="BL23452" s="69"/>
    </row>
    <row r="23453" spans="64:64">
      <c r="BL23453" s="69"/>
    </row>
    <row r="23454" spans="64:64">
      <c r="BL23454" s="69"/>
    </row>
    <row r="23455" spans="64:64">
      <c r="BL23455" s="69"/>
    </row>
    <row r="23456" spans="64:64">
      <c r="BL23456" s="69"/>
    </row>
    <row r="23457" spans="64:64">
      <c r="BL23457" s="69"/>
    </row>
    <row r="23458" spans="64:64">
      <c r="BL23458" s="69"/>
    </row>
    <row r="23459" spans="64:64">
      <c r="BL23459" s="69"/>
    </row>
    <row r="23460" spans="64:64">
      <c r="BL23460" s="69"/>
    </row>
    <row r="23461" spans="64:64">
      <c r="BL23461" s="69"/>
    </row>
    <row r="23462" spans="64:64">
      <c r="BL23462" s="69"/>
    </row>
    <row r="23463" spans="64:64">
      <c r="BL23463" s="69"/>
    </row>
    <row r="23464" spans="64:64">
      <c r="BL23464" s="69"/>
    </row>
    <row r="23465" spans="64:64">
      <c r="BL23465" s="69"/>
    </row>
    <row r="23466" spans="64:64">
      <c r="BL23466" s="69"/>
    </row>
    <row r="23467" spans="64:64">
      <c r="BL23467" s="69"/>
    </row>
    <row r="23468" spans="64:64">
      <c r="BL23468" s="69"/>
    </row>
    <row r="23469" spans="64:64">
      <c r="BL23469" s="69"/>
    </row>
    <row r="23470" spans="64:64">
      <c r="BL23470" s="69"/>
    </row>
    <row r="23471" spans="64:64">
      <c r="BL23471" s="69"/>
    </row>
    <row r="23472" spans="64:64">
      <c r="BL23472" s="69"/>
    </row>
    <row r="23473" spans="64:64">
      <c r="BL23473" s="69"/>
    </row>
    <row r="23474" spans="64:64">
      <c r="BL23474" s="69"/>
    </row>
    <row r="23475" spans="64:64">
      <c r="BL23475" s="69"/>
    </row>
    <row r="23476" spans="64:64">
      <c r="BL23476" s="69"/>
    </row>
    <row r="23477" spans="64:64">
      <c r="BL23477" s="69"/>
    </row>
    <row r="23478" spans="64:64">
      <c r="BL23478" s="69"/>
    </row>
    <row r="23479" spans="64:64">
      <c r="BL23479" s="69"/>
    </row>
    <row r="23480" spans="64:64">
      <c r="BL23480" s="69"/>
    </row>
    <row r="23481" spans="64:64">
      <c r="BL23481" s="69"/>
    </row>
    <row r="23482" spans="64:64">
      <c r="BL23482" s="69"/>
    </row>
    <row r="23483" spans="64:64">
      <c r="BL23483" s="69"/>
    </row>
    <row r="23484" spans="64:64">
      <c r="BL23484" s="69"/>
    </row>
    <row r="23485" spans="64:64">
      <c r="BL23485" s="69"/>
    </row>
    <row r="23486" spans="64:64">
      <c r="BL23486" s="69"/>
    </row>
    <row r="23487" spans="64:64">
      <c r="BL23487" s="69"/>
    </row>
    <row r="23488" spans="64:64">
      <c r="BL23488" s="69"/>
    </row>
    <row r="23489" spans="64:64">
      <c r="BL23489" s="69"/>
    </row>
    <row r="23490" spans="64:64">
      <c r="BL23490" s="69"/>
    </row>
    <row r="23491" spans="64:64">
      <c r="BL23491" s="69"/>
    </row>
    <row r="23492" spans="64:64">
      <c r="BL23492" s="69"/>
    </row>
    <row r="23493" spans="64:64">
      <c r="BL23493" s="69"/>
    </row>
    <row r="23494" spans="64:64">
      <c r="BL23494" s="69"/>
    </row>
    <row r="23495" spans="64:64">
      <c r="BL23495" s="69"/>
    </row>
    <row r="23496" spans="64:64">
      <c r="BL23496" s="69"/>
    </row>
    <row r="23497" spans="64:64">
      <c r="BL23497" s="69"/>
    </row>
    <row r="23498" spans="64:64">
      <c r="BL23498" s="69"/>
    </row>
    <row r="23499" spans="64:64">
      <c r="BL23499" s="69"/>
    </row>
    <row r="23500" spans="64:64">
      <c r="BL23500" s="69"/>
    </row>
    <row r="23501" spans="64:64">
      <c r="BL23501" s="69"/>
    </row>
    <row r="23502" spans="64:64">
      <c r="BL23502" s="69"/>
    </row>
    <row r="23503" spans="64:64">
      <c r="BL23503" s="69"/>
    </row>
    <row r="23504" spans="64:64">
      <c r="BL23504" s="69"/>
    </row>
    <row r="23505" spans="64:64">
      <c r="BL23505" s="69"/>
    </row>
    <row r="23506" spans="64:64">
      <c r="BL23506" s="69"/>
    </row>
    <row r="23507" spans="64:64">
      <c r="BL23507" s="69"/>
    </row>
    <row r="23508" spans="64:64">
      <c r="BL23508" s="69"/>
    </row>
    <row r="23509" spans="64:64">
      <c r="BL23509" s="69"/>
    </row>
    <row r="23510" spans="64:64">
      <c r="BL23510" s="69"/>
    </row>
    <row r="23511" spans="64:64">
      <c r="BL23511" s="69"/>
    </row>
    <row r="23512" spans="64:64">
      <c r="BL23512" s="69"/>
    </row>
    <row r="23513" spans="64:64">
      <c r="BL23513" s="69"/>
    </row>
    <row r="23514" spans="64:64">
      <c r="BL23514" s="69"/>
    </row>
    <row r="23515" spans="64:64">
      <c r="BL23515" s="69"/>
    </row>
    <row r="23516" spans="64:64">
      <c r="BL23516" s="69"/>
    </row>
    <row r="23517" spans="64:64">
      <c r="BL23517" s="69"/>
    </row>
    <row r="23518" spans="64:64">
      <c r="BL23518" s="69"/>
    </row>
    <row r="23519" spans="64:64">
      <c r="BL23519" s="69"/>
    </row>
    <row r="23520" spans="64:64">
      <c r="BL23520" s="69"/>
    </row>
    <row r="23521" spans="64:64">
      <c r="BL23521" s="69"/>
    </row>
    <row r="23522" spans="64:64">
      <c r="BL23522" s="69"/>
    </row>
    <row r="23523" spans="64:64">
      <c r="BL23523" s="69"/>
    </row>
    <row r="23524" spans="64:64">
      <c r="BL23524" s="69"/>
    </row>
    <row r="23525" spans="64:64">
      <c r="BL23525" s="69"/>
    </row>
    <row r="23526" spans="64:64">
      <c r="BL23526" s="69"/>
    </row>
    <row r="23527" spans="64:64">
      <c r="BL23527" s="69"/>
    </row>
    <row r="23528" spans="64:64">
      <c r="BL23528" s="69"/>
    </row>
    <row r="23529" spans="64:64">
      <c r="BL23529" s="69"/>
    </row>
    <row r="23530" spans="64:64">
      <c r="BL23530" s="69"/>
    </row>
    <row r="23531" spans="64:64">
      <c r="BL23531" s="69"/>
    </row>
    <row r="23532" spans="64:64">
      <c r="BL23532" s="69"/>
    </row>
    <row r="23533" spans="64:64">
      <c r="BL23533" s="69"/>
    </row>
    <row r="23534" spans="64:64">
      <c r="BL23534" s="69"/>
    </row>
    <row r="23535" spans="64:64">
      <c r="BL23535" s="69"/>
    </row>
    <row r="23536" spans="64:64">
      <c r="BL23536" s="69"/>
    </row>
    <row r="23537" spans="64:64">
      <c r="BL23537" s="69"/>
    </row>
    <row r="23538" spans="64:64">
      <c r="BL23538" s="69"/>
    </row>
    <row r="23539" spans="64:64">
      <c r="BL23539" s="69"/>
    </row>
    <row r="23540" spans="64:64">
      <c r="BL23540" s="69"/>
    </row>
    <row r="23541" spans="64:64">
      <c r="BL23541" s="69"/>
    </row>
    <row r="23542" spans="64:64">
      <c r="BL23542" s="69"/>
    </row>
    <row r="23543" spans="64:64">
      <c r="BL23543" s="69"/>
    </row>
    <row r="23544" spans="64:64">
      <c r="BL23544" s="69"/>
    </row>
    <row r="23545" spans="64:64">
      <c r="BL23545" s="69"/>
    </row>
    <row r="23546" spans="64:64">
      <c r="BL23546" s="69"/>
    </row>
    <row r="23547" spans="64:64">
      <c r="BL23547" s="69"/>
    </row>
    <row r="23548" spans="64:64">
      <c r="BL23548" s="69"/>
    </row>
    <row r="23549" spans="64:64">
      <c r="BL23549" s="69"/>
    </row>
    <row r="23550" spans="64:64">
      <c r="BL23550" s="69"/>
    </row>
    <row r="23551" spans="64:64">
      <c r="BL23551" s="69"/>
    </row>
    <row r="23552" spans="64:64">
      <c r="BL23552" s="69"/>
    </row>
    <row r="23553" spans="64:64">
      <c r="BL23553" s="69"/>
    </row>
    <row r="23554" spans="64:64">
      <c r="BL23554" s="69"/>
    </row>
    <row r="23555" spans="64:64">
      <c r="BL23555" s="69"/>
    </row>
    <row r="23556" spans="64:64">
      <c r="BL23556" s="69"/>
    </row>
    <row r="23557" spans="64:64">
      <c r="BL23557" s="69"/>
    </row>
    <row r="23558" spans="64:64">
      <c r="BL23558" s="69"/>
    </row>
    <row r="23559" spans="64:64">
      <c r="BL23559" s="69"/>
    </row>
    <row r="23560" spans="64:64">
      <c r="BL23560" s="69"/>
    </row>
    <row r="23561" spans="64:64">
      <c r="BL23561" s="69"/>
    </row>
    <row r="23562" spans="64:64">
      <c r="BL23562" s="69"/>
    </row>
    <row r="23563" spans="64:64">
      <c r="BL23563" s="69"/>
    </row>
    <row r="23564" spans="64:64">
      <c r="BL23564" s="69"/>
    </row>
    <row r="23565" spans="64:64">
      <c r="BL23565" s="69"/>
    </row>
    <row r="23566" spans="64:64">
      <c r="BL23566" s="69"/>
    </row>
    <row r="23567" spans="64:64">
      <c r="BL23567" s="69"/>
    </row>
    <row r="23568" spans="64:64">
      <c r="BL23568" s="69"/>
    </row>
    <row r="23569" spans="64:64">
      <c r="BL23569" s="69"/>
    </row>
    <row r="23570" spans="64:64">
      <c r="BL23570" s="69"/>
    </row>
    <row r="23571" spans="64:64">
      <c r="BL23571" s="69"/>
    </row>
    <row r="23572" spans="64:64">
      <c r="BL23572" s="69"/>
    </row>
    <row r="23573" spans="64:64">
      <c r="BL23573" s="69"/>
    </row>
    <row r="23574" spans="64:64">
      <c r="BL23574" s="69"/>
    </row>
    <row r="23575" spans="64:64">
      <c r="BL23575" s="69"/>
    </row>
    <row r="23576" spans="64:64">
      <c r="BL23576" s="69"/>
    </row>
    <row r="23577" spans="64:64">
      <c r="BL23577" s="69"/>
    </row>
    <row r="23578" spans="64:64">
      <c r="BL23578" s="69"/>
    </row>
    <row r="23579" spans="64:64">
      <c r="BL23579" s="69"/>
    </row>
    <row r="23580" spans="64:64">
      <c r="BL23580" s="69"/>
    </row>
    <row r="23581" spans="64:64">
      <c r="BL23581" s="69"/>
    </row>
    <row r="23582" spans="64:64">
      <c r="BL23582" s="69"/>
    </row>
    <row r="23583" spans="64:64">
      <c r="BL23583" s="69"/>
    </row>
    <row r="23584" spans="64:64">
      <c r="BL23584" s="69"/>
    </row>
    <row r="23585" spans="64:64">
      <c r="BL23585" s="69"/>
    </row>
    <row r="23586" spans="64:64">
      <c r="BL23586" s="69"/>
    </row>
    <row r="23587" spans="64:64">
      <c r="BL23587" s="69"/>
    </row>
    <row r="23588" spans="64:64">
      <c r="BL23588" s="69"/>
    </row>
    <row r="23589" spans="64:64">
      <c r="BL23589" s="69"/>
    </row>
    <row r="23590" spans="64:64">
      <c r="BL23590" s="69"/>
    </row>
    <row r="23591" spans="64:64">
      <c r="BL23591" s="69"/>
    </row>
    <row r="23592" spans="64:64">
      <c r="BL23592" s="69"/>
    </row>
    <row r="23593" spans="64:64">
      <c r="BL23593" s="69"/>
    </row>
    <row r="23594" spans="64:64">
      <c r="BL23594" s="69"/>
    </row>
    <row r="23595" spans="64:64">
      <c r="BL23595" s="69"/>
    </row>
    <row r="23596" spans="64:64">
      <c r="BL23596" s="69"/>
    </row>
    <row r="23597" spans="64:64">
      <c r="BL23597" s="69"/>
    </row>
    <row r="23598" spans="64:64">
      <c r="BL23598" s="69"/>
    </row>
    <row r="23599" spans="64:64">
      <c r="BL23599" s="69"/>
    </row>
    <row r="23600" spans="64:64">
      <c r="BL23600" s="69"/>
    </row>
    <row r="23601" spans="64:64">
      <c r="BL23601" s="69"/>
    </row>
    <row r="23602" spans="64:64">
      <c r="BL23602" s="69"/>
    </row>
    <row r="23603" spans="64:64">
      <c r="BL23603" s="69"/>
    </row>
    <row r="23604" spans="64:64">
      <c r="BL23604" s="69"/>
    </row>
    <row r="23605" spans="64:64">
      <c r="BL23605" s="69"/>
    </row>
    <row r="23606" spans="64:64">
      <c r="BL23606" s="69"/>
    </row>
    <row r="23607" spans="64:64">
      <c r="BL23607" s="69"/>
    </row>
    <row r="23608" spans="64:64">
      <c r="BL23608" s="69"/>
    </row>
    <row r="23609" spans="64:64">
      <c r="BL23609" s="69"/>
    </row>
    <row r="23610" spans="64:64">
      <c r="BL23610" s="69"/>
    </row>
    <row r="23611" spans="64:64">
      <c r="BL23611" s="69"/>
    </row>
    <row r="23612" spans="64:64">
      <c r="BL23612" s="69"/>
    </row>
    <row r="23613" spans="64:64">
      <c r="BL23613" s="69"/>
    </row>
    <row r="23614" spans="64:64">
      <c r="BL23614" s="69"/>
    </row>
    <row r="23615" spans="64:64">
      <c r="BL23615" s="69"/>
    </row>
    <row r="23616" spans="64:64">
      <c r="BL23616" s="69"/>
    </row>
    <row r="23617" spans="64:64">
      <c r="BL23617" s="69"/>
    </row>
    <row r="23618" spans="64:64">
      <c r="BL23618" s="69"/>
    </row>
    <row r="23619" spans="64:64">
      <c r="BL23619" s="69"/>
    </row>
    <row r="23620" spans="64:64">
      <c r="BL23620" s="69"/>
    </row>
    <row r="23621" spans="64:64">
      <c r="BL23621" s="69"/>
    </row>
    <row r="23622" spans="64:64">
      <c r="BL23622" s="69"/>
    </row>
    <row r="23623" spans="64:64">
      <c r="BL23623" s="69"/>
    </row>
    <row r="23624" spans="64:64">
      <c r="BL23624" s="69"/>
    </row>
    <row r="23625" spans="64:64">
      <c r="BL23625" s="69"/>
    </row>
    <row r="23626" spans="64:64">
      <c r="BL23626" s="69"/>
    </row>
    <row r="23627" spans="64:64">
      <c r="BL23627" s="69"/>
    </row>
    <row r="23628" spans="64:64">
      <c r="BL23628" s="69"/>
    </row>
    <row r="23629" spans="64:64">
      <c r="BL23629" s="69"/>
    </row>
    <row r="23630" spans="64:64">
      <c r="BL23630" s="69"/>
    </row>
    <row r="23631" spans="64:64">
      <c r="BL23631" s="69"/>
    </row>
    <row r="23632" spans="64:64">
      <c r="BL23632" s="69"/>
    </row>
    <row r="23633" spans="64:64">
      <c r="BL23633" s="69"/>
    </row>
    <row r="23634" spans="64:64">
      <c r="BL23634" s="69"/>
    </row>
    <row r="23635" spans="64:64">
      <c r="BL23635" s="69"/>
    </row>
    <row r="23636" spans="64:64">
      <c r="BL23636" s="69"/>
    </row>
    <row r="23637" spans="64:64">
      <c r="BL23637" s="69"/>
    </row>
    <row r="23638" spans="64:64">
      <c r="BL23638" s="69"/>
    </row>
    <row r="23639" spans="64:64">
      <c r="BL23639" s="69"/>
    </row>
    <row r="23640" spans="64:64">
      <c r="BL23640" s="69"/>
    </row>
    <row r="23641" spans="64:64">
      <c r="BL23641" s="69"/>
    </row>
    <row r="23642" spans="64:64">
      <c r="BL23642" s="69"/>
    </row>
    <row r="23643" spans="64:64">
      <c r="BL23643" s="69"/>
    </row>
    <row r="23644" spans="64:64">
      <c r="BL23644" s="69"/>
    </row>
    <row r="23645" spans="64:64">
      <c r="BL23645" s="69"/>
    </row>
    <row r="23646" spans="64:64">
      <c r="BL23646" s="69"/>
    </row>
    <row r="23647" spans="64:64">
      <c r="BL23647" s="69"/>
    </row>
    <row r="23648" spans="64:64">
      <c r="BL23648" s="69"/>
    </row>
    <row r="23649" spans="64:64">
      <c r="BL23649" s="69"/>
    </row>
    <row r="23650" spans="64:64">
      <c r="BL23650" s="69"/>
    </row>
    <row r="23651" spans="64:64">
      <c r="BL23651" s="69"/>
    </row>
    <row r="23652" spans="64:64">
      <c r="BL23652" s="69"/>
    </row>
    <row r="23653" spans="64:64">
      <c r="BL23653" s="69"/>
    </row>
    <row r="23654" spans="64:64">
      <c r="BL23654" s="69"/>
    </row>
    <row r="23655" spans="64:64">
      <c r="BL23655" s="69"/>
    </row>
    <row r="23656" spans="64:64">
      <c r="BL23656" s="69"/>
    </row>
    <row r="23657" spans="64:64">
      <c r="BL23657" s="69"/>
    </row>
    <row r="23658" spans="64:64">
      <c r="BL23658" s="69"/>
    </row>
    <row r="23659" spans="64:64">
      <c r="BL23659" s="69"/>
    </row>
    <row r="23660" spans="64:64">
      <c r="BL23660" s="69"/>
    </row>
    <row r="23661" spans="64:64">
      <c r="BL23661" s="69"/>
    </row>
    <row r="23662" spans="64:64">
      <c r="BL23662" s="69"/>
    </row>
    <row r="23663" spans="64:64">
      <c r="BL23663" s="69"/>
    </row>
    <row r="23664" spans="64:64">
      <c r="BL23664" s="69"/>
    </row>
    <row r="23665" spans="64:64">
      <c r="BL23665" s="69"/>
    </row>
    <row r="23666" spans="64:64">
      <c r="BL23666" s="69"/>
    </row>
    <row r="23667" spans="64:64">
      <c r="BL23667" s="69"/>
    </row>
    <row r="23668" spans="64:64">
      <c r="BL23668" s="69"/>
    </row>
    <row r="23669" spans="64:64">
      <c r="BL23669" s="69"/>
    </row>
    <row r="23670" spans="64:64">
      <c r="BL23670" s="69"/>
    </row>
    <row r="23671" spans="64:64">
      <c r="BL23671" s="69"/>
    </row>
    <row r="23672" spans="64:64">
      <c r="BL23672" s="69"/>
    </row>
    <row r="23673" spans="64:64">
      <c r="BL23673" s="69"/>
    </row>
    <row r="23674" spans="64:64">
      <c r="BL23674" s="69"/>
    </row>
    <row r="23675" spans="64:64">
      <c r="BL23675" s="69"/>
    </row>
    <row r="23676" spans="64:64">
      <c r="BL23676" s="69"/>
    </row>
    <row r="23677" spans="64:64">
      <c r="BL23677" s="69"/>
    </row>
    <row r="23678" spans="64:64">
      <c r="BL23678" s="69"/>
    </row>
    <row r="23679" spans="64:64">
      <c r="BL23679" s="69"/>
    </row>
    <row r="23680" spans="64:64">
      <c r="BL23680" s="69"/>
    </row>
    <row r="23681" spans="64:64">
      <c r="BL23681" s="69"/>
    </row>
    <row r="23682" spans="64:64">
      <c r="BL23682" s="69"/>
    </row>
    <row r="23683" spans="64:64">
      <c r="BL23683" s="69"/>
    </row>
    <row r="23684" spans="64:64">
      <c r="BL23684" s="69"/>
    </row>
    <row r="23685" spans="64:64">
      <c r="BL23685" s="69"/>
    </row>
    <row r="23686" spans="64:64">
      <c r="BL23686" s="69"/>
    </row>
    <row r="23687" spans="64:64">
      <c r="BL23687" s="69"/>
    </row>
    <row r="23688" spans="64:64">
      <c r="BL23688" s="69"/>
    </row>
    <row r="23689" spans="64:64">
      <c r="BL23689" s="69"/>
    </row>
    <row r="23690" spans="64:64">
      <c r="BL23690" s="69"/>
    </row>
    <row r="23691" spans="64:64">
      <c r="BL23691" s="69"/>
    </row>
    <row r="23692" spans="64:64">
      <c r="BL23692" s="69"/>
    </row>
    <row r="23693" spans="64:64">
      <c r="BL23693" s="69"/>
    </row>
    <row r="23694" spans="64:64">
      <c r="BL23694" s="69"/>
    </row>
    <row r="23695" spans="64:64">
      <c r="BL23695" s="69"/>
    </row>
    <row r="23696" spans="64:64">
      <c r="BL23696" s="69"/>
    </row>
    <row r="23697" spans="64:64">
      <c r="BL23697" s="69"/>
    </row>
    <row r="23698" spans="64:64">
      <c r="BL23698" s="69"/>
    </row>
    <row r="23699" spans="64:64">
      <c r="BL23699" s="69"/>
    </row>
    <row r="23700" spans="64:64">
      <c r="BL23700" s="69"/>
    </row>
    <row r="23701" spans="64:64">
      <c r="BL23701" s="69"/>
    </row>
    <row r="23702" spans="64:64">
      <c r="BL23702" s="69"/>
    </row>
    <row r="23703" spans="64:64">
      <c r="BL23703" s="69"/>
    </row>
    <row r="23704" spans="64:64">
      <c r="BL23704" s="69"/>
    </row>
    <row r="23705" spans="64:64">
      <c r="BL23705" s="69"/>
    </row>
    <row r="23706" spans="64:64">
      <c r="BL23706" s="69"/>
    </row>
    <row r="23707" spans="64:64">
      <c r="BL23707" s="69"/>
    </row>
    <row r="23708" spans="64:64">
      <c r="BL23708" s="69"/>
    </row>
    <row r="23709" spans="64:64">
      <c r="BL23709" s="69"/>
    </row>
    <row r="23710" spans="64:64">
      <c r="BL23710" s="69"/>
    </row>
    <row r="23711" spans="64:64">
      <c r="BL23711" s="69"/>
    </row>
    <row r="23712" spans="64:64">
      <c r="BL23712" s="69"/>
    </row>
    <row r="23713" spans="64:64">
      <c r="BL23713" s="69"/>
    </row>
    <row r="23714" spans="64:64">
      <c r="BL23714" s="69"/>
    </row>
    <row r="23715" spans="64:64">
      <c r="BL23715" s="69"/>
    </row>
    <row r="23716" spans="64:64">
      <c r="BL23716" s="69"/>
    </row>
    <row r="23717" spans="64:64">
      <c r="BL23717" s="69"/>
    </row>
    <row r="23718" spans="64:64">
      <c r="BL23718" s="69"/>
    </row>
    <row r="23719" spans="64:64">
      <c r="BL23719" s="69"/>
    </row>
    <row r="23720" spans="64:64">
      <c r="BL23720" s="69"/>
    </row>
    <row r="23721" spans="64:64">
      <c r="BL23721" s="69"/>
    </row>
    <row r="23722" spans="64:64">
      <c r="BL23722" s="69"/>
    </row>
    <row r="23723" spans="64:64">
      <c r="BL23723" s="69"/>
    </row>
    <row r="23724" spans="64:64">
      <c r="BL23724" s="69"/>
    </row>
    <row r="23725" spans="64:64">
      <c r="BL23725" s="69"/>
    </row>
    <row r="23726" spans="64:64">
      <c r="BL23726" s="69"/>
    </row>
    <row r="23727" spans="64:64">
      <c r="BL23727" s="69"/>
    </row>
    <row r="23728" spans="64:64">
      <c r="BL23728" s="69"/>
    </row>
    <row r="23729" spans="64:64">
      <c r="BL23729" s="69"/>
    </row>
    <row r="23730" spans="64:64">
      <c r="BL23730" s="69"/>
    </row>
    <row r="23731" spans="64:64">
      <c r="BL23731" s="69"/>
    </row>
    <row r="23732" spans="64:64">
      <c r="BL23732" s="69"/>
    </row>
    <row r="23733" spans="64:64">
      <c r="BL23733" s="69"/>
    </row>
    <row r="23734" spans="64:64">
      <c r="BL23734" s="69"/>
    </row>
    <row r="23735" spans="64:64">
      <c r="BL23735" s="69"/>
    </row>
    <row r="23736" spans="64:64">
      <c r="BL23736" s="69"/>
    </row>
    <row r="23737" spans="64:64">
      <c r="BL23737" s="69"/>
    </row>
    <row r="23738" spans="64:64">
      <c r="BL23738" s="69"/>
    </row>
    <row r="23739" spans="64:64">
      <c r="BL23739" s="69"/>
    </row>
    <row r="23740" spans="64:64">
      <c r="BL23740" s="69"/>
    </row>
    <row r="23741" spans="64:64">
      <c r="BL23741" s="69"/>
    </row>
    <row r="23742" spans="64:64">
      <c r="BL23742" s="69"/>
    </row>
    <row r="23743" spans="64:64">
      <c r="BL23743" s="69"/>
    </row>
    <row r="23744" spans="64:64">
      <c r="BL23744" s="69"/>
    </row>
    <row r="23745" spans="64:64">
      <c r="BL23745" s="69"/>
    </row>
    <row r="23746" spans="64:64">
      <c r="BL23746" s="69"/>
    </row>
    <row r="23747" spans="64:64">
      <c r="BL23747" s="69"/>
    </row>
    <row r="23748" spans="64:64">
      <c r="BL23748" s="69"/>
    </row>
    <row r="23749" spans="64:64">
      <c r="BL23749" s="69"/>
    </row>
    <row r="23750" spans="64:64">
      <c r="BL23750" s="69"/>
    </row>
    <row r="23751" spans="64:64">
      <c r="BL23751" s="69"/>
    </row>
    <row r="23752" spans="64:64">
      <c r="BL23752" s="69"/>
    </row>
    <row r="23753" spans="64:64">
      <c r="BL23753" s="69"/>
    </row>
    <row r="23754" spans="64:64">
      <c r="BL23754" s="69"/>
    </row>
    <row r="23755" spans="64:64">
      <c r="BL23755" s="69"/>
    </row>
    <row r="23756" spans="64:64">
      <c r="BL23756" s="69"/>
    </row>
    <row r="23757" spans="64:64">
      <c r="BL23757" s="69"/>
    </row>
    <row r="23758" spans="64:64">
      <c r="BL23758" s="69"/>
    </row>
    <row r="23759" spans="64:64">
      <c r="BL23759" s="69"/>
    </row>
    <row r="23760" spans="64:64">
      <c r="BL23760" s="69"/>
    </row>
    <row r="23761" spans="64:64">
      <c r="BL23761" s="69"/>
    </row>
    <row r="23762" spans="64:64">
      <c r="BL23762" s="69"/>
    </row>
    <row r="23763" spans="64:64">
      <c r="BL23763" s="69"/>
    </row>
    <row r="23764" spans="64:64">
      <c r="BL23764" s="69"/>
    </row>
    <row r="23765" spans="64:64">
      <c r="BL23765" s="69"/>
    </row>
    <row r="23766" spans="64:64">
      <c r="BL23766" s="69"/>
    </row>
    <row r="23767" spans="64:64">
      <c r="BL23767" s="69"/>
    </row>
    <row r="23768" spans="64:64">
      <c r="BL23768" s="69"/>
    </row>
    <row r="23769" spans="64:64">
      <c r="BL23769" s="69"/>
    </row>
    <row r="23770" spans="64:64">
      <c r="BL23770" s="69"/>
    </row>
    <row r="23771" spans="64:64">
      <c r="BL23771" s="69"/>
    </row>
    <row r="23772" spans="64:64">
      <c r="BL23772" s="69"/>
    </row>
    <row r="23773" spans="64:64">
      <c r="BL23773" s="69"/>
    </row>
    <row r="23774" spans="64:64">
      <c r="BL23774" s="69"/>
    </row>
    <row r="23775" spans="64:64">
      <c r="BL23775" s="69"/>
    </row>
    <row r="23776" spans="64:64">
      <c r="BL23776" s="69"/>
    </row>
    <row r="23777" spans="64:64">
      <c r="BL23777" s="69"/>
    </row>
    <row r="23778" spans="64:64">
      <c r="BL23778" s="69"/>
    </row>
    <row r="23779" spans="64:64">
      <c r="BL23779" s="69"/>
    </row>
    <row r="23780" spans="64:64">
      <c r="BL23780" s="69"/>
    </row>
    <row r="23781" spans="64:64">
      <c r="BL23781" s="69"/>
    </row>
    <row r="23782" spans="64:64">
      <c r="BL23782" s="69"/>
    </row>
    <row r="23783" spans="64:64">
      <c r="BL23783" s="69"/>
    </row>
    <row r="23784" spans="64:64">
      <c r="BL23784" s="69"/>
    </row>
    <row r="23785" spans="64:64">
      <c r="BL23785" s="69"/>
    </row>
    <row r="23786" spans="64:64">
      <c r="BL23786" s="69"/>
    </row>
    <row r="23787" spans="64:64">
      <c r="BL23787" s="69"/>
    </row>
    <row r="23788" spans="64:64">
      <c r="BL23788" s="69"/>
    </row>
    <row r="23789" spans="64:64">
      <c r="BL23789" s="69"/>
    </row>
    <row r="23790" spans="64:64">
      <c r="BL23790" s="69"/>
    </row>
    <row r="23791" spans="64:64">
      <c r="BL23791" s="69"/>
    </row>
    <row r="23792" spans="64:64">
      <c r="BL23792" s="69"/>
    </row>
    <row r="23793" spans="64:64">
      <c r="BL23793" s="69"/>
    </row>
    <row r="23794" spans="64:64">
      <c r="BL23794" s="69"/>
    </row>
    <row r="23795" spans="64:64">
      <c r="BL23795" s="69"/>
    </row>
    <row r="23796" spans="64:64">
      <c r="BL23796" s="69"/>
    </row>
    <row r="23797" spans="64:64">
      <c r="BL23797" s="69"/>
    </row>
    <row r="23798" spans="64:64">
      <c r="BL23798" s="69"/>
    </row>
    <row r="23799" spans="64:64">
      <c r="BL23799" s="69"/>
    </row>
    <row r="23800" spans="64:64">
      <c r="BL23800" s="69"/>
    </row>
    <row r="23801" spans="64:64">
      <c r="BL23801" s="69"/>
    </row>
    <row r="23802" spans="64:64">
      <c r="BL23802" s="69"/>
    </row>
    <row r="23803" spans="64:64">
      <c r="BL23803" s="69"/>
    </row>
    <row r="23804" spans="64:64">
      <c r="BL23804" s="69"/>
    </row>
    <row r="23805" spans="64:64">
      <c r="BL23805" s="69"/>
    </row>
    <row r="23806" spans="64:64">
      <c r="BL23806" s="69"/>
    </row>
    <row r="23807" spans="64:64">
      <c r="BL23807" s="69"/>
    </row>
    <row r="23808" spans="64:64">
      <c r="BL23808" s="69"/>
    </row>
    <row r="23809" spans="64:64">
      <c r="BL23809" s="69"/>
    </row>
    <row r="23810" spans="64:64">
      <c r="BL23810" s="69"/>
    </row>
    <row r="23811" spans="64:64">
      <c r="BL23811" s="69"/>
    </row>
    <row r="23812" spans="64:64">
      <c r="BL23812" s="69"/>
    </row>
    <row r="23813" spans="64:64">
      <c r="BL23813" s="69"/>
    </row>
    <row r="23814" spans="64:64">
      <c r="BL23814" s="69"/>
    </row>
    <row r="23815" spans="64:64">
      <c r="BL23815" s="69"/>
    </row>
    <row r="23816" spans="64:64">
      <c r="BL23816" s="69"/>
    </row>
    <row r="23817" spans="64:64">
      <c r="BL23817" s="69"/>
    </row>
    <row r="23818" spans="64:64">
      <c r="BL23818" s="69"/>
    </row>
    <row r="23819" spans="64:64">
      <c r="BL23819" s="69"/>
    </row>
    <row r="23820" spans="64:64">
      <c r="BL23820" s="69"/>
    </row>
    <row r="23821" spans="64:64">
      <c r="BL23821" s="69"/>
    </row>
    <row r="23822" spans="64:64">
      <c r="BL23822" s="69"/>
    </row>
    <row r="23823" spans="64:64">
      <c r="BL23823" s="69"/>
    </row>
    <row r="23824" spans="64:64">
      <c r="BL23824" s="69"/>
    </row>
    <row r="23825" spans="64:64">
      <c r="BL23825" s="69"/>
    </row>
    <row r="23826" spans="64:64">
      <c r="BL23826" s="69"/>
    </row>
    <row r="23827" spans="64:64">
      <c r="BL23827" s="69"/>
    </row>
    <row r="23828" spans="64:64">
      <c r="BL23828" s="69"/>
    </row>
    <row r="23829" spans="64:64">
      <c r="BL23829" s="69"/>
    </row>
    <row r="23830" spans="64:64">
      <c r="BL23830" s="69"/>
    </row>
    <row r="23831" spans="64:64">
      <c r="BL23831" s="69"/>
    </row>
    <row r="23832" spans="64:64">
      <c r="BL23832" s="69"/>
    </row>
    <row r="23833" spans="64:64">
      <c r="BL23833" s="69"/>
    </row>
    <row r="23834" spans="64:64">
      <c r="BL23834" s="69"/>
    </row>
    <row r="23835" spans="64:64">
      <c r="BL23835" s="69"/>
    </row>
    <row r="23836" spans="64:64">
      <c r="BL23836" s="69"/>
    </row>
    <row r="23837" spans="64:64">
      <c r="BL23837" s="69"/>
    </row>
    <row r="23838" spans="64:64">
      <c r="BL23838" s="69"/>
    </row>
    <row r="23839" spans="64:64">
      <c r="BL23839" s="69"/>
    </row>
    <row r="23840" spans="64:64">
      <c r="BL23840" s="69"/>
    </row>
    <row r="23841" spans="64:64">
      <c r="BL23841" s="69"/>
    </row>
    <row r="23842" spans="64:64">
      <c r="BL23842" s="69"/>
    </row>
    <row r="23843" spans="64:64">
      <c r="BL23843" s="69"/>
    </row>
    <row r="23844" spans="64:64">
      <c r="BL23844" s="69"/>
    </row>
    <row r="23845" spans="64:64">
      <c r="BL23845" s="69"/>
    </row>
    <row r="23846" spans="64:64">
      <c r="BL23846" s="69"/>
    </row>
    <row r="23847" spans="64:64">
      <c r="BL23847" s="69"/>
    </row>
    <row r="23848" spans="64:64">
      <c r="BL23848" s="69"/>
    </row>
    <row r="23849" spans="64:64">
      <c r="BL23849" s="69"/>
    </row>
    <row r="23850" spans="64:64">
      <c r="BL23850" s="69"/>
    </row>
    <row r="23851" spans="64:64">
      <c r="BL23851" s="69"/>
    </row>
    <row r="23852" spans="64:64">
      <c r="BL23852" s="69"/>
    </row>
    <row r="23853" spans="64:64">
      <c r="BL23853" s="69"/>
    </row>
    <row r="23854" spans="64:64">
      <c r="BL23854" s="69"/>
    </row>
    <row r="23855" spans="64:64">
      <c r="BL23855" s="69"/>
    </row>
    <row r="23856" spans="64:64">
      <c r="BL23856" s="69"/>
    </row>
    <row r="23857" spans="64:64">
      <c r="BL23857" s="69"/>
    </row>
    <row r="23858" spans="64:64">
      <c r="BL23858" s="69"/>
    </row>
    <row r="23859" spans="64:64">
      <c r="BL23859" s="69"/>
    </row>
    <row r="23860" spans="64:64">
      <c r="BL23860" s="69"/>
    </row>
    <row r="23861" spans="64:64">
      <c r="BL23861" s="69"/>
    </row>
    <row r="23862" spans="64:64">
      <c r="BL23862" s="69"/>
    </row>
    <row r="23863" spans="64:64">
      <c r="BL23863" s="69"/>
    </row>
    <row r="23864" spans="64:64">
      <c r="BL23864" s="69"/>
    </row>
    <row r="23865" spans="64:64">
      <c r="BL23865" s="69"/>
    </row>
    <row r="23866" spans="64:64">
      <c r="BL23866" s="69"/>
    </row>
    <row r="23867" spans="64:64">
      <c r="BL23867" s="69"/>
    </row>
    <row r="23868" spans="64:64">
      <c r="BL23868" s="69"/>
    </row>
    <row r="23869" spans="64:64">
      <c r="BL23869" s="69"/>
    </row>
    <row r="23870" spans="64:64">
      <c r="BL23870" s="69"/>
    </row>
    <row r="23871" spans="64:64">
      <c r="BL23871" s="69"/>
    </row>
    <row r="23872" spans="64:64">
      <c r="BL23872" s="69"/>
    </row>
    <row r="23873" spans="64:64">
      <c r="BL23873" s="69"/>
    </row>
    <row r="23874" spans="64:64">
      <c r="BL23874" s="69"/>
    </row>
    <row r="23875" spans="64:64">
      <c r="BL23875" s="69"/>
    </row>
    <row r="23876" spans="64:64">
      <c r="BL23876" s="69"/>
    </row>
    <row r="23877" spans="64:64">
      <c r="BL23877" s="69"/>
    </row>
    <row r="23878" spans="64:64">
      <c r="BL23878" s="69"/>
    </row>
    <row r="23879" spans="64:64">
      <c r="BL23879" s="69"/>
    </row>
    <row r="23880" spans="64:64">
      <c r="BL23880" s="69"/>
    </row>
    <row r="23881" spans="64:64">
      <c r="BL23881" s="69"/>
    </row>
    <row r="23882" spans="64:64">
      <c r="BL23882" s="69"/>
    </row>
    <row r="23883" spans="64:64">
      <c r="BL23883" s="69"/>
    </row>
    <row r="23884" spans="64:64">
      <c r="BL23884" s="69"/>
    </row>
    <row r="23885" spans="64:64">
      <c r="BL23885" s="69"/>
    </row>
    <row r="23886" spans="64:64">
      <c r="BL23886" s="69"/>
    </row>
    <row r="23887" spans="64:64">
      <c r="BL23887" s="69"/>
    </row>
    <row r="23888" spans="64:64">
      <c r="BL23888" s="69"/>
    </row>
    <row r="23889" spans="64:64">
      <c r="BL23889" s="69"/>
    </row>
    <row r="23890" spans="64:64">
      <c r="BL23890" s="69"/>
    </row>
    <row r="23891" spans="64:64">
      <c r="BL23891" s="69"/>
    </row>
    <row r="23892" spans="64:64">
      <c r="BL23892" s="69"/>
    </row>
    <row r="23893" spans="64:64">
      <c r="BL23893" s="69"/>
    </row>
    <row r="23894" spans="64:64">
      <c r="BL23894" s="69"/>
    </row>
    <row r="23895" spans="64:64">
      <c r="BL23895" s="69"/>
    </row>
    <row r="23896" spans="64:64">
      <c r="BL23896" s="69"/>
    </row>
    <row r="23897" spans="64:64">
      <c r="BL23897" s="69"/>
    </row>
    <row r="23898" spans="64:64">
      <c r="BL23898" s="69"/>
    </row>
    <row r="23899" spans="64:64">
      <c r="BL23899" s="69"/>
    </row>
    <row r="23900" spans="64:64">
      <c r="BL23900" s="69"/>
    </row>
    <row r="23901" spans="64:64">
      <c r="BL23901" s="69"/>
    </row>
    <row r="23902" spans="64:64">
      <c r="BL23902" s="69"/>
    </row>
    <row r="23903" spans="64:64">
      <c r="BL23903" s="69"/>
    </row>
    <row r="23904" spans="64:64">
      <c r="BL23904" s="69"/>
    </row>
    <row r="23905" spans="64:64">
      <c r="BL23905" s="69"/>
    </row>
    <row r="23906" spans="64:64">
      <c r="BL23906" s="69"/>
    </row>
    <row r="23907" spans="64:64">
      <c r="BL23907" s="69"/>
    </row>
    <row r="23908" spans="64:64">
      <c r="BL23908" s="69"/>
    </row>
    <row r="23909" spans="64:64">
      <c r="BL23909" s="69"/>
    </row>
    <row r="23910" spans="64:64">
      <c r="BL23910" s="69"/>
    </row>
    <row r="23911" spans="64:64">
      <c r="BL23911" s="69"/>
    </row>
    <row r="23912" spans="64:64">
      <c r="BL23912" s="69"/>
    </row>
    <row r="23913" spans="64:64">
      <c r="BL23913" s="69"/>
    </row>
    <row r="23914" spans="64:64">
      <c r="BL23914" s="69"/>
    </row>
    <row r="23915" spans="64:64">
      <c r="BL23915" s="69"/>
    </row>
    <row r="23916" spans="64:64">
      <c r="BL23916" s="69"/>
    </row>
    <row r="23917" spans="64:64">
      <c r="BL23917" s="69"/>
    </row>
    <row r="23918" spans="64:64">
      <c r="BL23918" s="69"/>
    </row>
    <row r="23919" spans="64:64">
      <c r="BL23919" s="69"/>
    </row>
    <row r="23920" spans="64:64">
      <c r="BL23920" s="69"/>
    </row>
    <row r="23921" spans="64:64">
      <c r="BL23921" s="69"/>
    </row>
    <row r="23922" spans="64:64">
      <c r="BL23922" s="69"/>
    </row>
    <row r="23923" spans="64:64">
      <c r="BL23923" s="69"/>
    </row>
    <row r="23924" spans="64:64">
      <c r="BL23924" s="69"/>
    </row>
    <row r="23925" spans="64:64">
      <c r="BL23925" s="69"/>
    </row>
    <row r="23926" spans="64:64">
      <c r="BL23926" s="69"/>
    </row>
    <row r="23927" spans="64:64">
      <c r="BL23927" s="69"/>
    </row>
    <row r="23928" spans="64:64">
      <c r="BL23928" s="69"/>
    </row>
    <row r="23929" spans="64:64">
      <c r="BL23929" s="69"/>
    </row>
    <row r="23930" spans="64:64">
      <c r="BL23930" s="69"/>
    </row>
    <row r="23931" spans="64:64">
      <c r="BL23931" s="69"/>
    </row>
    <row r="23932" spans="64:64">
      <c r="BL23932" s="69"/>
    </row>
    <row r="23933" spans="64:64">
      <c r="BL23933" s="69"/>
    </row>
    <row r="23934" spans="64:64">
      <c r="BL23934" s="69"/>
    </row>
    <row r="23935" spans="64:64">
      <c r="BL23935" s="69"/>
    </row>
    <row r="23936" spans="64:64">
      <c r="BL23936" s="69"/>
    </row>
    <row r="23937" spans="64:64">
      <c r="BL23937" s="69"/>
    </row>
    <row r="23938" spans="64:64">
      <c r="BL23938" s="69"/>
    </row>
    <row r="23939" spans="64:64">
      <c r="BL23939" s="69"/>
    </row>
    <row r="23940" spans="64:64">
      <c r="BL23940" s="69"/>
    </row>
    <row r="23941" spans="64:64">
      <c r="BL23941" s="69"/>
    </row>
    <row r="23942" spans="64:64">
      <c r="BL23942" s="69"/>
    </row>
    <row r="23943" spans="64:64">
      <c r="BL23943" s="69"/>
    </row>
    <row r="23944" spans="64:64">
      <c r="BL23944" s="69"/>
    </row>
    <row r="23945" spans="64:64">
      <c r="BL23945" s="69"/>
    </row>
    <row r="23946" spans="64:64">
      <c r="BL23946" s="69"/>
    </row>
    <row r="23947" spans="64:64">
      <c r="BL23947" s="69"/>
    </row>
    <row r="23948" spans="64:64">
      <c r="BL23948" s="69"/>
    </row>
    <row r="23949" spans="64:64">
      <c r="BL23949" s="69"/>
    </row>
    <row r="23950" spans="64:64">
      <c r="BL23950" s="69"/>
    </row>
    <row r="23951" spans="64:64">
      <c r="BL23951" s="69"/>
    </row>
    <row r="23952" spans="64:64">
      <c r="BL23952" s="69"/>
    </row>
    <row r="23953" spans="64:64">
      <c r="BL23953" s="69"/>
    </row>
    <row r="23954" spans="64:64">
      <c r="BL23954" s="69"/>
    </row>
    <row r="23955" spans="64:64">
      <c r="BL23955" s="69"/>
    </row>
    <row r="23956" spans="64:64">
      <c r="BL23956" s="69"/>
    </row>
    <row r="23957" spans="64:64">
      <c r="BL23957" s="69"/>
    </row>
    <row r="23958" spans="64:64">
      <c r="BL23958" s="69"/>
    </row>
    <row r="23959" spans="64:64">
      <c r="BL23959" s="69"/>
    </row>
    <row r="23960" spans="64:64">
      <c r="BL23960" s="69"/>
    </row>
    <row r="23961" spans="64:64">
      <c r="BL23961" s="69"/>
    </row>
    <row r="23962" spans="64:64">
      <c r="BL23962" s="69"/>
    </row>
    <row r="23963" spans="64:64">
      <c r="BL23963" s="69"/>
    </row>
    <row r="23964" spans="64:64">
      <c r="BL23964" s="69"/>
    </row>
    <row r="23965" spans="64:64">
      <c r="BL23965" s="69"/>
    </row>
    <row r="23966" spans="64:64">
      <c r="BL23966" s="69"/>
    </row>
    <row r="23967" spans="64:64">
      <c r="BL23967" s="69"/>
    </row>
    <row r="23968" spans="64:64">
      <c r="BL23968" s="69"/>
    </row>
    <row r="23969" spans="64:64">
      <c r="BL23969" s="69"/>
    </row>
    <row r="23970" spans="64:64">
      <c r="BL23970" s="69"/>
    </row>
    <row r="23971" spans="64:64">
      <c r="BL23971" s="69"/>
    </row>
    <row r="23972" spans="64:64">
      <c r="BL23972" s="69"/>
    </row>
    <row r="23973" spans="64:64">
      <c r="BL23973" s="69"/>
    </row>
    <row r="23974" spans="64:64">
      <c r="BL23974" s="69"/>
    </row>
    <row r="23975" spans="64:64">
      <c r="BL23975" s="69"/>
    </row>
    <row r="23976" spans="64:64">
      <c r="BL23976" s="69"/>
    </row>
    <row r="23977" spans="64:64">
      <c r="BL23977" s="69"/>
    </row>
    <row r="23978" spans="64:64">
      <c r="BL23978" s="69"/>
    </row>
    <row r="23979" spans="64:64">
      <c r="BL23979" s="69"/>
    </row>
    <row r="23980" spans="64:64">
      <c r="BL23980" s="69"/>
    </row>
    <row r="23981" spans="64:64">
      <c r="BL23981" s="69"/>
    </row>
    <row r="23982" spans="64:64">
      <c r="BL23982" s="69"/>
    </row>
    <row r="23983" spans="64:64">
      <c r="BL23983" s="69"/>
    </row>
    <row r="23984" spans="64:64">
      <c r="BL23984" s="69"/>
    </row>
    <row r="23985" spans="64:64">
      <c r="BL23985" s="69"/>
    </row>
    <row r="23986" spans="64:64">
      <c r="BL23986" s="69"/>
    </row>
    <row r="23987" spans="64:64">
      <c r="BL23987" s="69"/>
    </row>
    <row r="23988" spans="64:64">
      <c r="BL23988" s="69"/>
    </row>
    <row r="23989" spans="64:64">
      <c r="BL23989" s="69"/>
    </row>
    <row r="23990" spans="64:64">
      <c r="BL23990" s="69"/>
    </row>
    <row r="23991" spans="64:64">
      <c r="BL23991" s="69"/>
    </row>
    <row r="23992" spans="64:64">
      <c r="BL23992" s="69"/>
    </row>
    <row r="23993" spans="64:64">
      <c r="BL23993" s="69"/>
    </row>
    <row r="23994" spans="64:64">
      <c r="BL23994" s="69"/>
    </row>
    <row r="23995" spans="64:64">
      <c r="BL23995" s="69"/>
    </row>
    <row r="23996" spans="64:64">
      <c r="BL23996" s="69"/>
    </row>
    <row r="23997" spans="64:64">
      <c r="BL23997" s="69"/>
    </row>
    <row r="23998" spans="64:64">
      <c r="BL23998" s="69"/>
    </row>
    <row r="23999" spans="64:64">
      <c r="BL23999" s="69"/>
    </row>
    <row r="24000" spans="64:64">
      <c r="BL24000" s="69"/>
    </row>
    <row r="24001" spans="64:64">
      <c r="BL24001" s="69"/>
    </row>
    <row r="24002" spans="64:64">
      <c r="BL24002" s="69"/>
    </row>
    <row r="24003" spans="64:64">
      <c r="BL24003" s="69"/>
    </row>
    <row r="24004" spans="64:64">
      <c r="BL24004" s="69"/>
    </row>
    <row r="24005" spans="64:64">
      <c r="BL24005" s="69"/>
    </row>
    <row r="24006" spans="64:64">
      <c r="BL24006" s="69"/>
    </row>
    <row r="24007" spans="64:64">
      <c r="BL24007" s="69"/>
    </row>
    <row r="24008" spans="64:64">
      <c r="BL24008" s="69"/>
    </row>
    <row r="24009" spans="64:64">
      <c r="BL24009" s="69"/>
    </row>
    <row r="24010" spans="64:64">
      <c r="BL24010" s="69"/>
    </row>
    <row r="24011" spans="64:64">
      <c r="BL24011" s="69"/>
    </row>
    <row r="24012" spans="64:64">
      <c r="BL24012" s="69"/>
    </row>
    <row r="24013" spans="64:64">
      <c r="BL24013" s="69"/>
    </row>
    <row r="24014" spans="64:64">
      <c r="BL24014" s="69"/>
    </row>
    <row r="24015" spans="64:64">
      <c r="BL24015" s="69"/>
    </row>
    <row r="24016" spans="64:64">
      <c r="BL24016" s="69"/>
    </row>
    <row r="24017" spans="64:64">
      <c r="BL24017" s="69"/>
    </row>
    <row r="24018" spans="64:64">
      <c r="BL24018" s="69"/>
    </row>
    <row r="24019" spans="64:64">
      <c r="BL24019" s="69"/>
    </row>
    <row r="24020" spans="64:64">
      <c r="BL24020" s="69"/>
    </row>
    <row r="24021" spans="64:64">
      <c r="BL24021" s="69"/>
    </row>
    <row r="24022" spans="64:64">
      <c r="BL24022" s="69"/>
    </row>
    <row r="24023" spans="64:64">
      <c r="BL24023" s="69"/>
    </row>
    <row r="24024" spans="64:64">
      <c r="BL24024" s="69"/>
    </row>
    <row r="24025" spans="64:64">
      <c r="BL24025" s="69"/>
    </row>
    <row r="24026" spans="64:64">
      <c r="BL24026" s="69"/>
    </row>
    <row r="24027" spans="64:64">
      <c r="BL24027" s="69"/>
    </row>
    <row r="24028" spans="64:64">
      <c r="BL24028" s="69"/>
    </row>
    <row r="24029" spans="64:64">
      <c r="BL24029" s="69"/>
    </row>
    <row r="24030" spans="64:64">
      <c r="BL24030" s="69"/>
    </row>
    <row r="24031" spans="64:64">
      <c r="BL24031" s="69"/>
    </row>
    <row r="24032" spans="64:64">
      <c r="BL24032" s="69"/>
    </row>
    <row r="24033" spans="64:64">
      <c r="BL24033" s="69"/>
    </row>
    <row r="24034" spans="64:64">
      <c r="BL24034" s="69"/>
    </row>
    <row r="24035" spans="64:64">
      <c r="BL24035" s="69"/>
    </row>
    <row r="24036" spans="64:64">
      <c r="BL24036" s="69"/>
    </row>
    <row r="24037" spans="64:64">
      <c r="BL24037" s="69"/>
    </row>
    <row r="24038" spans="64:64">
      <c r="BL24038" s="69"/>
    </row>
    <row r="24039" spans="64:64">
      <c r="BL24039" s="69"/>
    </row>
    <row r="24040" spans="64:64">
      <c r="BL24040" s="69"/>
    </row>
    <row r="24041" spans="64:64">
      <c r="BL24041" s="69"/>
    </row>
    <row r="24042" spans="64:64">
      <c r="BL24042" s="69"/>
    </row>
    <row r="24043" spans="64:64">
      <c r="BL24043" s="69"/>
    </row>
    <row r="24044" spans="64:64">
      <c r="BL24044" s="69"/>
    </row>
    <row r="24045" spans="64:64">
      <c r="BL24045" s="69"/>
    </row>
    <row r="24046" spans="64:64">
      <c r="BL24046" s="69"/>
    </row>
    <row r="24047" spans="64:64">
      <c r="BL24047" s="69"/>
    </row>
    <row r="24048" spans="64:64">
      <c r="BL24048" s="69"/>
    </row>
    <row r="24049" spans="64:64">
      <c r="BL24049" s="69"/>
    </row>
    <row r="24050" spans="64:64">
      <c r="BL24050" s="69"/>
    </row>
    <row r="24051" spans="64:64">
      <c r="BL24051" s="69"/>
    </row>
    <row r="24052" spans="64:64">
      <c r="BL24052" s="69"/>
    </row>
    <row r="24053" spans="64:64">
      <c r="BL24053" s="69"/>
    </row>
    <row r="24054" spans="64:64">
      <c r="BL24054" s="69"/>
    </row>
    <row r="24055" spans="64:64">
      <c r="BL24055" s="69"/>
    </row>
    <row r="24056" spans="64:64">
      <c r="BL24056" s="69"/>
    </row>
    <row r="24057" spans="64:64">
      <c r="BL24057" s="69"/>
    </row>
    <row r="24058" spans="64:64">
      <c r="BL24058" s="69"/>
    </row>
    <row r="24059" spans="64:64">
      <c r="BL24059" s="69"/>
    </row>
    <row r="24060" spans="64:64">
      <c r="BL24060" s="69"/>
    </row>
    <row r="24061" spans="64:64">
      <c r="BL24061" s="69"/>
    </row>
    <row r="24062" spans="64:64">
      <c r="BL24062" s="69"/>
    </row>
    <row r="24063" spans="64:64">
      <c r="BL24063" s="69"/>
    </row>
    <row r="24064" spans="64:64">
      <c r="BL24064" s="69"/>
    </row>
    <row r="24065" spans="64:64">
      <c r="BL24065" s="69"/>
    </row>
    <row r="24066" spans="64:64">
      <c r="BL24066" s="69"/>
    </row>
    <row r="24067" spans="64:64">
      <c r="BL24067" s="69"/>
    </row>
    <row r="24068" spans="64:64">
      <c r="BL24068" s="69"/>
    </row>
    <row r="24069" spans="64:64">
      <c r="BL24069" s="69"/>
    </row>
    <row r="24070" spans="64:64">
      <c r="BL24070" s="69"/>
    </row>
    <row r="24071" spans="64:64">
      <c r="BL24071" s="69"/>
    </row>
    <row r="24072" spans="64:64">
      <c r="BL24072" s="69"/>
    </row>
    <row r="24073" spans="64:64">
      <c r="BL24073" s="69"/>
    </row>
    <row r="24074" spans="64:64">
      <c r="BL24074" s="69"/>
    </row>
    <row r="24075" spans="64:64">
      <c r="BL24075" s="69"/>
    </row>
    <row r="24076" spans="64:64">
      <c r="BL24076" s="69"/>
    </row>
    <row r="24077" spans="64:64">
      <c r="BL24077" s="69"/>
    </row>
    <row r="24078" spans="64:64">
      <c r="BL24078" s="69"/>
    </row>
    <row r="24079" spans="64:64">
      <c r="BL24079" s="69"/>
    </row>
    <row r="24080" spans="64:64">
      <c r="BL24080" s="69"/>
    </row>
    <row r="24081" spans="64:64">
      <c r="BL24081" s="69"/>
    </row>
    <row r="24082" spans="64:64">
      <c r="BL24082" s="69"/>
    </row>
    <row r="24083" spans="64:64">
      <c r="BL24083" s="69"/>
    </row>
    <row r="24084" spans="64:64">
      <c r="BL24084" s="69"/>
    </row>
    <row r="24085" spans="64:64">
      <c r="BL24085" s="69"/>
    </row>
    <row r="24086" spans="64:64">
      <c r="BL24086" s="69"/>
    </row>
    <row r="24087" spans="64:64">
      <c r="BL24087" s="69"/>
    </row>
    <row r="24088" spans="64:64">
      <c r="BL24088" s="69"/>
    </row>
    <row r="24089" spans="64:64">
      <c r="BL24089" s="69"/>
    </row>
    <row r="24090" spans="64:64">
      <c r="BL24090" s="69"/>
    </row>
    <row r="24091" spans="64:64">
      <c r="BL24091" s="69"/>
    </row>
    <row r="24092" spans="64:64">
      <c r="BL24092" s="69"/>
    </row>
    <row r="24093" spans="64:64">
      <c r="BL24093" s="69"/>
    </row>
    <row r="24094" spans="64:64">
      <c r="BL24094" s="69"/>
    </row>
    <row r="24095" spans="64:64">
      <c r="BL24095" s="69"/>
    </row>
    <row r="24096" spans="64:64">
      <c r="BL24096" s="69"/>
    </row>
    <row r="24097" spans="64:64">
      <c r="BL24097" s="69"/>
    </row>
    <row r="24098" spans="64:64">
      <c r="BL24098" s="69"/>
    </row>
    <row r="24099" spans="64:64">
      <c r="BL24099" s="69"/>
    </row>
    <row r="24100" spans="64:64">
      <c r="BL24100" s="69"/>
    </row>
    <row r="24101" spans="64:64">
      <c r="BL24101" s="69"/>
    </row>
    <row r="24102" spans="64:64">
      <c r="BL24102" s="69"/>
    </row>
    <row r="24103" spans="64:64">
      <c r="BL24103" s="69"/>
    </row>
    <row r="24104" spans="64:64">
      <c r="BL24104" s="69"/>
    </row>
    <row r="24105" spans="64:64">
      <c r="BL24105" s="69"/>
    </row>
    <row r="24106" spans="64:64">
      <c r="BL24106" s="69"/>
    </row>
    <row r="24107" spans="64:64">
      <c r="BL24107" s="69"/>
    </row>
    <row r="24108" spans="64:64">
      <c r="BL24108" s="69"/>
    </row>
    <row r="24109" spans="64:64">
      <c r="BL24109" s="69"/>
    </row>
    <row r="24110" spans="64:64">
      <c r="BL24110" s="69"/>
    </row>
    <row r="24111" spans="64:64">
      <c r="BL24111" s="69"/>
    </row>
    <row r="24112" spans="64:64">
      <c r="BL24112" s="69"/>
    </row>
    <row r="24113" spans="64:64">
      <c r="BL24113" s="69"/>
    </row>
    <row r="24114" spans="64:64">
      <c r="BL24114" s="69"/>
    </row>
    <row r="24115" spans="64:64">
      <c r="BL24115" s="69"/>
    </row>
    <row r="24116" spans="64:64">
      <c r="BL24116" s="69"/>
    </row>
    <row r="24117" spans="64:64">
      <c r="BL24117" s="69"/>
    </row>
    <row r="24118" spans="64:64">
      <c r="BL24118" s="69"/>
    </row>
    <row r="24119" spans="64:64">
      <c r="BL24119" s="69"/>
    </row>
    <row r="24120" spans="64:64">
      <c r="BL24120" s="69"/>
    </row>
    <row r="24121" spans="64:64">
      <c r="BL24121" s="69"/>
    </row>
    <row r="24122" spans="64:64">
      <c r="BL24122" s="69"/>
    </row>
    <row r="24123" spans="64:64">
      <c r="BL24123" s="69"/>
    </row>
    <row r="24124" spans="64:64">
      <c r="BL24124" s="69"/>
    </row>
    <row r="24125" spans="64:64">
      <c r="BL24125" s="69"/>
    </row>
    <row r="24126" spans="64:64">
      <c r="BL24126" s="69"/>
    </row>
    <row r="24127" spans="64:64">
      <c r="BL24127" s="69"/>
    </row>
    <row r="24128" spans="64:64">
      <c r="BL24128" s="69"/>
    </row>
    <row r="24129" spans="64:64">
      <c r="BL24129" s="69"/>
    </row>
    <row r="24130" spans="64:64">
      <c r="BL24130" s="69"/>
    </row>
    <row r="24131" spans="64:64">
      <c r="BL24131" s="69"/>
    </row>
    <row r="24132" spans="64:64">
      <c r="BL24132" s="69"/>
    </row>
    <row r="24133" spans="64:64">
      <c r="BL24133" s="69"/>
    </row>
    <row r="24134" spans="64:64">
      <c r="BL24134" s="69"/>
    </row>
    <row r="24135" spans="64:64">
      <c r="BL24135" s="69"/>
    </row>
    <row r="24136" spans="64:64">
      <c r="BL24136" s="69"/>
    </row>
    <row r="24137" spans="64:64">
      <c r="BL24137" s="69"/>
    </row>
    <row r="24138" spans="64:64">
      <c r="BL24138" s="69"/>
    </row>
    <row r="24139" spans="64:64">
      <c r="BL24139" s="69"/>
    </row>
    <row r="24140" spans="64:64">
      <c r="BL24140" s="69"/>
    </row>
    <row r="24141" spans="64:64">
      <c r="BL24141" s="69"/>
    </row>
    <row r="24142" spans="64:64">
      <c r="BL24142" s="69"/>
    </row>
    <row r="24143" spans="64:64">
      <c r="BL24143" s="69"/>
    </row>
    <row r="24144" spans="64:64">
      <c r="BL24144" s="69"/>
    </row>
    <row r="24145" spans="64:64">
      <c r="BL24145" s="69"/>
    </row>
    <row r="24146" spans="64:64">
      <c r="BL24146" s="69"/>
    </row>
    <row r="24147" spans="64:64">
      <c r="BL24147" s="69"/>
    </row>
    <row r="24148" spans="64:64">
      <c r="BL24148" s="69"/>
    </row>
    <row r="24149" spans="64:64">
      <c r="BL24149" s="69"/>
    </row>
    <row r="24150" spans="64:64">
      <c r="BL24150" s="69"/>
    </row>
    <row r="24151" spans="64:64">
      <c r="BL24151" s="69"/>
    </row>
    <row r="24152" spans="64:64">
      <c r="BL24152" s="69"/>
    </row>
    <row r="24153" spans="64:64">
      <c r="BL24153" s="69"/>
    </row>
    <row r="24154" spans="64:64">
      <c r="BL24154" s="69"/>
    </row>
    <row r="24155" spans="64:64">
      <c r="BL24155" s="69"/>
    </row>
    <row r="24156" spans="64:64">
      <c r="BL24156" s="69"/>
    </row>
    <row r="24157" spans="64:64">
      <c r="BL24157" s="69"/>
    </row>
    <row r="24158" spans="64:64">
      <c r="BL24158" s="69"/>
    </row>
    <row r="24159" spans="64:64">
      <c r="BL24159" s="69"/>
    </row>
    <row r="24160" spans="64:64">
      <c r="BL24160" s="69"/>
    </row>
    <row r="24161" spans="64:64">
      <c r="BL24161" s="69"/>
    </row>
    <row r="24162" spans="64:64">
      <c r="BL24162" s="69"/>
    </row>
    <row r="24163" spans="64:64">
      <c r="BL24163" s="69"/>
    </row>
    <row r="24164" spans="64:64">
      <c r="BL24164" s="69"/>
    </row>
    <row r="24165" spans="64:64">
      <c r="BL24165" s="69"/>
    </row>
    <row r="24166" spans="64:64">
      <c r="BL24166" s="69"/>
    </row>
    <row r="24167" spans="64:64">
      <c r="BL24167" s="69"/>
    </row>
    <row r="24168" spans="64:64">
      <c r="BL24168" s="69"/>
    </row>
    <row r="24169" spans="64:64">
      <c r="BL24169" s="69"/>
    </row>
    <row r="24170" spans="64:64">
      <c r="BL24170" s="69"/>
    </row>
    <row r="24171" spans="64:64">
      <c r="BL24171" s="69"/>
    </row>
    <row r="24172" spans="64:64">
      <c r="BL24172" s="69"/>
    </row>
    <row r="24173" spans="64:64">
      <c r="BL24173" s="69"/>
    </row>
    <row r="24174" spans="64:64">
      <c r="BL24174" s="69"/>
    </row>
    <row r="24175" spans="64:64">
      <c r="BL24175" s="69"/>
    </row>
    <row r="24176" spans="64:64">
      <c r="BL24176" s="69"/>
    </row>
    <row r="24177" spans="64:64">
      <c r="BL24177" s="69"/>
    </row>
    <row r="24178" spans="64:64">
      <c r="BL24178" s="69"/>
    </row>
    <row r="24179" spans="64:64">
      <c r="BL24179" s="69"/>
    </row>
    <row r="24180" spans="64:64">
      <c r="BL24180" s="69"/>
    </row>
    <row r="24181" spans="64:64">
      <c r="BL24181" s="69"/>
    </row>
    <row r="24182" spans="64:64">
      <c r="BL24182" s="69"/>
    </row>
    <row r="24183" spans="64:64">
      <c r="BL24183" s="69"/>
    </row>
    <row r="24184" spans="64:64">
      <c r="BL24184" s="69"/>
    </row>
    <row r="24185" spans="64:64">
      <c r="BL24185" s="69"/>
    </row>
    <row r="24186" spans="64:64">
      <c r="BL24186" s="69"/>
    </row>
    <row r="24187" spans="64:64">
      <c r="BL24187" s="69"/>
    </row>
    <row r="24188" spans="64:64">
      <c r="BL24188" s="69"/>
    </row>
    <row r="24189" spans="64:64">
      <c r="BL24189" s="69"/>
    </row>
    <row r="24190" spans="64:64">
      <c r="BL24190" s="69"/>
    </row>
    <row r="24191" spans="64:64">
      <c r="BL24191" s="69"/>
    </row>
    <row r="24192" spans="64:64">
      <c r="BL24192" s="69"/>
    </row>
    <row r="24193" spans="64:64">
      <c r="BL24193" s="69"/>
    </row>
    <row r="24194" spans="64:64">
      <c r="BL24194" s="69"/>
    </row>
    <row r="24195" spans="64:64">
      <c r="BL24195" s="69"/>
    </row>
    <row r="24196" spans="64:64">
      <c r="BL24196" s="69"/>
    </row>
    <row r="24197" spans="64:64">
      <c r="BL24197" s="69"/>
    </row>
    <row r="24198" spans="64:64">
      <c r="BL24198" s="69"/>
    </row>
    <row r="24199" spans="64:64">
      <c r="BL24199" s="69"/>
    </row>
    <row r="24200" spans="64:64">
      <c r="BL24200" s="69"/>
    </row>
    <row r="24201" spans="64:64">
      <c r="BL24201" s="69"/>
    </row>
    <row r="24202" spans="64:64">
      <c r="BL24202" s="69"/>
    </row>
    <row r="24203" spans="64:64">
      <c r="BL24203" s="69"/>
    </row>
    <row r="24204" spans="64:64">
      <c r="BL24204" s="69"/>
    </row>
    <row r="24205" spans="64:64">
      <c r="BL24205" s="69"/>
    </row>
    <row r="24206" spans="64:64">
      <c r="BL24206" s="69"/>
    </row>
    <row r="24207" spans="64:64">
      <c r="BL24207" s="69"/>
    </row>
    <row r="24208" spans="64:64">
      <c r="BL24208" s="69"/>
    </row>
    <row r="24209" spans="64:64">
      <c r="BL24209" s="69"/>
    </row>
    <row r="24210" spans="64:64">
      <c r="BL24210" s="69"/>
    </row>
    <row r="24211" spans="64:64">
      <c r="BL24211" s="69"/>
    </row>
    <row r="24212" spans="64:64">
      <c r="BL24212" s="69"/>
    </row>
    <row r="24213" spans="64:64">
      <c r="BL24213" s="69"/>
    </row>
    <row r="24214" spans="64:64">
      <c r="BL24214" s="69"/>
    </row>
    <row r="24215" spans="64:64">
      <c r="BL24215" s="69"/>
    </row>
    <row r="24216" spans="64:64">
      <c r="BL24216" s="69"/>
    </row>
    <row r="24217" spans="64:64">
      <c r="BL24217" s="69"/>
    </row>
    <row r="24218" spans="64:64">
      <c r="BL24218" s="69"/>
    </row>
    <row r="24219" spans="64:64">
      <c r="BL24219" s="69"/>
    </row>
    <row r="24220" spans="64:64">
      <c r="BL24220" s="69"/>
    </row>
    <row r="24221" spans="64:64">
      <c r="BL24221" s="69"/>
    </row>
    <row r="24222" spans="64:64">
      <c r="BL24222" s="69"/>
    </row>
    <row r="24223" spans="64:64">
      <c r="BL24223" s="69"/>
    </row>
    <row r="24224" spans="64:64">
      <c r="BL24224" s="69"/>
    </row>
    <row r="24225" spans="64:64">
      <c r="BL24225" s="69"/>
    </row>
    <row r="24226" spans="64:64">
      <c r="BL24226" s="69"/>
    </row>
    <row r="24227" spans="64:64">
      <c r="BL24227" s="69"/>
    </row>
    <row r="24228" spans="64:64">
      <c r="BL24228" s="69"/>
    </row>
    <row r="24229" spans="64:64">
      <c r="BL24229" s="69"/>
    </row>
    <row r="24230" spans="64:64">
      <c r="BL24230" s="69"/>
    </row>
    <row r="24231" spans="64:64">
      <c r="BL24231" s="69"/>
    </row>
    <row r="24232" spans="64:64">
      <c r="BL24232" s="69"/>
    </row>
    <row r="24233" spans="64:64">
      <c r="BL24233" s="69"/>
    </row>
    <row r="24234" spans="64:64">
      <c r="BL24234" s="69"/>
    </row>
    <row r="24235" spans="64:64">
      <c r="BL24235" s="69"/>
    </row>
    <row r="24236" spans="64:64">
      <c r="BL24236" s="69"/>
    </row>
    <row r="24237" spans="64:64">
      <c r="BL24237" s="69"/>
    </row>
    <row r="24238" spans="64:64">
      <c r="BL24238" s="69"/>
    </row>
    <row r="24239" spans="64:64">
      <c r="BL24239" s="69"/>
    </row>
    <row r="24240" spans="64:64">
      <c r="BL24240" s="69"/>
    </row>
    <row r="24241" spans="64:64">
      <c r="BL24241" s="69"/>
    </row>
    <row r="24242" spans="64:64">
      <c r="BL24242" s="69"/>
    </row>
    <row r="24243" spans="64:64">
      <c r="BL24243" s="69"/>
    </row>
    <row r="24244" spans="64:64">
      <c r="BL24244" s="69"/>
    </row>
    <row r="24245" spans="64:64">
      <c r="BL24245" s="69"/>
    </row>
    <row r="24246" spans="64:64">
      <c r="BL24246" s="69"/>
    </row>
    <row r="24247" spans="64:64">
      <c r="BL24247" s="69"/>
    </row>
    <row r="24248" spans="64:64">
      <c r="BL24248" s="69"/>
    </row>
    <row r="24249" spans="64:64">
      <c r="BL24249" s="69"/>
    </row>
    <row r="24250" spans="64:64">
      <c r="BL24250" s="69"/>
    </row>
    <row r="24251" spans="64:64">
      <c r="BL24251" s="69"/>
    </row>
    <row r="24252" spans="64:64">
      <c r="BL24252" s="69"/>
    </row>
    <row r="24253" spans="64:64">
      <c r="BL24253" s="69"/>
    </row>
    <row r="24254" spans="64:64">
      <c r="BL24254" s="69"/>
    </row>
    <row r="24255" spans="64:64">
      <c r="BL24255" s="69"/>
    </row>
    <row r="24256" spans="64:64">
      <c r="BL24256" s="69"/>
    </row>
    <row r="24257" spans="64:64">
      <c r="BL24257" s="69"/>
    </row>
    <row r="24258" spans="64:64">
      <c r="BL24258" s="69"/>
    </row>
    <row r="24259" spans="64:64">
      <c r="BL24259" s="69"/>
    </row>
    <row r="24260" spans="64:64">
      <c r="BL24260" s="69"/>
    </row>
    <row r="24261" spans="64:64">
      <c r="BL24261" s="69"/>
    </row>
    <row r="24262" spans="64:64">
      <c r="BL24262" s="69"/>
    </row>
    <row r="24263" spans="64:64">
      <c r="BL24263" s="69"/>
    </row>
    <row r="24264" spans="64:64">
      <c r="BL24264" s="69"/>
    </row>
    <row r="24265" spans="64:64">
      <c r="BL24265" s="69"/>
    </row>
    <row r="24266" spans="64:64">
      <c r="BL24266" s="69"/>
    </row>
    <row r="24267" spans="64:64">
      <c r="BL24267" s="69"/>
    </row>
    <row r="24268" spans="64:64">
      <c r="BL24268" s="69"/>
    </row>
    <row r="24269" spans="64:64">
      <c r="BL24269" s="69"/>
    </row>
    <row r="24270" spans="64:64">
      <c r="BL24270" s="69"/>
    </row>
    <row r="24271" spans="64:64">
      <c r="BL24271" s="69"/>
    </row>
    <row r="24272" spans="64:64">
      <c r="BL24272" s="69"/>
    </row>
    <row r="24273" spans="64:64">
      <c r="BL24273" s="69"/>
    </row>
    <row r="24274" spans="64:64">
      <c r="BL24274" s="69"/>
    </row>
    <row r="24275" spans="64:64">
      <c r="BL24275" s="69"/>
    </row>
    <row r="24276" spans="64:64">
      <c r="BL24276" s="69"/>
    </row>
    <row r="24277" spans="64:64">
      <c r="BL24277" s="69"/>
    </row>
    <row r="24278" spans="64:64">
      <c r="BL24278" s="69"/>
    </row>
    <row r="24279" spans="64:64">
      <c r="BL24279" s="69"/>
    </row>
    <row r="24280" spans="64:64">
      <c r="BL24280" s="69"/>
    </row>
    <row r="24281" spans="64:64">
      <c r="BL24281" s="69"/>
    </row>
    <row r="24282" spans="64:64">
      <c r="BL24282" s="69"/>
    </row>
    <row r="24283" spans="64:64">
      <c r="BL24283" s="69"/>
    </row>
    <row r="24284" spans="64:64">
      <c r="BL24284" s="69"/>
    </row>
    <row r="24285" spans="64:64">
      <c r="BL24285" s="69"/>
    </row>
    <row r="24286" spans="64:64">
      <c r="BL24286" s="69"/>
    </row>
    <row r="24287" spans="64:64">
      <c r="BL24287" s="69"/>
    </row>
    <row r="24288" spans="64:64">
      <c r="BL24288" s="69"/>
    </row>
    <row r="24289" spans="64:64">
      <c r="BL24289" s="69"/>
    </row>
    <row r="24290" spans="64:64">
      <c r="BL24290" s="69"/>
    </row>
    <row r="24291" spans="64:64">
      <c r="BL24291" s="69"/>
    </row>
    <row r="24292" spans="64:64">
      <c r="BL24292" s="69"/>
    </row>
    <row r="24293" spans="64:64">
      <c r="BL24293" s="69"/>
    </row>
    <row r="24294" spans="64:64">
      <c r="BL24294" s="69"/>
    </row>
    <row r="24295" spans="64:64">
      <c r="BL24295" s="69"/>
    </row>
    <row r="24296" spans="64:64">
      <c r="BL24296" s="69"/>
    </row>
    <row r="24297" spans="64:64">
      <c r="BL24297" s="69"/>
    </row>
    <row r="24298" spans="64:64">
      <c r="BL24298" s="69"/>
    </row>
    <row r="24299" spans="64:64">
      <c r="BL24299" s="69"/>
    </row>
    <row r="24300" spans="64:64">
      <c r="BL24300" s="69"/>
    </row>
    <row r="24301" spans="64:64">
      <c r="BL24301" s="69"/>
    </row>
    <row r="24302" spans="64:64">
      <c r="BL24302" s="69"/>
    </row>
    <row r="24303" spans="64:64">
      <c r="BL24303" s="69"/>
    </row>
    <row r="24304" spans="64:64">
      <c r="BL24304" s="69"/>
    </row>
    <row r="24305" spans="64:64">
      <c r="BL24305" s="69"/>
    </row>
    <row r="24306" spans="64:64">
      <c r="BL24306" s="69"/>
    </row>
    <row r="24307" spans="64:64">
      <c r="BL24307" s="69"/>
    </row>
    <row r="24308" spans="64:64">
      <c r="BL24308" s="69"/>
    </row>
    <row r="24309" spans="64:64">
      <c r="BL24309" s="69"/>
    </row>
    <row r="24310" spans="64:64">
      <c r="BL24310" s="69"/>
    </row>
    <row r="24311" spans="64:64">
      <c r="BL24311" s="69"/>
    </row>
    <row r="24312" spans="64:64">
      <c r="BL24312" s="69"/>
    </row>
    <row r="24313" spans="64:64">
      <c r="BL24313" s="69"/>
    </row>
    <row r="24314" spans="64:64">
      <c r="BL24314" s="69"/>
    </row>
    <row r="24315" spans="64:64">
      <c r="BL24315" s="69"/>
    </row>
    <row r="24316" spans="64:64">
      <c r="BL24316" s="69"/>
    </row>
    <row r="24317" spans="64:64">
      <c r="BL24317" s="69"/>
    </row>
    <row r="24318" spans="64:64">
      <c r="BL24318" s="69"/>
    </row>
    <row r="24319" spans="64:64">
      <c r="BL24319" s="69"/>
    </row>
    <row r="24320" spans="64:64">
      <c r="BL24320" s="69"/>
    </row>
    <row r="24321" spans="64:64">
      <c r="BL24321" s="69"/>
    </row>
    <row r="24322" spans="64:64">
      <c r="BL24322" s="69"/>
    </row>
    <row r="24323" spans="64:64">
      <c r="BL24323" s="69"/>
    </row>
    <row r="24324" spans="64:64">
      <c r="BL24324" s="69"/>
    </row>
    <row r="24325" spans="64:64">
      <c r="BL24325" s="69"/>
    </row>
    <row r="24326" spans="64:64">
      <c r="BL24326" s="69"/>
    </row>
    <row r="24327" spans="64:64">
      <c r="BL24327" s="69"/>
    </row>
    <row r="24328" spans="64:64">
      <c r="BL24328" s="69"/>
    </row>
    <row r="24329" spans="64:64">
      <c r="BL24329" s="69"/>
    </row>
    <row r="24330" spans="64:64">
      <c r="BL24330" s="69"/>
    </row>
    <row r="24331" spans="64:64">
      <c r="BL24331" s="69"/>
    </row>
    <row r="24332" spans="64:64">
      <c r="BL24332" s="69"/>
    </row>
    <row r="24333" spans="64:64">
      <c r="BL24333" s="69"/>
    </row>
    <row r="24334" spans="64:64">
      <c r="BL24334" s="69"/>
    </row>
    <row r="24335" spans="64:64">
      <c r="BL24335" s="69"/>
    </row>
    <row r="24336" spans="64:64">
      <c r="BL24336" s="69"/>
    </row>
    <row r="24337" spans="64:64">
      <c r="BL24337" s="69"/>
    </row>
    <row r="24338" spans="64:64">
      <c r="BL24338" s="69"/>
    </row>
    <row r="24339" spans="64:64">
      <c r="BL24339" s="69"/>
    </row>
    <row r="24340" spans="64:64">
      <c r="BL24340" s="69"/>
    </row>
    <row r="24341" spans="64:64">
      <c r="BL24341" s="69"/>
    </row>
    <row r="24342" spans="64:64">
      <c r="BL24342" s="69"/>
    </row>
    <row r="24343" spans="64:64">
      <c r="BL24343" s="69"/>
    </row>
    <row r="24344" spans="64:64">
      <c r="BL24344" s="69"/>
    </row>
    <row r="24345" spans="64:64">
      <c r="BL24345" s="69"/>
    </row>
    <row r="24346" spans="64:64">
      <c r="BL24346" s="69"/>
    </row>
    <row r="24347" spans="64:64">
      <c r="BL24347" s="69"/>
    </row>
    <row r="24348" spans="64:64">
      <c r="BL24348" s="69"/>
    </row>
    <row r="24349" spans="64:64">
      <c r="BL24349" s="69"/>
    </row>
    <row r="24350" spans="64:64">
      <c r="BL24350" s="69"/>
    </row>
    <row r="24351" spans="64:64">
      <c r="BL24351" s="69"/>
    </row>
    <row r="24352" spans="64:64">
      <c r="BL24352" s="69"/>
    </row>
    <row r="24353" spans="64:64">
      <c r="BL24353" s="69"/>
    </row>
    <row r="24354" spans="64:64">
      <c r="BL24354" s="69"/>
    </row>
    <row r="24355" spans="64:64">
      <c r="BL24355" s="69"/>
    </row>
    <row r="24356" spans="64:64">
      <c r="BL24356" s="69"/>
    </row>
    <row r="24357" spans="64:64">
      <c r="BL24357" s="69"/>
    </row>
    <row r="24358" spans="64:64">
      <c r="BL24358" s="69"/>
    </row>
    <row r="24359" spans="64:64">
      <c r="BL24359" s="69"/>
    </row>
    <row r="24360" spans="64:64">
      <c r="BL24360" s="69"/>
    </row>
    <row r="24361" spans="64:64">
      <c r="BL24361" s="69"/>
    </row>
    <row r="24362" spans="64:64">
      <c r="BL24362" s="69"/>
    </row>
    <row r="24363" spans="64:64">
      <c r="BL24363" s="69"/>
    </row>
    <row r="24364" spans="64:64">
      <c r="BL24364" s="69"/>
    </row>
    <row r="24365" spans="64:64">
      <c r="BL24365" s="69"/>
    </row>
    <row r="24366" spans="64:64">
      <c r="BL24366" s="69"/>
    </row>
    <row r="24367" spans="64:64">
      <c r="BL24367" s="69"/>
    </row>
    <row r="24368" spans="64:64">
      <c r="BL24368" s="69"/>
    </row>
    <row r="24369" spans="64:64">
      <c r="BL24369" s="69"/>
    </row>
    <row r="24370" spans="64:64">
      <c r="BL24370" s="69"/>
    </row>
    <row r="24371" spans="64:64">
      <c r="BL24371" s="69"/>
    </row>
    <row r="24372" spans="64:64">
      <c r="BL24372" s="69"/>
    </row>
    <row r="24373" spans="64:64">
      <c r="BL24373" s="69"/>
    </row>
    <row r="24374" spans="64:64">
      <c r="BL24374" s="69"/>
    </row>
    <row r="24375" spans="64:64">
      <c r="BL24375" s="69"/>
    </row>
    <row r="24376" spans="64:64">
      <c r="BL24376" s="69"/>
    </row>
    <row r="24377" spans="64:64">
      <c r="BL24377" s="69"/>
    </row>
    <row r="24378" spans="64:64">
      <c r="BL24378" s="69"/>
    </row>
    <row r="24379" spans="64:64">
      <c r="BL24379" s="69"/>
    </row>
    <row r="24380" spans="64:64">
      <c r="BL24380" s="69"/>
    </row>
    <row r="24381" spans="64:64">
      <c r="BL24381" s="69"/>
    </row>
    <row r="24382" spans="64:64">
      <c r="BL24382" s="69"/>
    </row>
    <row r="24383" spans="64:64">
      <c r="BL24383" s="69"/>
    </row>
    <row r="24384" spans="64:64">
      <c r="BL24384" s="69"/>
    </row>
    <row r="24385" spans="64:64">
      <c r="BL24385" s="69"/>
    </row>
    <row r="24386" spans="64:64">
      <c r="BL24386" s="69"/>
    </row>
    <row r="24387" spans="64:64">
      <c r="BL24387" s="69"/>
    </row>
    <row r="24388" spans="64:64">
      <c r="BL24388" s="69"/>
    </row>
    <row r="24389" spans="64:64">
      <c r="BL24389" s="69"/>
    </row>
    <row r="24390" spans="64:64">
      <c r="BL24390" s="69"/>
    </row>
    <row r="24391" spans="64:64">
      <c r="BL24391" s="69"/>
    </row>
    <row r="24392" spans="64:64">
      <c r="BL24392" s="69"/>
    </row>
    <row r="24393" spans="64:64">
      <c r="BL24393" s="69"/>
    </row>
    <row r="24394" spans="64:64">
      <c r="BL24394" s="69"/>
    </row>
    <row r="24395" spans="64:64">
      <c r="BL24395" s="69"/>
    </row>
    <row r="24396" spans="64:64">
      <c r="BL24396" s="69"/>
    </row>
    <row r="24397" spans="64:64">
      <c r="BL24397" s="69"/>
    </row>
    <row r="24398" spans="64:64">
      <c r="BL24398" s="69"/>
    </row>
    <row r="24399" spans="64:64">
      <c r="BL24399" s="69"/>
    </row>
    <row r="24400" spans="64:64">
      <c r="BL24400" s="69"/>
    </row>
    <row r="24401" spans="64:64">
      <c r="BL24401" s="69"/>
    </row>
    <row r="24402" spans="64:64">
      <c r="BL24402" s="69"/>
    </row>
    <row r="24403" spans="64:64">
      <c r="BL24403" s="69"/>
    </row>
    <row r="24404" spans="64:64">
      <c r="BL24404" s="69"/>
    </row>
    <row r="24405" spans="64:64">
      <c r="BL24405" s="69"/>
    </row>
    <row r="24406" spans="64:64">
      <c r="BL24406" s="69"/>
    </row>
    <row r="24407" spans="64:64">
      <c r="BL24407" s="69"/>
    </row>
    <row r="24408" spans="64:64">
      <c r="BL24408" s="69"/>
    </row>
    <row r="24409" spans="64:64">
      <c r="BL24409" s="69"/>
    </row>
    <row r="24410" spans="64:64">
      <c r="BL24410" s="69"/>
    </row>
    <row r="24411" spans="64:64">
      <c r="BL24411" s="69"/>
    </row>
    <row r="24412" spans="64:64">
      <c r="BL24412" s="69"/>
    </row>
    <row r="24413" spans="64:64">
      <c r="BL24413" s="69"/>
    </row>
    <row r="24414" spans="64:64">
      <c r="BL24414" s="69"/>
    </row>
    <row r="24415" spans="64:64">
      <c r="BL24415" s="69"/>
    </row>
    <row r="24416" spans="64:64">
      <c r="BL24416" s="69"/>
    </row>
    <row r="24417" spans="64:64">
      <c r="BL24417" s="69"/>
    </row>
    <row r="24418" spans="64:64">
      <c r="BL24418" s="69"/>
    </row>
    <row r="24419" spans="64:64">
      <c r="BL24419" s="69"/>
    </row>
    <row r="24420" spans="64:64">
      <c r="BL24420" s="69"/>
    </row>
    <row r="24421" spans="64:64">
      <c r="BL24421" s="69"/>
    </row>
    <row r="24422" spans="64:64">
      <c r="BL24422" s="69"/>
    </row>
    <row r="24423" spans="64:64">
      <c r="BL24423" s="69"/>
    </row>
    <row r="24424" spans="64:64">
      <c r="BL24424" s="69"/>
    </row>
    <row r="24425" spans="64:64">
      <c r="BL24425" s="69"/>
    </row>
    <row r="24426" spans="64:64">
      <c r="BL24426" s="69"/>
    </row>
    <row r="24427" spans="64:64">
      <c r="BL24427" s="69"/>
    </row>
    <row r="24428" spans="64:64">
      <c r="BL24428" s="69"/>
    </row>
    <row r="24429" spans="64:64">
      <c r="BL24429" s="69"/>
    </row>
    <row r="24430" spans="64:64">
      <c r="BL24430" s="69"/>
    </row>
    <row r="24431" spans="64:64">
      <c r="BL24431" s="69"/>
    </row>
    <row r="24432" spans="64:64">
      <c r="BL24432" s="69"/>
    </row>
    <row r="24433" spans="64:64">
      <c r="BL24433" s="69"/>
    </row>
    <row r="24434" spans="64:64">
      <c r="BL24434" s="69"/>
    </row>
    <row r="24435" spans="64:64">
      <c r="BL24435" s="69"/>
    </row>
    <row r="24436" spans="64:64">
      <c r="BL24436" s="69"/>
    </row>
    <row r="24437" spans="64:64">
      <c r="BL24437" s="69"/>
    </row>
    <row r="24438" spans="64:64">
      <c r="BL24438" s="69"/>
    </row>
    <row r="24439" spans="64:64">
      <c r="BL24439" s="69"/>
    </row>
    <row r="24440" spans="64:64">
      <c r="BL24440" s="69"/>
    </row>
    <row r="24441" spans="64:64">
      <c r="BL24441" s="69"/>
    </row>
    <row r="24442" spans="64:64">
      <c r="BL24442" s="69"/>
    </row>
    <row r="24443" spans="64:64">
      <c r="BL24443" s="69"/>
    </row>
    <row r="24444" spans="64:64">
      <c r="BL24444" s="69"/>
    </row>
    <row r="24445" spans="64:64">
      <c r="BL24445" s="69"/>
    </row>
    <row r="24446" spans="64:64">
      <c r="BL24446" s="69"/>
    </row>
    <row r="24447" spans="64:64">
      <c r="BL24447" s="69"/>
    </row>
    <row r="24448" spans="64:64">
      <c r="BL24448" s="69"/>
    </row>
    <row r="24449" spans="64:64">
      <c r="BL24449" s="69"/>
    </row>
    <row r="24450" spans="64:64">
      <c r="BL24450" s="69"/>
    </row>
    <row r="24451" spans="64:64">
      <c r="BL24451" s="69"/>
    </row>
    <row r="24452" spans="64:64">
      <c r="BL24452" s="69"/>
    </row>
    <row r="24453" spans="64:64">
      <c r="BL24453" s="69"/>
    </row>
    <row r="24454" spans="64:64">
      <c r="BL24454" s="69"/>
    </row>
    <row r="24455" spans="64:64">
      <c r="BL24455" s="69"/>
    </row>
    <row r="24456" spans="64:64">
      <c r="BL24456" s="69"/>
    </row>
    <row r="24457" spans="64:64">
      <c r="BL24457" s="69"/>
    </row>
    <row r="24458" spans="64:64">
      <c r="BL24458" s="69"/>
    </row>
    <row r="24459" spans="64:64">
      <c r="BL24459" s="69"/>
    </row>
    <row r="24460" spans="64:64">
      <c r="BL24460" s="69"/>
    </row>
    <row r="24461" spans="64:64">
      <c r="BL24461" s="69"/>
    </row>
    <row r="24462" spans="64:64">
      <c r="BL24462" s="69"/>
    </row>
    <row r="24463" spans="64:64">
      <c r="BL24463" s="69"/>
    </row>
    <row r="24464" spans="64:64">
      <c r="BL24464" s="69"/>
    </row>
    <row r="24465" spans="64:64">
      <c r="BL24465" s="69"/>
    </row>
    <row r="24466" spans="64:64">
      <c r="BL24466" s="69"/>
    </row>
    <row r="24467" spans="64:64">
      <c r="BL24467" s="69"/>
    </row>
    <row r="24468" spans="64:64">
      <c r="BL24468" s="69"/>
    </row>
    <row r="24469" spans="64:64">
      <c r="BL24469" s="69"/>
    </row>
    <row r="24470" spans="64:64">
      <c r="BL24470" s="69"/>
    </row>
    <row r="24471" spans="64:64">
      <c r="BL24471" s="69"/>
    </row>
    <row r="24472" spans="64:64">
      <c r="BL24472" s="69"/>
    </row>
    <row r="24473" spans="64:64">
      <c r="BL24473" s="69"/>
    </row>
    <row r="24474" spans="64:64">
      <c r="BL24474" s="69"/>
    </row>
    <row r="24475" spans="64:64">
      <c r="BL24475" s="69"/>
    </row>
    <row r="24476" spans="64:64">
      <c r="BL24476" s="69"/>
    </row>
    <row r="24477" spans="64:64">
      <c r="BL24477" s="69"/>
    </row>
    <row r="24478" spans="64:64">
      <c r="BL24478" s="69"/>
    </row>
    <row r="24479" spans="64:64">
      <c r="BL24479" s="69"/>
    </row>
    <row r="24480" spans="64:64">
      <c r="BL24480" s="69"/>
    </row>
    <row r="24481" spans="64:64">
      <c r="BL24481" s="69"/>
    </row>
    <row r="24482" spans="64:64">
      <c r="BL24482" s="69"/>
    </row>
    <row r="24483" spans="64:64">
      <c r="BL24483" s="69"/>
    </row>
    <row r="24484" spans="64:64">
      <c r="BL24484" s="69"/>
    </row>
    <row r="24485" spans="64:64">
      <c r="BL24485" s="69"/>
    </row>
    <row r="24486" spans="64:64">
      <c r="BL24486" s="69"/>
    </row>
    <row r="24487" spans="64:64">
      <c r="BL24487" s="69"/>
    </row>
    <row r="24488" spans="64:64">
      <c r="BL24488" s="69"/>
    </row>
    <row r="24489" spans="64:64">
      <c r="BL24489" s="69"/>
    </row>
    <row r="24490" spans="64:64">
      <c r="BL24490" s="69"/>
    </row>
    <row r="24491" spans="64:64">
      <c r="BL24491" s="69"/>
    </row>
    <row r="24492" spans="64:64">
      <c r="BL24492" s="69"/>
    </row>
    <row r="24493" spans="64:64">
      <c r="BL24493" s="69"/>
    </row>
    <row r="24494" spans="64:64">
      <c r="BL24494" s="69"/>
    </row>
    <row r="24495" spans="64:64">
      <c r="BL24495" s="69"/>
    </row>
    <row r="24496" spans="64:64">
      <c r="BL24496" s="69"/>
    </row>
    <row r="24497" spans="64:64">
      <c r="BL24497" s="69"/>
    </row>
    <row r="24498" spans="64:64">
      <c r="BL24498" s="69"/>
    </row>
    <row r="24499" spans="64:64">
      <c r="BL24499" s="69"/>
    </row>
    <row r="24500" spans="64:64">
      <c r="BL24500" s="69"/>
    </row>
    <row r="24501" spans="64:64">
      <c r="BL24501" s="69"/>
    </row>
    <row r="24502" spans="64:64">
      <c r="BL24502" s="69"/>
    </row>
    <row r="24503" spans="64:64">
      <c r="BL24503" s="69"/>
    </row>
    <row r="24504" spans="64:64">
      <c r="BL24504" s="69"/>
    </row>
    <row r="24505" spans="64:64">
      <c r="BL24505" s="69"/>
    </row>
    <row r="24506" spans="64:64">
      <c r="BL24506" s="69"/>
    </row>
    <row r="24507" spans="64:64">
      <c r="BL24507" s="69"/>
    </row>
    <row r="24508" spans="64:64">
      <c r="BL24508" s="69"/>
    </row>
    <row r="24509" spans="64:64">
      <c r="BL24509" s="69"/>
    </row>
    <row r="24510" spans="64:64">
      <c r="BL24510" s="69"/>
    </row>
    <row r="24511" spans="64:64">
      <c r="BL24511" s="69"/>
    </row>
    <row r="24512" spans="64:64">
      <c r="BL24512" s="69"/>
    </row>
    <row r="24513" spans="64:64">
      <c r="BL24513" s="69"/>
    </row>
    <row r="24514" spans="64:64">
      <c r="BL24514" s="69"/>
    </row>
    <row r="24515" spans="64:64">
      <c r="BL24515" s="69"/>
    </row>
    <row r="24516" spans="64:64">
      <c r="BL24516" s="69"/>
    </row>
    <row r="24517" spans="64:64">
      <c r="BL24517" s="69"/>
    </row>
    <row r="24518" spans="64:64">
      <c r="BL24518" s="69"/>
    </row>
    <row r="24519" spans="64:64">
      <c r="BL24519" s="69"/>
    </row>
    <row r="24520" spans="64:64">
      <c r="BL24520" s="69"/>
    </row>
    <row r="24521" spans="64:64">
      <c r="BL24521" s="69"/>
    </row>
    <row r="24522" spans="64:64">
      <c r="BL24522" s="69"/>
    </row>
    <row r="24523" spans="64:64">
      <c r="BL24523" s="69"/>
    </row>
    <row r="24524" spans="64:64">
      <c r="BL24524" s="69"/>
    </row>
    <row r="24525" spans="64:64">
      <c r="BL24525" s="69"/>
    </row>
    <row r="24526" spans="64:64">
      <c r="BL24526" s="69"/>
    </row>
    <row r="24527" spans="64:64">
      <c r="BL24527" s="69"/>
    </row>
    <row r="24528" spans="64:64">
      <c r="BL24528" s="69"/>
    </row>
    <row r="24529" spans="64:64">
      <c r="BL24529" s="69"/>
    </row>
    <row r="24530" spans="64:64">
      <c r="BL24530" s="69"/>
    </row>
    <row r="24531" spans="64:64">
      <c r="BL24531" s="69"/>
    </row>
    <row r="24532" spans="64:64">
      <c r="BL24532" s="69"/>
    </row>
    <row r="24533" spans="64:64">
      <c r="BL24533" s="69"/>
    </row>
    <row r="24534" spans="64:64">
      <c r="BL24534" s="69"/>
    </row>
    <row r="24535" spans="64:64">
      <c r="BL24535" s="69"/>
    </row>
    <row r="24536" spans="64:64">
      <c r="BL24536" s="69"/>
    </row>
    <row r="24537" spans="64:64">
      <c r="BL24537" s="69"/>
    </row>
    <row r="24538" spans="64:64">
      <c r="BL24538" s="69"/>
    </row>
    <row r="24539" spans="64:64">
      <c r="BL24539" s="69"/>
    </row>
    <row r="24540" spans="64:64">
      <c r="BL24540" s="69"/>
    </row>
    <row r="24541" spans="64:64">
      <c r="BL24541" s="69"/>
    </row>
    <row r="24542" spans="64:64">
      <c r="BL24542" s="69"/>
    </row>
    <row r="24543" spans="64:64">
      <c r="BL24543" s="69"/>
    </row>
    <row r="24544" spans="64:64">
      <c r="BL24544" s="69"/>
    </row>
    <row r="24545" spans="64:64">
      <c r="BL24545" s="69"/>
    </row>
    <row r="24546" spans="64:64">
      <c r="BL24546" s="69"/>
    </row>
    <row r="24547" spans="64:64">
      <c r="BL24547" s="69"/>
    </row>
    <row r="24548" spans="64:64">
      <c r="BL24548" s="69"/>
    </row>
    <row r="24549" spans="64:64">
      <c r="BL24549" s="69"/>
    </row>
    <row r="24550" spans="64:64">
      <c r="BL24550" s="69"/>
    </row>
    <row r="24551" spans="64:64">
      <c r="BL24551" s="69"/>
    </row>
    <row r="24552" spans="64:64">
      <c r="BL24552" s="69"/>
    </row>
    <row r="24553" spans="64:64">
      <c r="BL24553" s="69"/>
    </row>
    <row r="24554" spans="64:64">
      <c r="BL24554" s="69"/>
    </row>
    <row r="24555" spans="64:64">
      <c r="BL24555" s="69"/>
    </row>
    <row r="24556" spans="64:64">
      <c r="BL24556" s="69"/>
    </row>
    <row r="24557" spans="64:64">
      <c r="BL24557" s="69"/>
    </row>
    <row r="24558" spans="64:64">
      <c r="BL24558" s="69"/>
    </row>
    <row r="24559" spans="64:64">
      <c r="BL24559" s="69"/>
    </row>
    <row r="24560" spans="64:64">
      <c r="BL24560" s="69"/>
    </row>
    <row r="24561" spans="64:64">
      <c r="BL24561" s="69"/>
    </row>
    <row r="24562" spans="64:64">
      <c r="BL24562" s="69"/>
    </row>
    <row r="24563" spans="64:64">
      <c r="BL24563" s="69"/>
    </row>
    <row r="24564" spans="64:64">
      <c r="BL24564" s="69"/>
    </row>
    <row r="24565" spans="64:64">
      <c r="BL24565" s="69"/>
    </row>
    <row r="24566" spans="64:64">
      <c r="BL24566" s="69"/>
    </row>
    <row r="24567" spans="64:64">
      <c r="BL24567" s="69"/>
    </row>
    <row r="24568" spans="64:64">
      <c r="BL24568" s="69"/>
    </row>
    <row r="24569" spans="64:64">
      <c r="BL24569" s="69"/>
    </row>
    <row r="24570" spans="64:64">
      <c r="BL24570" s="69"/>
    </row>
    <row r="24571" spans="64:64">
      <c r="BL24571" s="69"/>
    </row>
    <row r="24572" spans="64:64">
      <c r="BL24572" s="69"/>
    </row>
    <row r="24573" spans="64:64">
      <c r="BL24573" s="69"/>
    </row>
    <row r="24574" spans="64:64">
      <c r="BL24574" s="69"/>
    </row>
    <row r="24575" spans="64:64">
      <c r="BL24575" s="69"/>
    </row>
    <row r="24576" spans="64:64">
      <c r="BL24576" s="69"/>
    </row>
    <row r="24577" spans="64:64">
      <c r="BL24577" s="69"/>
    </row>
    <row r="24578" spans="64:64">
      <c r="BL24578" s="69"/>
    </row>
    <row r="24579" spans="64:64">
      <c r="BL24579" s="69"/>
    </row>
    <row r="24580" spans="64:64">
      <c r="BL24580" s="69"/>
    </row>
    <row r="24581" spans="64:64">
      <c r="BL24581" s="69"/>
    </row>
    <row r="24582" spans="64:64">
      <c r="BL24582" s="69"/>
    </row>
    <row r="24583" spans="64:64">
      <c r="BL24583" s="69"/>
    </row>
    <row r="24584" spans="64:64">
      <c r="BL24584" s="69"/>
    </row>
    <row r="24585" spans="64:64">
      <c r="BL24585" s="69"/>
    </row>
    <row r="24586" spans="64:64">
      <c r="BL24586" s="69"/>
    </row>
    <row r="24587" spans="64:64">
      <c r="BL24587" s="69"/>
    </row>
    <row r="24588" spans="64:64">
      <c r="BL24588" s="69"/>
    </row>
    <row r="24589" spans="64:64">
      <c r="BL24589" s="69"/>
    </row>
    <row r="24590" spans="64:64">
      <c r="BL24590" s="69"/>
    </row>
    <row r="24591" spans="64:64">
      <c r="BL24591" s="69"/>
    </row>
    <row r="24592" spans="64:64">
      <c r="BL24592" s="69"/>
    </row>
    <row r="24593" spans="64:64">
      <c r="BL24593" s="69"/>
    </row>
    <row r="24594" spans="64:64">
      <c r="BL24594" s="69"/>
    </row>
    <row r="24595" spans="64:64">
      <c r="BL24595" s="69"/>
    </row>
    <row r="24596" spans="64:64">
      <c r="BL24596" s="69"/>
    </row>
    <row r="24597" spans="64:64">
      <c r="BL24597" s="69"/>
    </row>
    <row r="24598" spans="64:64">
      <c r="BL24598" s="69"/>
    </row>
    <row r="24599" spans="64:64">
      <c r="BL24599" s="69"/>
    </row>
    <row r="24600" spans="64:64">
      <c r="BL24600" s="69"/>
    </row>
    <row r="24601" spans="64:64">
      <c r="BL24601" s="69"/>
    </row>
    <row r="24602" spans="64:64">
      <c r="BL24602" s="69"/>
    </row>
    <row r="24603" spans="64:64">
      <c r="BL24603" s="69"/>
    </row>
    <row r="24604" spans="64:64">
      <c r="BL24604" s="69"/>
    </row>
    <row r="24605" spans="64:64">
      <c r="BL24605" s="69"/>
    </row>
    <row r="24606" spans="64:64">
      <c r="BL24606" s="69"/>
    </row>
    <row r="24607" spans="64:64">
      <c r="BL24607" s="69"/>
    </row>
    <row r="24608" spans="64:64">
      <c r="BL24608" s="69"/>
    </row>
    <row r="24609" spans="64:64">
      <c r="BL24609" s="69"/>
    </row>
    <row r="24610" spans="64:64">
      <c r="BL24610" s="69"/>
    </row>
    <row r="24611" spans="64:64">
      <c r="BL24611" s="69"/>
    </row>
    <row r="24612" spans="64:64">
      <c r="BL24612" s="69"/>
    </row>
    <row r="24613" spans="64:64">
      <c r="BL24613" s="69"/>
    </row>
    <row r="24614" spans="64:64">
      <c r="BL24614" s="69"/>
    </row>
    <row r="24615" spans="64:64">
      <c r="BL24615" s="69"/>
    </row>
    <row r="24616" spans="64:64">
      <c r="BL24616" s="69"/>
    </row>
    <row r="24617" spans="64:64">
      <c r="BL24617" s="69"/>
    </row>
    <row r="24618" spans="64:64">
      <c r="BL24618" s="69"/>
    </row>
    <row r="24619" spans="64:64">
      <c r="BL24619" s="69"/>
    </row>
    <row r="24620" spans="64:64">
      <c r="BL24620" s="69"/>
    </row>
    <row r="24621" spans="64:64">
      <c r="BL24621" s="69"/>
    </row>
    <row r="24622" spans="64:64">
      <c r="BL24622" s="69"/>
    </row>
    <row r="24623" spans="64:64">
      <c r="BL24623" s="69"/>
    </row>
    <row r="24624" spans="64:64">
      <c r="BL24624" s="69"/>
    </row>
    <row r="24625" spans="64:64">
      <c r="BL24625" s="69"/>
    </row>
    <row r="24626" spans="64:64">
      <c r="BL24626" s="69"/>
    </row>
    <row r="24627" spans="64:64">
      <c r="BL24627" s="69"/>
    </row>
    <row r="24628" spans="64:64">
      <c r="BL24628" s="69"/>
    </row>
    <row r="24629" spans="64:64">
      <c r="BL24629" s="69"/>
    </row>
    <row r="24630" spans="64:64">
      <c r="BL24630" s="69"/>
    </row>
    <row r="24631" spans="64:64">
      <c r="BL24631" s="69"/>
    </row>
    <row r="24632" spans="64:64">
      <c r="BL24632" s="69"/>
    </row>
    <row r="24633" spans="64:64">
      <c r="BL24633" s="69"/>
    </row>
    <row r="24634" spans="64:64">
      <c r="BL24634" s="69"/>
    </row>
    <row r="24635" spans="64:64">
      <c r="BL24635" s="69"/>
    </row>
    <row r="24636" spans="64:64">
      <c r="BL24636" s="69"/>
    </row>
    <row r="24637" spans="64:64">
      <c r="BL24637" s="69"/>
    </row>
    <row r="24638" spans="64:64">
      <c r="BL24638" s="69"/>
    </row>
    <row r="24639" spans="64:64">
      <c r="BL24639" s="69"/>
    </row>
    <row r="24640" spans="64:64">
      <c r="BL24640" s="69"/>
    </row>
    <row r="24641" spans="64:64">
      <c r="BL24641" s="69"/>
    </row>
    <row r="24642" spans="64:64">
      <c r="BL24642" s="69"/>
    </row>
    <row r="24643" spans="64:64">
      <c r="BL24643" s="69"/>
    </row>
    <row r="24644" spans="64:64">
      <c r="BL24644" s="69"/>
    </row>
    <row r="24645" spans="64:64">
      <c r="BL24645" s="69"/>
    </row>
    <row r="24646" spans="64:64">
      <c r="BL24646" s="69"/>
    </row>
    <row r="24647" spans="64:64">
      <c r="BL24647" s="69"/>
    </row>
    <row r="24648" spans="64:64">
      <c r="BL24648" s="69"/>
    </row>
    <row r="24649" spans="64:64">
      <c r="BL24649" s="69"/>
    </row>
    <row r="24650" spans="64:64">
      <c r="BL24650" s="69"/>
    </row>
    <row r="24651" spans="64:64">
      <c r="BL24651" s="69"/>
    </row>
    <row r="24652" spans="64:64">
      <c r="BL24652" s="69"/>
    </row>
    <row r="24653" spans="64:64">
      <c r="BL24653" s="69"/>
    </row>
    <row r="24654" spans="64:64">
      <c r="BL24654" s="69"/>
    </row>
    <row r="24655" spans="64:64">
      <c r="BL24655" s="69"/>
    </row>
    <row r="24656" spans="64:64">
      <c r="BL24656" s="69"/>
    </row>
    <row r="24657" spans="64:64">
      <c r="BL24657" s="69"/>
    </row>
    <row r="24658" spans="64:64">
      <c r="BL24658" s="69"/>
    </row>
    <row r="24659" spans="64:64">
      <c r="BL24659" s="69"/>
    </row>
    <row r="24660" spans="64:64">
      <c r="BL24660" s="69"/>
    </row>
    <row r="24661" spans="64:64">
      <c r="BL24661" s="69"/>
    </row>
    <row r="24662" spans="64:64">
      <c r="BL24662" s="69"/>
    </row>
    <row r="24663" spans="64:64">
      <c r="BL24663" s="69"/>
    </row>
    <row r="24664" spans="64:64">
      <c r="BL24664" s="69"/>
    </row>
    <row r="24665" spans="64:64">
      <c r="BL24665" s="69"/>
    </row>
    <row r="24666" spans="64:64">
      <c r="BL24666" s="69"/>
    </row>
    <row r="24667" spans="64:64">
      <c r="BL24667" s="69"/>
    </row>
    <row r="24668" spans="64:64">
      <c r="BL24668" s="69"/>
    </row>
    <row r="24669" spans="64:64">
      <c r="BL24669" s="69"/>
    </row>
    <row r="24670" spans="64:64">
      <c r="BL24670" s="69"/>
    </row>
    <row r="24671" spans="64:64">
      <c r="BL24671" s="69"/>
    </row>
    <row r="24672" spans="64:64">
      <c r="BL24672" s="69"/>
    </row>
    <row r="24673" spans="64:64">
      <c r="BL24673" s="69"/>
    </row>
    <row r="24674" spans="64:64">
      <c r="BL24674" s="69"/>
    </row>
    <row r="24675" spans="64:64">
      <c r="BL24675" s="69"/>
    </row>
    <row r="24676" spans="64:64">
      <c r="BL24676" s="69"/>
    </row>
    <row r="24677" spans="64:64">
      <c r="BL24677" s="69"/>
    </row>
    <row r="24678" spans="64:64">
      <c r="BL24678" s="69"/>
    </row>
    <row r="24679" spans="64:64">
      <c r="BL24679" s="69"/>
    </row>
    <row r="24680" spans="64:64">
      <c r="BL24680" s="69"/>
    </row>
    <row r="24681" spans="64:64">
      <c r="BL24681" s="69"/>
    </row>
    <row r="24682" spans="64:64">
      <c r="BL24682" s="69"/>
    </row>
    <row r="24683" spans="64:64">
      <c r="BL24683" s="69"/>
    </row>
    <row r="24684" spans="64:64">
      <c r="BL24684" s="69"/>
    </row>
    <row r="24685" spans="64:64">
      <c r="BL24685" s="69"/>
    </row>
    <row r="24686" spans="64:64">
      <c r="BL24686" s="69"/>
    </row>
    <row r="24687" spans="64:64">
      <c r="BL24687" s="69"/>
    </row>
    <row r="24688" spans="64:64">
      <c r="BL24688" s="69"/>
    </row>
    <row r="24689" spans="64:64">
      <c r="BL24689" s="69"/>
    </row>
    <row r="24690" spans="64:64">
      <c r="BL24690" s="69"/>
    </row>
    <row r="24691" spans="64:64">
      <c r="BL24691" s="69"/>
    </row>
    <row r="24692" spans="64:64">
      <c r="BL24692" s="69"/>
    </row>
    <row r="24693" spans="64:64">
      <c r="BL24693" s="69"/>
    </row>
    <row r="24694" spans="64:64">
      <c r="BL24694" s="69"/>
    </row>
    <row r="24695" spans="64:64">
      <c r="BL24695" s="69"/>
    </row>
    <row r="24696" spans="64:64">
      <c r="BL24696" s="69"/>
    </row>
    <row r="24697" spans="64:64">
      <c r="BL24697" s="69"/>
    </row>
    <row r="24698" spans="64:64">
      <c r="BL24698" s="69"/>
    </row>
    <row r="24699" spans="64:64">
      <c r="BL24699" s="69"/>
    </row>
    <row r="24700" spans="64:64">
      <c r="BL24700" s="69"/>
    </row>
    <row r="24701" spans="64:64">
      <c r="BL24701" s="69"/>
    </row>
    <row r="24702" spans="64:64">
      <c r="BL24702" s="69"/>
    </row>
    <row r="24703" spans="64:64">
      <c r="BL24703" s="69"/>
    </row>
    <row r="24704" spans="64:64">
      <c r="BL24704" s="69"/>
    </row>
    <row r="24705" spans="64:64">
      <c r="BL24705" s="69"/>
    </row>
    <row r="24706" spans="64:64">
      <c r="BL24706" s="69"/>
    </row>
    <row r="24707" spans="64:64">
      <c r="BL24707" s="69"/>
    </row>
    <row r="24708" spans="64:64">
      <c r="BL24708" s="69"/>
    </row>
    <row r="24709" spans="64:64">
      <c r="BL24709" s="69"/>
    </row>
    <row r="24710" spans="64:64">
      <c r="BL24710" s="69"/>
    </row>
    <row r="24711" spans="64:64">
      <c r="BL24711" s="69"/>
    </row>
    <row r="24712" spans="64:64">
      <c r="BL24712" s="69"/>
    </row>
    <row r="24713" spans="64:64">
      <c r="BL24713" s="69"/>
    </row>
    <row r="24714" spans="64:64">
      <c r="BL24714" s="69"/>
    </row>
    <row r="24715" spans="64:64">
      <c r="BL24715" s="69"/>
    </row>
    <row r="24716" spans="64:64">
      <c r="BL24716" s="69"/>
    </row>
    <row r="24717" spans="64:64">
      <c r="BL24717" s="69"/>
    </row>
    <row r="24718" spans="64:64">
      <c r="BL24718" s="69"/>
    </row>
    <row r="24719" spans="64:64">
      <c r="BL24719" s="69"/>
    </row>
    <row r="24720" spans="64:64">
      <c r="BL24720" s="69"/>
    </row>
    <row r="24721" spans="64:64">
      <c r="BL24721" s="69"/>
    </row>
    <row r="24722" spans="64:64">
      <c r="BL24722" s="69"/>
    </row>
    <row r="24723" spans="64:64">
      <c r="BL24723" s="69"/>
    </row>
    <row r="24724" spans="64:64">
      <c r="BL24724" s="69"/>
    </row>
    <row r="24725" spans="64:64">
      <c r="BL24725" s="69"/>
    </row>
    <row r="24726" spans="64:64">
      <c r="BL24726" s="69"/>
    </row>
    <row r="24727" spans="64:64">
      <c r="BL24727" s="69"/>
    </row>
    <row r="24728" spans="64:64">
      <c r="BL24728" s="69"/>
    </row>
    <row r="24729" spans="64:64">
      <c r="BL24729" s="69"/>
    </row>
    <row r="24730" spans="64:64">
      <c r="BL24730" s="69"/>
    </row>
    <row r="24731" spans="64:64">
      <c r="BL24731" s="69"/>
    </row>
    <row r="24732" spans="64:64">
      <c r="BL24732" s="69"/>
    </row>
    <row r="24733" spans="64:64">
      <c r="BL24733" s="69"/>
    </row>
    <row r="24734" spans="64:64">
      <c r="BL24734" s="69"/>
    </row>
    <row r="24735" spans="64:64">
      <c r="BL24735" s="69"/>
    </row>
    <row r="24736" spans="64:64">
      <c r="BL24736" s="69"/>
    </row>
    <row r="24737" spans="64:64">
      <c r="BL24737" s="69"/>
    </row>
    <row r="24738" spans="64:64">
      <c r="BL24738" s="69"/>
    </row>
    <row r="24739" spans="64:64">
      <c r="BL24739" s="69"/>
    </row>
    <row r="24740" spans="64:64">
      <c r="BL24740" s="69"/>
    </row>
    <row r="24741" spans="64:64">
      <c r="BL24741" s="69"/>
    </row>
    <row r="24742" spans="64:64">
      <c r="BL24742" s="69"/>
    </row>
    <row r="24743" spans="64:64">
      <c r="BL24743" s="69"/>
    </row>
    <row r="24744" spans="64:64">
      <c r="BL24744" s="69"/>
    </row>
    <row r="24745" spans="64:64">
      <c r="BL24745" s="69"/>
    </row>
    <row r="24746" spans="64:64">
      <c r="BL24746" s="69"/>
    </row>
    <row r="24747" spans="64:64">
      <c r="BL24747" s="69"/>
    </row>
    <row r="24748" spans="64:64">
      <c r="BL24748" s="69"/>
    </row>
    <row r="24749" spans="64:64">
      <c r="BL24749" s="69"/>
    </row>
    <row r="24750" spans="64:64">
      <c r="BL24750" s="69"/>
    </row>
    <row r="24751" spans="64:64">
      <c r="BL24751" s="69"/>
    </row>
    <row r="24752" spans="64:64">
      <c r="BL24752" s="69"/>
    </row>
    <row r="24753" spans="64:64">
      <c r="BL24753" s="69"/>
    </row>
    <row r="24754" spans="64:64">
      <c r="BL24754" s="69"/>
    </row>
    <row r="24755" spans="64:64">
      <c r="BL24755" s="69"/>
    </row>
    <row r="24756" spans="64:64">
      <c r="BL24756" s="69"/>
    </row>
    <row r="24757" spans="64:64">
      <c r="BL24757" s="69"/>
    </row>
    <row r="24758" spans="64:64">
      <c r="BL24758" s="69"/>
    </row>
    <row r="24759" spans="64:64">
      <c r="BL24759" s="69"/>
    </row>
    <row r="24760" spans="64:64">
      <c r="BL24760" s="69"/>
    </row>
    <row r="24761" spans="64:64">
      <c r="BL24761" s="69"/>
    </row>
    <row r="24762" spans="64:64">
      <c r="BL24762" s="69"/>
    </row>
    <row r="24763" spans="64:64">
      <c r="BL24763" s="69"/>
    </row>
    <row r="24764" spans="64:64">
      <c r="BL24764" s="69"/>
    </row>
    <row r="24765" spans="64:64">
      <c r="BL24765" s="69"/>
    </row>
    <row r="24766" spans="64:64">
      <c r="BL24766" s="69"/>
    </row>
    <row r="24767" spans="64:64">
      <c r="BL24767" s="69"/>
    </row>
    <row r="24768" spans="64:64">
      <c r="BL24768" s="69"/>
    </row>
    <row r="24769" spans="64:64">
      <c r="BL24769" s="69"/>
    </row>
    <row r="24770" spans="64:64">
      <c r="BL24770" s="69"/>
    </row>
    <row r="24771" spans="64:64">
      <c r="BL24771" s="69"/>
    </row>
    <row r="24772" spans="64:64">
      <c r="BL24772" s="69"/>
    </row>
    <row r="24773" spans="64:64">
      <c r="BL24773" s="69"/>
    </row>
    <row r="24774" spans="64:64">
      <c r="BL24774" s="69"/>
    </row>
    <row r="24775" spans="64:64">
      <c r="BL24775" s="69"/>
    </row>
    <row r="24776" spans="64:64">
      <c r="BL24776" s="69"/>
    </row>
    <row r="24777" spans="64:64">
      <c r="BL24777" s="69"/>
    </row>
    <row r="24778" spans="64:64">
      <c r="BL24778" s="69"/>
    </row>
    <row r="24779" spans="64:64">
      <c r="BL24779" s="69"/>
    </row>
    <row r="24780" spans="64:64">
      <c r="BL24780" s="69"/>
    </row>
    <row r="24781" spans="64:64">
      <c r="BL24781" s="69"/>
    </row>
    <row r="24782" spans="64:64">
      <c r="BL24782" s="69"/>
    </row>
    <row r="24783" spans="64:64">
      <c r="BL24783" s="69"/>
    </row>
    <row r="24784" spans="64:64">
      <c r="BL24784" s="69"/>
    </row>
    <row r="24785" spans="64:64">
      <c r="BL24785" s="69"/>
    </row>
    <row r="24786" spans="64:64">
      <c r="BL24786" s="69"/>
    </row>
    <row r="24787" spans="64:64">
      <c r="BL24787" s="69"/>
    </row>
    <row r="24788" spans="64:64">
      <c r="BL24788" s="69"/>
    </row>
    <row r="24789" spans="64:64">
      <c r="BL24789" s="69"/>
    </row>
    <row r="24790" spans="64:64">
      <c r="BL24790" s="69"/>
    </row>
    <row r="24791" spans="64:64">
      <c r="BL24791" s="69"/>
    </row>
    <row r="24792" spans="64:64">
      <c r="BL24792" s="69"/>
    </row>
    <row r="24793" spans="64:64">
      <c r="BL24793" s="69"/>
    </row>
    <row r="24794" spans="64:64">
      <c r="BL24794" s="69"/>
    </row>
    <row r="24795" spans="64:64">
      <c r="BL24795" s="69"/>
    </row>
    <row r="24796" spans="64:64">
      <c r="BL24796" s="69"/>
    </row>
    <row r="24797" spans="64:64">
      <c r="BL24797" s="69"/>
    </row>
    <row r="24798" spans="64:64">
      <c r="BL24798" s="69"/>
    </row>
    <row r="24799" spans="64:64">
      <c r="BL24799" s="69"/>
    </row>
    <row r="24800" spans="64:64">
      <c r="BL24800" s="69"/>
    </row>
    <row r="24801" spans="64:64">
      <c r="BL24801" s="69"/>
    </row>
    <row r="24802" spans="64:64">
      <c r="BL24802" s="69"/>
    </row>
    <row r="24803" spans="64:64">
      <c r="BL24803" s="69"/>
    </row>
    <row r="24804" spans="64:64">
      <c r="BL24804" s="69"/>
    </row>
    <row r="24805" spans="64:64">
      <c r="BL24805" s="69"/>
    </row>
    <row r="24806" spans="64:64">
      <c r="BL24806" s="69"/>
    </row>
    <row r="24807" spans="64:64">
      <c r="BL24807" s="69"/>
    </row>
    <row r="24808" spans="64:64">
      <c r="BL24808" s="69"/>
    </row>
    <row r="24809" spans="64:64">
      <c r="BL24809" s="69"/>
    </row>
    <row r="24810" spans="64:64">
      <c r="BL24810" s="69"/>
    </row>
    <row r="24811" spans="64:64">
      <c r="BL24811" s="69"/>
    </row>
    <row r="24812" spans="64:64">
      <c r="BL24812" s="69"/>
    </row>
    <row r="24813" spans="64:64">
      <c r="BL24813" s="69"/>
    </row>
    <row r="24814" spans="64:64">
      <c r="BL24814" s="69"/>
    </row>
    <row r="24815" spans="64:64">
      <c r="BL24815" s="69"/>
    </row>
    <row r="24816" spans="64:64">
      <c r="BL24816" s="69"/>
    </row>
    <row r="24817" spans="64:64">
      <c r="BL24817" s="69"/>
    </row>
    <row r="24818" spans="64:64">
      <c r="BL24818" s="69"/>
    </row>
    <row r="24819" spans="64:64">
      <c r="BL24819" s="69"/>
    </row>
    <row r="24820" spans="64:64">
      <c r="BL24820" s="69"/>
    </row>
    <row r="24821" spans="64:64">
      <c r="BL24821" s="69"/>
    </row>
    <row r="24822" spans="64:64">
      <c r="BL24822" s="69"/>
    </row>
    <row r="24823" spans="64:64">
      <c r="BL24823" s="69"/>
    </row>
    <row r="24824" spans="64:64">
      <c r="BL24824" s="69"/>
    </row>
    <row r="24825" spans="64:64">
      <c r="BL24825" s="69"/>
    </row>
    <row r="24826" spans="64:64">
      <c r="BL24826" s="69"/>
    </row>
    <row r="24827" spans="64:64">
      <c r="BL24827" s="69"/>
    </row>
    <row r="24828" spans="64:64">
      <c r="BL24828" s="69"/>
    </row>
    <row r="24829" spans="64:64">
      <c r="BL24829" s="69"/>
    </row>
    <row r="24830" spans="64:64">
      <c r="BL24830" s="69"/>
    </row>
    <row r="24831" spans="64:64">
      <c r="BL24831" s="69"/>
    </row>
    <row r="24832" spans="64:64">
      <c r="BL24832" s="69"/>
    </row>
    <row r="24833" spans="64:64">
      <c r="BL24833" s="69"/>
    </row>
    <row r="24834" spans="64:64">
      <c r="BL24834" s="69"/>
    </row>
    <row r="24835" spans="64:64">
      <c r="BL24835" s="69"/>
    </row>
    <row r="24836" spans="64:64">
      <c r="BL24836" s="69"/>
    </row>
    <row r="24837" spans="64:64">
      <c r="BL24837" s="69"/>
    </row>
    <row r="24838" spans="64:64">
      <c r="BL24838" s="69"/>
    </row>
    <row r="24839" spans="64:64">
      <c r="BL24839" s="69"/>
    </row>
    <row r="24840" spans="64:64">
      <c r="BL24840" s="69"/>
    </row>
    <row r="24841" spans="64:64">
      <c r="BL24841" s="69"/>
    </row>
    <row r="24842" spans="64:64">
      <c r="BL24842" s="69"/>
    </row>
    <row r="24843" spans="64:64">
      <c r="BL24843" s="69"/>
    </row>
    <row r="24844" spans="64:64">
      <c r="BL24844" s="69"/>
    </row>
    <row r="24845" spans="64:64">
      <c r="BL24845" s="69"/>
    </row>
    <row r="24846" spans="64:64">
      <c r="BL24846" s="69"/>
    </row>
    <row r="24847" spans="64:64">
      <c r="BL24847" s="69"/>
    </row>
    <row r="24848" spans="64:64">
      <c r="BL24848" s="69"/>
    </row>
    <row r="24849" spans="64:64">
      <c r="BL24849" s="69"/>
    </row>
    <row r="24850" spans="64:64">
      <c r="BL24850" s="69"/>
    </row>
    <row r="24851" spans="64:64">
      <c r="BL24851" s="69"/>
    </row>
    <row r="24852" spans="64:64">
      <c r="BL24852" s="69"/>
    </row>
    <row r="24853" spans="64:64">
      <c r="BL24853" s="69"/>
    </row>
    <row r="24854" spans="64:64">
      <c r="BL24854" s="69"/>
    </row>
    <row r="24855" spans="64:64">
      <c r="BL24855" s="69"/>
    </row>
    <row r="24856" spans="64:64">
      <c r="BL24856" s="69"/>
    </row>
    <row r="24857" spans="64:64">
      <c r="BL24857" s="69"/>
    </row>
    <row r="24858" spans="64:64">
      <c r="BL24858" s="69"/>
    </row>
    <row r="24859" spans="64:64">
      <c r="BL24859" s="69"/>
    </row>
    <row r="24860" spans="64:64">
      <c r="BL24860" s="69"/>
    </row>
    <row r="24861" spans="64:64">
      <c r="BL24861" s="69"/>
    </row>
    <row r="24862" spans="64:64">
      <c r="BL24862" s="69"/>
    </row>
    <row r="24863" spans="64:64">
      <c r="BL24863" s="69"/>
    </row>
    <row r="24864" spans="64:64">
      <c r="BL24864" s="69"/>
    </row>
    <row r="24865" spans="64:64">
      <c r="BL24865" s="69"/>
    </row>
    <row r="24866" spans="64:64">
      <c r="BL24866" s="69"/>
    </row>
    <row r="24867" spans="64:64">
      <c r="BL24867" s="69"/>
    </row>
    <row r="24868" spans="64:64">
      <c r="BL24868" s="69"/>
    </row>
    <row r="24869" spans="64:64">
      <c r="BL24869" s="69"/>
    </row>
    <row r="24870" spans="64:64">
      <c r="BL24870" s="69"/>
    </row>
    <row r="24871" spans="64:64">
      <c r="BL24871" s="69"/>
    </row>
    <row r="24872" spans="64:64">
      <c r="BL24872" s="69"/>
    </row>
    <row r="24873" spans="64:64">
      <c r="BL24873" s="69"/>
    </row>
    <row r="24874" spans="64:64">
      <c r="BL24874" s="69"/>
    </row>
    <row r="24875" spans="64:64">
      <c r="BL24875" s="69"/>
    </row>
    <row r="24876" spans="64:64">
      <c r="BL24876" s="69"/>
    </row>
    <row r="24877" spans="64:64">
      <c r="BL24877" s="69"/>
    </row>
    <row r="24878" spans="64:64">
      <c r="BL24878" s="69"/>
    </row>
    <row r="24879" spans="64:64">
      <c r="BL24879" s="69"/>
    </row>
    <row r="24880" spans="64:64">
      <c r="BL24880" s="69"/>
    </row>
    <row r="24881" spans="64:64">
      <c r="BL24881" s="69"/>
    </row>
    <row r="24882" spans="64:64">
      <c r="BL24882" s="69"/>
    </row>
    <row r="24883" spans="64:64">
      <c r="BL24883" s="69"/>
    </row>
    <row r="24884" spans="64:64">
      <c r="BL24884" s="69"/>
    </row>
    <row r="24885" spans="64:64">
      <c r="BL24885" s="69"/>
    </row>
    <row r="24886" spans="64:64">
      <c r="BL24886" s="69"/>
    </row>
    <row r="24887" spans="64:64">
      <c r="BL24887" s="69"/>
    </row>
    <row r="24888" spans="64:64">
      <c r="BL24888" s="69"/>
    </row>
    <row r="24889" spans="64:64">
      <c r="BL24889" s="69"/>
    </row>
    <row r="24890" spans="64:64">
      <c r="BL24890" s="69"/>
    </row>
    <row r="24891" spans="64:64">
      <c r="BL24891" s="69"/>
    </row>
    <row r="24892" spans="64:64">
      <c r="BL24892" s="69"/>
    </row>
    <row r="24893" spans="64:64">
      <c r="BL24893" s="69"/>
    </row>
    <row r="24894" spans="64:64">
      <c r="BL24894" s="69"/>
    </row>
    <row r="24895" spans="64:64">
      <c r="BL24895" s="69"/>
    </row>
    <row r="24896" spans="64:64">
      <c r="BL24896" s="69"/>
    </row>
    <row r="24897" spans="64:64">
      <c r="BL24897" s="69"/>
    </row>
    <row r="24898" spans="64:64">
      <c r="BL24898" s="69"/>
    </row>
    <row r="24899" spans="64:64">
      <c r="BL24899" s="69"/>
    </row>
    <row r="24900" spans="64:64">
      <c r="BL24900" s="69"/>
    </row>
    <row r="24901" spans="64:64">
      <c r="BL24901" s="69"/>
    </row>
    <row r="24902" spans="64:64">
      <c r="BL24902" s="69"/>
    </row>
    <row r="24903" spans="64:64">
      <c r="BL24903" s="69"/>
    </row>
    <row r="24904" spans="64:64">
      <c r="BL24904" s="69"/>
    </row>
    <row r="24905" spans="64:64">
      <c r="BL24905" s="69"/>
    </row>
    <row r="24906" spans="64:64">
      <c r="BL24906" s="69"/>
    </row>
    <row r="24907" spans="64:64">
      <c r="BL24907" s="69"/>
    </row>
    <row r="24908" spans="64:64">
      <c r="BL24908" s="69"/>
    </row>
    <row r="24909" spans="64:64">
      <c r="BL24909" s="69"/>
    </row>
    <row r="24910" spans="64:64">
      <c r="BL24910" s="69"/>
    </row>
    <row r="24911" spans="64:64">
      <c r="BL24911" s="69"/>
    </row>
    <row r="24912" spans="64:64">
      <c r="BL24912" s="69"/>
    </row>
    <row r="24913" spans="64:64">
      <c r="BL24913" s="69"/>
    </row>
    <row r="24914" spans="64:64">
      <c r="BL24914" s="69"/>
    </row>
    <row r="24915" spans="64:64">
      <c r="BL24915" s="69"/>
    </row>
    <row r="24916" spans="64:64">
      <c r="BL24916" s="69"/>
    </row>
    <row r="24917" spans="64:64">
      <c r="BL24917" s="69"/>
    </row>
    <row r="24918" spans="64:64">
      <c r="BL24918" s="69"/>
    </row>
    <row r="24919" spans="64:64">
      <c r="BL24919" s="69"/>
    </row>
    <row r="24920" spans="64:64">
      <c r="BL24920" s="69"/>
    </row>
    <row r="24921" spans="64:64">
      <c r="BL24921" s="69"/>
    </row>
    <row r="24922" spans="64:64">
      <c r="BL24922" s="69"/>
    </row>
    <row r="24923" spans="64:64">
      <c r="BL24923" s="69"/>
    </row>
    <row r="24924" spans="64:64">
      <c r="BL24924" s="69"/>
    </row>
    <row r="24925" spans="64:64">
      <c r="BL24925" s="69"/>
    </row>
    <row r="24926" spans="64:64">
      <c r="BL24926" s="69"/>
    </row>
    <row r="24927" spans="64:64">
      <c r="BL24927" s="69"/>
    </row>
    <row r="24928" spans="64:64">
      <c r="BL24928" s="69"/>
    </row>
    <row r="24929" spans="64:64">
      <c r="BL24929" s="69"/>
    </row>
    <row r="24930" spans="64:64">
      <c r="BL24930" s="69"/>
    </row>
    <row r="24931" spans="64:64">
      <c r="BL24931" s="69"/>
    </row>
    <row r="24932" spans="64:64">
      <c r="BL24932" s="69"/>
    </row>
    <row r="24933" spans="64:64">
      <c r="BL24933" s="69"/>
    </row>
    <row r="24934" spans="64:64">
      <c r="BL24934" s="69"/>
    </row>
    <row r="24935" spans="64:64">
      <c r="BL24935" s="69"/>
    </row>
    <row r="24936" spans="64:64">
      <c r="BL24936" s="69"/>
    </row>
    <row r="24937" spans="64:64">
      <c r="BL24937" s="69"/>
    </row>
    <row r="24938" spans="64:64">
      <c r="BL24938" s="69"/>
    </row>
    <row r="24939" spans="64:64">
      <c r="BL24939" s="69"/>
    </row>
    <row r="24940" spans="64:64">
      <c r="BL24940" s="69"/>
    </row>
    <row r="24941" spans="64:64">
      <c r="BL24941" s="69"/>
    </row>
    <row r="24942" spans="64:64">
      <c r="BL24942" s="69"/>
    </row>
    <row r="24943" spans="64:64">
      <c r="BL24943" s="69"/>
    </row>
    <row r="24944" spans="64:64">
      <c r="BL24944" s="69"/>
    </row>
    <row r="24945" spans="64:64">
      <c r="BL24945" s="69"/>
    </row>
    <row r="24946" spans="64:64">
      <c r="BL24946" s="69"/>
    </row>
    <row r="24947" spans="64:64">
      <c r="BL24947" s="69"/>
    </row>
    <row r="24948" spans="64:64">
      <c r="BL24948" s="69"/>
    </row>
    <row r="24949" spans="64:64">
      <c r="BL24949" s="69"/>
    </row>
    <row r="24950" spans="64:64">
      <c r="BL24950" s="69"/>
    </row>
    <row r="24951" spans="64:64">
      <c r="BL24951" s="69"/>
    </row>
    <row r="24952" spans="64:64">
      <c r="BL24952" s="69"/>
    </row>
    <row r="24953" spans="64:64">
      <c r="BL24953" s="69"/>
    </row>
    <row r="24954" spans="64:64">
      <c r="BL24954" s="69"/>
    </row>
    <row r="24955" spans="64:64">
      <c r="BL24955" s="69"/>
    </row>
    <row r="24956" spans="64:64">
      <c r="BL24956" s="69"/>
    </row>
    <row r="24957" spans="64:64">
      <c r="BL24957" s="69"/>
    </row>
    <row r="24958" spans="64:64">
      <c r="BL24958" s="69"/>
    </row>
    <row r="24959" spans="64:64">
      <c r="BL24959" s="69"/>
    </row>
    <row r="24960" spans="64:64">
      <c r="BL24960" s="69"/>
    </row>
    <row r="24961" spans="64:64">
      <c r="BL24961" s="69"/>
    </row>
    <row r="24962" spans="64:64">
      <c r="BL24962" s="69"/>
    </row>
    <row r="24963" spans="64:64">
      <c r="BL24963" s="69"/>
    </row>
    <row r="24964" spans="64:64">
      <c r="BL24964" s="69"/>
    </row>
    <row r="24965" spans="64:64">
      <c r="BL24965" s="69"/>
    </row>
    <row r="24966" spans="64:64">
      <c r="BL24966" s="69"/>
    </row>
    <row r="24967" spans="64:64">
      <c r="BL24967" s="69"/>
    </row>
    <row r="24968" spans="64:64">
      <c r="BL24968" s="69"/>
    </row>
    <row r="24969" spans="64:64">
      <c r="BL24969" s="69"/>
    </row>
    <row r="24970" spans="64:64">
      <c r="BL24970" s="69"/>
    </row>
    <row r="24971" spans="64:64">
      <c r="BL24971" s="69"/>
    </row>
    <row r="24972" spans="64:64">
      <c r="BL24972" s="69"/>
    </row>
    <row r="24973" spans="64:64">
      <c r="BL24973" s="69"/>
    </row>
    <row r="24974" spans="64:64">
      <c r="BL24974" s="69"/>
    </row>
    <row r="24975" spans="64:64">
      <c r="BL24975" s="69"/>
    </row>
    <row r="24976" spans="64:64">
      <c r="BL24976" s="69"/>
    </row>
    <row r="24977" spans="64:64">
      <c r="BL24977" s="69"/>
    </row>
    <row r="24978" spans="64:64">
      <c r="BL24978" s="69"/>
    </row>
    <row r="24979" spans="64:64">
      <c r="BL24979" s="69"/>
    </row>
    <row r="24980" spans="64:64">
      <c r="BL24980" s="69"/>
    </row>
    <row r="24981" spans="64:64">
      <c r="BL24981" s="69"/>
    </row>
    <row r="24982" spans="64:64">
      <c r="BL24982" s="69"/>
    </row>
    <row r="24983" spans="64:64">
      <c r="BL24983" s="69"/>
    </row>
    <row r="24984" spans="64:64">
      <c r="BL24984" s="69"/>
    </row>
    <row r="24985" spans="64:64">
      <c r="BL24985" s="69"/>
    </row>
    <row r="24986" spans="64:64">
      <c r="BL24986" s="69"/>
    </row>
    <row r="24987" spans="64:64">
      <c r="BL24987" s="69"/>
    </row>
    <row r="24988" spans="64:64">
      <c r="BL24988" s="69"/>
    </row>
    <row r="24989" spans="64:64">
      <c r="BL24989" s="69"/>
    </row>
    <row r="24990" spans="64:64">
      <c r="BL24990" s="69"/>
    </row>
    <row r="24991" spans="64:64">
      <c r="BL24991" s="69"/>
    </row>
    <row r="24992" spans="64:64">
      <c r="BL24992" s="69"/>
    </row>
    <row r="24993" spans="64:64">
      <c r="BL24993" s="69"/>
    </row>
    <row r="24994" spans="64:64">
      <c r="BL24994" s="69"/>
    </row>
    <row r="24995" spans="64:64">
      <c r="BL24995" s="69"/>
    </row>
    <row r="24996" spans="64:64">
      <c r="BL24996" s="69"/>
    </row>
    <row r="24997" spans="64:64">
      <c r="BL24997" s="69"/>
    </row>
    <row r="24998" spans="64:64">
      <c r="BL24998" s="69"/>
    </row>
    <row r="24999" spans="64:64">
      <c r="BL24999" s="69"/>
    </row>
    <row r="25000" spans="64:64">
      <c r="BL25000" s="69"/>
    </row>
    <row r="25001" spans="64:64">
      <c r="BL25001" s="69"/>
    </row>
    <row r="25002" spans="64:64">
      <c r="BL25002" s="69"/>
    </row>
    <row r="25003" spans="64:64">
      <c r="BL25003" s="69"/>
    </row>
    <row r="25004" spans="64:64">
      <c r="BL25004" s="69"/>
    </row>
    <row r="25005" spans="64:64">
      <c r="BL25005" s="69"/>
    </row>
    <row r="25006" spans="64:64">
      <c r="BL25006" s="69"/>
    </row>
    <row r="25007" spans="64:64">
      <c r="BL25007" s="69"/>
    </row>
    <row r="25008" spans="64:64">
      <c r="BL25008" s="69"/>
    </row>
    <row r="25009" spans="64:64">
      <c r="BL25009" s="69"/>
    </row>
    <row r="25010" spans="64:64">
      <c r="BL25010" s="69"/>
    </row>
    <row r="25011" spans="64:64">
      <c r="BL25011" s="69"/>
    </row>
    <row r="25012" spans="64:64">
      <c r="BL25012" s="69"/>
    </row>
    <row r="25013" spans="64:64">
      <c r="BL25013" s="69"/>
    </row>
    <row r="25014" spans="64:64">
      <c r="BL25014" s="69"/>
    </row>
    <row r="25015" spans="64:64">
      <c r="BL25015" s="69"/>
    </row>
    <row r="25016" spans="64:64">
      <c r="BL25016" s="69"/>
    </row>
    <row r="25017" spans="64:64">
      <c r="BL25017" s="69"/>
    </row>
    <row r="25018" spans="64:64">
      <c r="BL25018" s="69"/>
    </row>
    <row r="25019" spans="64:64">
      <c r="BL25019" s="69"/>
    </row>
    <row r="25020" spans="64:64">
      <c r="BL25020" s="69"/>
    </row>
    <row r="25021" spans="64:64">
      <c r="BL25021" s="69"/>
    </row>
    <row r="25022" spans="64:64">
      <c r="BL25022" s="69"/>
    </row>
    <row r="25023" spans="64:64">
      <c r="BL25023" s="69"/>
    </row>
    <row r="25024" spans="64:64">
      <c r="BL25024" s="69"/>
    </row>
    <row r="25025" spans="64:64">
      <c r="BL25025" s="69"/>
    </row>
    <row r="25026" spans="64:64">
      <c r="BL25026" s="69"/>
    </row>
    <row r="25027" spans="64:64">
      <c r="BL25027" s="69"/>
    </row>
    <row r="25028" spans="64:64">
      <c r="BL25028" s="69"/>
    </row>
    <row r="25029" spans="64:64">
      <c r="BL25029" s="69"/>
    </row>
    <row r="25030" spans="64:64">
      <c r="BL25030" s="69"/>
    </row>
    <row r="25031" spans="64:64">
      <c r="BL25031" s="69"/>
    </row>
    <row r="25032" spans="64:64">
      <c r="BL25032" s="69"/>
    </row>
    <row r="25033" spans="64:64">
      <c r="BL25033" s="69"/>
    </row>
    <row r="25034" spans="64:64">
      <c r="BL25034" s="69"/>
    </row>
    <row r="25035" spans="64:64">
      <c r="BL25035" s="69"/>
    </row>
    <row r="25036" spans="64:64">
      <c r="BL25036" s="69"/>
    </row>
    <row r="25037" spans="64:64">
      <c r="BL25037" s="69"/>
    </row>
    <row r="25038" spans="64:64">
      <c r="BL25038" s="69"/>
    </row>
    <row r="25039" spans="64:64">
      <c r="BL25039" s="69"/>
    </row>
    <row r="25040" spans="64:64">
      <c r="BL25040" s="69"/>
    </row>
    <row r="25041" spans="64:64">
      <c r="BL25041" s="69"/>
    </row>
    <row r="25042" spans="64:64">
      <c r="BL25042" s="69"/>
    </row>
    <row r="25043" spans="64:64">
      <c r="BL25043" s="69"/>
    </row>
    <row r="25044" spans="64:64">
      <c r="BL25044" s="69"/>
    </row>
    <row r="25045" spans="64:64">
      <c r="BL25045" s="69"/>
    </row>
    <row r="25046" spans="64:64">
      <c r="BL25046" s="69"/>
    </row>
    <row r="25047" spans="64:64">
      <c r="BL25047" s="69"/>
    </row>
    <row r="25048" spans="64:64">
      <c r="BL25048" s="69"/>
    </row>
    <row r="25049" spans="64:64">
      <c r="BL25049" s="69"/>
    </row>
    <row r="25050" spans="64:64">
      <c r="BL25050" s="69"/>
    </row>
    <row r="25051" spans="64:64">
      <c r="BL25051" s="69"/>
    </row>
    <row r="25052" spans="64:64">
      <c r="BL25052" s="69"/>
    </row>
    <row r="25053" spans="64:64">
      <c r="BL25053" s="69"/>
    </row>
    <row r="25054" spans="64:64">
      <c r="BL25054" s="69"/>
    </row>
    <row r="25055" spans="64:64">
      <c r="BL25055" s="69"/>
    </row>
    <row r="25056" spans="64:64">
      <c r="BL25056" s="69"/>
    </row>
    <row r="25057" spans="64:64">
      <c r="BL25057" s="69"/>
    </row>
    <row r="25058" spans="64:64">
      <c r="BL25058" s="69"/>
    </row>
    <row r="25059" spans="64:64">
      <c r="BL25059" s="69"/>
    </row>
    <row r="25060" spans="64:64">
      <c r="BL25060" s="69"/>
    </row>
    <row r="25061" spans="64:64">
      <c r="BL25061" s="69"/>
    </row>
    <row r="25062" spans="64:64">
      <c r="BL25062" s="69"/>
    </row>
    <row r="25063" spans="64:64">
      <c r="BL25063" s="69"/>
    </row>
    <row r="25064" spans="64:64">
      <c r="BL25064" s="69"/>
    </row>
    <row r="25065" spans="64:64">
      <c r="BL25065" s="69"/>
    </row>
    <row r="25066" spans="64:64">
      <c r="BL25066" s="69"/>
    </row>
    <row r="25067" spans="64:64">
      <c r="BL25067" s="69"/>
    </row>
    <row r="25068" spans="64:64">
      <c r="BL25068" s="69"/>
    </row>
    <row r="25069" spans="64:64">
      <c r="BL25069" s="69"/>
    </row>
    <row r="25070" spans="64:64">
      <c r="BL25070" s="69"/>
    </row>
    <row r="25071" spans="64:64">
      <c r="BL25071" s="69"/>
    </row>
    <row r="25072" spans="64:64">
      <c r="BL25072" s="69"/>
    </row>
    <row r="25073" spans="64:64">
      <c r="BL25073" s="69"/>
    </row>
    <row r="25074" spans="64:64">
      <c r="BL25074" s="69"/>
    </row>
    <row r="25075" spans="64:64">
      <c r="BL25075" s="69"/>
    </row>
    <row r="25076" spans="64:64">
      <c r="BL25076" s="69"/>
    </row>
    <row r="25077" spans="64:64">
      <c r="BL25077" s="69"/>
    </row>
    <row r="25078" spans="64:64">
      <c r="BL25078" s="69"/>
    </row>
    <row r="25079" spans="64:64">
      <c r="BL25079" s="69"/>
    </row>
    <row r="25080" spans="64:64">
      <c r="BL25080" s="69"/>
    </row>
    <row r="25081" spans="64:64">
      <c r="BL25081" s="69"/>
    </row>
    <row r="25082" spans="64:64">
      <c r="BL25082" s="69"/>
    </row>
    <row r="25083" spans="64:64">
      <c r="BL25083" s="69"/>
    </row>
    <row r="25084" spans="64:64">
      <c r="BL25084" s="69"/>
    </row>
    <row r="25085" spans="64:64">
      <c r="BL25085" s="69"/>
    </row>
    <row r="25086" spans="64:64">
      <c r="BL25086" s="69"/>
    </row>
    <row r="25087" spans="64:64">
      <c r="BL25087" s="69"/>
    </row>
    <row r="25088" spans="64:64">
      <c r="BL25088" s="69"/>
    </row>
    <row r="25089" spans="64:64">
      <c r="BL25089" s="69"/>
    </row>
    <row r="25090" spans="64:64">
      <c r="BL25090" s="69"/>
    </row>
    <row r="25091" spans="64:64">
      <c r="BL25091" s="69"/>
    </row>
    <row r="25092" spans="64:64">
      <c r="BL25092" s="69"/>
    </row>
    <row r="25093" spans="64:64">
      <c r="BL25093" s="69"/>
    </row>
    <row r="25094" spans="64:64">
      <c r="BL25094" s="69"/>
    </row>
    <row r="25095" spans="64:64">
      <c r="BL25095" s="69"/>
    </row>
    <row r="25096" spans="64:64">
      <c r="BL25096" s="69"/>
    </row>
    <row r="25097" spans="64:64">
      <c r="BL25097" s="69"/>
    </row>
    <row r="25098" spans="64:64">
      <c r="BL25098" s="69"/>
    </row>
    <row r="25099" spans="64:64">
      <c r="BL25099" s="69"/>
    </row>
    <row r="25100" spans="64:64">
      <c r="BL25100" s="69"/>
    </row>
    <row r="25101" spans="64:64">
      <c r="BL25101" s="69"/>
    </row>
    <row r="25102" spans="64:64">
      <c r="BL25102" s="69"/>
    </row>
    <row r="25103" spans="64:64">
      <c r="BL25103" s="69"/>
    </row>
    <row r="25104" spans="64:64">
      <c r="BL25104" s="69"/>
    </row>
    <row r="25105" spans="64:64">
      <c r="BL25105" s="69"/>
    </row>
    <row r="25106" spans="64:64">
      <c r="BL25106" s="69"/>
    </row>
    <row r="25107" spans="64:64">
      <c r="BL25107" s="69"/>
    </row>
    <row r="25108" spans="64:64">
      <c r="BL25108" s="69"/>
    </row>
    <row r="25109" spans="64:64">
      <c r="BL25109" s="69"/>
    </row>
    <row r="25110" spans="64:64">
      <c r="BL25110" s="69"/>
    </row>
    <row r="25111" spans="64:64">
      <c r="BL25111" s="69"/>
    </row>
    <row r="25112" spans="64:64">
      <c r="BL25112" s="69"/>
    </row>
    <row r="25113" spans="64:64">
      <c r="BL25113" s="69"/>
    </row>
    <row r="25114" spans="64:64">
      <c r="BL25114" s="69"/>
    </row>
    <row r="25115" spans="64:64">
      <c r="BL25115" s="69"/>
    </row>
    <row r="25116" spans="64:64">
      <c r="BL25116" s="69"/>
    </row>
    <row r="25117" spans="64:64">
      <c r="BL25117" s="69"/>
    </row>
    <row r="25118" spans="64:64">
      <c r="BL25118" s="69"/>
    </row>
    <row r="25119" spans="64:64">
      <c r="BL25119" s="69"/>
    </row>
    <row r="25120" spans="64:64">
      <c r="BL25120" s="69"/>
    </row>
    <row r="25121" spans="64:64">
      <c r="BL25121" s="69"/>
    </row>
    <row r="25122" spans="64:64">
      <c r="BL25122" s="69"/>
    </row>
    <row r="25123" spans="64:64">
      <c r="BL25123" s="69"/>
    </row>
    <row r="25124" spans="64:64">
      <c r="BL25124" s="69"/>
    </row>
    <row r="25125" spans="64:64">
      <c r="BL25125" s="69"/>
    </row>
    <row r="25126" spans="64:64">
      <c r="BL25126" s="69"/>
    </row>
    <row r="25127" spans="64:64">
      <c r="BL25127" s="69"/>
    </row>
    <row r="25128" spans="64:64">
      <c r="BL25128" s="69"/>
    </row>
    <row r="25129" spans="64:64">
      <c r="BL25129" s="69"/>
    </row>
    <row r="25130" spans="64:64">
      <c r="BL25130" s="69"/>
    </row>
    <row r="25131" spans="64:64">
      <c r="BL25131" s="69"/>
    </row>
    <row r="25132" spans="64:64">
      <c r="BL25132" s="69"/>
    </row>
    <row r="25133" spans="64:64">
      <c r="BL25133" s="69"/>
    </row>
    <row r="25134" spans="64:64">
      <c r="BL25134" s="69"/>
    </row>
    <row r="25135" spans="64:64">
      <c r="BL25135" s="69"/>
    </row>
    <row r="25136" spans="64:64">
      <c r="BL25136" s="69"/>
    </row>
    <row r="25137" spans="64:64">
      <c r="BL25137" s="69"/>
    </row>
    <row r="25138" spans="64:64">
      <c r="BL25138" s="69"/>
    </row>
    <row r="25139" spans="64:64">
      <c r="BL25139" s="69"/>
    </row>
    <row r="25140" spans="64:64">
      <c r="BL25140" s="69"/>
    </row>
    <row r="25141" spans="64:64">
      <c r="BL25141" s="69"/>
    </row>
    <row r="25142" spans="64:64">
      <c r="BL25142" s="69"/>
    </row>
    <row r="25143" spans="64:64">
      <c r="BL25143" s="69"/>
    </row>
    <row r="25144" spans="64:64">
      <c r="BL25144" s="69"/>
    </row>
    <row r="25145" spans="64:64">
      <c r="BL25145" s="69"/>
    </row>
    <row r="25146" spans="64:64">
      <c r="BL25146" s="69"/>
    </row>
    <row r="25147" spans="64:64">
      <c r="BL25147" s="69"/>
    </row>
    <row r="25148" spans="64:64">
      <c r="BL25148" s="69"/>
    </row>
    <row r="25149" spans="64:64">
      <c r="BL25149" s="69"/>
    </row>
    <row r="25150" spans="64:64">
      <c r="BL25150" s="69"/>
    </row>
    <row r="25151" spans="64:64">
      <c r="BL25151" s="69"/>
    </row>
    <row r="25152" spans="64:64">
      <c r="BL25152" s="69"/>
    </row>
    <row r="25153" spans="64:64">
      <c r="BL25153" s="69"/>
    </row>
    <row r="25154" spans="64:64">
      <c r="BL25154" s="69"/>
    </row>
    <row r="25155" spans="64:64">
      <c r="BL25155" s="69"/>
    </row>
    <row r="25156" spans="64:64">
      <c r="BL25156" s="69"/>
    </row>
    <row r="25157" spans="64:64">
      <c r="BL25157" s="69"/>
    </row>
    <row r="25158" spans="64:64">
      <c r="BL25158" s="69"/>
    </row>
    <row r="25159" spans="64:64">
      <c r="BL25159" s="69"/>
    </row>
    <row r="25160" spans="64:64">
      <c r="BL25160" s="69"/>
    </row>
    <row r="25161" spans="64:64">
      <c r="BL25161" s="69"/>
    </row>
    <row r="25162" spans="64:64">
      <c r="BL25162" s="69"/>
    </row>
    <row r="25163" spans="64:64">
      <c r="BL25163" s="69"/>
    </row>
    <row r="25164" spans="64:64">
      <c r="BL25164" s="69"/>
    </row>
    <row r="25165" spans="64:64">
      <c r="BL25165" s="69"/>
    </row>
    <row r="25166" spans="64:64">
      <c r="BL25166" s="69"/>
    </row>
    <row r="25167" spans="64:64">
      <c r="BL25167" s="69"/>
    </row>
    <row r="25168" spans="64:64">
      <c r="BL25168" s="69"/>
    </row>
    <row r="25169" spans="64:64">
      <c r="BL25169" s="69"/>
    </row>
    <row r="25170" spans="64:64">
      <c r="BL25170" s="69"/>
    </row>
    <row r="25171" spans="64:64">
      <c r="BL25171" s="69"/>
    </row>
    <row r="25172" spans="64:64">
      <c r="BL25172" s="69"/>
    </row>
    <row r="25173" spans="64:64">
      <c r="BL25173" s="69"/>
    </row>
    <row r="25174" spans="64:64">
      <c r="BL25174" s="69"/>
    </row>
    <row r="25175" spans="64:64">
      <c r="BL25175" s="69"/>
    </row>
    <row r="25176" spans="64:64">
      <c r="BL25176" s="69"/>
    </row>
    <row r="25177" spans="64:64">
      <c r="BL25177" s="69"/>
    </row>
    <row r="25178" spans="64:64">
      <c r="BL25178" s="69"/>
    </row>
    <row r="25179" spans="64:64">
      <c r="BL25179" s="69"/>
    </row>
    <row r="25180" spans="64:64">
      <c r="BL25180" s="69"/>
    </row>
    <row r="25181" spans="64:64">
      <c r="BL25181" s="69"/>
    </row>
    <row r="25182" spans="64:64">
      <c r="BL25182" s="69"/>
    </row>
    <row r="25183" spans="64:64">
      <c r="BL25183" s="69"/>
    </row>
    <row r="25184" spans="64:64">
      <c r="BL25184" s="69"/>
    </row>
    <row r="25185" spans="64:64">
      <c r="BL25185" s="69"/>
    </row>
    <row r="25186" spans="64:64">
      <c r="BL25186" s="69"/>
    </row>
    <row r="25187" spans="64:64">
      <c r="BL25187" s="69"/>
    </row>
    <row r="25188" spans="64:64">
      <c r="BL25188" s="69"/>
    </row>
    <row r="25189" spans="64:64">
      <c r="BL25189" s="69"/>
    </row>
    <row r="25190" spans="64:64">
      <c r="BL25190" s="69"/>
    </row>
    <row r="25191" spans="64:64">
      <c r="BL25191" s="69"/>
    </row>
    <row r="25192" spans="64:64">
      <c r="BL25192" s="69"/>
    </row>
    <row r="25193" spans="64:64">
      <c r="BL25193" s="69"/>
    </row>
    <row r="25194" spans="64:64">
      <c r="BL25194" s="69"/>
    </row>
    <row r="25195" spans="64:64">
      <c r="BL25195" s="69"/>
    </row>
    <row r="25196" spans="64:64">
      <c r="BL25196" s="69"/>
    </row>
    <row r="25197" spans="64:64">
      <c r="BL25197" s="69"/>
    </row>
    <row r="25198" spans="64:64">
      <c r="BL25198" s="69"/>
    </row>
    <row r="25199" spans="64:64">
      <c r="BL25199" s="69"/>
    </row>
    <row r="25200" spans="64:64">
      <c r="BL25200" s="69"/>
    </row>
    <row r="25201" spans="64:64">
      <c r="BL25201" s="69"/>
    </row>
    <row r="25202" spans="64:64">
      <c r="BL25202" s="69"/>
    </row>
    <row r="25203" spans="64:64">
      <c r="BL25203" s="69"/>
    </row>
    <row r="25204" spans="64:64">
      <c r="BL25204" s="69"/>
    </row>
    <row r="25205" spans="64:64">
      <c r="BL25205" s="69"/>
    </row>
    <row r="25206" spans="64:64">
      <c r="BL25206" s="69"/>
    </row>
    <row r="25207" spans="64:64">
      <c r="BL25207" s="69"/>
    </row>
    <row r="25208" spans="64:64">
      <c r="BL25208" s="69"/>
    </row>
    <row r="25209" spans="64:64">
      <c r="BL25209" s="69"/>
    </row>
    <row r="25210" spans="64:64">
      <c r="BL25210" s="69"/>
    </row>
    <row r="25211" spans="64:64">
      <c r="BL25211" s="69"/>
    </row>
    <row r="25212" spans="64:64">
      <c r="BL25212" s="69"/>
    </row>
    <row r="25213" spans="64:64">
      <c r="BL25213" s="69"/>
    </row>
    <row r="25214" spans="64:64">
      <c r="BL25214" s="69"/>
    </row>
    <row r="25215" spans="64:64">
      <c r="BL25215" s="69"/>
    </row>
    <row r="25216" spans="64:64">
      <c r="BL25216" s="69"/>
    </row>
    <row r="25217" spans="64:64">
      <c r="BL25217" s="69"/>
    </row>
    <row r="25218" spans="64:64">
      <c r="BL25218" s="69"/>
    </row>
    <row r="25219" spans="64:64">
      <c r="BL25219" s="69"/>
    </row>
    <row r="25220" spans="64:64">
      <c r="BL25220" s="69"/>
    </row>
    <row r="25221" spans="64:64">
      <c r="BL25221" s="69"/>
    </row>
    <row r="25222" spans="64:64">
      <c r="BL25222" s="69"/>
    </row>
    <row r="25223" spans="64:64">
      <c r="BL25223" s="69"/>
    </row>
    <row r="25224" spans="64:64">
      <c r="BL25224" s="69"/>
    </row>
    <row r="25225" spans="64:64">
      <c r="BL25225" s="69"/>
    </row>
    <row r="25226" spans="64:64">
      <c r="BL25226" s="69"/>
    </row>
    <row r="25227" spans="64:64">
      <c r="BL25227" s="69"/>
    </row>
    <row r="25228" spans="64:64">
      <c r="BL25228" s="69"/>
    </row>
    <row r="25229" spans="64:64">
      <c r="BL25229" s="69"/>
    </row>
    <row r="25230" spans="64:64">
      <c r="BL25230" s="69"/>
    </row>
    <row r="25231" spans="64:64">
      <c r="BL25231" s="69"/>
    </row>
    <row r="25232" spans="64:64">
      <c r="BL25232" s="69"/>
    </row>
    <row r="25233" spans="64:64">
      <c r="BL25233" s="69"/>
    </row>
    <row r="25234" spans="64:64">
      <c r="BL25234" s="69"/>
    </row>
    <row r="25235" spans="64:64">
      <c r="BL25235" s="69"/>
    </row>
    <row r="25236" spans="64:64">
      <c r="BL25236" s="69"/>
    </row>
    <row r="25237" spans="64:64">
      <c r="BL25237" s="69"/>
    </row>
    <row r="25238" spans="64:64">
      <c r="BL25238" s="69"/>
    </row>
    <row r="25239" spans="64:64">
      <c r="BL25239" s="69"/>
    </row>
    <row r="25240" spans="64:64">
      <c r="BL25240" s="69"/>
    </row>
    <row r="25241" spans="64:64">
      <c r="BL25241" s="69"/>
    </row>
    <row r="25242" spans="64:64">
      <c r="BL25242" s="69"/>
    </row>
    <row r="25243" spans="64:64">
      <c r="BL25243" s="69"/>
    </row>
    <row r="25244" spans="64:64">
      <c r="BL25244" s="69"/>
    </row>
    <row r="25245" spans="64:64">
      <c r="BL25245" s="69"/>
    </row>
    <row r="25246" spans="64:64">
      <c r="BL25246" s="69"/>
    </row>
    <row r="25247" spans="64:64">
      <c r="BL25247" s="69"/>
    </row>
    <row r="25248" spans="64:64">
      <c r="BL25248" s="69"/>
    </row>
    <row r="25249" spans="64:64">
      <c r="BL25249" s="69"/>
    </row>
    <row r="25250" spans="64:64">
      <c r="BL25250" s="69"/>
    </row>
    <row r="25251" spans="64:64">
      <c r="BL25251" s="69"/>
    </row>
    <row r="25252" spans="64:64">
      <c r="BL25252" s="69"/>
    </row>
    <row r="25253" spans="64:64">
      <c r="BL25253" s="69"/>
    </row>
    <row r="25254" spans="64:64">
      <c r="BL25254" s="69"/>
    </row>
    <row r="25255" spans="64:64">
      <c r="BL25255" s="69"/>
    </row>
    <row r="25256" spans="64:64">
      <c r="BL25256" s="69"/>
    </row>
    <row r="25257" spans="64:64">
      <c r="BL25257" s="69"/>
    </row>
    <row r="25258" spans="64:64">
      <c r="BL25258" s="69"/>
    </row>
    <row r="25259" spans="64:64">
      <c r="BL25259" s="69"/>
    </row>
    <row r="25260" spans="64:64">
      <c r="BL25260" s="69"/>
    </row>
    <row r="25261" spans="64:64">
      <c r="BL25261" s="69"/>
    </row>
    <row r="25262" spans="64:64">
      <c r="BL25262" s="69"/>
    </row>
    <row r="25263" spans="64:64">
      <c r="BL25263" s="69"/>
    </row>
    <row r="25264" spans="64:64">
      <c r="BL25264" s="69"/>
    </row>
    <row r="25265" spans="64:64">
      <c r="BL25265" s="69"/>
    </row>
    <row r="25266" spans="64:64">
      <c r="BL25266" s="69"/>
    </row>
    <row r="25267" spans="64:64">
      <c r="BL25267" s="69"/>
    </row>
    <row r="25268" spans="64:64">
      <c r="BL25268" s="69"/>
    </row>
    <row r="25269" spans="64:64">
      <c r="BL25269" s="69"/>
    </row>
    <row r="25270" spans="64:64">
      <c r="BL25270" s="69"/>
    </row>
    <row r="25271" spans="64:64">
      <c r="BL25271" s="69"/>
    </row>
    <row r="25272" spans="64:64">
      <c r="BL25272" s="69"/>
    </row>
    <row r="25273" spans="64:64">
      <c r="BL25273" s="69"/>
    </row>
    <row r="25274" spans="64:64">
      <c r="BL25274" s="69"/>
    </row>
    <row r="25275" spans="64:64">
      <c r="BL25275" s="69"/>
    </row>
    <row r="25276" spans="64:64">
      <c r="BL25276" s="69"/>
    </row>
    <row r="25277" spans="64:64">
      <c r="BL25277" s="69"/>
    </row>
    <row r="25278" spans="64:64">
      <c r="BL25278" s="69"/>
    </row>
    <row r="25279" spans="64:64">
      <c r="BL25279" s="69"/>
    </row>
    <row r="25280" spans="64:64">
      <c r="BL25280" s="69"/>
    </row>
    <row r="25281" spans="64:64">
      <c r="BL25281" s="69"/>
    </row>
    <row r="25282" spans="64:64">
      <c r="BL25282" s="69"/>
    </row>
    <row r="25283" spans="64:64">
      <c r="BL25283" s="69"/>
    </row>
    <row r="25284" spans="64:64">
      <c r="BL25284" s="69"/>
    </row>
    <row r="25285" spans="64:64">
      <c r="BL25285" s="69"/>
    </row>
    <row r="25286" spans="64:64">
      <c r="BL25286" s="69"/>
    </row>
    <row r="25287" spans="64:64">
      <c r="BL25287" s="69"/>
    </row>
    <row r="25288" spans="64:64">
      <c r="BL25288" s="69"/>
    </row>
    <row r="25289" spans="64:64">
      <c r="BL25289" s="69"/>
    </row>
    <row r="25290" spans="64:64">
      <c r="BL25290" s="69"/>
    </row>
    <row r="25291" spans="64:64">
      <c r="BL25291" s="69"/>
    </row>
    <row r="25292" spans="64:64">
      <c r="BL25292" s="69"/>
    </row>
    <row r="25293" spans="64:64">
      <c r="BL25293" s="69"/>
    </row>
    <row r="25294" spans="64:64">
      <c r="BL25294" s="69"/>
    </row>
    <row r="25295" spans="64:64">
      <c r="BL25295" s="69"/>
    </row>
    <row r="25296" spans="64:64">
      <c r="BL25296" s="69"/>
    </row>
    <row r="25297" spans="64:64">
      <c r="BL25297" s="69"/>
    </row>
    <row r="25298" spans="64:64">
      <c r="BL25298" s="69"/>
    </row>
    <row r="25299" spans="64:64">
      <c r="BL25299" s="69"/>
    </row>
    <row r="25300" spans="64:64">
      <c r="BL25300" s="69"/>
    </row>
    <row r="25301" spans="64:64">
      <c r="BL25301" s="69"/>
    </row>
    <row r="25302" spans="64:64">
      <c r="BL25302" s="69"/>
    </row>
    <row r="25303" spans="64:64">
      <c r="BL25303" s="69"/>
    </row>
    <row r="25304" spans="64:64">
      <c r="BL25304" s="69"/>
    </row>
    <row r="25305" spans="64:64">
      <c r="BL25305" s="69"/>
    </row>
    <row r="25306" spans="64:64">
      <c r="BL25306" s="69"/>
    </row>
    <row r="25307" spans="64:64">
      <c r="BL25307" s="69"/>
    </row>
    <row r="25308" spans="64:64">
      <c r="BL25308" s="69"/>
    </row>
    <row r="25309" spans="64:64">
      <c r="BL25309" s="69"/>
    </row>
    <row r="25310" spans="64:64">
      <c r="BL25310" s="69"/>
    </row>
    <row r="25311" spans="64:64">
      <c r="BL25311" s="69"/>
    </row>
    <row r="25312" spans="64:64">
      <c r="BL25312" s="69"/>
    </row>
    <row r="25313" spans="64:64">
      <c r="BL25313" s="69"/>
    </row>
    <row r="25314" spans="64:64">
      <c r="BL25314" s="69"/>
    </row>
    <row r="25315" spans="64:64">
      <c r="BL25315" s="69"/>
    </row>
    <row r="25316" spans="64:64">
      <c r="BL25316" s="69"/>
    </row>
    <row r="25317" spans="64:64">
      <c r="BL25317" s="69"/>
    </row>
    <row r="25318" spans="64:64">
      <c r="BL25318" s="69"/>
    </row>
    <row r="25319" spans="64:64">
      <c r="BL25319" s="69"/>
    </row>
    <row r="25320" spans="64:64">
      <c r="BL25320" s="69"/>
    </row>
    <row r="25321" spans="64:64">
      <c r="BL25321" s="69"/>
    </row>
    <row r="25322" spans="64:64">
      <c r="BL25322" s="69"/>
    </row>
    <row r="25323" spans="64:64">
      <c r="BL25323" s="69"/>
    </row>
    <row r="25324" spans="64:64">
      <c r="BL25324" s="69"/>
    </row>
    <row r="25325" spans="64:64">
      <c r="BL25325" s="69"/>
    </row>
    <row r="25326" spans="64:64">
      <c r="BL25326" s="69"/>
    </row>
    <row r="25327" spans="64:64">
      <c r="BL25327" s="69"/>
    </row>
    <row r="25328" spans="64:64">
      <c r="BL25328" s="69"/>
    </row>
    <row r="25329" spans="64:64">
      <c r="BL25329" s="69"/>
    </row>
    <row r="25330" spans="64:64">
      <c r="BL25330" s="69"/>
    </row>
    <row r="25331" spans="64:64">
      <c r="BL25331" s="69"/>
    </row>
    <row r="25332" spans="64:64">
      <c r="BL25332" s="69"/>
    </row>
    <row r="25333" spans="64:64">
      <c r="BL25333" s="69"/>
    </row>
    <row r="25334" spans="64:64">
      <c r="BL25334" s="69"/>
    </row>
    <row r="25335" spans="64:64">
      <c r="BL25335" s="69"/>
    </row>
    <row r="25336" spans="64:64">
      <c r="BL25336" s="69"/>
    </row>
    <row r="25337" spans="64:64">
      <c r="BL25337" s="69"/>
    </row>
    <row r="25338" spans="64:64">
      <c r="BL25338" s="69"/>
    </row>
    <row r="25339" spans="64:64">
      <c r="BL25339" s="69"/>
    </row>
    <row r="25340" spans="64:64">
      <c r="BL25340" s="69"/>
    </row>
    <row r="25341" spans="64:64">
      <c r="BL25341" s="69"/>
    </row>
    <row r="25342" spans="64:64">
      <c r="BL25342" s="69"/>
    </row>
    <row r="25343" spans="64:64">
      <c r="BL25343" s="69"/>
    </row>
    <row r="25344" spans="64:64">
      <c r="BL25344" s="69"/>
    </row>
    <row r="25345" spans="64:64">
      <c r="BL25345" s="69"/>
    </row>
    <row r="25346" spans="64:64">
      <c r="BL25346" s="69"/>
    </row>
    <row r="25347" spans="64:64">
      <c r="BL25347" s="69"/>
    </row>
    <row r="25348" spans="64:64">
      <c r="BL25348" s="69"/>
    </row>
    <row r="25349" spans="64:64">
      <c r="BL25349" s="69"/>
    </row>
    <row r="25350" spans="64:64">
      <c r="BL25350" s="69"/>
    </row>
    <row r="25351" spans="64:64">
      <c r="BL25351" s="69"/>
    </row>
    <row r="25352" spans="64:64">
      <c r="BL25352" s="69"/>
    </row>
    <row r="25353" spans="64:64">
      <c r="BL25353" s="69"/>
    </row>
    <row r="25354" spans="64:64">
      <c r="BL25354" s="69"/>
    </row>
    <row r="25355" spans="64:64">
      <c r="BL25355" s="69"/>
    </row>
    <row r="25356" spans="64:64">
      <c r="BL25356" s="69"/>
    </row>
    <row r="25357" spans="64:64">
      <c r="BL25357" s="69"/>
    </row>
    <row r="25358" spans="64:64">
      <c r="BL25358" s="69"/>
    </row>
    <row r="25359" spans="64:64">
      <c r="BL25359" s="69"/>
    </row>
    <row r="25360" spans="64:64">
      <c r="BL25360" s="69"/>
    </row>
    <row r="25361" spans="64:64">
      <c r="BL25361" s="69"/>
    </row>
    <row r="25362" spans="64:64">
      <c r="BL25362" s="69"/>
    </row>
    <row r="25363" spans="64:64">
      <c r="BL25363" s="69"/>
    </row>
    <row r="25364" spans="64:64">
      <c r="BL25364" s="69"/>
    </row>
    <row r="25365" spans="64:64">
      <c r="BL25365" s="69"/>
    </row>
    <row r="25366" spans="64:64">
      <c r="BL25366" s="69"/>
    </row>
    <row r="25367" spans="64:64">
      <c r="BL25367" s="69"/>
    </row>
    <row r="25368" spans="64:64">
      <c r="BL25368" s="69"/>
    </row>
    <row r="25369" spans="64:64">
      <c r="BL25369" s="69"/>
    </row>
    <row r="25370" spans="64:64">
      <c r="BL25370" s="69"/>
    </row>
    <row r="25371" spans="64:64">
      <c r="BL25371" s="69"/>
    </row>
    <row r="25372" spans="64:64">
      <c r="BL25372" s="69"/>
    </row>
    <row r="25373" spans="64:64">
      <c r="BL25373" s="69"/>
    </row>
    <row r="25374" spans="64:64">
      <c r="BL25374" s="69"/>
    </row>
    <row r="25375" spans="64:64">
      <c r="BL25375" s="69"/>
    </row>
    <row r="25376" spans="64:64">
      <c r="BL25376" s="69"/>
    </row>
    <row r="25377" spans="64:64">
      <c r="BL25377" s="69"/>
    </row>
    <row r="25378" spans="64:64">
      <c r="BL25378" s="69"/>
    </row>
    <row r="25379" spans="64:64">
      <c r="BL25379" s="69"/>
    </row>
    <row r="25380" spans="64:64">
      <c r="BL25380" s="69"/>
    </row>
    <row r="25381" spans="64:64">
      <c r="BL25381" s="69"/>
    </row>
    <row r="25382" spans="64:64">
      <c r="BL25382" s="69"/>
    </row>
    <row r="25383" spans="64:64">
      <c r="BL25383" s="69"/>
    </row>
    <row r="25384" spans="64:64">
      <c r="BL25384" s="69"/>
    </row>
    <row r="25385" spans="64:64">
      <c r="BL25385" s="69"/>
    </row>
    <row r="25386" spans="64:64">
      <c r="BL25386" s="69"/>
    </row>
    <row r="25387" spans="64:64">
      <c r="BL25387" s="69"/>
    </row>
    <row r="25388" spans="64:64">
      <c r="BL25388" s="69"/>
    </row>
    <row r="25389" spans="64:64">
      <c r="BL25389" s="69"/>
    </row>
    <row r="25390" spans="64:64">
      <c r="BL25390" s="69"/>
    </row>
    <row r="25391" spans="64:64">
      <c r="BL25391" s="69"/>
    </row>
    <row r="25392" spans="64:64">
      <c r="BL25392" s="69"/>
    </row>
    <row r="25393" spans="64:64">
      <c r="BL25393" s="69"/>
    </row>
    <row r="25394" spans="64:64">
      <c r="BL25394" s="69"/>
    </row>
    <row r="25395" spans="64:64">
      <c r="BL25395" s="69"/>
    </row>
    <row r="25396" spans="64:64">
      <c r="BL25396" s="69"/>
    </row>
    <row r="25397" spans="64:64">
      <c r="BL25397" s="69"/>
    </row>
    <row r="25398" spans="64:64">
      <c r="BL25398" s="69"/>
    </row>
    <row r="25399" spans="64:64">
      <c r="BL25399" s="69"/>
    </row>
    <row r="25400" spans="64:64">
      <c r="BL25400" s="69"/>
    </row>
    <row r="25401" spans="64:64">
      <c r="BL25401" s="69"/>
    </row>
    <row r="25402" spans="64:64">
      <c r="BL25402" s="69"/>
    </row>
    <row r="25403" spans="64:64">
      <c r="BL25403" s="69"/>
    </row>
    <row r="25404" spans="64:64">
      <c r="BL25404" s="69"/>
    </row>
    <row r="25405" spans="64:64">
      <c r="BL25405" s="69"/>
    </row>
    <row r="25406" spans="64:64">
      <c r="BL25406" s="69"/>
    </row>
    <row r="25407" spans="64:64">
      <c r="BL25407" s="69"/>
    </row>
    <row r="25408" spans="64:64">
      <c r="BL25408" s="69"/>
    </row>
    <row r="25409" spans="64:64">
      <c r="BL25409" s="69"/>
    </row>
    <row r="25410" spans="64:64">
      <c r="BL25410" s="69"/>
    </row>
    <row r="25411" spans="64:64">
      <c r="BL25411" s="69"/>
    </row>
    <row r="25412" spans="64:64">
      <c r="BL25412" s="69"/>
    </row>
    <row r="25413" spans="64:64">
      <c r="BL25413" s="69"/>
    </row>
    <row r="25414" spans="64:64">
      <c r="BL25414" s="69"/>
    </row>
    <row r="25415" spans="64:64">
      <c r="BL25415" s="69"/>
    </row>
    <row r="25416" spans="64:64">
      <c r="BL25416" s="69"/>
    </row>
    <row r="25417" spans="64:64">
      <c r="BL25417" s="69"/>
    </row>
    <row r="25418" spans="64:64">
      <c r="BL25418" s="69"/>
    </row>
    <row r="25419" spans="64:64">
      <c r="BL25419" s="69"/>
    </row>
    <row r="25420" spans="64:64">
      <c r="BL25420" s="69"/>
    </row>
    <row r="25421" spans="64:64">
      <c r="BL25421" s="69"/>
    </row>
    <row r="25422" spans="64:64">
      <c r="BL25422" s="69"/>
    </row>
    <row r="25423" spans="64:64">
      <c r="BL25423" s="69"/>
    </row>
    <row r="25424" spans="64:64">
      <c r="BL25424" s="69"/>
    </row>
    <row r="25425" spans="64:64">
      <c r="BL25425" s="69"/>
    </row>
    <row r="25426" spans="64:64">
      <c r="BL25426" s="69"/>
    </row>
    <row r="25427" spans="64:64">
      <c r="BL25427" s="69"/>
    </row>
    <row r="25428" spans="64:64">
      <c r="BL25428" s="69"/>
    </row>
    <row r="25429" spans="64:64">
      <c r="BL25429" s="69"/>
    </row>
    <row r="25430" spans="64:64">
      <c r="BL25430" s="69"/>
    </row>
    <row r="25431" spans="64:64">
      <c r="BL25431" s="69"/>
    </row>
    <row r="25432" spans="64:64">
      <c r="BL25432" s="69"/>
    </row>
    <row r="25433" spans="64:64">
      <c r="BL25433" s="69"/>
    </row>
    <row r="25434" spans="64:64">
      <c r="BL25434" s="69"/>
    </row>
    <row r="25435" spans="64:64">
      <c r="BL25435" s="69"/>
    </row>
    <row r="25436" spans="64:64">
      <c r="BL25436" s="69"/>
    </row>
    <row r="25437" spans="64:64">
      <c r="BL25437" s="69"/>
    </row>
    <row r="25438" spans="64:64">
      <c r="BL25438" s="69"/>
    </row>
    <row r="25439" spans="64:64">
      <c r="BL25439" s="69"/>
    </row>
    <row r="25440" spans="64:64">
      <c r="BL25440" s="69"/>
    </row>
    <row r="25441" spans="64:64">
      <c r="BL25441" s="69"/>
    </row>
    <row r="25442" spans="64:64">
      <c r="BL25442" s="69"/>
    </row>
    <row r="25443" spans="64:64">
      <c r="BL25443" s="69"/>
    </row>
    <row r="25444" spans="64:64">
      <c r="BL25444" s="69"/>
    </row>
    <row r="25445" spans="64:64">
      <c r="BL25445" s="69"/>
    </row>
    <row r="25446" spans="64:64">
      <c r="BL25446" s="69"/>
    </row>
    <row r="25447" spans="64:64">
      <c r="BL25447" s="69"/>
    </row>
    <row r="25448" spans="64:64">
      <c r="BL25448" s="69"/>
    </row>
    <row r="25449" spans="64:64">
      <c r="BL25449" s="69"/>
    </row>
    <row r="25450" spans="64:64">
      <c r="BL25450" s="69"/>
    </row>
    <row r="25451" spans="64:64">
      <c r="BL25451" s="69"/>
    </row>
    <row r="25452" spans="64:64">
      <c r="BL25452" s="69"/>
    </row>
    <row r="25453" spans="64:64">
      <c r="BL25453" s="69"/>
    </row>
    <row r="25454" spans="64:64">
      <c r="BL25454" s="69"/>
    </row>
    <row r="25455" spans="64:64">
      <c r="BL25455" s="69"/>
    </row>
    <row r="25456" spans="64:64">
      <c r="BL25456" s="69"/>
    </row>
    <row r="25457" spans="64:64">
      <c r="BL25457" s="69"/>
    </row>
    <row r="25458" spans="64:64">
      <c r="BL25458" s="69"/>
    </row>
    <row r="25459" spans="64:64">
      <c r="BL25459" s="69"/>
    </row>
    <row r="25460" spans="64:64">
      <c r="BL25460" s="69"/>
    </row>
    <row r="25461" spans="64:64">
      <c r="BL25461" s="69"/>
    </row>
    <row r="25462" spans="64:64">
      <c r="BL25462" s="69"/>
    </row>
    <row r="25463" spans="64:64">
      <c r="BL25463" s="69"/>
    </row>
    <row r="25464" spans="64:64">
      <c r="BL25464" s="69"/>
    </row>
    <row r="25465" spans="64:64">
      <c r="BL25465" s="69"/>
    </row>
    <row r="25466" spans="64:64">
      <c r="BL25466" s="69"/>
    </row>
    <row r="25467" spans="64:64">
      <c r="BL25467" s="69"/>
    </row>
    <row r="25468" spans="64:64">
      <c r="BL25468" s="69"/>
    </row>
    <row r="25469" spans="64:64">
      <c r="BL25469" s="69"/>
    </row>
    <row r="25470" spans="64:64">
      <c r="BL25470" s="69"/>
    </row>
    <row r="25471" spans="64:64">
      <c r="BL25471" s="69"/>
    </row>
    <row r="25472" spans="64:64">
      <c r="BL25472" s="69"/>
    </row>
    <row r="25473" spans="64:64">
      <c r="BL25473" s="69"/>
    </row>
    <row r="25474" spans="64:64">
      <c r="BL25474" s="69"/>
    </row>
    <row r="25475" spans="64:64">
      <c r="BL25475" s="69"/>
    </row>
    <row r="25476" spans="64:64">
      <c r="BL25476" s="69"/>
    </row>
    <row r="25477" spans="64:64">
      <c r="BL25477" s="69"/>
    </row>
    <row r="25478" spans="64:64">
      <c r="BL25478" s="69"/>
    </row>
    <row r="25479" spans="64:64">
      <c r="BL25479" s="69"/>
    </row>
    <row r="25480" spans="64:64">
      <c r="BL25480" s="69"/>
    </row>
    <row r="25481" spans="64:64">
      <c r="BL25481" s="69"/>
    </row>
    <row r="25482" spans="64:64">
      <c r="BL25482" s="69"/>
    </row>
    <row r="25483" spans="64:64">
      <c r="BL25483" s="69"/>
    </row>
    <row r="25484" spans="64:64">
      <c r="BL25484" s="69"/>
    </row>
    <row r="25485" spans="64:64">
      <c r="BL25485" s="69"/>
    </row>
    <row r="25486" spans="64:64">
      <c r="BL25486" s="69"/>
    </row>
    <row r="25487" spans="64:64">
      <c r="BL25487" s="69"/>
    </row>
    <row r="25488" spans="64:64">
      <c r="BL25488" s="69"/>
    </row>
    <row r="25489" spans="64:64">
      <c r="BL25489" s="69"/>
    </row>
    <row r="25490" spans="64:64">
      <c r="BL25490" s="69"/>
    </row>
    <row r="25491" spans="64:64">
      <c r="BL25491" s="69"/>
    </row>
    <row r="25492" spans="64:64">
      <c r="BL25492" s="69"/>
    </row>
    <row r="25493" spans="64:64">
      <c r="BL25493" s="69"/>
    </row>
    <row r="25494" spans="64:64">
      <c r="BL25494" s="69"/>
    </row>
    <row r="25495" spans="64:64">
      <c r="BL25495" s="69"/>
    </row>
    <row r="25496" spans="64:64">
      <c r="BL25496" s="69"/>
    </row>
    <row r="25497" spans="64:64">
      <c r="BL25497" s="69"/>
    </row>
    <row r="25498" spans="64:64">
      <c r="BL25498" s="69"/>
    </row>
    <row r="25499" spans="64:64">
      <c r="BL25499" s="69"/>
    </row>
    <row r="25500" spans="64:64">
      <c r="BL25500" s="69"/>
    </row>
    <row r="25501" spans="64:64">
      <c r="BL25501" s="69"/>
    </row>
    <row r="25502" spans="64:64">
      <c r="BL25502" s="69"/>
    </row>
    <row r="25503" spans="64:64">
      <c r="BL25503" s="69"/>
    </row>
    <row r="25504" spans="64:64">
      <c r="BL25504" s="69"/>
    </row>
    <row r="25505" spans="64:64">
      <c r="BL25505" s="69"/>
    </row>
    <row r="25506" spans="64:64">
      <c r="BL25506" s="69"/>
    </row>
    <row r="25507" spans="64:64">
      <c r="BL25507" s="69"/>
    </row>
    <row r="25508" spans="64:64">
      <c r="BL25508" s="69"/>
    </row>
    <row r="25509" spans="64:64">
      <c r="BL25509" s="69"/>
    </row>
    <row r="25510" spans="64:64">
      <c r="BL25510" s="69"/>
    </row>
    <row r="25511" spans="64:64">
      <c r="BL25511" s="69"/>
    </row>
    <row r="25512" spans="64:64">
      <c r="BL25512" s="69"/>
    </row>
    <row r="25513" spans="64:64">
      <c r="BL25513" s="69"/>
    </row>
    <row r="25514" spans="64:64">
      <c r="BL25514" s="69"/>
    </row>
    <row r="25515" spans="64:64">
      <c r="BL25515" s="69"/>
    </row>
    <row r="25516" spans="64:64">
      <c r="BL25516" s="69"/>
    </row>
    <row r="25517" spans="64:64">
      <c r="BL25517" s="69"/>
    </row>
    <row r="25518" spans="64:64">
      <c r="BL25518" s="69"/>
    </row>
    <row r="25519" spans="64:64">
      <c r="BL25519" s="69"/>
    </row>
    <row r="25520" spans="64:64">
      <c r="BL25520" s="69"/>
    </row>
    <row r="25521" spans="64:64">
      <c r="BL25521" s="69"/>
    </row>
    <row r="25522" spans="64:64">
      <c r="BL25522" s="69"/>
    </row>
    <row r="25523" spans="64:64">
      <c r="BL25523" s="69"/>
    </row>
    <row r="25524" spans="64:64">
      <c r="BL25524" s="69"/>
    </row>
    <row r="25525" spans="64:64">
      <c r="BL25525" s="69"/>
    </row>
    <row r="25526" spans="64:64">
      <c r="BL25526" s="69"/>
    </row>
    <row r="25527" spans="64:64">
      <c r="BL25527" s="69"/>
    </row>
    <row r="25528" spans="64:64">
      <c r="BL25528" s="69"/>
    </row>
    <row r="25529" spans="64:64">
      <c r="BL25529" s="69"/>
    </row>
    <row r="25530" spans="64:64">
      <c r="BL25530" s="69"/>
    </row>
    <row r="25531" spans="64:64">
      <c r="BL25531" s="69"/>
    </row>
    <row r="25532" spans="64:64">
      <c r="BL25532" s="69"/>
    </row>
    <row r="25533" spans="64:64">
      <c r="BL25533" s="69"/>
    </row>
    <row r="25534" spans="64:64">
      <c r="BL25534" s="69"/>
    </row>
    <row r="25535" spans="64:64">
      <c r="BL25535" s="69"/>
    </row>
    <row r="25536" spans="64:64">
      <c r="BL25536" s="69"/>
    </row>
    <row r="25537" spans="64:64">
      <c r="BL25537" s="69"/>
    </row>
    <row r="25538" spans="64:64">
      <c r="BL25538" s="69"/>
    </row>
    <row r="25539" spans="64:64">
      <c r="BL25539" s="69"/>
    </row>
    <row r="25540" spans="64:64">
      <c r="BL25540" s="69"/>
    </row>
    <row r="25541" spans="64:64">
      <c r="BL25541" s="69"/>
    </row>
    <row r="25542" spans="64:64">
      <c r="BL25542" s="69"/>
    </row>
    <row r="25543" spans="64:64">
      <c r="BL25543" s="69"/>
    </row>
    <row r="25544" spans="64:64">
      <c r="BL25544" s="69"/>
    </row>
    <row r="25545" spans="64:64">
      <c r="BL25545" s="69"/>
    </row>
    <row r="25546" spans="64:64">
      <c r="BL25546" s="69"/>
    </row>
    <row r="25547" spans="64:64">
      <c r="BL25547" s="69"/>
    </row>
    <row r="25548" spans="64:64">
      <c r="BL25548" s="69"/>
    </row>
    <row r="25549" spans="64:64">
      <c r="BL25549" s="69"/>
    </row>
    <row r="25550" spans="64:64">
      <c r="BL25550" s="69"/>
    </row>
    <row r="25551" spans="64:64">
      <c r="BL25551" s="69"/>
    </row>
    <row r="25552" spans="64:64">
      <c r="BL25552" s="69"/>
    </row>
    <row r="25553" spans="64:64">
      <c r="BL25553" s="69"/>
    </row>
    <row r="25554" spans="64:64">
      <c r="BL25554" s="69"/>
    </row>
    <row r="25555" spans="64:64">
      <c r="BL25555" s="69"/>
    </row>
    <row r="25556" spans="64:64">
      <c r="BL25556" s="69"/>
    </row>
    <row r="25557" spans="64:64">
      <c r="BL25557" s="69"/>
    </row>
    <row r="25558" spans="64:64">
      <c r="BL25558" s="69"/>
    </row>
    <row r="25559" spans="64:64">
      <c r="BL25559" s="69"/>
    </row>
    <row r="25560" spans="64:64">
      <c r="BL25560" s="69"/>
    </row>
    <row r="25561" spans="64:64">
      <c r="BL25561" s="69"/>
    </row>
    <row r="25562" spans="64:64">
      <c r="BL25562" s="69"/>
    </row>
    <row r="25563" spans="64:64">
      <c r="BL25563" s="69"/>
    </row>
    <row r="25564" spans="64:64">
      <c r="BL25564" s="69"/>
    </row>
    <row r="25565" spans="64:64">
      <c r="BL25565" s="69"/>
    </row>
    <row r="25566" spans="64:64">
      <c r="BL25566" s="69"/>
    </row>
    <row r="25567" spans="64:64">
      <c r="BL25567" s="69"/>
    </row>
    <row r="25568" spans="64:64">
      <c r="BL25568" s="69"/>
    </row>
    <row r="25569" spans="64:64">
      <c r="BL25569" s="69"/>
    </row>
    <row r="25570" spans="64:64">
      <c r="BL25570" s="69"/>
    </row>
    <row r="25571" spans="64:64">
      <c r="BL25571" s="69"/>
    </row>
    <row r="25572" spans="64:64">
      <c r="BL25572" s="69"/>
    </row>
    <row r="25573" spans="64:64">
      <c r="BL25573" s="69"/>
    </row>
    <row r="25574" spans="64:64">
      <c r="BL25574" s="69"/>
    </row>
    <row r="25575" spans="64:64">
      <c r="BL25575" s="69"/>
    </row>
    <row r="25576" spans="64:64">
      <c r="BL25576" s="69"/>
    </row>
    <row r="25577" spans="64:64">
      <c r="BL25577" s="69"/>
    </row>
    <row r="25578" spans="64:64">
      <c r="BL25578" s="69"/>
    </row>
    <row r="25579" spans="64:64">
      <c r="BL25579" s="69"/>
    </row>
    <row r="25580" spans="64:64">
      <c r="BL25580" s="69"/>
    </row>
    <row r="25581" spans="64:64">
      <c r="BL25581" s="69"/>
    </row>
    <row r="25582" spans="64:64">
      <c r="BL25582" s="69"/>
    </row>
    <row r="25583" spans="64:64">
      <c r="BL25583" s="69"/>
    </row>
    <row r="25584" spans="64:64">
      <c r="BL25584" s="69"/>
    </row>
    <row r="25585" spans="64:64">
      <c r="BL25585" s="69"/>
    </row>
    <row r="25586" spans="64:64">
      <c r="BL25586" s="69"/>
    </row>
    <row r="25587" spans="64:64">
      <c r="BL25587" s="69"/>
    </row>
    <row r="25588" spans="64:64">
      <c r="BL25588" s="69"/>
    </row>
    <row r="25589" spans="64:64">
      <c r="BL25589" s="69"/>
    </row>
    <row r="25590" spans="64:64">
      <c r="BL25590" s="69"/>
    </row>
    <row r="25591" spans="64:64">
      <c r="BL25591" s="69"/>
    </row>
    <row r="25592" spans="64:64">
      <c r="BL25592" s="69"/>
    </row>
    <row r="25593" spans="64:64">
      <c r="BL25593" s="69"/>
    </row>
    <row r="25594" spans="64:64">
      <c r="BL25594" s="69"/>
    </row>
    <row r="25595" spans="64:64">
      <c r="BL25595" s="69"/>
    </row>
    <row r="25596" spans="64:64">
      <c r="BL25596" s="69"/>
    </row>
    <row r="25597" spans="64:64">
      <c r="BL25597" s="69"/>
    </row>
    <row r="25598" spans="64:64">
      <c r="BL25598" s="69"/>
    </row>
    <row r="25599" spans="64:64">
      <c r="BL25599" s="69"/>
    </row>
    <row r="25600" spans="64:64">
      <c r="BL25600" s="69"/>
    </row>
    <row r="25601" spans="64:64">
      <c r="BL25601" s="69"/>
    </row>
    <row r="25602" spans="64:64">
      <c r="BL25602" s="69"/>
    </row>
    <row r="25603" spans="64:64">
      <c r="BL25603" s="69"/>
    </row>
    <row r="25604" spans="64:64">
      <c r="BL25604" s="69"/>
    </row>
    <row r="25605" spans="64:64">
      <c r="BL25605" s="69"/>
    </row>
    <row r="25606" spans="64:64">
      <c r="BL25606" s="69"/>
    </row>
    <row r="25607" spans="64:64">
      <c r="BL25607" s="69"/>
    </row>
    <row r="25608" spans="64:64">
      <c r="BL25608" s="69"/>
    </row>
    <row r="25609" spans="64:64">
      <c r="BL25609" s="69"/>
    </row>
    <row r="25610" spans="64:64">
      <c r="BL25610" s="69"/>
    </row>
    <row r="25611" spans="64:64">
      <c r="BL25611" s="69"/>
    </row>
    <row r="25612" spans="64:64">
      <c r="BL25612" s="69"/>
    </row>
    <row r="25613" spans="64:64">
      <c r="BL25613" s="69"/>
    </row>
    <row r="25614" spans="64:64">
      <c r="BL25614" s="69"/>
    </row>
    <row r="25615" spans="64:64">
      <c r="BL25615" s="69"/>
    </row>
    <row r="25616" spans="64:64">
      <c r="BL25616" s="69"/>
    </row>
    <row r="25617" spans="64:64">
      <c r="BL25617" s="69"/>
    </row>
    <row r="25618" spans="64:64">
      <c r="BL25618" s="69"/>
    </row>
    <row r="25619" spans="64:64">
      <c r="BL25619" s="69"/>
    </row>
    <row r="25620" spans="64:64">
      <c r="BL25620" s="69"/>
    </row>
    <row r="25621" spans="64:64">
      <c r="BL25621" s="69"/>
    </row>
    <row r="25622" spans="64:64">
      <c r="BL25622" s="69"/>
    </row>
    <row r="25623" spans="64:64">
      <c r="BL25623" s="69"/>
    </row>
    <row r="25624" spans="64:64">
      <c r="BL25624" s="69"/>
    </row>
    <row r="25625" spans="64:64">
      <c r="BL25625" s="69"/>
    </row>
    <row r="25626" spans="64:64">
      <c r="BL25626" s="69"/>
    </row>
    <row r="25627" spans="64:64">
      <c r="BL25627" s="69"/>
    </row>
    <row r="25628" spans="64:64">
      <c r="BL25628" s="69"/>
    </row>
    <row r="25629" spans="64:64">
      <c r="BL25629" s="69"/>
    </row>
    <row r="25630" spans="64:64">
      <c r="BL25630" s="69"/>
    </row>
    <row r="25631" spans="64:64">
      <c r="BL25631" s="69"/>
    </row>
    <row r="25632" spans="64:64">
      <c r="BL25632" s="69"/>
    </row>
    <row r="25633" spans="64:64">
      <c r="BL25633" s="69"/>
    </row>
    <row r="25634" spans="64:64">
      <c r="BL25634" s="69"/>
    </row>
    <row r="25635" spans="64:64">
      <c r="BL25635" s="69"/>
    </row>
    <row r="25636" spans="64:64">
      <c r="BL25636" s="69"/>
    </row>
    <row r="25637" spans="64:64">
      <c r="BL25637" s="69"/>
    </row>
    <row r="25638" spans="64:64">
      <c r="BL25638" s="69"/>
    </row>
    <row r="25639" spans="64:64">
      <c r="BL25639" s="69"/>
    </row>
    <row r="25640" spans="64:64">
      <c r="BL25640" s="69"/>
    </row>
    <row r="25641" spans="64:64">
      <c r="BL25641" s="69"/>
    </row>
    <row r="25642" spans="64:64">
      <c r="BL25642" s="69"/>
    </row>
    <row r="25643" spans="64:64">
      <c r="BL25643" s="69"/>
    </row>
    <row r="25644" spans="64:64">
      <c r="BL25644" s="69"/>
    </row>
    <row r="25645" spans="64:64">
      <c r="BL25645" s="69"/>
    </row>
    <row r="25646" spans="64:64">
      <c r="BL25646" s="69"/>
    </row>
    <row r="25647" spans="64:64">
      <c r="BL25647" s="69"/>
    </row>
    <row r="25648" spans="64:64">
      <c r="BL25648" s="69"/>
    </row>
    <row r="25649" spans="64:64">
      <c r="BL25649" s="69"/>
    </row>
    <row r="25650" spans="64:64">
      <c r="BL25650" s="69"/>
    </row>
    <row r="25651" spans="64:64">
      <c r="BL25651" s="69"/>
    </row>
    <row r="25652" spans="64:64">
      <c r="BL25652" s="69"/>
    </row>
    <row r="25653" spans="64:64">
      <c r="BL25653" s="69"/>
    </row>
    <row r="25654" spans="64:64">
      <c r="BL25654" s="69"/>
    </row>
    <row r="25655" spans="64:64">
      <c r="BL25655" s="69"/>
    </row>
    <row r="25656" spans="64:64">
      <c r="BL25656" s="69"/>
    </row>
    <row r="25657" spans="64:64">
      <c r="BL25657" s="69"/>
    </row>
    <row r="25658" spans="64:64">
      <c r="BL25658" s="69"/>
    </row>
    <row r="25659" spans="64:64">
      <c r="BL25659" s="69"/>
    </row>
    <row r="25660" spans="64:64">
      <c r="BL25660" s="69"/>
    </row>
    <row r="25661" spans="64:64">
      <c r="BL25661" s="69"/>
    </row>
    <row r="25662" spans="64:64">
      <c r="BL25662" s="69"/>
    </row>
    <row r="25663" spans="64:64">
      <c r="BL25663" s="69"/>
    </row>
    <row r="25664" spans="64:64">
      <c r="BL25664" s="69"/>
    </row>
    <row r="25665" spans="64:64">
      <c r="BL25665" s="69"/>
    </row>
    <row r="25666" spans="64:64">
      <c r="BL25666" s="69"/>
    </row>
    <row r="25667" spans="64:64">
      <c r="BL25667" s="69"/>
    </row>
    <row r="25668" spans="64:64">
      <c r="BL25668" s="69"/>
    </row>
    <row r="25669" spans="64:64">
      <c r="BL25669" s="69"/>
    </row>
    <row r="25670" spans="64:64">
      <c r="BL25670" s="69"/>
    </row>
    <row r="25671" spans="64:64">
      <c r="BL25671" s="69"/>
    </row>
    <row r="25672" spans="64:64">
      <c r="BL25672" s="69"/>
    </row>
    <row r="25673" spans="64:64">
      <c r="BL25673" s="69"/>
    </row>
    <row r="25674" spans="64:64">
      <c r="BL25674" s="69"/>
    </row>
    <row r="25675" spans="64:64">
      <c r="BL25675" s="69"/>
    </row>
    <row r="25676" spans="64:64">
      <c r="BL25676" s="69"/>
    </row>
    <row r="25677" spans="64:64">
      <c r="BL25677" s="69"/>
    </row>
    <row r="25678" spans="64:64">
      <c r="BL25678" s="69"/>
    </row>
    <row r="25679" spans="64:64">
      <c r="BL25679" s="69"/>
    </row>
    <row r="25680" spans="64:64">
      <c r="BL25680" s="69"/>
    </row>
    <row r="25681" spans="64:64">
      <c r="BL25681" s="69"/>
    </row>
    <row r="25682" spans="64:64">
      <c r="BL25682" s="69"/>
    </row>
    <row r="25683" spans="64:64">
      <c r="BL25683" s="69"/>
    </row>
    <row r="25684" spans="64:64">
      <c r="BL25684" s="69"/>
    </row>
    <row r="25685" spans="64:64">
      <c r="BL25685" s="69"/>
    </row>
    <row r="25686" spans="64:64">
      <c r="BL25686" s="69"/>
    </row>
    <row r="25687" spans="64:64">
      <c r="BL25687" s="69"/>
    </row>
    <row r="25688" spans="64:64">
      <c r="BL25688" s="69"/>
    </row>
    <row r="25689" spans="64:64">
      <c r="BL25689" s="69"/>
    </row>
    <row r="25690" spans="64:64">
      <c r="BL25690" s="69"/>
    </row>
    <row r="25691" spans="64:64">
      <c r="BL25691" s="69"/>
    </row>
    <row r="25692" spans="64:64">
      <c r="BL25692" s="69"/>
    </row>
    <row r="25693" spans="64:64">
      <c r="BL25693" s="69"/>
    </row>
    <row r="25694" spans="64:64">
      <c r="BL25694" s="69"/>
    </row>
    <row r="25695" spans="64:64">
      <c r="BL25695" s="69"/>
    </row>
    <row r="25696" spans="64:64">
      <c r="BL25696" s="69"/>
    </row>
    <row r="25697" spans="64:64">
      <c r="BL25697" s="69"/>
    </row>
    <row r="25698" spans="64:64">
      <c r="BL25698" s="69"/>
    </row>
    <row r="25699" spans="64:64">
      <c r="BL25699" s="69"/>
    </row>
    <row r="25700" spans="64:64">
      <c r="BL25700" s="69"/>
    </row>
    <row r="25701" spans="64:64">
      <c r="BL25701" s="69"/>
    </row>
    <row r="25702" spans="64:64">
      <c r="BL25702" s="69"/>
    </row>
    <row r="25703" spans="64:64">
      <c r="BL25703" s="69"/>
    </row>
    <row r="25704" spans="64:64">
      <c r="BL25704" s="69"/>
    </row>
    <row r="25705" spans="64:64">
      <c r="BL25705" s="69"/>
    </row>
    <row r="25706" spans="64:64">
      <c r="BL25706" s="69"/>
    </row>
    <row r="25707" spans="64:64">
      <c r="BL25707" s="69"/>
    </row>
    <row r="25708" spans="64:64">
      <c r="BL25708" s="69"/>
    </row>
    <row r="25709" spans="64:64">
      <c r="BL25709" s="69"/>
    </row>
    <row r="25710" spans="64:64">
      <c r="BL25710" s="69"/>
    </row>
    <row r="25711" spans="64:64">
      <c r="BL25711" s="69"/>
    </row>
    <row r="25712" spans="64:64">
      <c r="BL25712" s="69"/>
    </row>
    <row r="25713" spans="64:64">
      <c r="BL25713" s="69"/>
    </row>
    <row r="25714" spans="64:64">
      <c r="BL25714" s="69"/>
    </row>
    <row r="25715" spans="64:64">
      <c r="BL25715" s="69"/>
    </row>
    <row r="25716" spans="64:64">
      <c r="BL25716" s="69"/>
    </row>
    <row r="25717" spans="64:64">
      <c r="BL25717" s="69"/>
    </row>
    <row r="25718" spans="64:64">
      <c r="BL25718" s="69"/>
    </row>
    <row r="25719" spans="64:64">
      <c r="BL25719" s="69"/>
    </row>
    <row r="25720" spans="64:64">
      <c r="BL25720" s="69"/>
    </row>
    <row r="25721" spans="64:64">
      <c r="BL25721" s="69"/>
    </row>
    <row r="25722" spans="64:64">
      <c r="BL25722" s="69"/>
    </row>
    <row r="25723" spans="64:64">
      <c r="BL25723" s="69"/>
    </row>
    <row r="25724" spans="64:64">
      <c r="BL25724" s="69"/>
    </row>
    <row r="25725" spans="64:64">
      <c r="BL25725" s="69"/>
    </row>
    <row r="25726" spans="64:64">
      <c r="BL25726" s="69"/>
    </row>
    <row r="25727" spans="64:64">
      <c r="BL25727" s="69"/>
    </row>
    <row r="25728" spans="64:64">
      <c r="BL25728" s="69"/>
    </row>
    <row r="25729" spans="64:64">
      <c r="BL25729" s="69"/>
    </row>
    <row r="25730" spans="64:64">
      <c r="BL25730" s="69"/>
    </row>
    <row r="25731" spans="64:64">
      <c r="BL25731" s="69"/>
    </row>
    <row r="25732" spans="64:64">
      <c r="BL25732" s="69"/>
    </row>
    <row r="25733" spans="64:64">
      <c r="BL25733" s="69"/>
    </row>
    <row r="25734" spans="64:64">
      <c r="BL25734" s="69"/>
    </row>
    <row r="25735" spans="64:64">
      <c r="BL25735" s="69"/>
    </row>
    <row r="25736" spans="64:64">
      <c r="BL25736" s="69"/>
    </row>
    <row r="25737" spans="64:64">
      <c r="BL25737" s="69"/>
    </row>
    <row r="25738" spans="64:64">
      <c r="BL25738" s="69"/>
    </row>
    <row r="25739" spans="64:64">
      <c r="BL25739" s="69"/>
    </row>
    <row r="25740" spans="64:64">
      <c r="BL25740" s="69"/>
    </row>
    <row r="25741" spans="64:64">
      <c r="BL25741" s="69"/>
    </row>
    <row r="25742" spans="64:64">
      <c r="BL25742" s="69"/>
    </row>
    <row r="25743" spans="64:64">
      <c r="BL25743" s="69"/>
    </row>
    <row r="25744" spans="64:64">
      <c r="BL25744" s="69"/>
    </row>
    <row r="25745" spans="64:64">
      <c r="BL25745" s="69"/>
    </row>
    <row r="25746" spans="64:64">
      <c r="BL25746" s="69"/>
    </row>
    <row r="25747" spans="64:64">
      <c r="BL25747" s="69"/>
    </row>
    <row r="25748" spans="64:64">
      <c r="BL25748" s="69"/>
    </row>
    <row r="25749" spans="64:64">
      <c r="BL25749" s="69"/>
    </row>
    <row r="25750" spans="64:64">
      <c r="BL25750" s="69"/>
    </row>
    <row r="25751" spans="64:64">
      <c r="BL25751" s="69"/>
    </row>
    <row r="25752" spans="64:64">
      <c r="BL25752" s="69"/>
    </row>
    <row r="25753" spans="64:64">
      <c r="BL25753" s="69"/>
    </row>
    <row r="25754" spans="64:64">
      <c r="BL25754" s="69"/>
    </row>
    <row r="25755" spans="64:64">
      <c r="BL25755" s="69"/>
    </row>
    <row r="25756" spans="64:64">
      <c r="BL25756" s="69"/>
    </row>
    <row r="25757" spans="64:64">
      <c r="BL25757" s="69"/>
    </row>
    <row r="25758" spans="64:64">
      <c r="BL25758" s="69"/>
    </row>
    <row r="25759" spans="64:64">
      <c r="BL25759" s="69"/>
    </row>
    <row r="25760" spans="64:64">
      <c r="BL25760" s="69"/>
    </row>
    <row r="25761" spans="64:64">
      <c r="BL25761" s="69"/>
    </row>
    <row r="25762" spans="64:64">
      <c r="BL25762" s="69"/>
    </row>
    <row r="25763" spans="64:64">
      <c r="BL25763" s="69"/>
    </row>
    <row r="25764" spans="64:64">
      <c r="BL25764" s="69"/>
    </row>
    <row r="25765" spans="64:64">
      <c r="BL25765" s="69"/>
    </row>
    <row r="25766" spans="64:64">
      <c r="BL25766" s="69"/>
    </row>
    <row r="25767" spans="64:64">
      <c r="BL25767" s="69"/>
    </row>
    <row r="25768" spans="64:64">
      <c r="BL25768" s="69"/>
    </row>
    <row r="25769" spans="64:64">
      <c r="BL25769" s="69"/>
    </row>
    <row r="25770" spans="64:64">
      <c r="BL25770" s="69"/>
    </row>
    <row r="25771" spans="64:64">
      <c r="BL25771" s="69"/>
    </row>
    <row r="25772" spans="64:64">
      <c r="BL25772" s="69"/>
    </row>
    <row r="25773" spans="64:64">
      <c r="BL25773" s="69"/>
    </row>
    <row r="25774" spans="64:64">
      <c r="BL25774" s="69"/>
    </row>
    <row r="25775" spans="64:64">
      <c r="BL25775" s="69"/>
    </row>
    <row r="25776" spans="64:64">
      <c r="BL25776" s="69"/>
    </row>
    <row r="25777" spans="64:64">
      <c r="BL25777" s="69"/>
    </row>
    <row r="25778" spans="64:64">
      <c r="BL25778" s="69"/>
    </row>
    <row r="25779" spans="64:64">
      <c r="BL25779" s="69"/>
    </row>
    <row r="25780" spans="64:64">
      <c r="BL25780" s="69"/>
    </row>
    <row r="25781" spans="64:64">
      <c r="BL25781" s="69"/>
    </row>
    <row r="25782" spans="64:64">
      <c r="BL25782" s="69"/>
    </row>
    <row r="25783" spans="64:64">
      <c r="BL25783" s="69"/>
    </row>
    <row r="25784" spans="64:64">
      <c r="BL25784" s="69"/>
    </row>
    <row r="25785" spans="64:64">
      <c r="BL25785" s="69"/>
    </row>
    <row r="25786" spans="64:64">
      <c r="BL25786" s="69"/>
    </row>
    <row r="25787" spans="64:64">
      <c r="BL25787" s="69"/>
    </row>
    <row r="25788" spans="64:64">
      <c r="BL25788" s="69"/>
    </row>
    <row r="25789" spans="64:64">
      <c r="BL25789" s="69"/>
    </row>
    <row r="25790" spans="64:64">
      <c r="BL25790" s="69"/>
    </row>
    <row r="25791" spans="64:64">
      <c r="BL25791" s="69"/>
    </row>
    <row r="25792" spans="64:64">
      <c r="BL25792" s="69"/>
    </row>
    <row r="25793" spans="64:64">
      <c r="BL25793" s="69"/>
    </row>
    <row r="25794" spans="64:64">
      <c r="BL25794" s="69"/>
    </row>
    <row r="25795" spans="64:64">
      <c r="BL25795" s="69"/>
    </row>
    <row r="25796" spans="64:64">
      <c r="BL25796" s="69"/>
    </row>
    <row r="25797" spans="64:64">
      <c r="BL25797" s="69"/>
    </row>
    <row r="25798" spans="64:64">
      <c r="BL25798" s="69"/>
    </row>
    <row r="25799" spans="64:64">
      <c r="BL25799" s="69"/>
    </row>
    <row r="25800" spans="64:64">
      <c r="BL25800" s="69"/>
    </row>
    <row r="25801" spans="64:64">
      <c r="BL25801" s="69"/>
    </row>
    <row r="25802" spans="64:64">
      <c r="BL25802" s="69"/>
    </row>
    <row r="25803" spans="64:64">
      <c r="BL25803" s="69"/>
    </row>
    <row r="25804" spans="64:64">
      <c r="BL25804" s="69"/>
    </row>
    <row r="25805" spans="64:64">
      <c r="BL25805" s="69"/>
    </row>
    <row r="25806" spans="64:64">
      <c r="BL25806" s="69"/>
    </row>
    <row r="25807" spans="64:64">
      <c r="BL25807" s="69"/>
    </row>
    <row r="25808" spans="64:64">
      <c r="BL25808" s="69"/>
    </row>
    <row r="25809" spans="64:64">
      <c r="BL25809" s="69"/>
    </row>
    <row r="25810" spans="64:64">
      <c r="BL25810" s="69"/>
    </row>
    <row r="25811" spans="64:64">
      <c r="BL25811" s="69"/>
    </row>
    <row r="25812" spans="64:64">
      <c r="BL25812" s="69"/>
    </row>
    <row r="25813" spans="64:64">
      <c r="BL25813" s="69"/>
    </row>
    <row r="25814" spans="64:64">
      <c r="BL25814" s="69"/>
    </row>
    <row r="25815" spans="64:64">
      <c r="BL25815" s="69"/>
    </row>
    <row r="25816" spans="64:64">
      <c r="BL25816" s="69"/>
    </row>
    <row r="25817" spans="64:64">
      <c r="BL25817" s="69"/>
    </row>
    <row r="25818" spans="64:64">
      <c r="BL25818" s="69"/>
    </row>
    <row r="25819" spans="64:64">
      <c r="BL25819" s="69"/>
    </row>
    <row r="25820" spans="64:64">
      <c r="BL25820" s="69"/>
    </row>
    <row r="25821" spans="64:64">
      <c r="BL25821" s="69"/>
    </row>
    <row r="25822" spans="64:64">
      <c r="BL25822" s="69"/>
    </row>
    <row r="25823" spans="64:64">
      <c r="BL25823" s="69"/>
    </row>
    <row r="25824" spans="64:64">
      <c r="BL25824" s="69"/>
    </row>
    <row r="25825" spans="64:64">
      <c r="BL25825" s="69"/>
    </row>
    <row r="25826" spans="64:64">
      <c r="BL25826" s="69"/>
    </row>
    <row r="25827" spans="64:64">
      <c r="BL25827" s="69"/>
    </row>
    <row r="25828" spans="64:64">
      <c r="BL25828" s="69"/>
    </row>
    <row r="25829" spans="64:64">
      <c r="BL25829" s="69"/>
    </row>
    <row r="25830" spans="64:64">
      <c r="BL25830" s="69"/>
    </row>
    <row r="25831" spans="64:64">
      <c r="BL25831" s="69"/>
    </row>
    <row r="25832" spans="64:64">
      <c r="BL25832" s="69"/>
    </row>
    <row r="25833" spans="64:64">
      <c r="BL25833" s="69"/>
    </row>
    <row r="25834" spans="64:64">
      <c r="BL25834" s="69"/>
    </row>
    <row r="25835" spans="64:64">
      <c r="BL25835" s="69"/>
    </row>
    <row r="25836" spans="64:64">
      <c r="BL25836" s="69"/>
    </row>
    <row r="25837" spans="64:64">
      <c r="BL25837" s="69"/>
    </row>
    <row r="25838" spans="64:64">
      <c r="BL25838" s="69"/>
    </row>
    <row r="25839" spans="64:64">
      <c r="BL25839" s="69"/>
    </row>
    <row r="25840" spans="64:64">
      <c r="BL25840" s="69"/>
    </row>
    <row r="25841" spans="64:64">
      <c r="BL25841" s="69"/>
    </row>
    <row r="25842" spans="64:64">
      <c r="BL25842" s="69"/>
    </row>
    <row r="25843" spans="64:64">
      <c r="BL25843" s="69"/>
    </row>
    <row r="25844" spans="64:64">
      <c r="BL25844" s="69"/>
    </row>
    <row r="25845" spans="64:64">
      <c r="BL25845" s="69"/>
    </row>
    <row r="25846" spans="64:64">
      <c r="BL25846" s="69"/>
    </row>
    <row r="25847" spans="64:64">
      <c r="BL25847" s="69"/>
    </row>
    <row r="25848" spans="64:64">
      <c r="BL25848" s="69"/>
    </row>
    <row r="25849" spans="64:64">
      <c r="BL25849" s="69"/>
    </row>
    <row r="25850" spans="64:64">
      <c r="BL25850" s="69"/>
    </row>
    <row r="25851" spans="64:64">
      <c r="BL25851" s="69"/>
    </row>
    <row r="25852" spans="64:64">
      <c r="BL25852" s="69"/>
    </row>
    <row r="25853" spans="64:64">
      <c r="BL25853" s="69"/>
    </row>
    <row r="25854" spans="64:64">
      <c r="BL25854" s="69"/>
    </row>
    <row r="25855" spans="64:64">
      <c r="BL25855" s="69"/>
    </row>
    <row r="25856" spans="64:64">
      <c r="BL25856" s="69"/>
    </row>
    <row r="25857" spans="64:64">
      <c r="BL25857" s="69"/>
    </row>
    <row r="25858" spans="64:64">
      <c r="BL25858" s="69"/>
    </row>
    <row r="25859" spans="64:64">
      <c r="BL25859" s="69"/>
    </row>
    <row r="25860" spans="64:64">
      <c r="BL25860" s="69"/>
    </row>
    <row r="25861" spans="64:64">
      <c r="BL25861" s="69"/>
    </row>
    <row r="25862" spans="64:64">
      <c r="BL25862" s="69"/>
    </row>
    <row r="25863" spans="64:64">
      <c r="BL25863" s="69"/>
    </row>
    <row r="25864" spans="64:64">
      <c r="BL25864" s="69"/>
    </row>
    <row r="25865" spans="64:64">
      <c r="BL25865" s="69"/>
    </row>
    <row r="25866" spans="64:64">
      <c r="BL25866" s="69"/>
    </row>
    <row r="25867" spans="64:64">
      <c r="BL25867" s="69"/>
    </row>
    <row r="25868" spans="64:64">
      <c r="BL25868" s="69"/>
    </row>
    <row r="25869" spans="64:64">
      <c r="BL25869" s="69"/>
    </row>
    <row r="25870" spans="64:64">
      <c r="BL25870" s="69"/>
    </row>
    <row r="25871" spans="64:64">
      <c r="BL25871" s="69"/>
    </row>
    <row r="25872" spans="64:64">
      <c r="BL25872" s="69"/>
    </row>
    <row r="25873" spans="64:64">
      <c r="BL25873" s="69"/>
    </row>
    <row r="25874" spans="64:64">
      <c r="BL25874" s="69"/>
    </row>
    <row r="25875" spans="64:64">
      <c r="BL25875" s="69"/>
    </row>
    <row r="25876" spans="64:64">
      <c r="BL25876" s="69"/>
    </row>
    <row r="25877" spans="64:64">
      <c r="BL25877" s="69"/>
    </row>
    <row r="25878" spans="64:64">
      <c r="BL25878" s="69"/>
    </row>
    <row r="25879" spans="64:64">
      <c r="BL25879" s="69"/>
    </row>
    <row r="25880" spans="64:64">
      <c r="BL25880" s="69"/>
    </row>
    <row r="25881" spans="64:64">
      <c r="BL25881" s="69"/>
    </row>
    <row r="25882" spans="64:64">
      <c r="BL25882" s="69"/>
    </row>
    <row r="25883" spans="64:64">
      <c r="BL25883" s="69"/>
    </row>
    <row r="25884" spans="64:64">
      <c r="BL25884" s="69"/>
    </row>
    <row r="25885" spans="64:64">
      <c r="BL25885" s="69"/>
    </row>
    <row r="25886" spans="64:64">
      <c r="BL25886" s="69"/>
    </row>
    <row r="25887" spans="64:64">
      <c r="BL25887" s="69"/>
    </row>
    <row r="25888" spans="64:64">
      <c r="BL25888" s="69"/>
    </row>
    <row r="25889" spans="64:64">
      <c r="BL25889" s="69"/>
    </row>
    <row r="25890" spans="64:64">
      <c r="BL25890" s="69"/>
    </row>
    <row r="25891" spans="64:64">
      <c r="BL25891" s="69"/>
    </row>
    <row r="25892" spans="64:64">
      <c r="BL25892" s="69"/>
    </row>
    <row r="25893" spans="64:64">
      <c r="BL25893" s="69"/>
    </row>
    <row r="25894" spans="64:64">
      <c r="BL25894" s="69"/>
    </row>
    <row r="25895" spans="64:64">
      <c r="BL25895" s="69"/>
    </row>
    <row r="25896" spans="64:64">
      <c r="BL25896" s="69"/>
    </row>
    <row r="25897" spans="64:64">
      <c r="BL25897" s="69"/>
    </row>
    <row r="25898" spans="64:64">
      <c r="BL25898" s="69"/>
    </row>
    <row r="25899" spans="64:64">
      <c r="BL25899" s="69"/>
    </row>
    <row r="25900" spans="64:64">
      <c r="BL25900" s="69"/>
    </row>
    <row r="25901" spans="64:64">
      <c r="BL25901" s="69"/>
    </row>
    <row r="25902" spans="64:64">
      <c r="BL25902" s="69"/>
    </row>
    <row r="25903" spans="64:64">
      <c r="BL25903" s="69"/>
    </row>
    <row r="25904" spans="64:64">
      <c r="BL25904" s="69"/>
    </row>
    <row r="25905" spans="64:64">
      <c r="BL25905" s="69"/>
    </row>
    <row r="25906" spans="64:64">
      <c r="BL25906" s="69"/>
    </row>
    <row r="25907" spans="64:64">
      <c r="BL25907" s="69"/>
    </row>
    <row r="25908" spans="64:64">
      <c r="BL25908" s="69"/>
    </row>
    <row r="25909" spans="64:64">
      <c r="BL25909" s="69"/>
    </row>
    <row r="25910" spans="64:64">
      <c r="BL25910" s="69"/>
    </row>
    <row r="25911" spans="64:64">
      <c r="BL25911" s="69"/>
    </row>
    <row r="25912" spans="64:64">
      <c r="BL25912" s="69"/>
    </row>
    <row r="25913" spans="64:64">
      <c r="BL25913" s="69"/>
    </row>
    <row r="25914" spans="64:64">
      <c r="BL25914" s="69"/>
    </row>
    <row r="25915" spans="64:64">
      <c r="BL25915" s="69"/>
    </row>
    <row r="25916" spans="64:64">
      <c r="BL25916" s="69"/>
    </row>
    <row r="25917" spans="64:64">
      <c r="BL25917" s="69"/>
    </row>
    <row r="25918" spans="64:64">
      <c r="BL25918" s="69"/>
    </row>
    <row r="25919" spans="64:64">
      <c r="BL25919" s="69"/>
    </row>
    <row r="25920" spans="64:64">
      <c r="BL25920" s="69"/>
    </row>
    <row r="25921" spans="64:64">
      <c r="BL25921" s="69"/>
    </row>
    <row r="25922" spans="64:64">
      <c r="BL25922" s="69"/>
    </row>
    <row r="25923" spans="64:64">
      <c r="BL25923" s="69"/>
    </row>
    <row r="25924" spans="64:64">
      <c r="BL25924" s="69"/>
    </row>
    <row r="25925" spans="64:64">
      <c r="BL25925" s="69"/>
    </row>
    <row r="25926" spans="64:64">
      <c r="BL25926" s="69"/>
    </row>
    <row r="25927" spans="64:64">
      <c r="BL25927" s="69"/>
    </row>
    <row r="25928" spans="64:64">
      <c r="BL25928" s="69"/>
    </row>
    <row r="25929" spans="64:64">
      <c r="BL25929" s="69"/>
    </row>
    <row r="25930" spans="64:64">
      <c r="BL25930" s="69"/>
    </row>
    <row r="25931" spans="64:64">
      <c r="BL25931" s="69"/>
    </row>
    <row r="25932" spans="64:64">
      <c r="BL25932" s="69"/>
    </row>
    <row r="25933" spans="64:64">
      <c r="BL25933" s="69"/>
    </row>
    <row r="25934" spans="64:64">
      <c r="BL25934" s="69"/>
    </row>
    <row r="25935" spans="64:64">
      <c r="BL25935" s="69"/>
    </row>
    <row r="25936" spans="64:64">
      <c r="BL25936" s="69"/>
    </row>
    <row r="25937" spans="64:64">
      <c r="BL25937" s="69"/>
    </row>
    <row r="25938" spans="64:64">
      <c r="BL25938" s="69"/>
    </row>
    <row r="25939" spans="64:64">
      <c r="BL25939" s="69"/>
    </row>
    <row r="25940" spans="64:64">
      <c r="BL25940" s="69"/>
    </row>
    <row r="25941" spans="64:64">
      <c r="BL25941" s="69"/>
    </row>
    <row r="25942" spans="64:64">
      <c r="BL25942" s="69"/>
    </row>
    <row r="25943" spans="64:64">
      <c r="BL25943" s="69"/>
    </row>
    <row r="25944" spans="64:64">
      <c r="BL25944" s="69"/>
    </row>
    <row r="25945" spans="64:64">
      <c r="BL25945" s="69"/>
    </row>
    <row r="25946" spans="64:64">
      <c r="BL25946" s="69"/>
    </row>
    <row r="25947" spans="64:64">
      <c r="BL25947" s="69"/>
    </row>
    <row r="25948" spans="64:64">
      <c r="BL25948" s="69"/>
    </row>
    <row r="25949" spans="64:64">
      <c r="BL25949" s="69"/>
    </row>
    <row r="25950" spans="64:64">
      <c r="BL25950" s="69"/>
    </row>
    <row r="25951" spans="64:64">
      <c r="BL25951" s="69"/>
    </row>
    <row r="25952" spans="64:64">
      <c r="BL25952" s="69"/>
    </row>
    <row r="25953" spans="64:64">
      <c r="BL25953" s="69"/>
    </row>
    <row r="25954" spans="64:64">
      <c r="BL25954" s="69"/>
    </row>
    <row r="25955" spans="64:64">
      <c r="BL25955" s="69"/>
    </row>
    <row r="25956" spans="64:64">
      <c r="BL25956" s="69"/>
    </row>
    <row r="25957" spans="64:64">
      <c r="BL25957" s="69"/>
    </row>
    <row r="25958" spans="64:64">
      <c r="BL25958" s="69"/>
    </row>
    <row r="25959" spans="64:64">
      <c r="BL25959" s="69"/>
    </row>
    <row r="25960" spans="64:64">
      <c r="BL25960" s="69"/>
    </row>
    <row r="25961" spans="64:64">
      <c r="BL25961" s="69"/>
    </row>
    <row r="25962" spans="64:64">
      <c r="BL25962" s="69"/>
    </row>
    <row r="25963" spans="64:64">
      <c r="BL25963" s="69"/>
    </row>
    <row r="25964" spans="64:64">
      <c r="BL25964" s="69"/>
    </row>
    <row r="25965" spans="64:64">
      <c r="BL25965" s="69"/>
    </row>
    <row r="25966" spans="64:64">
      <c r="BL25966" s="69"/>
    </row>
    <row r="25967" spans="64:64">
      <c r="BL25967" s="69"/>
    </row>
    <row r="25968" spans="64:64">
      <c r="BL25968" s="69"/>
    </row>
    <row r="25969" spans="64:64">
      <c r="BL25969" s="69"/>
    </row>
    <row r="25970" spans="64:64">
      <c r="BL25970" s="69"/>
    </row>
    <row r="25971" spans="64:64">
      <c r="BL25971" s="69"/>
    </row>
    <row r="25972" spans="64:64">
      <c r="BL25972" s="69"/>
    </row>
    <row r="25973" spans="64:64">
      <c r="BL25973" s="69"/>
    </row>
    <row r="25974" spans="64:64">
      <c r="BL25974" s="69"/>
    </row>
    <row r="25975" spans="64:64">
      <c r="BL25975" s="69"/>
    </row>
    <row r="25976" spans="64:64">
      <c r="BL25976" s="69"/>
    </row>
    <row r="25977" spans="64:64">
      <c r="BL25977" s="69"/>
    </row>
    <row r="25978" spans="64:64">
      <c r="BL25978" s="69"/>
    </row>
    <row r="25979" spans="64:64">
      <c r="BL25979" s="69"/>
    </row>
    <row r="25980" spans="64:64">
      <c r="BL25980" s="69"/>
    </row>
    <row r="25981" spans="64:64">
      <c r="BL25981" s="69"/>
    </row>
    <row r="25982" spans="64:64">
      <c r="BL25982" s="69"/>
    </row>
    <row r="25983" spans="64:64">
      <c r="BL25983" s="69"/>
    </row>
    <row r="25984" spans="64:64">
      <c r="BL25984" s="69"/>
    </row>
    <row r="25985" spans="64:64">
      <c r="BL25985" s="69"/>
    </row>
    <row r="25986" spans="64:64">
      <c r="BL25986" s="69"/>
    </row>
    <row r="25987" spans="64:64">
      <c r="BL25987" s="69"/>
    </row>
    <row r="25988" spans="64:64">
      <c r="BL25988" s="69"/>
    </row>
    <row r="25989" spans="64:64">
      <c r="BL25989" s="69"/>
    </row>
    <row r="25990" spans="64:64">
      <c r="BL25990" s="69"/>
    </row>
    <row r="25991" spans="64:64">
      <c r="BL25991" s="69"/>
    </row>
    <row r="25992" spans="64:64">
      <c r="BL25992" s="69"/>
    </row>
    <row r="25993" spans="64:64">
      <c r="BL25993" s="69"/>
    </row>
    <row r="25994" spans="64:64">
      <c r="BL25994" s="69"/>
    </row>
    <row r="25995" spans="64:64">
      <c r="BL25995" s="69"/>
    </row>
    <row r="25996" spans="64:64">
      <c r="BL25996" s="69"/>
    </row>
    <row r="25997" spans="64:64">
      <c r="BL25997" s="69"/>
    </row>
    <row r="25998" spans="64:64">
      <c r="BL25998" s="69"/>
    </row>
    <row r="25999" spans="64:64">
      <c r="BL25999" s="69"/>
    </row>
    <row r="26000" spans="64:64">
      <c r="BL26000" s="69"/>
    </row>
    <row r="26001" spans="64:64">
      <c r="BL26001" s="69"/>
    </row>
    <row r="26002" spans="64:64">
      <c r="BL26002" s="69"/>
    </row>
    <row r="26003" spans="64:64">
      <c r="BL26003" s="69"/>
    </row>
    <row r="26004" spans="64:64">
      <c r="BL26004" s="69"/>
    </row>
    <row r="26005" spans="64:64">
      <c r="BL26005" s="69"/>
    </row>
    <row r="26006" spans="64:64">
      <c r="BL26006" s="69"/>
    </row>
    <row r="26007" spans="64:64">
      <c r="BL26007" s="69"/>
    </row>
    <row r="26008" spans="64:64">
      <c r="BL26008" s="69"/>
    </row>
    <row r="26009" spans="64:64">
      <c r="BL26009" s="69"/>
    </row>
    <row r="26010" spans="64:64">
      <c r="BL26010" s="69"/>
    </row>
    <row r="26011" spans="64:64">
      <c r="BL26011" s="69"/>
    </row>
    <row r="26012" spans="64:64">
      <c r="BL26012" s="69"/>
    </row>
    <row r="26013" spans="64:64">
      <c r="BL26013" s="69"/>
    </row>
    <row r="26014" spans="64:64">
      <c r="BL26014" s="69"/>
    </row>
    <row r="26015" spans="64:64">
      <c r="BL26015" s="69"/>
    </row>
    <row r="26016" spans="64:64">
      <c r="BL26016" s="69"/>
    </row>
    <row r="26017" spans="64:64">
      <c r="BL26017" s="69"/>
    </row>
    <row r="26018" spans="64:64">
      <c r="BL26018" s="69"/>
    </row>
    <row r="26019" spans="64:64">
      <c r="BL26019" s="69"/>
    </row>
    <row r="26020" spans="64:64">
      <c r="BL26020" s="69"/>
    </row>
    <row r="26021" spans="64:64">
      <c r="BL26021" s="69"/>
    </row>
    <row r="26022" spans="64:64">
      <c r="BL26022" s="69"/>
    </row>
    <row r="26023" spans="64:64">
      <c r="BL26023" s="69"/>
    </row>
    <row r="26024" spans="64:64">
      <c r="BL26024" s="69"/>
    </row>
    <row r="26025" spans="64:64">
      <c r="BL26025" s="69"/>
    </row>
    <row r="26026" spans="64:64">
      <c r="BL26026" s="69"/>
    </row>
    <row r="26027" spans="64:64">
      <c r="BL26027" s="69"/>
    </row>
    <row r="26028" spans="64:64">
      <c r="BL26028" s="69"/>
    </row>
    <row r="26029" spans="64:64">
      <c r="BL26029" s="69"/>
    </row>
    <row r="26030" spans="64:64">
      <c r="BL26030" s="69"/>
    </row>
    <row r="26031" spans="64:64">
      <c r="BL26031" s="69"/>
    </row>
    <row r="26032" spans="64:64">
      <c r="BL26032" s="69"/>
    </row>
    <row r="26033" spans="64:64">
      <c r="BL26033" s="69"/>
    </row>
    <row r="26034" spans="64:64">
      <c r="BL26034" s="69"/>
    </row>
    <row r="26035" spans="64:64">
      <c r="BL26035" s="69"/>
    </row>
    <row r="26036" spans="64:64">
      <c r="BL26036" s="69"/>
    </row>
    <row r="26037" spans="64:64">
      <c r="BL26037" s="69"/>
    </row>
    <row r="26038" spans="64:64">
      <c r="BL26038" s="69"/>
    </row>
    <row r="26039" spans="64:64">
      <c r="BL26039" s="69"/>
    </row>
    <row r="26040" spans="64:64">
      <c r="BL26040" s="69"/>
    </row>
    <row r="26041" spans="64:64">
      <c r="BL26041" s="69"/>
    </row>
    <row r="26042" spans="64:64">
      <c r="BL26042" s="69"/>
    </row>
    <row r="26043" spans="64:64">
      <c r="BL26043" s="69"/>
    </row>
    <row r="26044" spans="64:64">
      <c r="BL26044" s="69"/>
    </row>
    <row r="26045" spans="64:64">
      <c r="BL26045" s="69"/>
    </row>
    <row r="26046" spans="64:64">
      <c r="BL26046" s="69"/>
    </row>
    <row r="26047" spans="64:64">
      <c r="BL26047" s="69"/>
    </row>
    <row r="26048" spans="64:64">
      <c r="BL26048" s="69"/>
    </row>
    <row r="26049" spans="64:64">
      <c r="BL26049" s="69"/>
    </row>
    <row r="26050" spans="64:64">
      <c r="BL26050" s="69"/>
    </row>
    <row r="26051" spans="64:64">
      <c r="BL26051" s="69"/>
    </row>
    <row r="26052" spans="64:64">
      <c r="BL26052" s="69"/>
    </row>
    <row r="26053" spans="64:64">
      <c r="BL26053" s="69"/>
    </row>
    <row r="26054" spans="64:64">
      <c r="BL26054" s="69"/>
    </row>
    <row r="26055" spans="64:64">
      <c r="BL26055" s="69"/>
    </row>
    <row r="26056" spans="64:64">
      <c r="BL26056" s="69"/>
    </row>
    <row r="26057" spans="64:64">
      <c r="BL26057" s="69"/>
    </row>
    <row r="26058" spans="64:64">
      <c r="BL26058" s="69"/>
    </row>
    <row r="26059" spans="64:64">
      <c r="BL26059" s="69"/>
    </row>
    <row r="26060" spans="64:64">
      <c r="BL26060" s="69"/>
    </row>
    <row r="26061" spans="64:64">
      <c r="BL26061" s="69"/>
    </row>
    <row r="26062" spans="64:64">
      <c r="BL26062" s="69"/>
    </row>
    <row r="26063" spans="64:64">
      <c r="BL26063" s="69"/>
    </row>
    <row r="26064" spans="64:64">
      <c r="BL26064" s="69"/>
    </row>
    <row r="26065" spans="64:64">
      <c r="BL26065" s="69"/>
    </row>
    <row r="26066" spans="64:64">
      <c r="BL26066" s="69"/>
    </row>
    <row r="26067" spans="64:64">
      <c r="BL26067" s="69"/>
    </row>
    <row r="26068" spans="64:64">
      <c r="BL26068" s="69"/>
    </row>
    <row r="26069" spans="64:64">
      <c r="BL26069" s="69"/>
    </row>
    <row r="26070" spans="64:64">
      <c r="BL26070" s="69"/>
    </row>
    <row r="26071" spans="64:64">
      <c r="BL26071" s="69"/>
    </row>
    <row r="26072" spans="64:64">
      <c r="BL26072" s="69"/>
    </row>
    <row r="26073" spans="64:64">
      <c r="BL26073" s="69"/>
    </row>
    <row r="26074" spans="64:64">
      <c r="BL26074" s="69"/>
    </row>
    <row r="26075" spans="64:64">
      <c r="BL26075" s="69"/>
    </row>
    <row r="26076" spans="64:64">
      <c r="BL26076" s="69"/>
    </row>
    <row r="26077" spans="64:64">
      <c r="BL26077" s="69"/>
    </row>
    <row r="26078" spans="64:64">
      <c r="BL26078" s="69"/>
    </row>
    <row r="26079" spans="64:64">
      <c r="BL26079" s="69"/>
    </row>
    <row r="26080" spans="64:64">
      <c r="BL26080" s="69"/>
    </row>
    <row r="26081" spans="64:64">
      <c r="BL26081" s="69"/>
    </row>
    <row r="26082" spans="64:64">
      <c r="BL26082" s="69"/>
    </row>
    <row r="26083" spans="64:64">
      <c r="BL26083" s="69"/>
    </row>
    <row r="26084" spans="64:64">
      <c r="BL26084" s="69"/>
    </row>
    <row r="26085" spans="64:64">
      <c r="BL26085" s="69"/>
    </row>
    <row r="26086" spans="64:64">
      <c r="BL26086" s="69"/>
    </row>
    <row r="26087" spans="64:64">
      <c r="BL26087" s="69"/>
    </row>
    <row r="26088" spans="64:64">
      <c r="BL26088" s="69"/>
    </row>
    <row r="26089" spans="64:64">
      <c r="BL26089" s="69"/>
    </row>
    <row r="26090" spans="64:64">
      <c r="BL26090" s="69"/>
    </row>
    <row r="26091" spans="64:64">
      <c r="BL26091" s="69"/>
    </row>
    <row r="26092" spans="64:64">
      <c r="BL26092" s="69"/>
    </row>
    <row r="26093" spans="64:64">
      <c r="BL26093" s="69"/>
    </row>
    <row r="26094" spans="64:64">
      <c r="BL26094" s="69"/>
    </row>
    <row r="26095" spans="64:64">
      <c r="BL26095" s="69"/>
    </row>
    <row r="26096" spans="64:64">
      <c r="BL26096" s="69"/>
    </row>
    <row r="26097" spans="64:64">
      <c r="BL26097" s="69"/>
    </row>
    <row r="26098" spans="64:64">
      <c r="BL26098" s="69"/>
    </row>
    <row r="26099" spans="64:64">
      <c r="BL26099" s="69"/>
    </row>
    <row r="26100" spans="64:64">
      <c r="BL26100" s="69"/>
    </row>
    <row r="26101" spans="64:64">
      <c r="BL26101" s="69"/>
    </row>
    <row r="26102" spans="64:64">
      <c r="BL26102" s="69"/>
    </row>
    <row r="26103" spans="64:64">
      <c r="BL26103" s="69"/>
    </row>
    <row r="26104" spans="64:64">
      <c r="BL26104" s="69"/>
    </row>
    <row r="26105" spans="64:64">
      <c r="BL26105" s="69"/>
    </row>
    <row r="26106" spans="64:64">
      <c r="BL26106" s="69"/>
    </row>
    <row r="26107" spans="64:64">
      <c r="BL26107" s="69"/>
    </row>
    <row r="26108" spans="64:64">
      <c r="BL26108" s="69"/>
    </row>
    <row r="26109" spans="64:64">
      <c r="BL26109" s="69"/>
    </row>
    <row r="26110" spans="64:64">
      <c r="BL26110" s="69"/>
    </row>
    <row r="26111" spans="64:64">
      <c r="BL26111" s="69"/>
    </row>
    <row r="26112" spans="64:64">
      <c r="BL26112" s="69"/>
    </row>
    <row r="26113" spans="64:64">
      <c r="BL26113" s="69"/>
    </row>
    <row r="26114" spans="64:64">
      <c r="BL26114" s="69"/>
    </row>
    <row r="26115" spans="64:64">
      <c r="BL26115" s="69"/>
    </row>
    <row r="26116" spans="64:64">
      <c r="BL26116" s="69"/>
    </row>
    <row r="26117" spans="64:64">
      <c r="BL26117" s="69"/>
    </row>
    <row r="26118" spans="64:64">
      <c r="BL26118" s="69"/>
    </row>
    <row r="26119" spans="64:64">
      <c r="BL26119" s="69"/>
    </row>
    <row r="26120" spans="64:64">
      <c r="BL26120" s="69"/>
    </row>
    <row r="26121" spans="64:64">
      <c r="BL26121" s="69"/>
    </row>
    <row r="26122" spans="64:64">
      <c r="BL26122" s="69"/>
    </row>
    <row r="26123" spans="64:64">
      <c r="BL26123" s="69"/>
    </row>
    <row r="26124" spans="64:64">
      <c r="BL26124" s="69"/>
    </row>
    <row r="26125" spans="64:64">
      <c r="BL26125" s="69"/>
    </row>
    <row r="26126" spans="64:64">
      <c r="BL26126" s="69"/>
    </row>
    <row r="26127" spans="64:64">
      <c r="BL26127" s="69"/>
    </row>
    <row r="26128" spans="64:64">
      <c r="BL26128" s="69"/>
    </row>
    <row r="26129" spans="64:64">
      <c r="BL26129" s="69"/>
    </row>
    <row r="26130" spans="64:64">
      <c r="BL26130" s="69"/>
    </row>
    <row r="26131" spans="64:64">
      <c r="BL26131" s="69"/>
    </row>
    <row r="26132" spans="64:64">
      <c r="BL26132" s="69"/>
    </row>
    <row r="26133" spans="64:64">
      <c r="BL26133" s="69"/>
    </row>
    <row r="26134" spans="64:64">
      <c r="BL26134" s="69"/>
    </row>
    <row r="26135" spans="64:64">
      <c r="BL26135" s="69"/>
    </row>
    <row r="26136" spans="64:64">
      <c r="BL26136" s="69"/>
    </row>
    <row r="26137" spans="64:64">
      <c r="BL26137" s="69"/>
    </row>
    <row r="26138" spans="64:64">
      <c r="BL26138" s="69"/>
    </row>
    <row r="26139" spans="64:64">
      <c r="BL26139" s="69"/>
    </row>
    <row r="26140" spans="64:64">
      <c r="BL26140" s="69"/>
    </row>
    <row r="26141" spans="64:64">
      <c r="BL26141" s="69"/>
    </row>
    <row r="26142" spans="64:64">
      <c r="BL26142" s="69"/>
    </row>
    <row r="26143" spans="64:64">
      <c r="BL26143" s="69"/>
    </row>
    <row r="26144" spans="64:64">
      <c r="BL26144" s="69"/>
    </row>
    <row r="26145" spans="64:64">
      <c r="BL26145" s="69"/>
    </row>
    <row r="26146" spans="64:64">
      <c r="BL26146" s="69"/>
    </row>
    <row r="26147" spans="64:64">
      <c r="BL26147" s="69"/>
    </row>
    <row r="26148" spans="64:64">
      <c r="BL26148" s="69"/>
    </row>
    <row r="26149" spans="64:64">
      <c r="BL26149" s="69"/>
    </row>
    <row r="26150" spans="64:64">
      <c r="BL26150" s="69"/>
    </row>
    <row r="26151" spans="64:64">
      <c r="BL26151" s="69"/>
    </row>
    <row r="26152" spans="64:64">
      <c r="BL26152" s="69"/>
    </row>
    <row r="26153" spans="64:64">
      <c r="BL26153" s="69"/>
    </row>
    <row r="26154" spans="64:64">
      <c r="BL26154" s="69"/>
    </row>
    <row r="26155" spans="64:64">
      <c r="BL26155" s="69"/>
    </row>
    <row r="26156" spans="64:64">
      <c r="BL26156" s="69"/>
    </row>
    <row r="26157" spans="64:64">
      <c r="BL26157" s="69"/>
    </row>
    <row r="26158" spans="64:64">
      <c r="BL26158" s="69"/>
    </row>
    <row r="26159" spans="64:64">
      <c r="BL26159" s="69"/>
    </row>
    <row r="26160" spans="64:64">
      <c r="BL26160" s="69"/>
    </row>
    <row r="26161" spans="64:64">
      <c r="BL26161" s="69"/>
    </row>
    <row r="26162" spans="64:64">
      <c r="BL26162" s="69"/>
    </row>
    <row r="26163" spans="64:64">
      <c r="BL26163" s="69"/>
    </row>
    <row r="26164" spans="64:64">
      <c r="BL26164" s="69"/>
    </row>
    <row r="26165" spans="64:64">
      <c r="BL26165" s="69"/>
    </row>
    <row r="26166" spans="64:64">
      <c r="BL26166" s="69"/>
    </row>
    <row r="26167" spans="64:64">
      <c r="BL26167" s="69"/>
    </row>
    <row r="26168" spans="64:64">
      <c r="BL26168" s="69"/>
    </row>
    <row r="26169" spans="64:64">
      <c r="BL26169" s="69"/>
    </row>
    <row r="26170" spans="64:64">
      <c r="BL26170" s="69"/>
    </row>
    <row r="26171" spans="64:64">
      <c r="BL26171" s="69"/>
    </row>
    <row r="26172" spans="64:64">
      <c r="BL26172" s="69"/>
    </row>
    <row r="26173" spans="64:64">
      <c r="BL26173" s="69"/>
    </row>
    <row r="26174" spans="64:64">
      <c r="BL26174" s="69"/>
    </row>
    <row r="26175" spans="64:64">
      <c r="BL26175" s="69"/>
    </row>
    <row r="26176" spans="64:64">
      <c r="BL26176" s="69"/>
    </row>
    <row r="26177" spans="64:64">
      <c r="BL26177" s="69"/>
    </row>
    <row r="26178" spans="64:64">
      <c r="BL26178" s="69"/>
    </row>
    <row r="26179" spans="64:64">
      <c r="BL26179" s="69"/>
    </row>
    <row r="26180" spans="64:64">
      <c r="BL26180" s="69"/>
    </row>
    <row r="26181" spans="64:64">
      <c r="BL26181" s="69"/>
    </row>
    <row r="26182" spans="64:64">
      <c r="BL26182" s="69"/>
    </row>
    <row r="26183" spans="64:64">
      <c r="BL26183" s="69"/>
    </row>
    <row r="26184" spans="64:64">
      <c r="BL26184" s="69"/>
    </row>
    <row r="26185" spans="64:64">
      <c r="BL26185" s="69"/>
    </row>
    <row r="26186" spans="64:64">
      <c r="BL26186" s="69"/>
    </row>
    <row r="26187" spans="64:64">
      <c r="BL26187" s="69"/>
    </row>
    <row r="26188" spans="64:64">
      <c r="BL26188" s="69"/>
    </row>
    <row r="26189" spans="64:64">
      <c r="BL26189" s="69"/>
    </row>
    <row r="26190" spans="64:64">
      <c r="BL26190" s="69"/>
    </row>
    <row r="26191" spans="64:64">
      <c r="BL26191" s="69"/>
    </row>
    <row r="26192" spans="64:64">
      <c r="BL26192" s="69"/>
    </row>
    <row r="26193" spans="64:64">
      <c r="BL26193" s="69"/>
    </row>
    <row r="26194" spans="64:64">
      <c r="BL26194" s="69"/>
    </row>
    <row r="26195" spans="64:64">
      <c r="BL26195" s="69"/>
    </row>
    <row r="26196" spans="64:64">
      <c r="BL26196" s="69"/>
    </row>
    <row r="26197" spans="64:64">
      <c r="BL26197" s="69"/>
    </row>
    <row r="26198" spans="64:64">
      <c r="BL26198" s="69"/>
    </row>
    <row r="26199" spans="64:64">
      <c r="BL26199" s="69"/>
    </row>
    <row r="26200" spans="64:64">
      <c r="BL26200" s="69"/>
    </row>
    <row r="26201" spans="64:64">
      <c r="BL26201" s="69"/>
    </row>
    <row r="26202" spans="64:64">
      <c r="BL26202" s="69"/>
    </row>
    <row r="26203" spans="64:64">
      <c r="BL26203" s="69"/>
    </row>
    <row r="26204" spans="64:64">
      <c r="BL26204" s="69"/>
    </row>
    <row r="26205" spans="64:64">
      <c r="BL26205" s="69"/>
    </row>
    <row r="26206" spans="64:64">
      <c r="BL26206" s="69"/>
    </row>
    <row r="26207" spans="64:64">
      <c r="BL26207" s="69"/>
    </row>
    <row r="26208" spans="64:64">
      <c r="BL26208" s="69"/>
    </row>
    <row r="26209" spans="64:64">
      <c r="BL26209" s="69"/>
    </row>
    <row r="26210" spans="64:64">
      <c r="BL26210" s="69"/>
    </row>
    <row r="26211" spans="64:64">
      <c r="BL26211" s="69"/>
    </row>
    <row r="26212" spans="64:64">
      <c r="BL26212" s="69"/>
    </row>
    <row r="26213" spans="64:64">
      <c r="BL26213" s="69"/>
    </row>
    <row r="26214" spans="64:64">
      <c r="BL26214" s="69"/>
    </row>
    <row r="26215" spans="64:64">
      <c r="BL26215" s="69"/>
    </row>
    <row r="26216" spans="64:64">
      <c r="BL26216" s="69"/>
    </row>
    <row r="26217" spans="64:64">
      <c r="BL26217" s="69"/>
    </row>
    <row r="26218" spans="64:64">
      <c r="BL26218" s="69"/>
    </row>
    <row r="26219" spans="64:64">
      <c r="BL26219" s="69"/>
    </row>
    <row r="26220" spans="64:64">
      <c r="BL26220" s="69"/>
    </row>
    <row r="26221" spans="64:64">
      <c r="BL26221" s="69"/>
    </row>
    <row r="26222" spans="64:64">
      <c r="BL26222" s="69"/>
    </row>
    <row r="26223" spans="64:64">
      <c r="BL26223" s="69"/>
    </row>
    <row r="26224" spans="64:64">
      <c r="BL26224" s="69"/>
    </row>
    <row r="26225" spans="64:64">
      <c r="BL26225" s="69"/>
    </row>
    <row r="26226" spans="64:64">
      <c r="BL26226" s="69"/>
    </row>
    <row r="26227" spans="64:64">
      <c r="BL26227" s="69"/>
    </row>
    <row r="26228" spans="64:64">
      <c r="BL26228" s="69"/>
    </row>
    <row r="26229" spans="64:64">
      <c r="BL26229" s="69"/>
    </row>
    <row r="26230" spans="64:64">
      <c r="BL26230" s="69"/>
    </row>
    <row r="26231" spans="64:64">
      <c r="BL26231" s="69"/>
    </row>
    <row r="26232" spans="64:64">
      <c r="BL26232" s="69"/>
    </row>
    <row r="26233" spans="64:64">
      <c r="BL26233" s="69"/>
    </row>
    <row r="26234" spans="64:64">
      <c r="BL26234" s="69"/>
    </row>
    <row r="26235" spans="64:64">
      <c r="BL26235" s="69"/>
    </row>
    <row r="26236" spans="64:64">
      <c r="BL26236" s="69"/>
    </row>
    <row r="26237" spans="64:64">
      <c r="BL26237" s="69"/>
    </row>
    <row r="26238" spans="64:64">
      <c r="BL26238" s="69"/>
    </row>
    <row r="26239" spans="64:64">
      <c r="BL26239" s="69"/>
    </row>
    <row r="26240" spans="64:64">
      <c r="BL26240" s="69"/>
    </row>
    <row r="26241" spans="64:64">
      <c r="BL26241" s="69"/>
    </row>
    <row r="26242" spans="64:64">
      <c r="BL26242" s="69"/>
    </row>
    <row r="26243" spans="64:64">
      <c r="BL26243" s="69"/>
    </row>
    <row r="26244" spans="64:64">
      <c r="BL26244" s="69"/>
    </row>
    <row r="26245" spans="64:64">
      <c r="BL26245" s="69"/>
    </row>
    <row r="26246" spans="64:64">
      <c r="BL26246" s="69"/>
    </row>
    <row r="26247" spans="64:64">
      <c r="BL26247" s="69"/>
    </row>
    <row r="26248" spans="64:64">
      <c r="BL26248" s="69"/>
    </row>
    <row r="26249" spans="64:64">
      <c r="BL26249" s="69"/>
    </row>
    <row r="26250" spans="64:64">
      <c r="BL26250" s="69"/>
    </row>
    <row r="26251" spans="64:64">
      <c r="BL26251" s="69"/>
    </row>
    <row r="26252" spans="64:64">
      <c r="BL26252" s="69"/>
    </row>
    <row r="26253" spans="64:64">
      <c r="BL26253" s="69"/>
    </row>
    <row r="26254" spans="64:64">
      <c r="BL26254" s="69"/>
    </row>
    <row r="26255" spans="64:64">
      <c r="BL26255" s="69"/>
    </row>
    <row r="26256" spans="64:64">
      <c r="BL26256" s="69"/>
    </row>
    <row r="26257" spans="64:64">
      <c r="BL26257" s="69"/>
    </row>
    <row r="26258" spans="64:64">
      <c r="BL26258" s="69"/>
    </row>
    <row r="26259" spans="64:64">
      <c r="BL26259" s="69"/>
    </row>
    <row r="26260" spans="64:64">
      <c r="BL26260" s="69"/>
    </row>
    <row r="26261" spans="64:64">
      <c r="BL26261" s="69"/>
    </row>
    <row r="26262" spans="64:64">
      <c r="BL26262" s="69"/>
    </row>
    <row r="26263" spans="64:64">
      <c r="BL26263" s="69"/>
    </row>
    <row r="26264" spans="64:64">
      <c r="BL26264" s="69"/>
    </row>
    <row r="26265" spans="64:64">
      <c r="BL26265" s="69"/>
    </row>
    <row r="26266" spans="64:64">
      <c r="BL26266" s="69"/>
    </row>
    <row r="26267" spans="64:64">
      <c r="BL26267" s="69"/>
    </row>
    <row r="26268" spans="64:64">
      <c r="BL26268" s="69"/>
    </row>
    <row r="26269" spans="64:64">
      <c r="BL26269" s="69"/>
    </row>
    <row r="26270" spans="64:64">
      <c r="BL26270" s="69"/>
    </row>
    <row r="26271" spans="64:64">
      <c r="BL26271" s="69"/>
    </row>
    <row r="26272" spans="64:64">
      <c r="BL26272" s="69"/>
    </row>
    <row r="26273" spans="64:64">
      <c r="BL26273" s="69"/>
    </row>
    <row r="26274" spans="64:64">
      <c r="BL26274" s="69"/>
    </row>
    <row r="26275" spans="64:64">
      <c r="BL26275" s="69"/>
    </row>
    <row r="26276" spans="64:64">
      <c r="BL26276" s="69"/>
    </row>
    <row r="26277" spans="64:64">
      <c r="BL26277" s="69"/>
    </row>
    <row r="26278" spans="64:64">
      <c r="BL26278" s="69"/>
    </row>
    <row r="26279" spans="64:64">
      <c r="BL26279" s="69"/>
    </row>
    <row r="26280" spans="64:64">
      <c r="BL26280" s="69"/>
    </row>
    <row r="26281" spans="64:64">
      <c r="BL26281" s="69"/>
    </row>
    <row r="26282" spans="64:64">
      <c r="BL26282" s="69"/>
    </row>
    <row r="26283" spans="64:64">
      <c r="BL26283" s="69"/>
    </row>
    <row r="26284" spans="64:64">
      <c r="BL26284" s="69"/>
    </row>
    <row r="26285" spans="64:64">
      <c r="BL26285" s="69"/>
    </row>
    <row r="26286" spans="64:64">
      <c r="BL26286" s="69"/>
    </row>
    <row r="26287" spans="64:64">
      <c r="BL26287" s="69"/>
    </row>
    <row r="26288" spans="64:64">
      <c r="BL26288" s="69"/>
    </row>
    <row r="26289" spans="64:64">
      <c r="BL26289" s="69"/>
    </row>
    <row r="26290" spans="64:64">
      <c r="BL26290" s="69"/>
    </row>
    <row r="26291" spans="64:64">
      <c r="BL26291" s="69"/>
    </row>
    <row r="26292" spans="64:64">
      <c r="BL26292" s="69"/>
    </row>
    <row r="26293" spans="64:64">
      <c r="BL26293" s="69"/>
    </row>
    <row r="26294" spans="64:64">
      <c r="BL26294" s="69"/>
    </row>
    <row r="26295" spans="64:64">
      <c r="BL26295" s="69"/>
    </row>
    <row r="26296" spans="64:64">
      <c r="BL26296" s="69"/>
    </row>
    <row r="26297" spans="64:64">
      <c r="BL26297" s="69"/>
    </row>
    <row r="26298" spans="64:64">
      <c r="BL26298" s="69"/>
    </row>
    <row r="26299" spans="64:64">
      <c r="BL26299" s="69"/>
    </row>
    <row r="26300" spans="64:64">
      <c r="BL26300" s="69"/>
    </row>
    <row r="26301" spans="64:64">
      <c r="BL26301" s="69"/>
    </row>
    <row r="26302" spans="64:64">
      <c r="BL26302" s="69"/>
    </row>
    <row r="26303" spans="64:64">
      <c r="BL26303" s="69"/>
    </row>
    <row r="26304" spans="64:64">
      <c r="BL26304" s="69"/>
    </row>
    <row r="26305" spans="64:64">
      <c r="BL26305" s="69"/>
    </row>
    <row r="26306" spans="64:64">
      <c r="BL26306" s="69"/>
    </row>
    <row r="26307" spans="64:64">
      <c r="BL26307" s="69"/>
    </row>
    <row r="26308" spans="64:64">
      <c r="BL26308" s="69"/>
    </row>
    <row r="26309" spans="64:64">
      <c r="BL26309" s="69"/>
    </row>
    <row r="26310" spans="64:64">
      <c r="BL26310" s="69"/>
    </row>
    <row r="26311" spans="64:64">
      <c r="BL26311" s="69"/>
    </row>
    <row r="26312" spans="64:64">
      <c r="BL26312" s="69"/>
    </row>
    <row r="26313" spans="64:64">
      <c r="BL26313" s="69"/>
    </row>
    <row r="26314" spans="64:64">
      <c r="BL26314" s="69"/>
    </row>
    <row r="26315" spans="64:64">
      <c r="BL26315" s="69"/>
    </row>
    <row r="26316" spans="64:64">
      <c r="BL26316" s="69"/>
    </row>
    <row r="26317" spans="64:64">
      <c r="BL26317" s="69"/>
    </row>
    <row r="26318" spans="64:64">
      <c r="BL26318" s="69"/>
    </row>
    <row r="26319" spans="64:64">
      <c r="BL26319" s="69"/>
    </row>
    <row r="26320" spans="64:64">
      <c r="BL26320" s="69"/>
    </row>
    <row r="26321" spans="64:64">
      <c r="BL26321" s="69"/>
    </row>
    <row r="26322" spans="64:64">
      <c r="BL26322" s="69"/>
    </row>
    <row r="26323" spans="64:64">
      <c r="BL26323" s="69"/>
    </row>
    <row r="26324" spans="64:64">
      <c r="BL26324" s="69"/>
    </row>
    <row r="26325" spans="64:64">
      <c r="BL26325" s="69"/>
    </row>
    <row r="26326" spans="64:64">
      <c r="BL26326" s="69"/>
    </row>
    <row r="26327" spans="64:64">
      <c r="BL26327" s="69"/>
    </row>
    <row r="26328" spans="64:64">
      <c r="BL26328" s="69"/>
    </row>
    <row r="26329" spans="64:64">
      <c r="BL26329" s="69"/>
    </row>
    <row r="26330" spans="64:64">
      <c r="BL26330" s="69"/>
    </row>
    <row r="26331" spans="64:64">
      <c r="BL26331" s="69"/>
    </row>
    <row r="26332" spans="64:64">
      <c r="BL26332" s="69"/>
    </row>
    <row r="26333" spans="64:64">
      <c r="BL26333" s="69"/>
    </row>
    <row r="26334" spans="64:64">
      <c r="BL26334" s="69"/>
    </row>
    <row r="26335" spans="64:64">
      <c r="BL26335" s="69"/>
    </row>
    <row r="26336" spans="64:64">
      <c r="BL26336" s="69"/>
    </row>
    <row r="26337" spans="64:64">
      <c r="BL26337" s="69"/>
    </row>
    <row r="26338" spans="64:64">
      <c r="BL26338" s="69"/>
    </row>
    <row r="26339" spans="64:64">
      <c r="BL26339" s="69"/>
    </row>
    <row r="26340" spans="64:64">
      <c r="BL26340" s="69"/>
    </row>
    <row r="26341" spans="64:64">
      <c r="BL26341" s="69"/>
    </row>
    <row r="26342" spans="64:64">
      <c r="BL26342" s="69"/>
    </row>
    <row r="26343" spans="64:64">
      <c r="BL26343" s="69"/>
    </row>
    <row r="26344" spans="64:64">
      <c r="BL26344" s="69"/>
    </row>
    <row r="26345" spans="64:64">
      <c r="BL26345" s="69"/>
    </row>
    <row r="26346" spans="64:64">
      <c r="BL26346" s="69"/>
    </row>
    <row r="26347" spans="64:64">
      <c r="BL26347" s="69"/>
    </row>
    <row r="26348" spans="64:64">
      <c r="BL26348" s="69"/>
    </row>
    <row r="26349" spans="64:64">
      <c r="BL26349" s="69"/>
    </row>
    <row r="26350" spans="64:64">
      <c r="BL26350" s="69"/>
    </row>
    <row r="26351" spans="64:64">
      <c r="BL26351" s="69"/>
    </row>
    <row r="26352" spans="64:64">
      <c r="BL26352" s="69"/>
    </row>
    <row r="26353" spans="64:64">
      <c r="BL26353" s="69"/>
    </row>
    <row r="26354" spans="64:64">
      <c r="BL26354" s="69"/>
    </row>
    <row r="26355" spans="64:64">
      <c r="BL26355" s="69"/>
    </row>
    <row r="26356" spans="64:64">
      <c r="BL26356" s="69"/>
    </row>
    <row r="26357" spans="64:64">
      <c r="BL26357" s="69"/>
    </row>
    <row r="26358" spans="64:64">
      <c r="BL26358" s="69"/>
    </row>
    <row r="26359" spans="64:64">
      <c r="BL26359" s="69"/>
    </row>
    <row r="26360" spans="64:64">
      <c r="BL26360" s="69"/>
    </row>
    <row r="26361" spans="64:64">
      <c r="BL26361" s="69"/>
    </row>
    <row r="26362" spans="64:64">
      <c r="BL26362" s="69"/>
    </row>
    <row r="26363" spans="64:64">
      <c r="BL26363" s="69"/>
    </row>
    <row r="26364" spans="64:64">
      <c r="BL26364" s="69"/>
    </row>
    <row r="26365" spans="64:64">
      <c r="BL26365" s="69"/>
    </row>
    <row r="26366" spans="64:64">
      <c r="BL26366" s="69"/>
    </row>
    <row r="26367" spans="64:64">
      <c r="BL26367" s="69"/>
    </row>
    <row r="26368" spans="64:64">
      <c r="BL26368" s="69"/>
    </row>
    <row r="26369" spans="64:64">
      <c r="BL26369" s="69"/>
    </row>
    <row r="26370" spans="64:64">
      <c r="BL26370" s="69"/>
    </row>
    <row r="26371" spans="64:64">
      <c r="BL26371" s="69"/>
    </row>
    <row r="26372" spans="64:64">
      <c r="BL26372" s="69"/>
    </row>
    <row r="26373" spans="64:64">
      <c r="BL26373" s="69"/>
    </row>
    <row r="26374" spans="64:64">
      <c r="BL26374" s="69"/>
    </row>
    <row r="26375" spans="64:64">
      <c r="BL26375" s="69"/>
    </row>
    <row r="26376" spans="64:64">
      <c r="BL26376" s="69"/>
    </row>
    <row r="26377" spans="64:64">
      <c r="BL26377" s="69"/>
    </row>
    <row r="26378" spans="64:64">
      <c r="BL26378" s="69"/>
    </row>
    <row r="26379" spans="64:64">
      <c r="BL26379" s="69"/>
    </row>
    <row r="26380" spans="64:64">
      <c r="BL26380" s="69"/>
    </row>
    <row r="26381" spans="64:64">
      <c r="BL26381" s="69"/>
    </row>
    <row r="26382" spans="64:64">
      <c r="BL26382" s="69"/>
    </row>
    <row r="26383" spans="64:64">
      <c r="BL26383" s="69"/>
    </row>
    <row r="26384" spans="64:64">
      <c r="BL26384" s="69"/>
    </row>
    <row r="26385" spans="64:64">
      <c r="BL26385" s="69"/>
    </row>
    <row r="26386" spans="64:64">
      <c r="BL26386" s="69"/>
    </row>
    <row r="26387" spans="64:64">
      <c r="BL26387" s="69"/>
    </row>
    <row r="26388" spans="64:64">
      <c r="BL26388" s="69"/>
    </row>
    <row r="26389" spans="64:64">
      <c r="BL26389" s="69"/>
    </row>
    <row r="26390" spans="64:64">
      <c r="BL26390" s="69"/>
    </row>
    <row r="26391" spans="64:64">
      <c r="BL26391" s="69"/>
    </row>
    <row r="26392" spans="64:64">
      <c r="BL26392" s="69"/>
    </row>
    <row r="26393" spans="64:64">
      <c r="BL26393" s="69"/>
    </row>
    <row r="26394" spans="64:64">
      <c r="BL26394" s="69"/>
    </row>
    <row r="26395" spans="64:64">
      <c r="BL26395" s="69"/>
    </row>
    <row r="26396" spans="64:64">
      <c r="BL26396" s="69"/>
    </row>
    <row r="26397" spans="64:64">
      <c r="BL26397" s="69"/>
    </row>
    <row r="26398" spans="64:64">
      <c r="BL26398" s="69"/>
    </row>
    <row r="26399" spans="64:64">
      <c r="BL26399" s="69"/>
    </row>
    <row r="26400" spans="64:64">
      <c r="BL26400" s="69"/>
    </row>
    <row r="26401" spans="64:64">
      <c r="BL26401" s="69"/>
    </row>
    <row r="26402" spans="64:64">
      <c r="BL26402" s="69"/>
    </row>
    <row r="26403" spans="64:64">
      <c r="BL26403" s="69"/>
    </row>
    <row r="26404" spans="64:64">
      <c r="BL26404" s="69"/>
    </row>
    <row r="26405" spans="64:64">
      <c r="BL26405" s="69"/>
    </row>
    <row r="26406" spans="64:64">
      <c r="BL26406" s="69"/>
    </row>
    <row r="26407" spans="64:64">
      <c r="BL26407" s="69"/>
    </row>
    <row r="26408" spans="64:64">
      <c r="BL26408" s="69"/>
    </row>
    <row r="26409" spans="64:64">
      <c r="BL26409" s="69"/>
    </row>
    <row r="26410" spans="64:64">
      <c r="BL26410" s="69"/>
    </row>
    <row r="26411" spans="64:64">
      <c r="BL26411" s="69"/>
    </row>
    <row r="26412" spans="64:64">
      <c r="BL26412" s="69"/>
    </row>
    <row r="26413" spans="64:64">
      <c r="BL26413" s="69"/>
    </row>
    <row r="26414" spans="64:64">
      <c r="BL26414" s="69"/>
    </row>
    <row r="26415" spans="64:64">
      <c r="BL26415" s="69"/>
    </row>
    <row r="26416" spans="64:64">
      <c r="BL26416" s="69"/>
    </row>
    <row r="26417" spans="64:64">
      <c r="BL26417" s="69"/>
    </row>
    <row r="26418" spans="64:64">
      <c r="BL26418" s="69"/>
    </row>
    <row r="26419" spans="64:64">
      <c r="BL26419" s="69"/>
    </row>
    <row r="26420" spans="64:64">
      <c r="BL26420" s="69"/>
    </row>
    <row r="26421" spans="64:64">
      <c r="BL26421" s="69"/>
    </row>
    <row r="26422" spans="64:64">
      <c r="BL26422" s="69"/>
    </row>
    <row r="26423" spans="64:64">
      <c r="BL26423" s="69"/>
    </row>
    <row r="26424" spans="64:64">
      <c r="BL26424" s="69"/>
    </row>
    <row r="26425" spans="64:64">
      <c r="BL26425" s="69"/>
    </row>
    <row r="26426" spans="64:64">
      <c r="BL26426" s="69"/>
    </row>
    <row r="26427" spans="64:64">
      <c r="BL26427" s="69"/>
    </row>
    <row r="26428" spans="64:64">
      <c r="BL26428" s="69"/>
    </row>
    <row r="26429" spans="64:64">
      <c r="BL26429" s="69"/>
    </row>
    <row r="26430" spans="64:64">
      <c r="BL26430" s="69"/>
    </row>
    <row r="26431" spans="64:64">
      <c r="BL26431" s="69"/>
    </row>
    <row r="26432" spans="64:64">
      <c r="BL26432" s="69"/>
    </row>
    <row r="26433" spans="64:64">
      <c r="BL26433" s="69"/>
    </row>
    <row r="26434" spans="64:64">
      <c r="BL26434" s="69"/>
    </row>
    <row r="26435" spans="64:64">
      <c r="BL26435" s="69"/>
    </row>
    <row r="26436" spans="64:64">
      <c r="BL26436" s="69"/>
    </row>
    <row r="26437" spans="64:64">
      <c r="BL26437" s="69"/>
    </row>
    <row r="26438" spans="64:64">
      <c r="BL26438" s="69"/>
    </row>
    <row r="26439" spans="64:64">
      <c r="BL26439" s="69"/>
    </row>
    <row r="26440" spans="64:64">
      <c r="BL26440" s="69"/>
    </row>
    <row r="26441" spans="64:64">
      <c r="BL26441" s="69"/>
    </row>
    <row r="26442" spans="64:64">
      <c r="BL26442" s="69"/>
    </row>
    <row r="26443" spans="64:64">
      <c r="BL26443" s="69"/>
    </row>
    <row r="26444" spans="64:64">
      <c r="BL26444" s="69"/>
    </row>
    <row r="26445" spans="64:64">
      <c r="BL26445" s="69"/>
    </row>
    <row r="26446" spans="64:64">
      <c r="BL26446" s="69"/>
    </row>
    <row r="26447" spans="64:64">
      <c r="BL26447" s="69"/>
    </row>
    <row r="26448" spans="64:64">
      <c r="BL26448" s="69"/>
    </row>
    <row r="26449" spans="64:64">
      <c r="BL26449" s="69"/>
    </row>
    <row r="26450" spans="64:64">
      <c r="BL26450" s="69"/>
    </row>
    <row r="26451" spans="64:64">
      <c r="BL26451" s="69"/>
    </row>
    <row r="26452" spans="64:64">
      <c r="BL26452" s="69"/>
    </row>
    <row r="26453" spans="64:64">
      <c r="BL26453" s="69"/>
    </row>
    <row r="26454" spans="64:64">
      <c r="BL26454" s="69"/>
    </row>
    <row r="26455" spans="64:64">
      <c r="BL26455" s="69"/>
    </row>
    <row r="26456" spans="64:64">
      <c r="BL26456" s="69"/>
    </row>
    <row r="26457" spans="64:64">
      <c r="BL26457" s="69"/>
    </row>
    <row r="26458" spans="64:64">
      <c r="BL26458" s="69"/>
    </row>
    <row r="26459" spans="64:64">
      <c r="BL26459" s="69"/>
    </row>
    <row r="26460" spans="64:64">
      <c r="BL26460" s="69"/>
    </row>
    <row r="26461" spans="64:64">
      <c r="BL26461" s="69"/>
    </row>
    <row r="26462" spans="64:64">
      <c r="BL26462" s="69"/>
    </row>
    <row r="26463" spans="64:64">
      <c r="BL26463" s="69"/>
    </row>
    <row r="26464" spans="64:64">
      <c r="BL26464" s="69"/>
    </row>
    <row r="26465" spans="64:64">
      <c r="BL26465" s="69"/>
    </row>
    <row r="26466" spans="64:64">
      <c r="BL26466" s="69"/>
    </row>
    <row r="26467" spans="64:64">
      <c r="BL26467" s="69"/>
    </row>
    <row r="26468" spans="64:64">
      <c r="BL26468" s="69"/>
    </row>
    <row r="26469" spans="64:64">
      <c r="BL26469" s="69"/>
    </row>
    <row r="26470" spans="64:64">
      <c r="BL26470" s="69"/>
    </row>
    <row r="26471" spans="64:64">
      <c r="BL26471" s="69"/>
    </row>
    <row r="26472" spans="64:64">
      <c r="BL26472" s="69"/>
    </row>
    <row r="26473" spans="64:64">
      <c r="BL26473" s="69"/>
    </row>
    <row r="26474" spans="64:64">
      <c r="BL26474" s="69"/>
    </row>
    <row r="26475" spans="64:64">
      <c r="BL26475" s="69"/>
    </row>
    <row r="26476" spans="64:64">
      <c r="BL26476" s="69"/>
    </row>
    <row r="26477" spans="64:64">
      <c r="BL26477" s="69"/>
    </row>
    <row r="26478" spans="64:64">
      <c r="BL26478" s="69"/>
    </row>
    <row r="26479" spans="64:64">
      <c r="BL26479" s="69"/>
    </row>
    <row r="26480" spans="64:64">
      <c r="BL26480" s="69"/>
    </row>
    <row r="26481" spans="64:64">
      <c r="BL26481" s="69"/>
    </row>
    <row r="26482" spans="64:64">
      <c r="BL26482" s="69"/>
    </row>
    <row r="26483" spans="64:64">
      <c r="BL26483" s="69"/>
    </row>
    <row r="26484" spans="64:64">
      <c r="BL26484" s="69"/>
    </row>
    <row r="26485" spans="64:64">
      <c r="BL26485" s="69"/>
    </row>
    <row r="26486" spans="64:64">
      <c r="BL26486" s="69"/>
    </row>
    <row r="26487" spans="64:64">
      <c r="BL26487" s="69"/>
    </row>
    <row r="26488" spans="64:64">
      <c r="BL26488" s="69"/>
    </row>
    <row r="26489" spans="64:64">
      <c r="BL26489" s="69"/>
    </row>
    <row r="26490" spans="64:64">
      <c r="BL26490" s="69"/>
    </row>
    <row r="26491" spans="64:64">
      <c r="BL26491" s="69"/>
    </row>
    <row r="26492" spans="64:64">
      <c r="BL26492" s="69"/>
    </row>
    <row r="26493" spans="64:64">
      <c r="BL26493" s="69"/>
    </row>
    <row r="26494" spans="64:64">
      <c r="BL26494" s="69"/>
    </row>
    <row r="26495" spans="64:64">
      <c r="BL26495" s="69"/>
    </row>
    <row r="26496" spans="64:64">
      <c r="BL26496" s="69"/>
    </row>
    <row r="26497" spans="64:64">
      <c r="BL26497" s="69"/>
    </row>
    <row r="26498" spans="64:64">
      <c r="BL26498" s="69"/>
    </row>
    <row r="26499" spans="64:64">
      <c r="BL26499" s="69"/>
    </row>
    <row r="26500" spans="64:64">
      <c r="BL26500" s="69"/>
    </row>
    <row r="26501" spans="64:64">
      <c r="BL26501" s="69"/>
    </row>
    <row r="26502" spans="64:64">
      <c r="BL26502" s="69"/>
    </row>
    <row r="26503" spans="64:64">
      <c r="BL26503" s="69"/>
    </row>
    <row r="26504" spans="64:64">
      <c r="BL26504" s="69"/>
    </row>
    <row r="26505" spans="64:64">
      <c r="BL26505" s="69"/>
    </row>
    <row r="26506" spans="64:64">
      <c r="BL26506" s="69"/>
    </row>
    <row r="26507" spans="64:64">
      <c r="BL26507" s="69"/>
    </row>
    <row r="26508" spans="64:64">
      <c r="BL26508" s="69"/>
    </row>
    <row r="26509" spans="64:64">
      <c r="BL26509" s="69"/>
    </row>
    <row r="26510" spans="64:64">
      <c r="BL26510" s="69"/>
    </row>
    <row r="26511" spans="64:64">
      <c r="BL26511" s="69"/>
    </row>
    <row r="26512" spans="64:64">
      <c r="BL26512" s="69"/>
    </row>
    <row r="26513" spans="64:64">
      <c r="BL26513" s="69"/>
    </row>
    <row r="26514" spans="64:64">
      <c r="BL26514" s="69"/>
    </row>
    <row r="26515" spans="64:64">
      <c r="BL26515" s="69"/>
    </row>
    <row r="26516" spans="64:64">
      <c r="BL26516" s="69"/>
    </row>
    <row r="26517" spans="64:64">
      <c r="BL26517" s="69"/>
    </row>
    <row r="26518" spans="64:64">
      <c r="BL26518" s="69"/>
    </row>
    <row r="26519" spans="64:64">
      <c r="BL26519" s="69"/>
    </row>
    <row r="26520" spans="64:64">
      <c r="BL26520" s="69"/>
    </row>
    <row r="26521" spans="64:64">
      <c r="BL26521" s="69"/>
    </row>
    <row r="26522" spans="64:64">
      <c r="BL26522" s="69"/>
    </row>
    <row r="26523" spans="64:64">
      <c r="BL26523" s="69"/>
    </row>
    <row r="26524" spans="64:64">
      <c r="BL26524" s="69"/>
    </row>
    <row r="26525" spans="64:64">
      <c r="BL26525" s="69"/>
    </row>
    <row r="26526" spans="64:64">
      <c r="BL26526" s="69"/>
    </row>
    <row r="26527" spans="64:64">
      <c r="BL26527" s="69"/>
    </row>
    <row r="26528" spans="64:64">
      <c r="BL26528" s="69"/>
    </row>
    <row r="26529" spans="64:64">
      <c r="BL26529" s="69"/>
    </row>
    <row r="26530" spans="64:64">
      <c r="BL26530" s="69"/>
    </row>
    <row r="26531" spans="64:64">
      <c r="BL26531" s="69"/>
    </row>
    <row r="26532" spans="64:64">
      <c r="BL26532" s="69"/>
    </row>
    <row r="26533" spans="64:64">
      <c r="BL26533" s="69"/>
    </row>
    <row r="26534" spans="64:64">
      <c r="BL26534" s="69"/>
    </row>
    <row r="26535" spans="64:64">
      <c r="BL26535" s="69"/>
    </row>
    <row r="26536" spans="64:64">
      <c r="BL26536" s="69"/>
    </row>
    <row r="26537" spans="64:64">
      <c r="BL26537" s="69"/>
    </row>
    <row r="26538" spans="64:64">
      <c r="BL26538" s="69"/>
    </row>
    <row r="26539" spans="64:64">
      <c r="BL26539" s="69"/>
    </row>
    <row r="26540" spans="64:64">
      <c r="BL26540" s="69"/>
    </row>
    <row r="26541" spans="64:64">
      <c r="BL26541" s="69"/>
    </row>
    <row r="26542" spans="64:64">
      <c r="BL26542" s="69"/>
    </row>
    <row r="26543" spans="64:64">
      <c r="BL26543" s="69"/>
    </row>
    <row r="26544" spans="64:64">
      <c r="BL26544" s="69"/>
    </row>
    <row r="26545" spans="64:64">
      <c r="BL26545" s="69"/>
    </row>
    <row r="26546" spans="64:64">
      <c r="BL26546" s="69"/>
    </row>
    <row r="26547" spans="64:64">
      <c r="BL26547" s="69"/>
    </row>
    <row r="26548" spans="64:64">
      <c r="BL26548" s="69"/>
    </row>
    <row r="26549" spans="64:64">
      <c r="BL26549" s="69"/>
    </row>
    <row r="26550" spans="64:64">
      <c r="BL26550" s="69"/>
    </row>
    <row r="26551" spans="64:64">
      <c r="BL26551" s="69"/>
    </row>
    <row r="26552" spans="64:64">
      <c r="BL26552" s="69"/>
    </row>
    <row r="26553" spans="64:64">
      <c r="BL26553" s="69"/>
    </row>
    <row r="26554" spans="64:64">
      <c r="BL26554" s="69"/>
    </row>
    <row r="26555" spans="64:64">
      <c r="BL26555" s="69"/>
    </row>
    <row r="26556" spans="64:64">
      <c r="BL26556" s="69"/>
    </row>
    <row r="26557" spans="64:64">
      <c r="BL26557" s="69"/>
    </row>
    <row r="26558" spans="64:64">
      <c r="BL26558" s="69"/>
    </row>
    <row r="26559" spans="64:64">
      <c r="BL26559" s="69"/>
    </row>
    <row r="26560" spans="64:64">
      <c r="BL26560" s="69"/>
    </row>
    <row r="26561" spans="64:64">
      <c r="BL26561" s="69"/>
    </row>
    <row r="26562" spans="64:64">
      <c r="BL26562" s="69"/>
    </row>
    <row r="26563" spans="64:64">
      <c r="BL26563" s="69"/>
    </row>
    <row r="26564" spans="64:64">
      <c r="BL26564" s="69"/>
    </row>
    <row r="26565" spans="64:64">
      <c r="BL26565" s="69"/>
    </row>
    <row r="26566" spans="64:64">
      <c r="BL26566" s="69"/>
    </row>
    <row r="26567" spans="64:64">
      <c r="BL26567" s="69"/>
    </row>
    <row r="26568" spans="64:64">
      <c r="BL26568" s="69"/>
    </row>
    <row r="26569" spans="64:64">
      <c r="BL26569" s="69"/>
    </row>
    <row r="26570" spans="64:64">
      <c r="BL26570" s="69"/>
    </row>
    <row r="26571" spans="64:64">
      <c r="BL26571" s="69"/>
    </row>
    <row r="26572" spans="64:64">
      <c r="BL26572" s="69"/>
    </row>
    <row r="26573" spans="64:64">
      <c r="BL26573" s="69"/>
    </row>
    <row r="26574" spans="64:64">
      <c r="BL26574" s="69"/>
    </row>
    <row r="26575" spans="64:64">
      <c r="BL26575" s="69"/>
    </row>
    <row r="26576" spans="64:64">
      <c r="BL26576" s="69"/>
    </row>
    <row r="26577" spans="64:64">
      <c r="BL26577" s="69"/>
    </row>
    <row r="26578" spans="64:64">
      <c r="BL26578" s="69"/>
    </row>
    <row r="26579" spans="64:64">
      <c r="BL26579" s="69"/>
    </row>
    <row r="26580" spans="64:64">
      <c r="BL26580" s="69"/>
    </row>
    <row r="26581" spans="64:64">
      <c r="BL26581" s="69"/>
    </row>
    <row r="26582" spans="64:64">
      <c r="BL26582" s="69"/>
    </row>
    <row r="26583" spans="64:64">
      <c r="BL26583" s="69"/>
    </row>
    <row r="26584" spans="64:64">
      <c r="BL26584" s="69"/>
    </row>
    <row r="26585" spans="64:64">
      <c r="BL26585" s="69"/>
    </row>
    <row r="26586" spans="64:64">
      <c r="BL26586" s="69"/>
    </row>
    <row r="26587" spans="64:64">
      <c r="BL26587" s="69"/>
    </row>
    <row r="26588" spans="64:64">
      <c r="BL26588" s="69"/>
    </row>
    <row r="26589" spans="64:64">
      <c r="BL26589" s="69"/>
    </row>
    <row r="26590" spans="64:64">
      <c r="BL26590" s="69"/>
    </row>
    <row r="26591" spans="64:64">
      <c r="BL26591" s="69"/>
    </row>
    <row r="26592" spans="64:64">
      <c r="BL26592" s="69"/>
    </row>
    <row r="26593" spans="64:64">
      <c r="BL26593" s="69"/>
    </row>
    <row r="26594" spans="64:64">
      <c r="BL26594" s="69"/>
    </row>
    <row r="26595" spans="64:64">
      <c r="BL26595" s="69"/>
    </row>
    <row r="26596" spans="64:64">
      <c r="BL26596" s="69"/>
    </row>
    <row r="26597" spans="64:64">
      <c r="BL26597" s="69"/>
    </row>
    <row r="26598" spans="64:64">
      <c r="BL26598" s="69"/>
    </row>
    <row r="26599" spans="64:64">
      <c r="BL26599" s="69"/>
    </row>
    <row r="26600" spans="64:64">
      <c r="BL26600" s="69"/>
    </row>
    <row r="26601" spans="64:64">
      <c r="BL26601" s="69"/>
    </row>
    <row r="26602" spans="64:64">
      <c r="BL26602" s="69"/>
    </row>
    <row r="26603" spans="64:64">
      <c r="BL26603" s="69"/>
    </row>
    <row r="26604" spans="64:64">
      <c r="BL26604" s="69"/>
    </row>
    <row r="26605" spans="64:64">
      <c r="BL26605" s="69"/>
    </row>
    <row r="26606" spans="64:64">
      <c r="BL26606" s="69"/>
    </row>
    <row r="26607" spans="64:64">
      <c r="BL26607" s="69"/>
    </row>
    <row r="26608" spans="64:64">
      <c r="BL26608" s="69"/>
    </row>
    <row r="26609" spans="64:64">
      <c r="BL26609" s="69"/>
    </row>
    <row r="26610" spans="64:64">
      <c r="BL26610" s="69"/>
    </row>
    <row r="26611" spans="64:64">
      <c r="BL26611" s="69"/>
    </row>
    <row r="26612" spans="64:64">
      <c r="BL26612" s="69"/>
    </row>
    <row r="26613" spans="64:64">
      <c r="BL26613" s="69"/>
    </row>
    <row r="26614" spans="64:64">
      <c r="BL26614" s="69"/>
    </row>
    <row r="26615" spans="64:64">
      <c r="BL26615" s="69"/>
    </row>
    <row r="26616" spans="64:64">
      <c r="BL26616" s="69"/>
    </row>
    <row r="26617" spans="64:64">
      <c r="BL26617" s="69"/>
    </row>
    <row r="26618" spans="64:64">
      <c r="BL26618" s="69"/>
    </row>
    <row r="26619" spans="64:64">
      <c r="BL26619" s="69"/>
    </row>
    <row r="26620" spans="64:64">
      <c r="BL26620" s="69"/>
    </row>
    <row r="26621" spans="64:64">
      <c r="BL26621" s="69"/>
    </row>
    <row r="26622" spans="64:64">
      <c r="BL26622" s="69"/>
    </row>
    <row r="26623" spans="64:64">
      <c r="BL26623" s="69"/>
    </row>
    <row r="26624" spans="64:64">
      <c r="BL26624" s="69"/>
    </row>
    <row r="26625" spans="64:64">
      <c r="BL26625" s="69"/>
    </row>
    <row r="26626" spans="64:64">
      <c r="BL26626" s="69"/>
    </row>
    <row r="26627" spans="64:64">
      <c r="BL26627" s="69"/>
    </row>
    <row r="26628" spans="64:64">
      <c r="BL26628" s="69"/>
    </row>
    <row r="26629" spans="64:64">
      <c r="BL26629" s="69"/>
    </row>
    <row r="26630" spans="64:64">
      <c r="BL26630" s="69"/>
    </row>
    <row r="26631" spans="64:64">
      <c r="BL26631" s="69"/>
    </row>
    <row r="26632" spans="64:64">
      <c r="BL26632" s="69"/>
    </row>
    <row r="26633" spans="64:64">
      <c r="BL26633" s="69"/>
    </row>
    <row r="26634" spans="64:64">
      <c r="BL26634" s="69"/>
    </row>
    <row r="26635" spans="64:64">
      <c r="BL26635" s="69"/>
    </row>
    <row r="26636" spans="64:64">
      <c r="BL26636" s="69"/>
    </row>
    <row r="26637" spans="64:64">
      <c r="BL26637" s="69"/>
    </row>
    <row r="26638" spans="64:64">
      <c r="BL26638" s="69"/>
    </row>
    <row r="26639" spans="64:64">
      <c r="BL26639" s="69"/>
    </row>
    <row r="26640" spans="64:64">
      <c r="BL26640" s="69"/>
    </row>
    <row r="26641" spans="64:64">
      <c r="BL26641" s="69"/>
    </row>
    <row r="26642" spans="64:64">
      <c r="BL26642" s="69"/>
    </row>
    <row r="26643" spans="64:64">
      <c r="BL26643" s="69"/>
    </row>
    <row r="26644" spans="64:64">
      <c r="BL26644" s="69"/>
    </row>
    <row r="26645" spans="64:64">
      <c r="BL26645" s="69"/>
    </row>
    <row r="26646" spans="64:64">
      <c r="BL26646" s="69"/>
    </row>
    <row r="26647" spans="64:64">
      <c r="BL26647" s="69"/>
    </row>
    <row r="26648" spans="64:64">
      <c r="BL26648" s="69"/>
    </row>
    <row r="26649" spans="64:64">
      <c r="BL26649" s="69"/>
    </row>
    <row r="26650" spans="64:64">
      <c r="BL26650" s="69"/>
    </row>
    <row r="26651" spans="64:64">
      <c r="BL26651" s="69"/>
    </row>
    <row r="26652" spans="64:64">
      <c r="BL26652" s="69"/>
    </row>
    <row r="26653" spans="64:64">
      <c r="BL26653" s="69"/>
    </row>
    <row r="26654" spans="64:64">
      <c r="BL26654" s="69"/>
    </row>
    <row r="26655" spans="64:64">
      <c r="BL26655" s="69"/>
    </row>
    <row r="26656" spans="64:64">
      <c r="BL26656" s="69"/>
    </row>
    <row r="26657" spans="64:64">
      <c r="BL26657" s="69"/>
    </row>
    <row r="26658" spans="64:64">
      <c r="BL26658" s="69"/>
    </row>
    <row r="26659" spans="64:64">
      <c r="BL26659" s="69"/>
    </row>
    <row r="26660" spans="64:64">
      <c r="BL26660" s="69"/>
    </row>
    <row r="26661" spans="64:64">
      <c r="BL26661" s="69"/>
    </row>
    <row r="26662" spans="64:64">
      <c r="BL26662" s="69"/>
    </row>
    <row r="26663" spans="64:64">
      <c r="BL26663" s="69"/>
    </row>
    <row r="26664" spans="64:64">
      <c r="BL26664" s="69"/>
    </row>
    <row r="26665" spans="64:64">
      <c r="BL26665" s="69"/>
    </row>
    <row r="26666" spans="64:64">
      <c r="BL26666" s="69"/>
    </row>
    <row r="26667" spans="64:64">
      <c r="BL26667" s="69"/>
    </row>
    <row r="26668" spans="64:64">
      <c r="BL26668" s="69"/>
    </row>
    <row r="26669" spans="64:64">
      <c r="BL26669" s="69"/>
    </row>
    <row r="26670" spans="64:64">
      <c r="BL26670" s="69"/>
    </row>
    <row r="26671" spans="64:64">
      <c r="BL26671" s="69"/>
    </row>
    <row r="26672" spans="64:64">
      <c r="BL26672" s="69"/>
    </row>
    <row r="26673" spans="64:64">
      <c r="BL26673" s="69"/>
    </row>
    <row r="26674" spans="64:64">
      <c r="BL26674" s="69"/>
    </row>
    <row r="26675" spans="64:64">
      <c r="BL26675" s="69"/>
    </row>
    <row r="26676" spans="64:64">
      <c r="BL26676" s="69"/>
    </row>
    <row r="26677" spans="64:64">
      <c r="BL26677" s="69"/>
    </row>
    <row r="26678" spans="64:64">
      <c r="BL26678" s="69"/>
    </row>
    <row r="26679" spans="64:64">
      <c r="BL26679" s="69"/>
    </row>
    <row r="26680" spans="64:64">
      <c r="BL26680" s="69"/>
    </row>
    <row r="26681" spans="64:64">
      <c r="BL26681" s="69"/>
    </row>
    <row r="26682" spans="64:64">
      <c r="BL26682" s="69"/>
    </row>
    <row r="26683" spans="64:64">
      <c r="BL26683" s="69"/>
    </row>
    <row r="26684" spans="64:64">
      <c r="BL26684" s="69"/>
    </row>
    <row r="26685" spans="64:64">
      <c r="BL26685" s="69"/>
    </row>
    <row r="26686" spans="64:64">
      <c r="BL26686" s="69"/>
    </row>
    <row r="26687" spans="64:64">
      <c r="BL26687" s="69"/>
    </row>
    <row r="26688" spans="64:64">
      <c r="BL26688" s="69"/>
    </row>
    <row r="26689" spans="64:64">
      <c r="BL26689" s="69"/>
    </row>
    <row r="26690" spans="64:64">
      <c r="BL26690" s="69"/>
    </row>
    <row r="26691" spans="64:64">
      <c r="BL26691" s="69"/>
    </row>
    <row r="26692" spans="64:64">
      <c r="BL26692" s="69"/>
    </row>
    <row r="26693" spans="64:64">
      <c r="BL26693" s="69"/>
    </row>
    <row r="26694" spans="64:64">
      <c r="BL26694" s="69"/>
    </row>
    <row r="26695" spans="64:64">
      <c r="BL26695" s="69"/>
    </row>
    <row r="26696" spans="64:64">
      <c r="BL26696" s="69"/>
    </row>
    <row r="26697" spans="64:64">
      <c r="BL26697" s="69"/>
    </row>
    <row r="26698" spans="64:64">
      <c r="BL26698" s="69"/>
    </row>
    <row r="26699" spans="64:64">
      <c r="BL26699" s="69"/>
    </row>
    <row r="26700" spans="64:64">
      <c r="BL26700" s="69"/>
    </row>
    <row r="26701" spans="64:64">
      <c r="BL26701" s="69"/>
    </row>
    <row r="26702" spans="64:64">
      <c r="BL26702" s="69"/>
    </row>
    <row r="26703" spans="64:64">
      <c r="BL26703" s="69"/>
    </row>
    <row r="26704" spans="64:64">
      <c r="BL26704" s="69"/>
    </row>
    <row r="26705" spans="64:64">
      <c r="BL26705" s="69"/>
    </row>
    <row r="26706" spans="64:64">
      <c r="BL26706" s="69"/>
    </row>
    <row r="26707" spans="64:64">
      <c r="BL26707" s="69"/>
    </row>
    <row r="26708" spans="64:64">
      <c r="BL26708" s="69"/>
    </row>
    <row r="26709" spans="64:64">
      <c r="BL26709" s="69"/>
    </row>
    <row r="26710" spans="64:64">
      <c r="BL26710" s="69"/>
    </row>
    <row r="26711" spans="64:64">
      <c r="BL26711" s="69"/>
    </row>
    <row r="26712" spans="64:64">
      <c r="BL26712" s="69"/>
    </row>
    <row r="26713" spans="64:64">
      <c r="BL26713" s="69"/>
    </row>
    <row r="26714" spans="64:64">
      <c r="BL26714" s="69"/>
    </row>
    <row r="26715" spans="64:64">
      <c r="BL26715" s="69"/>
    </row>
    <row r="26716" spans="64:64">
      <c r="BL26716" s="69"/>
    </row>
    <row r="26717" spans="64:64">
      <c r="BL26717" s="69"/>
    </row>
    <row r="26718" spans="64:64">
      <c r="BL26718" s="69"/>
    </row>
    <row r="26719" spans="64:64">
      <c r="BL26719" s="69"/>
    </row>
    <row r="26720" spans="64:64">
      <c r="BL26720" s="69"/>
    </row>
    <row r="26721" spans="64:64">
      <c r="BL26721" s="69"/>
    </row>
    <row r="26722" spans="64:64">
      <c r="BL26722" s="69"/>
    </row>
    <row r="26723" spans="64:64">
      <c r="BL26723" s="69"/>
    </row>
    <row r="26724" spans="64:64">
      <c r="BL26724" s="69"/>
    </row>
    <row r="26725" spans="64:64">
      <c r="BL26725" s="69"/>
    </row>
    <row r="26726" spans="64:64">
      <c r="BL26726" s="69"/>
    </row>
    <row r="26727" spans="64:64">
      <c r="BL26727" s="69"/>
    </row>
    <row r="26728" spans="64:64">
      <c r="BL26728" s="69"/>
    </row>
    <row r="26729" spans="64:64">
      <c r="BL26729" s="69"/>
    </row>
    <row r="26730" spans="64:64">
      <c r="BL26730" s="69"/>
    </row>
    <row r="26731" spans="64:64">
      <c r="BL26731" s="69"/>
    </row>
    <row r="26732" spans="64:64">
      <c r="BL26732" s="69"/>
    </row>
    <row r="26733" spans="64:64">
      <c r="BL26733" s="69"/>
    </row>
    <row r="26734" spans="64:64">
      <c r="BL26734" s="69"/>
    </row>
    <row r="26735" spans="64:64">
      <c r="BL26735" s="69"/>
    </row>
    <row r="26736" spans="64:64">
      <c r="BL26736" s="69"/>
    </row>
    <row r="26737" spans="64:64">
      <c r="BL26737" s="69"/>
    </row>
    <row r="26738" spans="64:64">
      <c r="BL26738" s="69"/>
    </row>
    <row r="26739" spans="64:64">
      <c r="BL26739" s="69"/>
    </row>
    <row r="26740" spans="64:64">
      <c r="BL26740" s="69"/>
    </row>
    <row r="26741" spans="64:64">
      <c r="BL26741" s="69"/>
    </row>
    <row r="26742" spans="64:64">
      <c r="BL26742" s="69"/>
    </row>
    <row r="26743" spans="64:64">
      <c r="BL26743" s="69"/>
    </row>
    <row r="26744" spans="64:64">
      <c r="BL26744" s="69"/>
    </row>
    <row r="26745" spans="64:64">
      <c r="BL26745" s="69"/>
    </row>
    <row r="26746" spans="64:64">
      <c r="BL26746" s="69"/>
    </row>
    <row r="26747" spans="64:64">
      <c r="BL26747" s="69"/>
    </row>
    <row r="26748" spans="64:64">
      <c r="BL26748" s="69"/>
    </row>
    <row r="26749" spans="64:64">
      <c r="BL26749" s="69"/>
    </row>
    <row r="26750" spans="64:64">
      <c r="BL26750" s="69"/>
    </row>
    <row r="26751" spans="64:64">
      <c r="BL26751" s="69"/>
    </row>
    <row r="26752" spans="64:64">
      <c r="BL26752" s="69"/>
    </row>
    <row r="26753" spans="64:64">
      <c r="BL26753" s="69"/>
    </row>
    <row r="26754" spans="64:64">
      <c r="BL26754" s="69"/>
    </row>
    <row r="26755" spans="64:64">
      <c r="BL26755" s="69"/>
    </row>
    <row r="26756" spans="64:64">
      <c r="BL26756" s="69"/>
    </row>
    <row r="26757" spans="64:64">
      <c r="BL26757" s="69"/>
    </row>
    <row r="26758" spans="64:64">
      <c r="BL26758" s="69"/>
    </row>
    <row r="26759" spans="64:64">
      <c r="BL26759" s="69"/>
    </row>
    <row r="26760" spans="64:64">
      <c r="BL26760" s="69"/>
    </row>
    <row r="26761" spans="64:64">
      <c r="BL26761" s="69"/>
    </row>
    <row r="26762" spans="64:64">
      <c r="BL26762" s="69"/>
    </row>
    <row r="26763" spans="64:64">
      <c r="BL26763" s="69"/>
    </row>
    <row r="26764" spans="64:64">
      <c r="BL26764" s="69"/>
    </row>
    <row r="26765" spans="64:64">
      <c r="BL26765" s="69"/>
    </row>
    <row r="26766" spans="64:64">
      <c r="BL26766" s="69"/>
    </row>
    <row r="26767" spans="64:64">
      <c r="BL26767" s="69"/>
    </row>
    <row r="26768" spans="64:64">
      <c r="BL26768" s="69"/>
    </row>
    <row r="26769" spans="64:64">
      <c r="BL26769" s="69"/>
    </row>
    <row r="26770" spans="64:64">
      <c r="BL26770" s="69"/>
    </row>
    <row r="26771" spans="64:64">
      <c r="BL26771" s="69"/>
    </row>
    <row r="26772" spans="64:64">
      <c r="BL26772" s="69"/>
    </row>
    <row r="26773" spans="64:64">
      <c r="BL26773" s="69"/>
    </row>
    <row r="26774" spans="64:64">
      <c r="BL26774" s="69"/>
    </row>
    <row r="26775" spans="64:64">
      <c r="BL26775" s="69"/>
    </row>
    <row r="26776" spans="64:64">
      <c r="BL26776" s="69"/>
    </row>
    <row r="26777" spans="64:64">
      <c r="BL26777" s="69"/>
    </row>
    <row r="26778" spans="64:64">
      <c r="BL26778" s="69"/>
    </row>
    <row r="26779" spans="64:64">
      <c r="BL26779" s="69"/>
    </row>
    <row r="26780" spans="64:64">
      <c r="BL26780" s="69"/>
    </row>
    <row r="26781" spans="64:64">
      <c r="BL26781" s="69"/>
    </row>
    <row r="26782" spans="64:64">
      <c r="BL26782" s="69"/>
    </row>
    <row r="26783" spans="64:64">
      <c r="BL26783" s="69"/>
    </row>
    <row r="26784" spans="64:64">
      <c r="BL26784" s="69"/>
    </row>
    <row r="26785" spans="64:64">
      <c r="BL26785" s="69"/>
    </row>
    <row r="26786" spans="64:64">
      <c r="BL26786" s="69"/>
    </row>
    <row r="26787" spans="64:64">
      <c r="BL26787" s="69"/>
    </row>
    <row r="26788" spans="64:64">
      <c r="BL26788" s="69"/>
    </row>
    <row r="26789" spans="64:64">
      <c r="BL26789" s="69"/>
    </row>
    <row r="26790" spans="64:64">
      <c r="BL26790" s="69"/>
    </row>
    <row r="26791" spans="64:64">
      <c r="BL26791" s="69"/>
    </row>
    <row r="26792" spans="64:64">
      <c r="BL26792" s="69"/>
    </row>
    <row r="26793" spans="64:64">
      <c r="BL26793" s="69"/>
    </row>
    <row r="26794" spans="64:64">
      <c r="BL26794" s="69"/>
    </row>
    <row r="26795" spans="64:64">
      <c r="BL26795" s="69"/>
    </row>
    <row r="26796" spans="64:64">
      <c r="BL26796" s="69"/>
    </row>
    <row r="26797" spans="64:64">
      <c r="BL26797" s="69"/>
    </row>
    <row r="26798" spans="64:64">
      <c r="BL26798" s="69"/>
    </row>
    <row r="26799" spans="64:64">
      <c r="BL26799" s="69"/>
    </row>
    <row r="26800" spans="64:64">
      <c r="BL26800" s="69"/>
    </row>
    <row r="26801" spans="64:64">
      <c r="BL26801" s="69"/>
    </row>
    <row r="26802" spans="64:64">
      <c r="BL26802" s="69"/>
    </row>
    <row r="26803" spans="64:64">
      <c r="BL26803" s="69"/>
    </row>
    <row r="26804" spans="64:64">
      <c r="BL26804" s="69"/>
    </row>
    <row r="26805" spans="64:64">
      <c r="BL26805" s="69"/>
    </row>
    <row r="26806" spans="64:64">
      <c r="BL26806" s="69"/>
    </row>
    <row r="26807" spans="64:64">
      <c r="BL26807" s="69"/>
    </row>
    <row r="26808" spans="64:64">
      <c r="BL26808" s="69"/>
    </row>
    <row r="26809" spans="64:64">
      <c r="BL26809" s="69"/>
    </row>
    <row r="26810" spans="64:64">
      <c r="BL26810" s="69"/>
    </row>
    <row r="26811" spans="64:64">
      <c r="BL26811" s="69"/>
    </row>
    <row r="26812" spans="64:64">
      <c r="BL26812" s="69"/>
    </row>
    <row r="26813" spans="64:64">
      <c r="BL26813" s="69"/>
    </row>
    <row r="26814" spans="64:64">
      <c r="BL26814" s="69"/>
    </row>
    <row r="26815" spans="64:64">
      <c r="BL26815" s="69"/>
    </row>
    <row r="26816" spans="64:64">
      <c r="BL26816" s="69"/>
    </row>
    <row r="26817" spans="64:64">
      <c r="BL26817" s="69"/>
    </row>
    <row r="26818" spans="64:64">
      <c r="BL26818" s="69"/>
    </row>
    <row r="26819" spans="64:64">
      <c r="BL26819" s="69"/>
    </row>
    <row r="26820" spans="64:64">
      <c r="BL26820" s="69"/>
    </row>
    <row r="26821" spans="64:64">
      <c r="BL26821" s="69"/>
    </row>
    <row r="26822" spans="64:64">
      <c r="BL26822" s="69"/>
    </row>
    <row r="26823" spans="64:64">
      <c r="BL26823" s="69"/>
    </row>
    <row r="26824" spans="64:64">
      <c r="BL26824" s="69"/>
    </row>
    <row r="26825" spans="64:64">
      <c r="BL26825" s="69"/>
    </row>
    <row r="26826" spans="64:64">
      <c r="BL26826" s="69"/>
    </row>
    <row r="26827" spans="64:64">
      <c r="BL26827" s="69"/>
    </row>
    <row r="26828" spans="64:64">
      <c r="BL26828" s="69"/>
    </row>
    <row r="26829" spans="64:64">
      <c r="BL26829" s="69"/>
    </row>
    <row r="26830" spans="64:64">
      <c r="BL26830" s="69"/>
    </row>
    <row r="26831" spans="64:64">
      <c r="BL26831" s="69"/>
    </row>
    <row r="26832" spans="64:64">
      <c r="BL26832" s="69"/>
    </row>
    <row r="26833" spans="64:64">
      <c r="BL26833" s="69"/>
    </row>
    <row r="26834" spans="64:64">
      <c r="BL26834" s="69"/>
    </row>
    <row r="26835" spans="64:64">
      <c r="BL26835" s="69"/>
    </row>
    <row r="26836" spans="64:64">
      <c r="BL26836" s="69"/>
    </row>
    <row r="26837" spans="64:64">
      <c r="BL26837" s="69"/>
    </row>
    <row r="26838" spans="64:64">
      <c r="BL26838" s="69"/>
    </row>
    <row r="26839" spans="64:64">
      <c r="BL26839" s="69"/>
    </row>
    <row r="26840" spans="64:64">
      <c r="BL26840" s="69"/>
    </row>
    <row r="26841" spans="64:64">
      <c r="BL26841" s="69"/>
    </row>
    <row r="26842" spans="64:64">
      <c r="BL26842" s="69"/>
    </row>
    <row r="26843" spans="64:64">
      <c r="BL26843" s="69"/>
    </row>
    <row r="26844" spans="64:64">
      <c r="BL26844" s="69"/>
    </row>
    <row r="26845" spans="64:64">
      <c r="BL26845" s="69"/>
    </row>
    <row r="26846" spans="64:64">
      <c r="BL26846" s="69"/>
    </row>
    <row r="26847" spans="64:64">
      <c r="BL26847" s="69"/>
    </row>
    <row r="26848" spans="64:64">
      <c r="BL26848" s="69"/>
    </row>
    <row r="26849" spans="64:64">
      <c r="BL26849" s="69"/>
    </row>
    <row r="26850" spans="64:64">
      <c r="BL26850" s="69"/>
    </row>
    <row r="26851" spans="64:64">
      <c r="BL26851" s="69"/>
    </row>
    <row r="26852" spans="64:64">
      <c r="BL26852" s="69"/>
    </row>
    <row r="26853" spans="64:64">
      <c r="BL26853" s="69"/>
    </row>
    <row r="26854" spans="64:64">
      <c r="BL26854" s="69"/>
    </row>
    <row r="26855" spans="64:64">
      <c r="BL26855" s="69"/>
    </row>
    <row r="26856" spans="64:64">
      <c r="BL26856" s="69"/>
    </row>
    <row r="26857" spans="64:64">
      <c r="BL26857" s="69"/>
    </row>
    <row r="26858" spans="64:64">
      <c r="BL26858" s="69"/>
    </row>
    <row r="26859" spans="64:64">
      <c r="BL26859" s="69"/>
    </row>
    <row r="26860" spans="64:64">
      <c r="BL26860" s="69"/>
    </row>
    <row r="26861" spans="64:64">
      <c r="BL26861" s="69"/>
    </row>
    <row r="26862" spans="64:64">
      <c r="BL26862" s="69"/>
    </row>
    <row r="26863" spans="64:64">
      <c r="BL26863" s="69"/>
    </row>
    <row r="26864" spans="64:64">
      <c r="BL26864" s="69"/>
    </row>
    <row r="26865" spans="64:64">
      <c r="BL26865" s="69"/>
    </row>
    <row r="26866" spans="64:64">
      <c r="BL26866" s="69"/>
    </row>
    <row r="26867" spans="64:64">
      <c r="BL26867" s="69"/>
    </row>
    <row r="26868" spans="64:64">
      <c r="BL26868" s="69"/>
    </row>
    <row r="26869" spans="64:64">
      <c r="BL26869" s="69"/>
    </row>
    <row r="26870" spans="64:64">
      <c r="BL26870" s="69"/>
    </row>
    <row r="26871" spans="64:64">
      <c r="BL26871" s="69"/>
    </row>
    <row r="26872" spans="64:64">
      <c r="BL26872" s="69"/>
    </row>
    <row r="26873" spans="64:64">
      <c r="BL26873" s="69"/>
    </row>
    <row r="26874" spans="64:64">
      <c r="BL26874" s="69"/>
    </row>
    <row r="26875" spans="64:64">
      <c r="BL26875" s="69"/>
    </row>
    <row r="26876" spans="64:64">
      <c r="BL26876" s="69"/>
    </row>
    <row r="26877" spans="64:64">
      <c r="BL26877" s="69"/>
    </row>
    <row r="26878" spans="64:64">
      <c r="BL26878" s="69"/>
    </row>
    <row r="26879" spans="64:64">
      <c r="BL26879" s="69"/>
    </row>
    <row r="26880" spans="64:64">
      <c r="BL26880" s="69"/>
    </row>
    <row r="26881" spans="64:64">
      <c r="BL26881" s="69"/>
    </row>
    <row r="26882" spans="64:64">
      <c r="BL26882" s="69"/>
    </row>
    <row r="26883" spans="64:64">
      <c r="BL26883" s="69"/>
    </row>
    <row r="26884" spans="64:64">
      <c r="BL26884" s="69"/>
    </row>
    <row r="26885" spans="64:64">
      <c r="BL26885" s="69"/>
    </row>
    <row r="26886" spans="64:64">
      <c r="BL26886" s="69"/>
    </row>
    <row r="26887" spans="64:64">
      <c r="BL26887" s="69"/>
    </row>
    <row r="26888" spans="64:64">
      <c r="BL26888" s="69"/>
    </row>
    <row r="26889" spans="64:64">
      <c r="BL26889" s="69"/>
    </row>
    <row r="26890" spans="64:64">
      <c r="BL26890" s="69"/>
    </row>
    <row r="26891" spans="64:64">
      <c r="BL26891" s="69"/>
    </row>
    <row r="26892" spans="64:64">
      <c r="BL26892" s="69"/>
    </row>
    <row r="26893" spans="64:64">
      <c r="BL26893" s="69"/>
    </row>
    <row r="26894" spans="64:64">
      <c r="BL26894" s="69"/>
    </row>
    <row r="26895" spans="64:64">
      <c r="BL26895" s="69"/>
    </row>
    <row r="26896" spans="64:64">
      <c r="BL26896" s="69"/>
    </row>
    <row r="26897" spans="64:64">
      <c r="BL26897" s="69"/>
    </row>
    <row r="26898" spans="64:64">
      <c r="BL26898" s="69"/>
    </row>
    <row r="26899" spans="64:64">
      <c r="BL26899" s="69"/>
    </row>
    <row r="26900" spans="64:64">
      <c r="BL26900" s="69"/>
    </row>
    <row r="26901" spans="64:64">
      <c r="BL26901" s="69"/>
    </row>
    <row r="26902" spans="64:64">
      <c r="BL26902" s="69"/>
    </row>
    <row r="26903" spans="64:64">
      <c r="BL26903" s="69"/>
    </row>
    <row r="26904" spans="64:64">
      <c r="BL26904" s="69"/>
    </row>
    <row r="26905" spans="64:64">
      <c r="BL26905" s="69"/>
    </row>
    <row r="26906" spans="64:64">
      <c r="BL26906" s="69"/>
    </row>
    <row r="26907" spans="64:64">
      <c r="BL26907" s="69"/>
    </row>
    <row r="26908" spans="64:64">
      <c r="BL26908" s="69"/>
    </row>
    <row r="26909" spans="64:64">
      <c r="BL26909" s="69"/>
    </row>
    <row r="26910" spans="64:64">
      <c r="BL26910" s="69"/>
    </row>
    <row r="26911" spans="64:64">
      <c r="BL26911" s="69"/>
    </row>
    <row r="26912" spans="64:64">
      <c r="BL26912" s="69"/>
    </row>
    <row r="26913" spans="64:64">
      <c r="BL26913" s="69"/>
    </row>
    <row r="26914" spans="64:64">
      <c r="BL26914" s="69"/>
    </row>
    <row r="26915" spans="64:64">
      <c r="BL26915" s="69"/>
    </row>
    <row r="26916" spans="64:64">
      <c r="BL26916" s="69"/>
    </row>
    <row r="26917" spans="64:64">
      <c r="BL26917" s="69"/>
    </row>
    <row r="26918" spans="64:64">
      <c r="BL26918" s="69"/>
    </row>
    <row r="26919" spans="64:64">
      <c r="BL26919" s="69"/>
    </row>
    <row r="26920" spans="64:64">
      <c r="BL26920" s="69"/>
    </row>
    <row r="26921" spans="64:64">
      <c r="BL26921" s="69"/>
    </row>
    <row r="26922" spans="64:64">
      <c r="BL26922" s="69"/>
    </row>
    <row r="26923" spans="64:64">
      <c r="BL26923" s="69"/>
    </row>
    <row r="26924" spans="64:64">
      <c r="BL26924" s="69"/>
    </row>
    <row r="26925" spans="64:64">
      <c r="BL26925" s="69"/>
    </row>
    <row r="26926" spans="64:64">
      <c r="BL26926" s="69"/>
    </row>
    <row r="26927" spans="64:64">
      <c r="BL26927" s="69"/>
    </row>
    <row r="26928" spans="64:64">
      <c r="BL26928" s="69"/>
    </row>
    <row r="26929" spans="64:64">
      <c r="BL26929" s="69"/>
    </row>
    <row r="26930" spans="64:64">
      <c r="BL26930" s="69"/>
    </row>
    <row r="26931" spans="64:64">
      <c r="BL26931" s="69"/>
    </row>
    <row r="26932" spans="64:64">
      <c r="BL26932" s="69"/>
    </row>
    <row r="26933" spans="64:64">
      <c r="BL26933" s="69"/>
    </row>
    <row r="26934" spans="64:64">
      <c r="BL26934" s="69"/>
    </row>
    <row r="26935" spans="64:64">
      <c r="BL26935" s="69"/>
    </row>
    <row r="26936" spans="64:64">
      <c r="BL26936" s="69"/>
    </row>
    <row r="26937" spans="64:64">
      <c r="BL26937" s="69"/>
    </row>
    <row r="26938" spans="64:64">
      <c r="BL26938" s="69"/>
    </row>
    <row r="26939" spans="64:64">
      <c r="BL26939" s="69"/>
    </row>
    <row r="26940" spans="64:64">
      <c r="BL26940" s="69"/>
    </row>
    <row r="26941" spans="64:64">
      <c r="BL26941" s="69"/>
    </row>
    <row r="26942" spans="64:64">
      <c r="BL26942" s="69"/>
    </row>
    <row r="26943" spans="64:64">
      <c r="BL26943" s="69"/>
    </row>
    <row r="26944" spans="64:64">
      <c r="BL26944" s="69"/>
    </row>
    <row r="26945" spans="64:64">
      <c r="BL26945" s="69"/>
    </row>
    <row r="26946" spans="64:64">
      <c r="BL26946" s="69"/>
    </row>
    <row r="26947" spans="64:64">
      <c r="BL26947" s="69"/>
    </row>
    <row r="26948" spans="64:64">
      <c r="BL26948" s="69"/>
    </row>
    <row r="26949" spans="64:64">
      <c r="BL26949" s="69"/>
    </row>
    <row r="26950" spans="64:64">
      <c r="BL26950" s="69"/>
    </row>
    <row r="26951" spans="64:64">
      <c r="BL26951" s="69"/>
    </row>
    <row r="26952" spans="64:64">
      <c r="BL26952" s="69"/>
    </row>
    <row r="26953" spans="64:64">
      <c r="BL26953" s="69"/>
    </row>
    <row r="26954" spans="64:64">
      <c r="BL26954" s="69"/>
    </row>
    <row r="26955" spans="64:64">
      <c r="BL26955" s="69"/>
    </row>
    <row r="26956" spans="64:64">
      <c r="BL26956" s="69"/>
    </row>
    <row r="26957" spans="64:64">
      <c r="BL26957" s="69"/>
    </row>
    <row r="26958" spans="64:64">
      <c r="BL26958" s="69"/>
    </row>
    <row r="26959" spans="64:64">
      <c r="BL26959" s="69"/>
    </row>
    <row r="26960" spans="64:64">
      <c r="BL26960" s="69"/>
    </row>
    <row r="26961" spans="64:64">
      <c r="BL26961" s="69"/>
    </row>
    <row r="26962" spans="64:64">
      <c r="BL26962" s="69"/>
    </row>
    <row r="26963" spans="64:64">
      <c r="BL26963" s="69"/>
    </row>
    <row r="26964" spans="64:64">
      <c r="BL26964" s="69"/>
    </row>
    <row r="26965" spans="64:64">
      <c r="BL26965" s="69"/>
    </row>
    <row r="26966" spans="64:64">
      <c r="BL26966" s="69"/>
    </row>
    <row r="26967" spans="64:64">
      <c r="BL26967" s="69"/>
    </row>
    <row r="26968" spans="64:64">
      <c r="BL26968" s="69"/>
    </row>
    <row r="26969" spans="64:64">
      <c r="BL26969" s="69"/>
    </row>
    <row r="26970" spans="64:64">
      <c r="BL26970" s="69"/>
    </row>
    <row r="26971" spans="64:64">
      <c r="BL26971" s="69"/>
    </row>
    <row r="26972" spans="64:64">
      <c r="BL26972" s="69"/>
    </row>
    <row r="26973" spans="64:64">
      <c r="BL26973" s="69"/>
    </row>
    <row r="26974" spans="64:64">
      <c r="BL26974" s="69"/>
    </row>
    <row r="26975" spans="64:64">
      <c r="BL26975" s="69"/>
    </row>
    <row r="26976" spans="64:64">
      <c r="BL26976" s="69"/>
    </row>
    <row r="26977" spans="64:64">
      <c r="BL26977" s="69"/>
    </row>
    <row r="26978" spans="64:64">
      <c r="BL26978" s="69"/>
    </row>
    <row r="26979" spans="64:64">
      <c r="BL26979" s="69"/>
    </row>
    <row r="26980" spans="64:64">
      <c r="BL26980" s="69"/>
    </row>
    <row r="26981" spans="64:64">
      <c r="BL26981" s="69"/>
    </row>
    <row r="26982" spans="64:64">
      <c r="BL26982" s="69"/>
    </row>
    <row r="26983" spans="64:64">
      <c r="BL26983" s="69"/>
    </row>
    <row r="26984" spans="64:64">
      <c r="BL26984" s="69"/>
    </row>
    <row r="26985" spans="64:64">
      <c r="BL26985" s="69"/>
    </row>
    <row r="26986" spans="64:64">
      <c r="BL26986" s="69"/>
    </row>
    <row r="26987" spans="64:64">
      <c r="BL26987" s="69"/>
    </row>
    <row r="26988" spans="64:64">
      <c r="BL26988" s="69"/>
    </row>
    <row r="26989" spans="64:64">
      <c r="BL26989" s="69"/>
    </row>
    <row r="26990" spans="64:64">
      <c r="BL26990" s="69"/>
    </row>
    <row r="26991" spans="64:64">
      <c r="BL26991" s="69"/>
    </row>
    <row r="26992" spans="64:64">
      <c r="BL26992" s="69"/>
    </row>
    <row r="26993" spans="64:64">
      <c r="BL26993" s="69"/>
    </row>
    <row r="26994" spans="64:64">
      <c r="BL26994" s="69"/>
    </row>
    <row r="26995" spans="64:64">
      <c r="BL26995" s="69"/>
    </row>
    <row r="26996" spans="64:64">
      <c r="BL26996" s="69"/>
    </row>
    <row r="26997" spans="64:64">
      <c r="BL26997" s="69"/>
    </row>
    <row r="26998" spans="64:64">
      <c r="BL26998" s="69"/>
    </row>
    <row r="26999" spans="64:64">
      <c r="BL26999" s="69"/>
    </row>
    <row r="27000" spans="64:64">
      <c r="BL27000" s="69"/>
    </row>
    <row r="27001" spans="64:64">
      <c r="BL27001" s="69"/>
    </row>
    <row r="27002" spans="64:64">
      <c r="BL27002" s="69"/>
    </row>
    <row r="27003" spans="64:64">
      <c r="BL27003" s="69"/>
    </row>
    <row r="27004" spans="64:64">
      <c r="BL27004" s="69"/>
    </row>
    <row r="27005" spans="64:64">
      <c r="BL27005" s="69"/>
    </row>
    <row r="27006" spans="64:64">
      <c r="BL27006" s="69"/>
    </row>
    <row r="27007" spans="64:64">
      <c r="BL27007" s="69"/>
    </row>
    <row r="27008" spans="64:64">
      <c r="BL27008" s="69"/>
    </row>
    <row r="27009" spans="64:64">
      <c r="BL27009" s="69"/>
    </row>
    <row r="27010" spans="64:64">
      <c r="BL27010" s="69"/>
    </row>
    <row r="27011" spans="64:64">
      <c r="BL27011" s="69"/>
    </row>
    <row r="27012" spans="64:64">
      <c r="BL27012" s="69"/>
    </row>
    <row r="27013" spans="64:64">
      <c r="BL27013" s="69"/>
    </row>
    <row r="27014" spans="64:64">
      <c r="BL27014" s="69"/>
    </row>
    <row r="27015" spans="64:64">
      <c r="BL27015" s="69"/>
    </row>
    <row r="27016" spans="64:64">
      <c r="BL27016" s="69"/>
    </row>
    <row r="27017" spans="64:64">
      <c r="BL27017" s="69"/>
    </row>
    <row r="27018" spans="64:64">
      <c r="BL27018" s="69"/>
    </row>
    <row r="27019" spans="64:64">
      <c r="BL27019" s="69"/>
    </row>
    <row r="27020" spans="64:64">
      <c r="BL27020" s="69"/>
    </row>
    <row r="27021" spans="64:64">
      <c r="BL27021" s="69"/>
    </row>
    <row r="27022" spans="64:64">
      <c r="BL27022" s="69"/>
    </row>
    <row r="27023" spans="64:64">
      <c r="BL27023" s="69"/>
    </row>
    <row r="27024" spans="64:64">
      <c r="BL27024" s="69"/>
    </row>
    <row r="27025" spans="64:64">
      <c r="BL27025" s="69"/>
    </row>
    <row r="27026" spans="64:64">
      <c r="BL27026" s="69"/>
    </row>
    <row r="27027" spans="64:64">
      <c r="BL27027" s="69"/>
    </row>
    <row r="27028" spans="64:64">
      <c r="BL27028" s="69"/>
    </row>
    <row r="27029" spans="64:64">
      <c r="BL27029" s="69"/>
    </row>
    <row r="27030" spans="64:64">
      <c r="BL27030" s="69"/>
    </row>
    <row r="27031" spans="64:64">
      <c r="BL27031" s="69"/>
    </row>
    <row r="27032" spans="64:64">
      <c r="BL27032" s="69"/>
    </row>
    <row r="27033" spans="64:64">
      <c r="BL27033" s="69"/>
    </row>
    <row r="27034" spans="64:64">
      <c r="BL27034" s="69"/>
    </row>
    <row r="27035" spans="64:64">
      <c r="BL27035" s="69"/>
    </row>
    <row r="27036" spans="64:64">
      <c r="BL27036" s="69"/>
    </row>
    <row r="27037" spans="64:64">
      <c r="BL27037" s="69"/>
    </row>
    <row r="27038" spans="64:64">
      <c r="BL27038" s="69"/>
    </row>
    <row r="27039" spans="64:64">
      <c r="BL27039" s="69"/>
    </row>
    <row r="27040" spans="64:64">
      <c r="BL27040" s="69"/>
    </row>
    <row r="27041" spans="64:64">
      <c r="BL27041" s="69"/>
    </row>
    <row r="27042" spans="64:64">
      <c r="BL27042" s="69"/>
    </row>
    <row r="27043" spans="64:64">
      <c r="BL27043" s="69"/>
    </row>
    <row r="27044" spans="64:64">
      <c r="BL27044" s="69"/>
    </row>
    <row r="27045" spans="64:64">
      <c r="BL27045" s="69"/>
    </row>
    <row r="27046" spans="64:64">
      <c r="BL27046" s="69"/>
    </row>
    <row r="27047" spans="64:64">
      <c r="BL27047" s="69"/>
    </row>
    <row r="27048" spans="64:64">
      <c r="BL27048" s="69"/>
    </row>
    <row r="27049" spans="64:64">
      <c r="BL27049" s="69"/>
    </row>
    <row r="27050" spans="64:64">
      <c r="BL27050" s="69"/>
    </row>
    <row r="27051" spans="64:64">
      <c r="BL27051" s="69"/>
    </row>
    <row r="27052" spans="64:64">
      <c r="BL27052" s="69"/>
    </row>
    <row r="27053" spans="64:64">
      <c r="BL27053" s="69"/>
    </row>
    <row r="27054" spans="64:64">
      <c r="BL27054" s="69"/>
    </row>
    <row r="27055" spans="64:64">
      <c r="BL27055" s="69"/>
    </row>
    <row r="27056" spans="64:64">
      <c r="BL27056" s="69"/>
    </row>
    <row r="27057" spans="64:64">
      <c r="BL27057" s="69"/>
    </row>
    <row r="27058" spans="64:64">
      <c r="BL27058" s="69"/>
    </row>
    <row r="27059" spans="64:64">
      <c r="BL27059" s="69"/>
    </row>
    <row r="27060" spans="64:64">
      <c r="BL27060" s="69"/>
    </row>
    <row r="27061" spans="64:64">
      <c r="BL27061" s="69"/>
    </row>
    <row r="27062" spans="64:64">
      <c r="BL27062" s="69"/>
    </row>
    <row r="27063" spans="64:64">
      <c r="BL27063" s="69"/>
    </row>
    <row r="27064" spans="64:64">
      <c r="BL27064" s="69"/>
    </row>
    <row r="27065" spans="64:64">
      <c r="BL27065" s="69"/>
    </row>
    <row r="27066" spans="64:64">
      <c r="BL27066" s="69"/>
    </row>
    <row r="27067" spans="64:64">
      <c r="BL27067" s="69"/>
    </row>
    <row r="27068" spans="64:64">
      <c r="BL27068" s="69"/>
    </row>
    <row r="27069" spans="64:64">
      <c r="BL27069" s="69"/>
    </row>
    <row r="27070" spans="64:64">
      <c r="BL27070" s="69"/>
    </row>
    <row r="27071" spans="64:64">
      <c r="BL27071" s="69"/>
    </row>
    <row r="27072" spans="64:64">
      <c r="BL27072" s="69"/>
    </row>
    <row r="27073" spans="64:64">
      <c r="BL27073" s="69"/>
    </row>
    <row r="27074" spans="64:64">
      <c r="BL27074" s="69"/>
    </row>
    <row r="27075" spans="64:64">
      <c r="BL27075" s="69"/>
    </row>
    <row r="27076" spans="64:64">
      <c r="BL27076" s="69"/>
    </row>
    <row r="27077" spans="64:64">
      <c r="BL27077" s="69"/>
    </row>
    <row r="27078" spans="64:64">
      <c r="BL27078" s="69"/>
    </row>
    <row r="27079" spans="64:64">
      <c r="BL27079" s="69"/>
    </row>
    <row r="27080" spans="64:64">
      <c r="BL27080" s="69"/>
    </row>
    <row r="27081" spans="64:64">
      <c r="BL27081" s="69"/>
    </row>
    <row r="27082" spans="64:64">
      <c r="BL27082" s="69"/>
    </row>
    <row r="27083" spans="64:64">
      <c r="BL27083" s="69"/>
    </row>
    <row r="27084" spans="64:64">
      <c r="BL27084" s="69"/>
    </row>
    <row r="27085" spans="64:64">
      <c r="BL27085" s="69"/>
    </row>
    <row r="27086" spans="64:64">
      <c r="BL27086" s="69"/>
    </row>
    <row r="27087" spans="64:64">
      <c r="BL27087" s="69"/>
    </row>
    <row r="27088" spans="64:64">
      <c r="BL27088" s="69"/>
    </row>
    <row r="27089" spans="64:64">
      <c r="BL27089" s="69"/>
    </row>
    <row r="27090" spans="64:64">
      <c r="BL27090" s="69"/>
    </row>
    <row r="27091" spans="64:64">
      <c r="BL27091" s="69"/>
    </row>
    <row r="27092" spans="64:64">
      <c r="BL27092" s="69"/>
    </row>
    <row r="27093" spans="64:64">
      <c r="BL27093" s="69"/>
    </row>
    <row r="27094" spans="64:64">
      <c r="BL27094" s="69"/>
    </row>
    <row r="27095" spans="64:64">
      <c r="BL27095" s="69"/>
    </row>
    <row r="27096" spans="64:64">
      <c r="BL27096" s="69"/>
    </row>
    <row r="27097" spans="64:64">
      <c r="BL27097" s="69"/>
    </row>
    <row r="27098" spans="64:64">
      <c r="BL27098" s="69"/>
    </row>
    <row r="27099" spans="64:64">
      <c r="BL27099" s="69"/>
    </row>
    <row r="27100" spans="64:64">
      <c r="BL27100" s="69"/>
    </row>
    <row r="27101" spans="64:64">
      <c r="BL27101" s="69"/>
    </row>
    <row r="27102" spans="64:64">
      <c r="BL27102" s="69"/>
    </row>
    <row r="27103" spans="64:64">
      <c r="BL27103" s="69"/>
    </row>
    <row r="27104" spans="64:64">
      <c r="BL27104" s="69"/>
    </row>
    <row r="27105" spans="64:64">
      <c r="BL27105" s="69"/>
    </row>
    <row r="27106" spans="64:64">
      <c r="BL27106" s="69"/>
    </row>
    <row r="27107" spans="64:64">
      <c r="BL27107" s="69"/>
    </row>
    <row r="27108" spans="64:64">
      <c r="BL27108" s="69"/>
    </row>
    <row r="27109" spans="64:64">
      <c r="BL27109" s="69"/>
    </row>
    <row r="27110" spans="64:64">
      <c r="BL27110" s="69"/>
    </row>
    <row r="27111" spans="64:64">
      <c r="BL27111" s="69"/>
    </row>
    <row r="27112" spans="64:64">
      <c r="BL27112" s="69"/>
    </row>
    <row r="27113" spans="64:64">
      <c r="BL27113" s="69"/>
    </row>
    <row r="27114" spans="64:64">
      <c r="BL27114" s="69"/>
    </row>
    <row r="27115" spans="64:64">
      <c r="BL27115" s="69"/>
    </row>
    <row r="27116" spans="64:64">
      <c r="BL27116" s="69"/>
    </row>
    <row r="27117" spans="64:64">
      <c r="BL27117" s="69"/>
    </row>
    <row r="27118" spans="64:64">
      <c r="BL27118" s="69"/>
    </row>
    <row r="27119" spans="64:64">
      <c r="BL27119" s="69"/>
    </row>
    <row r="27120" spans="64:64">
      <c r="BL27120" s="69"/>
    </row>
    <row r="27121" spans="64:64">
      <c r="BL27121" s="69"/>
    </row>
    <row r="27122" spans="64:64">
      <c r="BL27122" s="69"/>
    </row>
    <row r="27123" spans="64:64">
      <c r="BL27123" s="69"/>
    </row>
    <row r="27124" spans="64:64">
      <c r="BL27124" s="69"/>
    </row>
    <row r="27125" spans="64:64">
      <c r="BL27125" s="69"/>
    </row>
    <row r="27126" spans="64:64">
      <c r="BL27126" s="69"/>
    </row>
    <row r="27127" spans="64:64">
      <c r="BL27127" s="69"/>
    </row>
    <row r="27128" spans="64:64">
      <c r="BL27128" s="69"/>
    </row>
    <row r="27129" spans="64:64">
      <c r="BL27129" s="69"/>
    </row>
    <row r="27130" spans="64:64">
      <c r="BL27130" s="69"/>
    </row>
    <row r="27131" spans="64:64">
      <c r="BL27131" s="69"/>
    </row>
    <row r="27132" spans="64:64">
      <c r="BL27132" s="69"/>
    </row>
    <row r="27133" spans="64:64">
      <c r="BL27133" s="69"/>
    </row>
    <row r="27134" spans="64:64">
      <c r="BL27134" s="69"/>
    </row>
    <row r="27135" spans="64:64">
      <c r="BL27135" s="69"/>
    </row>
    <row r="27136" spans="64:64">
      <c r="BL27136" s="69"/>
    </row>
    <row r="27137" spans="64:64">
      <c r="BL27137" s="69"/>
    </row>
    <row r="27138" spans="64:64">
      <c r="BL27138" s="69"/>
    </row>
    <row r="27139" spans="64:64">
      <c r="BL27139" s="69"/>
    </row>
    <row r="27140" spans="64:64">
      <c r="BL27140" s="69"/>
    </row>
    <row r="27141" spans="64:64">
      <c r="BL27141" s="69"/>
    </row>
    <row r="27142" spans="64:64">
      <c r="BL27142" s="69"/>
    </row>
    <row r="27143" spans="64:64">
      <c r="BL27143" s="69"/>
    </row>
    <row r="27144" spans="64:64">
      <c r="BL27144" s="69"/>
    </row>
    <row r="27145" spans="64:64">
      <c r="BL27145" s="69"/>
    </row>
    <row r="27146" spans="64:64">
      <c r="BL27146" s="69"/>
    </row>
    <row r="27147" spans="64:64">
      <c r="BL27147" s="69"/>
    </row>
    <row r="27148" spans="64:64">
      <c r="BL27148" s="69"/>
    </row>
    <row r="27149" spans="64:64">
      <c r="BL27149" s="69"/>
    </row>
    <row r="27150" spans="64:64">
      <c r="BL27150" s="69"/>
    </row>
    <row r="27151" spans="64:64">
      <c r="BL27151" s="69"/>
    </row>
    <row r="27152" spans="64:64">
      <c r="BL27152" s="69"/>
    </row>
    <row r="27153" spans="64:64">
      <c r="BL27153" s="69"/>
    </row>
    <row r="27154" spans="64:64">
      <c r="BL27154" s="69"/>
    </row>
    <row r="27155" spans="64:64">
      <c r="BL27155" s="69"/>
    </row>
    <row r="27156" spans="64:64">
      <c r="BL27156" s="69"/>
    </row>
    <row r="27157" spans="64:64">
      <c r="BL27157" s="69"/>
    </row>
    <row r="27158" spans="64:64">
      <c r="BL27158" s="69"/>
    </row>
    <row r="27159" spans="64:64">
      <c r="BL27159" s="69"/>
    </row>
    <row r="27160" spans="64:64">
      <c r="BL27160" s="69"/>
    </row>
    <row r="27161" spans="64:64">
      <c r="BL27161" s="69"/>
    </row>
    <row r="27162" spans="64:64">
      <c r="BL27162" s="69"/>
    </row>
    <row r="27163" spans="64:64">
      <c r="BL27163" s="69"/>
    </row>
    <row r="27164" spans="64:64">
      <c r="BL27164" s="69"/>
    </row>
    <row r="27165" spans="64:64">
      <c r="BL27165" s="69"/>
    </row>
    <row r="27166" spans="64:64">
      <c r="BL27166" s="69"/>
    </row>
    <row r="27167" spans="64:64">
      <c r="BL27167" s="69"/>
    </row>
    <row r="27168" spans="64:64">
      <c r="BL27168" s="69"/>
    </row>
    <row r="27169" spans="64:64">
      <c r="BL27169" s="69"/>
    </row>
    <row r="27170" spans="64:64">
      <c r="BL27170" s="69"/>
    </row>
    <row r="27171" spans="64:64">
      <c r="BL27171" s="69"/>
    </row>
    <row r="27172" spans="64:64">
      <c r="BL27172" s="69"/>
    </row>
    <row r="27173" spans="64:64">
      <c r="BL27173" s="69"/>
    </row>
    <row r="27174" spans="64:64">
      <c r="BL27174" s="69"/>
    </row>
    <row r="27175" spans="64:64">
      <c r="BL27175" s="69"/>
    </row>
    <row r="27176" spans="64:64">
      <c r="BL27176" s="69"/>
    </row>
    <row r="27177" spans="64:64">
      <c r="BL27177" s="69"/>
    </row>
    <row r="27178" spans="64:64">
      <c r="BL27178" s="69"/>
    </row>
    <row r="27179" spans="64:64">
      <c r="BL27179" s="69"/>
    </row>
    <row r="27180" spans="64:64">
      <c r="BL27180" s="69"/>
    </row>
    <row r="27181" spans="64:64">
      <c r="BL27181" s="69"/>
    </row>
    <row r="27182" spans="64:64">
      <c r="BL27182" s="69"/>
    </row>
    <row r="27183" spans="64:64">
      <c r="BL27183" s="69"/>
    </row>
    <row r="27184" spans="64:64">
      <c r="BL27184" s="69"/>
    </row>
    <row r="27185" spans="64:64">
      <c r="BL27185" s="69"/>
    </row>
    <row r="27186" spans="64:64">
      <c r="BL27186" s="69"/>
    </row>
    <row r="27187" spans="64:64">
      <c r="BL27187" s="69"/>
    </row>
    <row r="27188" spans="64:64">
      <c r="BL27188" s="69"/>
    </row>
    <row r="27189" spans="64:64">
      <c r="BL27189" s="69"/>
    </row>
    <row r="27190" spans="64:64">
      <c r="BL27190" s="69"/>
    </row>
    <row r="27191" spans="64:64">
      <c r="BL27191" s="69"/>
    </row>
    <row r="27192" spans="64:64">
      <c r="BL27192" s="69"/>
    </row>
    <row r="27193" spans="64:64">
      <c r="BL27193" s="69"/>
    </row>
    <row r="27194" spans="64:64">
      <c r="BL27194" s="69"/>
    </row>
    <row r="27195" spans="64:64">
      <c r="BL27195" s="69"/>
    </row>
    <row r="27196" spans="64:64">
      <c r="BL27196" s="69"/>
    </row>
    <row r="27197" spans="64:64">
      <c r="BL27197" s="69"/>
    </row>
    <row r="27198" spans="64:64">
      <c r="BL27198" s="69"/>
    </row>
    <row r="27199" spans="64:64">
      <c r="BL27199" s="69"/>
    </row>
    <row r="27200" spans="64:64">
      <c r="BL27200" s="69"/>
    </row>
    <row r="27201" spans="64:64">
      <c r="BL27201" s="69"/>
    </row>
    <row r="27202" spans="64:64">
      <c r="BL27202" s="69"/>
    </row>
    <row r="27203" spans="64:64">
      <c r="BL27203" s="69"/>
    </row>
    <row r="27204" spans="64:64">
      <c r="BL27204" s="69"/>
    </row>
    <row r="27205" spans="64:64">
      <c r="BL27205" s="69"/>
    </row>
    <row r="27206" spans="64:64">
      <c r="BL27206" s="69"/>
    </row>
    <row r="27207" spans="64:64">
      <c r="BL27207" s="69"/>
    </row>
    <row r="27208" spans="64:64">
      <c r="BL27208" s="69"/>
    </row>
    <row r="27209" spans="64:64">
      <c r="BL27209" s="69"/>
    </row>
    <row r="27210" spans="64:64">
      <c r="BL27210" s="69"/>
    </row>
    <row r="27211" spans="64:64">
      <c r="BL27211" s="69"/>
    </row>
    <row r="27212" spans="64:64">
      <c r="BL27212" s="69"/>
    </row>
    <row r="27213" spans="64:64">
      <c r="BL27213" s="69"/>
    </row>
    <row r="27214" spans="64:64">
      <c r="BL27214" s="69"/>
    </row>
    <row r="27215" spans="64:64">
      <c r="BL27215" s="69"/>
    </row>
    <row r="27216" spans="64:64">
      <c r="BL27216" s="69"/>
    </row>
    <row r="27217" spans="64:64">
      <c r="BL27217" s="69"/>
    </row>
    <row r="27218" spans="64:64">
      <c r="BL27218" s="69"/>
    </row>
    <row r="27219" spans="64:64">
      <c r="BL27219" s="69"/>
    </row>
    <row r="27220" spans="64:64">
      <c r="BL27220" s="69"/>
    </row>
    <row r="27221" spans="64:64">
      <c r="BL27221" s="69"/>
    </row>
    <row r="27222" spans="64:64">
      <c r="BL27222" s="69"/>
    </row>
    <row r="27223" spans="64:64">
      <c r="BL27223" s="69"/>
    </row>
    <row r="27224" spans="64:64">
      <c r="BL27224" s="69"/>
    </row>
    <row r="27225" spans="64:64">
      <c r="BL27225" s="69"/>
    </row>
    <row r="27226" spans="64:64">
      <c r="BL27226" s="69"/>
    </row>
    <row r="27227" spans="64:64">
      <c r="BL27227" s="69"/>
    </row>
    <row r="27228" spans="64:64">
      <c r="BL27228" s="69"/>
    </row>
    <row r="27229" spans="64:64">
      <c r="BL27229" s="69"/>
    </row>
    <row r="27230" spans="64:64">
      <c r="BL27230" s="69"/>
    </row>
    <row r="27231" spans="64:64">
      <c r="BL27231" s="69"/>
    </row>
    <row r="27232" spans="64:64">
      <c r="BL27232" s="69"/>
    </row>
    <row r="27233" spans="64:64">
      <c r="BL27233" s="69"/>
    </row>
    <row r="27234" spans="64:64">
      <c r="BL27234" s="69"/>
    </row>
    <row r="27235" spans="64:64">
      <c r="BL27235" s="69"/>
    </row>
    <row r="27236" spans="64:64">
      <c r="BL27236" s="69"/>
    </row>
    <row r="27237" spans="64:64">
      <c r="BL27237" s="69"/>
    </row>
    <row r="27238" spans="64:64">
      <c r="BL27238" s="69"/>
    </row>
    <row r="27239" spans="64:64">
      <c r="BL27239" s="69"/>
    </row>
    <row r="27240" spans="64:64">
      <c r="BL27240" s="69"/>
    </row>
    <row r="27241" spans="64:64">
      <c r="BL27241" s="69"/>
    </row>
    <row r="27242" spans="64:64">
      <c r="BL27242" s="69"/>
    </row>
    <row r="27243" spans="64:64">
      <c r="BL27243" s="69"/>
    </row>
    <row r="27244" spans="64:64">
      <c r="BL27244" s="69"/>
    </row>
    <row r="27245" spans="64:64">
      <c r="BL27245" s="69"/>
    </row>
    <row r="27246" spans="64:64">
      <c r="BL27246" s="69"/>
    </row>
    <row r="27247" spans="64:64">
      <c r="BL27247" s="69"/>
    </row>
    <row r="27248" spans="64:64">
      <c r="BL27248" s="69"/>
    </row>
    <row r="27249" spans="64:64">
      <c r="BL27249" s="69"/>
    </row>
    <row r="27250" spans="64:64">
      <c r="BL27250" s="69"/>
    </row>
    <row r="27251" spans="64:64">
      <c r="BL27251" s="69"/>
    </row>
    <row r="27252" spans="64:64">
      <c r="BL27252" s="69"/>
    </row>
    <row r="27253" spans="64:64">
      <c r="BL27253" s="69"/>
    </row>
    <row r="27254" spans="64:64">
      <c r="BL27254" s="69"/>
    </row>
    <row r="27255" spans="64:64">
      <c r="BL27255" s="69"/>
    </row>
    <row r="27256" spans="64:64">
      <c r="BL27256" s="69"/>
    </row>
    <row r="27257" spans="64:64">
      <c r="BL27257" s="69"/>
    </row>
    <row r="27258" spans="64:64">
      <c r="BL27258" s="69"/>
    </row>
    <row r="27259" spans="64:64">
      <c r="BL27259" s="69"/>
    </row>
    <row r="27260" spans="64:64">
      <c r="BL27260" s="69"/>
    </row>
    <row r="27261" spans="64:64">
      <c r="BL27261" s="69"/>
    </row>
    <row r="27262" spans="64:64">
      <c r="BL27262" s="69"/>
    </row>
    <row r="27263" spans="64:64">
      <c r="BL27263" s="69"/>
    </row>
    <row r="27264" spans="64:64">
      <c r="BL27264" s="69"/>
    </row>
    <row r="27265" spans="64:64">
      <c r="BL27265" s="69"/>
    </row>
    <row r="27266" spans="64:64">
      <c r="BL27266" s="69"/>
    </row>
    <row r="27267" spans="64:64">
      <c r="BL27267" s="69"/>
    </row>
    <row r="27268" spans="64:64">
      <c r="BL27268" s="69"/>
    </row>
    <row r="27269" spans="64:64">
      <c r="BL27269" s="69"/>
    </row>
    <row r="27270" spans="64:64">
      <c r="BL27270" s="69"/>
    </row>
    <row r="27271" spans="64:64">
      <c r="BL27271" s="69"/>
    </row>
    <row r="27272" spans="64:64">
      <c r="BL27272" s="69"/>
    </row>
    <row r="27273" spans="64:64">
      <c r="BL27273" s="69"/>
    </row>
    <row r="27274" spans="64:64">
      <c r="BL27274" s="69"/>
    </row>
    <row r="27275" spans="64:64">
      <c r="BL27275" s="69"/>
    </row>
    <row r="27276" spans="64:64">
      <c r="BL27276" s="69"/>
    </row>
    <row r="27277" spans="64:64">
      <c r="BL27277" s="69"/>
    </row>
    <row r="27278" spans="64:64">
      <c r="BL27278" s="69"/>
    </row>
    <row r="27279" spans="64:64">
      <c r="BL27279" s="69"/>
    </row>
    <row r="27280" spans="64:64">
      <c r="BL27280" s="69"/>
    </row>
    <row r="27281" spans="64:64">
      <c r="BL27281" s="69"/>
    </row>
    <row r="27282" spans="64:64">
      <c r="BL27282" s="69"/>
    </row>
    <row r="27283" spans="64:64">
      <c r="BL27283" s="69"/>
    </row>
    <row r="27284" spans="64:64">
      <c r="BL27284" s="69"/>
    </row>
    <row r="27285" spans="64:64">
      <c r="BL27285" s="69"/>
    </row>
    <row r="27286" spans="64:64">
      <c r="BL27286" s="69"/>
    </row>
    <row r="27287" spans="64:64">
      <c r="BL27287" s="69"/>
    </row>
    <row r="27288" spans="64:64">
      <c r="BL27288" s="69"/>
    </row>
    <row r="27289" spans="64:64">
      <c r="BL27289" s="69"/>
    </row>
    <row r="27290" spans="64:64">
      <c r="BL27290" s="69"/>
    </row>
    <row r="27291" spans="64:64">
      <c r="BL27291" s="69"/>
    </row>
    <row r="27292" spans="64:64">
      <c r="BL27292" s="69"/>
    </row>
    <row r="27293" spans="64:64">
      <c r="BL27293" s="69"/>
    </row>
    <row r="27294" spans="64:64">
      <c r="BL27294" s="69"/>
    </row>
    <row r="27295" spans="64:64">
      <c r="BL27295" s="69"/>
    </row>
    <row r="27296" spans="64:64">
      <c r="BL27296" s="69"/>
    </row>
    <row r="27297" spans="64:64">
      <c r="BL27297" s="69"/>
    </row>
    <row r="27298" spans="64:64">
      <c r="BL27298" s="69"/>
    </row>
    <row r="27299" spans="64:64">
      <c r="BL27299" s="69"/>
    </row>
    <row r="27300" spans="64:64">
      <c r="BL27300" s="69"/>
    </row>
    <row r="27301" spans="64:64">
      <c r="BL27301" s="69"/>
    </row>
    <row r="27302" spans="64:64">
      <c r="BL27302" s="69"/>
    </row>
    <row r="27303" spans="64:64">
      <c r="BL27303" s="69"/>
    </row>
    <row r="27304" spans="64:64">
      <c r="BL27304" s="69"/>
    </row>
    <row r="27305" spans="64:64">
      <c r="BL27305" s="69"/>
    </row>
    <row r="27306" spans="64:64">
      <c r="BL27306" s="69"/>
    </row>
    <row r="27307" spans="64:64">
      <c r="BL27307" s="69"/>
    </row>
    <row r="27308" spans="64:64">
      <c r="BL27308" s="69"/>
    </row>
    <row r="27309" spans="64:64">
      <c r="BL27309" s="69"/>
    </row>
    <row r="27310" spans="64:64">
      <c r="BL27310" s="69"/>
    </row>
    <row r="27311" spans="64:64">
      <c r="BL27311" s="69"/>
    </row>
    <row r="27312" spans="64:64">
      <c r="BL27312" s="69"/>
    </row>
    <row r="27313" spans="64:64">
      <c r="BL27313" s="69"/>
    </row>
    <row r="27314" spans="64:64">
      <c r="BL27314" s="69"/>
    </row>
    <row r="27315" spans="64:64">
      <c r="BL27315" s="69"/>
    </row>
    <row r="27316" spans="64:64">
      <c r="BL27316" s="69"/>
    </row>
    <row r="27317" spans="64:64">
      <c r="BL27317" s="69"/>
    </row>
    <row r="27318" spans="64:64">
      <c r="BL27318" s="69"/>
    </row>
    <row r="27319" spans="64:64">
      <c r="BL27319" s="69"/>
    </row>
    <row r="27320" spans="64:64">
      <c r="BL27320" s="69"/>
    </row>
    <row r="27321" spans="64:64">
      <c r="BL27321" s="69"/>
    </row>
    <row r="27322" spans="64:64">
      <c r="BL27322" s="69"/>
    </row>
    <row r="27323" spans="64:64">
      <c r="BL27323" s="69"/>
    </row>
    <row r="27324" spans="64:64">
      <c r="BL27324" s="69"/>
    </row>
    <row r="27325" spans="64:64">
      <c r="BL27325" s="69"/>
    </row>
    <row r="27326" spans="64:64">
      <c r="BL27326" s="69"/>
    </row>
    <row r="27327" spans="64:64">
      <c r="BL27327" s="69"/>
    </row>
    <row r="27328" spans="64:64">
      <c r="BL27328" s="69"/>
    </row>
    <row r="27329" spans="64:64">
      <c r="BL27329" s="69"/>
    </row>
    <row r="27330" spans="64:64">
      <c r="BL27330" s="69"/>
    </row>
    <row r="27331" spans="64:64">
      <c r="BL27331" s="69"/>
    </row>
    <row r="27332" spans="64:64">
      <c r="BL27332" s="69"/>
    </row>
    <row r="27333" spans="64:64">
      <c r="BL27333" s="69"/>
    </row>
    <row r="27334" spans="64:64">
      <c r="BL27334" s="69"/>
    </row>
    <row r="27335" spans="64:64">
      <c r="BL27335" s="69"/>
    </row>
    <row r="27336" spans="64:64">
      <c r="BL27336" s="69"/>
    </row>
    <row r="27337" spans="64:64">
      <c r="BL27337" s="69"/>
    </row>
    <row r="27338" spans="64:64">
      <c r="BL27338" s="69"/>
    </row>
    <row r="27339" spans="64:64">
      <c r="BL27339" s="69"/>
    </row>
    <row r="27340" spans="64:64">
      <c r="BL27340" s="69"/>
    </row>
    <row r="27341" spans="64:64">
      <c r="BL27341" s="69"/>
    </row>
    <row r="27342" spans="64:64">
      <c r="BL27342" s="69"/>
    </row>
    <row r="27343" spans="64:64">
      <c r="BL27343" s="69"/>
    </row>
    <row r="27344" spans="64:64">
      <c r="BL27344" s="69"/>
    </row>
    <row r="27345" spans="64:64">
      <c r="BL27345" s="69"/>
    </row>
    <row r="27346" spans="64:64">
      <c r="BL27346" s="69"/>
    </row>
    <row r="27347" spans="64:64">
      <c r="BL27347" s="69"/>
    </row>
    <row r="27348" spans="64:64">
      <c r="BL27348" s="69"/>
    </row>
    <row r="27349" spans="64:64">
      <c r="BL27349" s="69"/>
    </row>
    <row r="27350" spans="64:64">
      <c r="BL27350" s="69"/>
    </row>
    <row r="27351" spans="64:64">
      <c r="BL27351" s="69"/>
    </row>
    <row r="27352" spans="64:64">
      <c r="BL27352" s="69"/>
    </row>
    <row r="27353" spans="64:64">
      <c r="BL27353" s="69"/>
    </row>
    <row r="27354" spans="64:64">
      <c r="BL27354" s="69"/>
    </row>
    <row r="27355" spans="64:64">
      <c r="BL27355" s="69"/>
    </row>
    <row r="27356" spans="64:64">
      <c r="BL27356" s="69"/>
    </row>
    <row r="27357" spans="64:64">
      <c r="BL27357" s="69"/>
    </row>
    <row r="27358" spans="64:64">
      <c r="BL27358" s="69"/>
    </row>
    <row r="27359" spans="64:64">
      <c r="BL27359" s="69"/>
    </row>
    <row r="27360" spans="64:64">
      <c r="BL27360" s="69"/>
    </row>
    <row r="27361" spans="64:64">
      <c r="BL27361" s="69"/>
    </row>
    <row r="27362" spans="64:64">
      <c r="BL27362" s="69"/>
    </row>
    <row r="27363" spans="64:64">
      <c r="BL27363" s="69"/>
    </row>
    <row r="27364" spans="64:64">
      <c r="BL27364" s="69"/>
    </row>
    <row r="27365" spans="64:64">
      <c r="BL27365" s="69"/>
    </row>
    <row r="27366" spans="64:64">
      <c r="BL27366" s="69"/>
    </row>
    <row r="27367" spans="64:64">
      <c r="BL27367" s="69"/>
    </row>
    <row r="27368" spans="64:64">
      <c r="BL27368" s="69"/>
    </row>
    <row r="27369" spans="64:64">
      <c r="BL27369" s="69"/>
    </row>
    <row r="27370" spans="64:64">
      <c r="BL27370" s="69"/>
    </row>
    <row r="27371" spans="64:64">
      <c r="BL27371" s="69"/>
    </row>
    <row r="27372" spans="64:64">
      <c r="BL27372" s="69"/>
    </row>
    <row r="27373" spans="64:64">
      <c r="BL27373" s="69"/>
    </row>
    <row r="27374" spans="64:64">
      <c r="BL27374" s="69"/>
    </row>
    <row r="27375" spans="64:64">
      <c r="BL27375" s="69"/>
    </row>
    <row r="27376" spans="64:64">
      <c r="BL27376" s="69"/>
    </row>
    <row r="27377" spans="64:64">
      <c r="BL27377" s="69"/>
    </row>
    <row r="27378" spans="64:64">
      <c r="BL27378" s="69"/>
    </row>
    <row r="27379" spans="64:64">
      <c r="BL27379" s="69"/>
    </row>
    <row r="27380" spans="64:64">
      <c r="BL27380" s="69"/>
    </row>
    <row r="27381" spans="64:64">
      <c r="BL27381" s="69"/>
    </row>
    <row r="27382" spans="64:64">
      <c r="BL27382" s="69"/>
    </row>
    <row r="27383" spans="64:64">
      <c r="BL27383" s="69"/>
    </row>
    <row r="27384" spans="64:64">
      <c r="BL27384" s="69"/>
    </row>
    <row r="27385" spans="64:64">
      <c r="BL27385" s="69"/>
    </row>
    <row r="27386" spans="64:64">
      <c r="BL27386" s="69"/>
    </row>
    <row r="27387" spans="64:64">
      <c r="BL27387" s="69"/>
    </row>
    <row r="27388" spans="64:64">
      <c r="BL27388" s="69"/>
    </row>
    <row r="27389" spans="64:64">
      <c r="BL27389" s="69"/>
    </row>
    <row r="27390" spans="64:64">
      <c r="BL27390" s="69"/>
    </row>
    <row r="27391" spans="64:64">
      <c r="BL27391" s="69"/>
    </row>
    <row r="27392" spans="64:64">
      <c r="BL27392" s="69"/>
    </row>
    <row r="27393" spans="64:64">
      <c r="BL27393" s="69"/>
    </row>
    <row r="27394" spans="64:64">
      <c r="BL27394" s="69"/>
    </row>
    <row r="27395" spans="64:64">
      <c r="BL27395" s="69"/>
    </row>
    <row r="27396" spans="64:64">
      <c r="BL27396" s="69"/>
    </row>
    <row r="27397" spans="64:64">
      <c r="BL27397" s="69"/>
    </row>
    <row r="27398" spans="64:64">
      <c r="BL27398" s="69"/>
    </row>
    <row r="27399" spans="64:64">
      <c r="BL27399" s="69"/>
    </row>
    <row r="27400" spans="64:64">
      <c r="BL27400" s="69"/>
    </row>
    <row r="27401" spans="64:64">
      <c r="BL27401" s="69"/>
    </row>
    <row r="27402" spans="64:64">
      <c r="BL27402" s="69"/>
    </row>
    <row r="27403" spans="64:64">
      <c r="BL27403" s="69"/>
    </row>
    <row r="27404" spans="64:64">
      <c r="BL27404" s="69"/>
    </row>
    <row r="27405" spans="64:64">
      <c r="BL27405" s="69"/>
    </row>
    <row r="27406" spans="64:64">
      <c r="BL27406" s="69"/>
    </row>
    <row r="27407" spans="64:64">
      <c r="BL27407" s="69"/>
    </row>
    <row r="27408" spans="64:64">
      <c r="BL27408" s="69"/>
    </row>
    <row r="27409" spans="64:64">
      <c r="BL27409" s="69"/>
    </row>
    <row r="27410" spans="64:64">
      <c r="BL27410" s="69"/>
    </row>
    <row r="27411" spans="64:64">
      <c r="BL27411" s="69"/>
    </row>
    <row r="27412" spans="64:64">
      <c r="BL27412" s="69"/>
    </row>
    <row r="27413" spans="64:64">
      <c r="BL27413" s="69"/>
    </row>
    <row r="27414" spans="64:64">
      <c r="BL27414" s="69"/>
    </row>
    <row r="27415" spans="64:64">
      <c r="BL27415" s="69"/>
    </row>
    <row r="27416" spans="64:64">
      <c r="BL27416" s="69"/>
    </row>
    <row r="27417" spans="64:64">
      <c r="BL27417" s="69"/>
    </row>
    <row r="27418" spans="64:64">
      <c r="BL27418" s="69"/>
    </row>
    <row r="27419" spans="64:64">
      <c r="BL27419" s="69"/>
    </row>
    <row r="27420" spans="64:64">
      <c r="BL27420" s="69"/>
    </row>
    <row r="27421" spans="64:64">
      <c r="BL27421" s="69"/>
    </row>
    <row r="27422" spans="64:64">
      <c r="BL27422" s="69"/>
    </row>
    <row r="27423" spans="64:64">
      <c r="BL27423" s="69"/>
    </row>
    <row r="27424" spans="64:64">
      <c r="BL27424" s="69"/>
    </row>
    <row r="27425" spans="64:64">
      <c r="BL27425" s="69"/>
    </row>
    <row r="27426" spans="64:64">
      <c r="BL27426" s="69"/>
    </row>
    <row r="27427" spans="64:64">
      <c r="BL27427" s="69"/>
    </row>
    <row r="27428" spans="64:64">
      <c r="BL27428" s="69"/>
    </row>
    <row r="27429" spans="64:64">
      <c r="BL27429" s="69"/>
    </row>
    <row r="27430" spans="64:64">
      <c r="BL27430" s="69"/>
    </row>
    <row r="27431" spans="64:64">
      <c r="BL27431" s="69"/>
    </row>
    <row r="27432" spans="64:64">
      <c r="BL27432" s="69"/>
    </row>
    <row r="27433" spans="64:64">
      <c r="BL27433" s="69"/>
    </row>
    <row r="27434" spans="64:64">
      <c r="BL27434" s="69"/>
    </row>
    <row r="27435" spans="64:64">
      <c r="BL27435" s="69"/>
    </row>
    <row r="27436" spans="64:64">
      <c r="BL27436" s="69"/>
    </row>
    <row r="27437" spans="64:64">
      <c r="BL27437" s="69"/>
    </row>
    <row r="27438" spans="64:64">
      <c r="BL27438" s="69"/>
    </row>
    <row r="27439" spans="64:64">
      <c r="BL27439" s="69"/>
    </row>
    <row r="27440" spans="64:64">
      <c r="BL27440" s="69"/>
    </row>
    <row r="27441" spans="64:64">
      <c r="BL27441" s="69"/>
    </row>
    <row r="27442" spans="64:64">
      <c r="BL27442" s="69"/>
    </row>
    <row r="27443" spans="64:64">
      <c r="BL27443" s="69"/>
    </row>
    <row r="27444" spans="64:64">
      <c r="BL27444" s="69"/>
    </row>
    <row r="27445" spans="64:64">
      <c r="BL27445" s="69"/>
    </row>
    <row r="27446" spans="64:64">
      <c r="BL27446" s="69"/>
    </row>
    <row r="27447" spans="64:64">
      <c r="BL27447" s="69"/>
    </row>
    <row r="27448" spans="64:64">
      <c r="BL27448" s="69"/>
    </row>
    <row r="27449" spans="64:64">
      <c r="BL27449" s="69"/>
    </row>
    <row r="27450" spans="64:64">
      <c r="BL27450" s="69"/>
    </row>
    <row r="27451" spans="64:64">
      <c r="BL27451" s="69"/>
    </row>
    <row r="27452" spans="64:64">
      <c r="BL27452" s="69"/>
    </row>
    <row r="27453" spans="64:64">
      <c r="BL27453" s="69"/>
    </row>
    <row r="27454" spans="64:64">
      <c r="BL27454" s="69"/>
    </row>
    <row r="27455" spans="64:64">
      <c r="BL27455" s="69"/>
    </row>
    <row r="27456" spans="64:64">
      <c r="BL27456" s="69"/>
    </row>
    <row r="27457" spans="64:64">
      <c r="BL27457" s="69"/>
    </row>
    <row r="27458" spans="64:64">
      <c r="BL27458" s="69"/>
    </row>
    <row r="27459" spans="64:64">
      <c r="BL27459" s="69"/>
    </row>
    <row r="27460" spans="64:64">
      <c r="BL27460" s="69"/>
    </row>
    <row r="27461" spans="64:64">
      <c r="BL27461" s="69"/>
    </row>
    <row r="27462" spans="64:64">
      <c r="BL27462" s="69"/>
    </row>
    <row r="27463" spans="64:64">
      <c r="BL27463" s="69"/>
    </row>
    <row r="27464" spans="64:64">
      <c r="BL27464" s="69"/>
    </row>
    <row r="27465" spans="64:64">
      <c r="BL27465" s="69"/>
    </row>
    <row r="27466" spans="64:64">
      <c r="BL27466" s="69"/>
    </row>
    <row r="27467" spans="64:64">
      <c r="BL27467" s="69"/>
    </row>
    <row r="27468" spans="64:64">
      <c r="BL27468" s="69"/>
    </row>
    <row r="27469" spans="64:64">
      <c r="BL27469" s="69"/>
    </row>
    <row r="27470" spans="64:64">
      <c r="BL27470" s="69"/>
    </row>
    <row r="27471" spans="64:64">
      <c r="BL27471" s="69"/>
    </row>
    <row r="27472" spans="64:64">
      <c r="BL27472" s="69"/>
    </row>
    <row r="27473" spans="64:64">
      <c r="BL27473" s="69"/>
    </row>
    <row r="27474" spans="64:64">
      <c r="BL27474" s="69"/>
    </row>
    <row r="27475" spans="64:64">
      <c r="BL27475" s="69"/>
    </row>
    <row r="27476" spans="64:64">
      <c r="BL27476" s="69"/>
    </row>
    <row r="27477" spans="64:64">
      <c r="BL27477" s="69"/>
    </row>
    <row r="27478" spans="64:64">
      <c r="BL27478" s="69"/>
    </row>
    <row r="27479" spans="64:64">
      <c r="BL27479" s="69"/>
    </row>
    <row r="27480" spans="64:64">
      <c r="BL27480" s="69"/>
    </row>
    <row r="27481" spans="64:64">
      <c r="BL27481" s="69"/>
    </row>
    <row r="27482" spans="64:64">
      <c r="BL27482" s="69"/>
    </row>
    <row r="27483" spans="64:64">
      <c r="BL27483" s="69"/>
    </row>
    <row r="27484" spans="64:64">
      <c r="BL27484" s="69"/>
    </row>
    <row r="27485" spans="64:64">
      <c r="BL27485" s="69"/>
    </row>
    <row r="27486" spans="64:64">
      <c r="BL27486" s="69"/>
    </row>
    <row r="27487" spans="64:64">
      <c r="BL27487" s="69"/>
    </row>
    <row r="27488" spans="64:64">
      <c r="BL27488" s="69"/>
    </row>
    <row r="27489" spans="64:64">
      <c r="BL27489" s="69"/>
    </row>
    <row r="27490" spans="64:64">
      <c r="BL27490" s="69"/>
    </row>
    <row r="27491" spans="64:64">
      <c r="BL27491" s="69"/>
    </row>
    <row r="27492" spans="64:64">
      <c r="BL27492" s="69"/>
    </row>
    <row r="27493" spans="64:64">
      <c r="BL27493" s="69"/>
    </row>
    <row r="27494" spans="64:64">
      <c r="BL27494" s="69"/>
    </row>
    <row r="27495" spans="64:64">
      <c r="BL27495" s="69"/>
    </row>
    <row r="27496" spans="64:64">
      <c r="BL27496" s="69"/>
    </row>
    <row r="27497" spans="64:64">
      <c r="BL27497" s="69"/>
    </row>
    <row r="27498" spans="64:64">
      <c r="BL27498" s="69"/>
    </row>
    <row r="27499" spans="64:64">
      <c r="BL27499" s="69"/>
    </row>
    <row r="27500" spans="64:64">
      <c r="BL27500" s="69"/>
    </row>
    <row r="27501" spans="64:64">
      <c r="BL27501" s="69"/>
    </row>
    <row r="27502" spans="64:64">
      <c r="BL27502" s="69"/>
    </row>
    <row r="27503" spans="64:64">
      <c r="BL27503" s="69"/>
    </row>
    <row r="27504" spans="64:64">
      <c r="BL27504" s="69"/>
    </row>
    <row r="27505" spans="64:64">
      <c r="BL27505" s="69"/>
    </row>
    <row r="27506" spans="64:64">
      <c r="BL27506" s="69"/>
    </row>
    <row r="27507" spans="64:64">
      <c r="BL27507" s="69"/>
    </row>
    <row r="27508" spans="64:64">
      <c r="BL27508" s="69"/>
    </row>
    <row r="27509" spans="64:64">
      <c r="BL27509" s="69"/>
    </row>
    <row r="27510" spans="64:64">
      <c r="BL27510" s="69"/>
    </row>
    <row r="27511" spans="64:64">
      <c r="BL27511" s="69"/>
    </row>
    <row r="27512" spans="64:64">
      <c r="BL27512" s="69"/>
    </row>
    <row r="27513" spans="64:64">
      <c r="BL27513" s="69"/>
    </row>
    <row r="27514" spans="64:64">
      <c r="BL27514" s="69"/>
    </row>
    <row r="27515" spans="64:64">
      <c r="BL27515" s="69"/>
    </row>
    <row r="27516" spans="64:64">
      <c r="BL27516" s="69"/>
    </row>
    <row r="27517" spans="64:64">
      <c r="BL27517" s="69"/>
    </row>
    <row r="27518" spans="64:64">
      <c r="BL27518" s="69"/>
    </row>
    <row r="27519" spans="64:64">
      <c r="BL27519" s="69"/>
    </row>
    <row r="27520" spans="64:64">
      <c r="BL27520" s="69"/>
    </row>
    <row r="27521" spans="64:64">
      <c r="BL27521" s="69"/>
    </row>
    <row r="27522" spans="64:64">
      <c r="BL27522" s="69"/>
    </row>
    <row r="27523" spans="64:64">
      <c r="BL27523" s="69"/>
    </row>
    <row r="27524" spans="64:64">
      <c r="BL27524" s="69"/>
    </row>
    <row r="27525" spans="64:64">
      <c r="BL27525" s="69"/>
    </row>
    <row r="27526" spans="64:64">
      <c r="BL27526" s="69"/>
    </row>
    <row r="27527" spans="64:64">
      <c r="BL27527" s="69"/>
    </row>
    <row r="27528" spans="64:64">
      <c r="BL27528" s="69"/>
    </row>
    <row r="27529" spans="64:64">
      <c r="BL27529" s="69"/>
    </row>
    <row r="27530" spans="64:64">
      <c r="BL27530" s="69"/>
    </row>
    <row r="27531" spans="64:64">
      <c r="BL27531" s="69"/>
    </row>
    <row r="27532" spans="64:64">
      <c r="BL27532" s="69"/>
    </row>
    <row r="27533" spans="64:64">
      <c r="BL27533" s="69"/>
    </row>
    <row r="27534" spans="64:64">
      <c r="BL27534" s="69"/>
    </row>
    <row r="27535" spans="64:64">
      <c r="BL27535" s="69"/>
    </row>
    <row r="27536" spans="64:64">
      <c r="BL27536" s="69"/>
    </row>
    <row r="27537" spans="64:64">
      <c r="BL27537" s="69"/>
    </row>
    <row r="27538" spans="64:64">
      <c r="BL27538" s="69"/>
    </row>
    <row r="27539" spans="64:64">
      <c r="BL27539" s="69"/>
    </row>
    <row r="27540" spans="64:64">
      <c r="BL27540" s="69"/>
    </row>
    <row r="27541" spans="64:64">
      <c r="BL27541" s="69"/>
    </row>
    <row r="27542" spans="64:64">
      <c r="BL27542" s="69"/>
    </row>
    <row r="27543" spans="64:64">
      <c r="BL27543" s="69"/>
    </row>
    <row r="27544" spans="64:64">
      <c r="BL27544" s="69"/>
    </row>
    <row r="27545" spans="64:64">
      <c r="BL27545" s="69"/>
    </row>
    <row r="27546" spans="64:64">
      <c r="BL27546" s="69"/>
    </row>
    <row r="27547" spans="64:64">
      <c r="BL27547" s="69"/>
    </row>
    <row r="27548" spans="64:64">
      <c r="BL27548" s="69"/>
    </row>
    <row r="27549" spans="64:64">
      <c r="BL27549" s="69"/>
    </row>
    <row r="27550" spans="64:64">
      <c r="BL27550" s="69"/>
    </row>
    <row r="27551" spans="64:64">
      <c r="BL27551" s="69"/>
    </row>
    <row r="27552" spans="64:64">
      <c r="BL27552" s="69"/>
    </row>
    <row r="27553" spans="64:64">
      <c r="BL27553" s="69"/>
    </row>
    <row r="27554" spans="64:64">
      <c r="BL27554" s="69"/>
    </row>
    <row r="27555" spans="64:64">
      <c r="BL27555" s="69"/>
    </row>
    <row r="27556" spans="64:64">
      <c r="BL27556" s="69"/>
    </row>
    <row r="27557" spans="64:64">
      <c r="BL27557" s="69"/>
    </row>
    <row r="27558" spans="64:64">
      <c r="BL27558" s="69"/>
    </row>
    <row r="27559" spans="64:64">
      <c r="BL27559" s="69"/>
    </row>
    <row r="27560" spans="64:64">
      <c r="BL27560" s="69"/>
    </row>
    <row r="27561" spans="64:64">
      <c r="BL27561" s="69"/>
    </row>
    <row r="27562" spans="64:64">
      <c r="BL27562" s="69"/>
    </row>
    <row r="27563" spans="64:64">
      <c r="BL27563" s="69"/>
    </row>
    <row r="27564" spans="64:64">
      <c r="BL27564" s="69"/>
    </row>
    <row r="27565" spans="64:64">
      <c r="BL27565" s="69"/>
    </row>
    <row r="27566" spans="64:64">
      <c r="BL27566" s="69"/>
    </row>
    <row r="27567" spans="64:64">
      <c r="BL27567" s="69"/>
    </row>
    <row r="27568" spans="64:64">
      <c r="BL27568" s="69"/>
    </row>
    <row r="27569" spans="64:64">
      <c r="BL27569" s="69"/>
    </row>
    <row r="27570" spans="64:64">
      <c r="BL27570" s="69"/>
    </row>
    <row r="27571" spans="64:64">
      <c r="BL27571" s="69"/>
    </row>
    <row r="27572" spans="64:64">
      <c r="BL27572" s="69"/>
    </row>
    <row r="27573" spans="64:64">
      <c r="BL27573" s="69"/>
    </row>
    <row r="27574" spans="64:64">
      <c r="BL27574" s="69"/>
    </row>
    <row r="27575" spans="64:64">
      <c r="BL27575" s="69"/>
    </row>
    <row r="27576" spans="64:64">
      <c r="BL27576" s="69"/>
    </row>
    <row r="27577" spans="64:64">
      <c r="BL27577" s="69"/>
    </row>
    <row r="27578" spans="64:64">
      <c r="BL27578" s="69"/>
    </row>
    <row r="27579" spans="64:64">
      <c r="BL27579" s="69"/>
    </row>
    <row r="27580" spans="64:64">
      <c r="BL27580" s="69"/>
    </row>
    <row r="27581" spans="64:64">
      <c r="BL27581" s="69"/>
    </row>
    <row r="27582" spans="64:64">
      <c r="BL27582" s="69"/>
    </row>
    <row r="27583" spans="64:64">
      <c r="BL27583" s="69"/>
    </row>
    <row r="27584" spans="64:64">
      <c r="BL27584" s="69"/>
    </row>
    <row r="27585" spans="64:64">
      <c r="BL27585" s="69"/>
    </row>
    <row r="27586" spans="64:64">
      <c r="BL27586" s="69"/>
    </row>
    <row r="27587" spans="64:64">
      <c r="BL27587" s="69"/>
    </row>
    <row r="27588" spans="64:64">
      <c r="BL27588" s="69"/>
    </row>
    <row r="27589" spans="64:64">
      <c r="BL27589" s="69"/>
    </row>
    <row r="27590" spans="64:64">
      <c r="BL27590" s="69"/>
    </row>
    <row r="27591" spans="64:64">
      <c r="BL27591" s="69"/>
    </row>
    <row r="27592" spans="64:64">
      <c r="BL27592" s="69"/>
    </row>
    <row r="27593" spans="64:64">
      <c r="BL27593" s="69"/>
    </row>
    <row r="27594" spans="64:64">
      <c r="BL27594" s="69"/>
    </row>
    <row r="27595" spans="64:64">
      <c r="BL27595" s="69"/>
    </row>
    <row r="27596" spans="64:64">
      <c r="BL27596" s="69"/>
    </row>
    <row r="27597" spans="64:64">
      <c r="BL27597" s="69"/>
    </row>
    <row r="27598" spans="64:64">
      <c r="BL27598" s="69"/>
    </row>
    <row r="27599" spans="64:64">
      <c r="BL27599" s="69"/>
    </row>
    <row r="27600" spans="64:64">
      <c r="BL27600" s="69"/>
    </row>
    <row r="27601" spans="64:64">
      <c r="BL27601" s="69"/>
    </row>
    <row r="27602" spans="64:64">
      <c r="BL27602" s="69"/>
    </row>
    <row r="27603" spans="64:64">
      <c r="BL27603" s="69"/>
    </row>
    <row r="27604" spans="64:64">
      <c r="BL27604" s="69"/>
    </row>
    <row r="27605" spans="64:64">
      <c r="BL27605" s="69"/>
    </row>
    <row r="27606" spans="64:64">
      <c r="BL27606" s="69"/>
    </row>
    <row r="27607" spans="64:64">
      <c r="BL27607" s="69"/>
    </row>
    <row r="27608" spans="64:64">
      <c r="BL27608" s="69"/>
    </row>
    <row r="27609" spans="64:64">
      <c r="BL27609" s="69"/>
    </row>
    <row r="27610" spans="64:64">
      <c r="BL27610" s="69"/>
    </row>
    <row r="27611" spans="64:64">
      <c r="BL27611" s="69"/>
    </row>
    <row r="27612" spans="64:64">
      <c r="BL27612" s="69"/>
    </row>
    <row r="27613" spans="64:64">
      <c r="BL27613" s="69"/>
    </row>
    <row r="27614" spans="64:64">
      <c r="BL27614" s="69"/>
    </row>
    <row r="27615" spans="64:64">
      <c r="BL27615" s="69"/>
    </row>
    <row r="27616" spans="64:64">
      <c r="BL27616" s="69"/>
    </row>
    <row r="27617" spans="64:64">
      <c r="BL27617" s="69"/>
    </row>
    <row r="27618" spans="64:64">
      <c r="BL27618" s="69"/>
    </row>
    <row r="27619" spans="64:64">
      <c r="BL27619" s="69"/>
    </row>
    <row r="27620" spans="64:64">
      <c r="BL27620" s="69"/>
    </row>
    <row r="27621" spans="64:64">
      <c r="BL27621" s="69"/>
    </row>
    <row r="27622" spans="64:64">
      <c r="BL27622" s="69"/>
    </row>
    <row r="27623" spans="64:64">
      <c r="BL27623" s="69"/>
    </row>
    <row r="27624" spans="64:64">
      <c r="BL27624" s="69"/>
    </row>
    <row r="27625" spans="64:64">
      <c r="BL27625" s="69"/>
    </row>
    <row r="27626" spans="64:64">
      <c r="BL27626" s="69"/>
    </row>
    <row r="27627" spans="64:64">
      <c r="BL27627" s="69"/>
    </row>
    <row r="27628" spans="64:64">
      <c r="BL27628" s="69"/>
    </row>
    <row r="27629" spans="64:64">
      <c r="BL27629" s="69"/>
    </row>
    <row r="27630" spans="64:64">
      <c r="BL27630" s="69"/>
    </row>
    <row r="27631" spans="64:64">
      <c r="BL27631" s="69"/>
    </row>
    <row r="27632" spans="64:64">
      <c r="BL27632" s="69"/>
    </row>
    <row r="27633" spans="64:64">
      <c r="BL27633" s="69"/>
    </row>
    <row r="27634" spans="64:64">
      <c r="BL27634" s="69"/>
    </row>
    <row r="27635" spans="64:64">
      <c r="BL27635" s="69"/>
    </row>
    <row r="27636" spans="64:64">
      <c r="BL27636" s="69"/>
    </row>
    <row r="27637" spans="64:64">
      <c r="BL27637" s="69"/>
    </row>
    <row r="27638" spans="64:64">
      <c r="BL27638" s="69"/>
    </row>
    <row r="27639" spans="64:64">
      <c r="BL27639" s="69"/>
    </row>
    <row r="27640" spans="64:64">
      <c r="BL27640" s="69"/>
    </row>
    <row r="27641" spans="64:64">
      <c r="BL27641" s="69"/>
    </row>
    <row r="27642" spans="64:64">
      <c r="BL27642" s="69"/>
    </row>
    <row r="27643" spans="64:64">
      <c r="BL27643" s="69"/>
    </row>
    <row r="27644" spans="64:64">
      <c r="BL27644" s="69"/>
    </row>
    <row r="27645" spans="64:64">
      <c r="BL27645" s="69"/>
    </row>
    <row r="27646" spans="64:64">
      <c r="BL27646" s="69"/>
    </row>
    <row r="27647" spans="64:64">
      <c r="BL27647" s="69"/>
    </row>
    <row r="27648" spans="64:64">
      <c r="BL27648" s="69"/>
    </row>
    <row r="27649" spans="64:64">
      <c r="BL27649" s="69"/>
    </row>
    <row r="27650" spans="64:64">
      <c r="BL27650" s="69"/>
    </row>
    <row r="27651" spans="64:64">
      <c r="BL27651" s="69"/>
    </row>
    <row r="27652" spans="64:64">
      <c r="BL27652" s="69"/>
    </row>
    <row r="27653" spans="64:64">
      <c r="BL27653" s="69"/>
    </row>
    <row r="27654" spans="64:64">
      <c r="BL27654" s="69"/>
    </row>
    <row r="27655" spans="64:64">
      <c r="BL27655" s="69"/>
    </row>
    <row r="27656" spans="64:64">
      <c r="BL27656" s="69"/>
    </row>
    <row r="27657" spans="64:64">
      <c r="BL27657" s="69"/>
    </row>
    <row r="27658" spans="64:64">
      <c r="BL27658" s="69"/>
    </row>
    <row r="27659" spans="64:64">
      <c r="BL27659" s="69"/>
    </row>
    <row r="27660" spans="64:64">
      <c r="BL27660" s="69"/>
    </row>
    <row r="27661" spans="64:64">
      <c r="BL27661" s="69"/>
    </row>
    <row r="27662" spans="64:64">
      <c r="BL27662" s="69"/>
    </row>
    <row r="27663" spans="64:64">
      <c r="BL27663" s="69"/>
    </row>
    <row r="27664" spans="64:64">
      <c r="BL27664" s="69"/>
    </row>
    <row r="27665" spans="64:64">
      <c r="BL27665" s="69"/>
    </row>
    <row r="27666" spans="64:64">
      <c r="BL27666" s="69"/>
    </row>
    <row r="27667" spans="64:64">
      <c r="BL27667" s="69"/>
    </row>
    <row r="27668" spans="64:64">
      <c r="BL27668" s="69"/>
    </row>
    <row r="27669" spans="64:64">
      <c r="BL27669" s="69"/>
    </row>
    <row r="27670" spans="64:64">
      <c r="BL27670" s="69"/>
    </row>
    <row r="27671" spans="64:64">
      <c r="BL27671" s="69"/>
    </row>
    <row r="27672" spans="64:64">
      <c r="BL27672" s="69"/>
    </row>
    <row r="27673" spans="64:64">
      <c r="BL27673" s="69"/>
    </row>
    <row r="27674" spans="64:64">
      <c r="BL27674" s="69"/>
    </row>
    <row r="27675" spans="64:64">
      <c r="BL27675" s="69"/>
    </row>
    <row r="27676" spans="64:64">
      <c r="BL27676" s="69"/>
    </row>
    <row r="27677" spans="64:64">
      <c r="BL27677" s="69"/>
    </row>
    <row r="27678" spans="64:64">
      <c r="BL27678" s="69"/>
    </row>
    <row r="27679" spans="64:64">
      <c r="BL27679" s="69"/>
    </row>
    <row r="27680" spans="64:64">
      <c r="BL27680" s="69"/>
    </row>
    <row r="27681" spans="64:64">
      <c r="BL27681" s="69"/>
    </row>
    <row r="27682" spans="64:64">
      <c r="BL27682" s="69"/>
    </row>
    <row r="27683" spans="64:64">
      <c r="BL27683" s="69"/>
    </row>
    <row r="27684" spans="64:64">
      <c r="BL27684" s="69"/>
    </row>
    <row r="27685" spans="64:64">
      <c r="BL27685" s="69"/>
    </row>
    <row r="27686" spans="64:64">
      <c r="BL27686" s="69"/>
    </row>
    <row r="27687" spans="64:64">
      <c r="BL27687" s="69"/>
    </row>
    <row r="27688" spans="64:64">
      <c r="BL27688" s="69"/>
    </row>
    <row r="27689" spans="64:64">
      <c r="BL27689" s="69"/>
    </row>
    <row r="27690" spans="64:64">
      <c r="BL27690" s="69"/>
    </row>
    <row r="27691" spans="64:64">
      <c r="BL27691" s="69"/>
    </row>
    <row r="27692" spans="64:64">
      <c r="BL27692" s="69"/>
    </row>
    <row r="27693" spans="64:64">
      <c r="BL27693" s="69"/>
    </row>
    <row r="27694" spans="64:64">
      <c r="BL27694" s="69"/>
    </row>
    <row r="27695" spans="64:64">
      <c r="BL27695" s="69"/>
    </row>
    <row r="27696" spans="64:64">
      <c r="BL27696" s="69"/>
    </row>
    <row r="27697" spans="64:64">
      <c r="BL27697" s="69"/>
    </row>
    <row r="27698" spans="64:64">
      <c r="BL27698" s="69"/>
    </row>
    <row r="27699" spans="64:64">
      <c r="BL27699" s="69"/>
    </row>
    <row r="27700" spans="64:64">
      <c r="BL27700" s="69"/>
    </row>
    <row r="27701" spans="64:64">
      <c r="BL27701" s="69"/>
    </row>
    <row r="27702" spans="64:64">
      <c r="BL27702" s="69"/>
    </row>
    <row r="27703" spans="64:64">
      <c r="BL27703" s="69"/>
    </row>
    <row r="27704" spans="64:64">
      <c r="BL27704" s="69"/>
    </row>
    <row r="27705" spans="64:64">
      <c r="BL27705" s="69"/>
    </row>
    <row r="27706" spans="64:64">
      <c r="BL27706" s="69"/>
    </row>
    <row r="27707" spans="64:64">
      <c r="BL27707" s="69"/>
    </row>
    <row r="27708" spans="64:64">
      <c r="BL27708" s="69"/>
    </row>
    <row r="27709" spans="64:64">
      <c r="BL27709" s="69"/>
    </row>
    <row r="27710" spans="64:64">
      <c r="BL27710" s="69"/>
    </row>
    <row r="27711" spans="64:64">
      <c r="BL27711" s="69"/>
    </row>
    <row r="27712" spans="64:64">
      <c r="BL27712" s="69"/>
    </row>
    <row r="27713" spans="64:64">
      <c r="BL27713" s="69"/>
    </row>
    <row r="27714" spans="64:64">
      <c r="BL27714" s="69"/>
    </row>
    <row r="27715" spans="64:64">
      <c r="BL27715" s="69"/>
    </row>
    <row r="27716" spans="64:64">
      <c r="BL27716" s="69"/>
    </row>
    <row r="27717" spans="64:64">
      <c r="BL27717" s="69"/>
    </row>
    <row r="27718" spans="64:64">
      <c r="BL27718" s="69"/>
    </row>
    <row r="27719" spans="64:64">
      <c r="BL27719" s="69"/>
    </row>
    <row r="27720" spans="64:64">
      <c r="BL27720" s="69"/>
    </row>
    <row r="27721" spans="64:64">
      <c r="BL27721" s="69"/>
    </row>
    <row r="27722" spans="64:64">
      <c r="BL27722" s="69"/>
    </row>
    <row r="27723" spans="64:64">
      <c r="BL27723" s="69"/>
    </row>
    <row r="27724" spans="64:64">
      <c r="BL27724" s="69"/>
    </row>
    <row r="27725" spans="64:64">
      <c r="BL27725" s="69"/>
    </row>
    <row r="27726" spans="64:64">
      <c r="BL27726" s="69"/>
    </row>
    <row r="27727" spans="64:64">
      <c r="BL27727" s="69"/>
    </row>
    <row r="27728" spans="64:64">
      <c r="BL27728" s="69"/>
    </row>
    <row r="27729" spans="64:64">
      <c r="BL27729" s="69"/>
    </row>
    <row r="27730" spans="64:64">
      <c r="BL27730" s="69"/>
    </row>
    <row r="27731" spans="64:64">
      <c r="BL27731" s="69"/>
    </row>
    <row r="27732" spans="64:64">
      <c r="BL27732" s="69"/>
    </row>
    <row r="27733" spans="64:64">
      <c r="BL27733" s="69"/>
    </row>
    <row r="27734" spans="64:64">
      <c r="BL27734" s="69"/>
    </row>
    <row r="27735" spans="64:64">
      <c r="BL27735" s="69"/>
    </row>
    <row r="27736" spans="64:64">
      <c r="BL27736" s="69"/>
    </row>
    <row r="27737" spans="64:64">
      <c r="BL27737" s="69"/>
    </row>
    <row r="27738" spans="64:64">
      <c r="BL27738" s="69"/>
    </row>
    <row r="27739" spans="64:64">
      <c r="BL27739" s="69"/>
    </row>
    <row r="27740" spans="64:64">
      <c r="BL27740" s="69"/>
    </row>
    <row r="27741" spans="64:64">
      <c r="BL27741" s="69"/>
    </row>
    <row r="27742" spans="64:64">
      <c r="BL27742" s="69"/>
    </row>
    <row r="27743" spans="64:64">
      <c r="BL27743" s="69"/>
    </row>
    <row r="27744" spans="64:64">
      <c r="BL27744" s="69"/>
    </row>
    <row r="27745" spans="64:64">
      <c r="BL27745" s="69"/>
    </row>
    <row r="27746" spans="64:64">
      <c r="BL27746" s="69"/>
    </row>
    <row r="27747" spans="64:64">
      <c r="BL27747" s="69"/>
    </row>
    <row r="27748" spans="64:64">
      <c r="BL27748" s="69"/>
    </row>
    <row r="27749" spans="64:64">
      <c r="BL27749" s="69"/>
    </row>
    <row r="27750" spans="64:64">
      <c r="BL27750" s="69"/>
    </row>
    <row r="27751" spans="64:64">
      <c r="BL27751" s="69"/>
    </row>
    <row r="27752" spans="64:64">
      <c r="BL27752" s="69"/>
    </row>
    <row r="27753" spans="64:64">
      <c r="BL27753" s="69"/>
    </row>
    <row r="27754" spans="64:64">
      <c r="BL27754" s="69"/>
    </row>
    <row r="27755" spans="64:64">
      <c r="BL27755" s="69"/>
    </row>
    <row r="27756" spans="64:64">
      <c r="BL27756" s="69"/>
    </row>
    <row r="27757" spans="64:64">
      <c r="BL27757" s="69"/>
    </row>
    <row r="27758" spans="64:64">
      <c r="BL27758" s="69"/>
    </row>
    <row r="27759" spans="64:64">
      <c r="BL27759" s="69"/>
    </row>
    <row r="27760" spans="64:64">
      <c r="BL27760" s="69"/>
    </row>
    <row r="27761" spans="64:64">
      <c r="BL27761" s="69"/>
    </row>
    <row r="27762" spans="64:64">
      <c r="BL27762" s="69"/>
    </row>
    <row r="27763" spans="64:64">
      <c r="BL27763" s="69"/>
    </row>
    <row r="27764" spans="64:64">
      <c r="BL27764" s="69"/>
    </row>
    <row r="27765" spans="64:64">
      <c r="BL27765" s="69"/>
    </row>
    <row r="27766" spans="64:64">
      <c r="BL27766" s="69"/>
    </row>
    <row r="27767" spans="64:64">
      <c r="BL27767" s="69"/>
    </row>
    <row r="27768" spans="64:64">
      <c r="BL27768" s="69"/>
    </row>
    <row r="27769" spans="64:64">
      <c r="BL27769" s="69"/>
    </row>
    <row r="27770" spans="64:64">
      <c r="BL27770" s="69"/>
    </row>
    <row r="27771" spans="64:64">
      <c r="BL27771" s="69"/>
    </row>
    <row r="27772" spans="64:64">
      <c r="BL27772" s="69"/>
    </row>
    <row r="27773" spans="64:64">
      <c r="BL27773" s="69"/>
    </row>
    <row r="27774" spans="64:64">
      <c r="BL27774" s="69"/>
    </row>
    <row r="27775" spans="64:64">
      <c r="BL27775" s="69"/>
    </row>
    <row r="27776" spans="64:64">
      <c r="BL27776" s="69"/>
    </row>
    <row r="27777" spans="64:64">
      <c r="BL27777" s="69"/>
    </row>
    <row r="27778" spans="64:64">
      <c r="BL27778" s="69"/>
    </row>
    <row r="27779" spans="64:64">
      <c r="BL27779" s="69"/>
    </row>
    <row r="27780" spans="64:64">
      <c r="BL27780" s="69"/>
    </row>
    <row r="27781" spans="64:64">
      <c r="BL27781" s="69"/>
    </row>
    <row r="27782" spans="64:64">
      <c r="BL27782" s="69"/>
    </row>
    <row r="27783" spans="64:64">
      <c r="BL27783" s="69"/>
    </row>
    <row r="27784" spans="64:64">
      <c r="BL27784" s="69"/>
    </row>
    <row r="27785" spans="64:64">
      <c r="BL27785" s="69"/>
    </row>
    <row r="27786" spans="64:64">
      <c r="BL27786" s="69"/>
    </row>
    <row r="27787" spans="64:64">
      <c r="BL27787" s="69"/>
    </row>
    <row r="27788" spans="64:64">
      <c r="BL27788" s="69"/>
    </row>
    <row r="27789" spans="64:64">
      <c r="BL27789" s="69"/>
    </row>
    <row r="27790" spans="64:64">
      <c r="BL27790" s="69"/>
    </row>
    <row r="27791" spans="64:64">
      <c r="BL27791" s="69"/>
    </row>
    <row r="27792" spans="64:64">
      <c r="BL27792" s="69"/>
    </row>
    <row r="27793" spans="64:64">
      <c r="BL27793" s="69"/>
    </row>
    <row r="27794" spans="64:64">
      <c r="BL27794" s="69"/>
    </row>
    <row r="27795" spans="64:64">
      <c r="BL27795" s="69"/>
    </row>
    <row r="27796" spans="64:64">
      <c r="BL27796" s="69"/>
    </row>
    <row r="27797" spans="64:64">
      <c r="BL27797" s="69"/>
    </row>
    <row r="27798" spans="64:64">
      <c r="BL27798" s="69"/>
    </row>
    <row r="27799" spans="64:64">
      <c r="BL27799" s="69"/>
    </row>
    <row r="27800" spans="64:64">
      <c r="BL27800" s="69"/>
    </row>
    <row r="27801" spans="64:64">
      <c r="BL27801" s="69"/>
    </row>
    <row r="27802" spans="64:64">
      <c r="BL27802" s="69"/>
    </row>
    <row r="27803" spans="64:64">
      <c r="BL27803" s="69"/>
    </row>
    <row r="27804" spans="64:64">
      <c r="BL27804" s="69"/>
    </row>
    <row r="27805" spans="64:64">
      <c r="BL27805" s="69"/>
    </row>
    <row r="27806" spans="64:64">
      <c r="BL27806" s="69"/>
    </row>
    <row r="27807" spans="64:64">
      <c r="BL27807" s="69"/>
    </row>
    <row r="27808" spans="64:64">
      <c r="BL27808" s="69"/>
    </row>
    <row r="27809" spans="64:64">
      <c r="BL27809" s="69"/>
    </row>
    <row r="27810" spans="64:64">
      <c r="BL27810" s="69"/>
    </row>
    <row r="27811" spans="64:64">
      <c r="BL27811" s="69"/>
    </row>
    <row r="27812" spans="64:64">
      <c r="BL27812" s="69"/>
    </row>
    <row r="27813" spans="64:64">
      <c r="BL27813" s="69"/>
    </row>
    <row r="27814" spans="64:64">
      <c r="BL27814" s="69"/>
    </row>
    <row r="27815" spans="64:64">
      <c r="BL27815" s="69"/>
    </row>
    <row r="27816" spans="64:64">
      <c r="BL27816" s="69"/>
    </row>
    <row r="27817" spans="64:64">
      <c r="BL27817" s="69"/>
    </row>
    <row r="27818" spans="64:64">
      <c r="BL27818" s="69"/>
    </row>
    <row r="27819" spans="64:64">
      <c r="BL27819" s="69"/>
    </row>
    <row r="27820" spans="64:64">
      <c r="BL27820" s="69"/>
    </row>
    <row r="27821" spans="64:64">
      <c r="BL27821" s="69"/>
    </row>
    <row r="27822" spans="64:64">
      <c r="BL27822" s="69"/>
    </row>
    <row r="27823" spans="64:64">
      <c r="BL27823" s="69"/>
    </row>
    <row r="27824" spans="64:64">
      <c r="BL27824" s="69"/>
    </row>
    <row r="27825" spans="64:64">
      <c r="BL27825" s="69"/>
    </row>
    <row r="27826" spans="64:64">
      <c r="BL27826" s="69"/>
    </row>
    <row r="27827" spans="64:64">
      <c r="BL27827" s="69"/>
    </row>
    <row r="27828" spans="64:64">
      <c r="BL27828" s="69"/>
    </row>
    <row r="27829" spans="64:64">
      <c r="BL27829" s="69"/>
    </row>
    <row r="27830" spans="64:64">
      <c r="BL27830" s="69"/>
    </row>
    <row r="27831" spans="64:64">
      <c r="BL27831" s="69"/>
    </row>
    <row r="27832" spans="64:64">
      <c r="BL27832" s="69"/>
    </row>
    <row r="27833" spans="64:64">
      <c r="BL27833" s="69"/>
    </row>
    <row r="27834" spans="64:64">
      <c r="BL27834" s="69"/>
    </row>
    <row r="27835" spans="64:64">
      <c r="BL27835" s="69"/>
    </row>
    <row r="27836" spans="64:64">
      <c r="BL27836" s="69"/>
    </row>
    <row r="27837" spans="64:64">
      <c r="BL27837" s="69"/>
    </row>
    <row r="27838" spans="64:64">
      <c r="BL27838" s="69"/>
    </row>
    <row r="27839" spans="64:64">
      <c r="BL27839" s="69"/>
    </row>
    <row r="27840" spans="64:64">
      <c r="BL27840" s="69"/>
    </row>
    <row r="27841" spans="64:64">
      <c r="BL27841" s="69"/>
    </row>
    <row r="27842" spans="64:64">
      <c r="BL27842" s="69"/>
    </row>
    <row r="27843" spans="64:64">
      <c r="BL27843" s="69"/>
    </row>
    <row r="27844" spans="64:64">
      <c r="BL27844" s="69"/>
    </row>
    <row r="27845" spans="64:64">
      <c r="BL27845" s="69"/>
    </row>
    <row r="27846" spans="64:64">
      <c r="BL27846" s="69"/>
    </row>
    <row r="27847" spans="64:64">
      <c r="BL27847" s="69"/>
    </row>
    <row r="27848" spans="64:64">
      <c r="BL27848" s="69"/>
    </row>
    <row r="27849" spans="64:64">
      <c r="BL27849" s="69"/>
    </row>
    <row r="27850" spans="64:64">
      <c r="BL27850" s="69"/>
    </row>
    <row r="27851" spans="64:64">
      <c r="BL27851" s="69"/>
    </row>
    <row r="27852" spans="64:64">
      <c r="BL27852" s="69"/>
    </row>
    <row r="27853" spans="64:64">
      <c r="BL27853" s="69"/>
    </row>
    <row r="27854" spans="64:64">
      <c r="BL27854" s="69"/>
    </row>
    <row r="27855" spans="64:64">
      <c r="BL27855" s="69"/>
    </row>
    <row r="27856" spans="64:64">
      <c r="BL27856" s="69"/>
    </row>
    <row r="27857" spans="64:64">
      <c r="BL27857" s="69"/>
    </row>
    <row r="27858" spans="64:64">
      <c r="BL27858" s="69"/>
    </row>
    <row r="27859" spans="64:64">
      <c r="BL27859" s="69"/>
    </row>
    <row r="27860" spans="64:64">
      <c r="BL27860" s="69"/>
    </row>
    <row r="27861" spans="64:64">
      <c r="BL27861" s="69"/>
    </row>
    <row r="27862" spans="64:64">
      <c r="BL27862" s="69"/>
    </row>
    <row r="27863" spans="64:64">
      <c r="BL27863" s="69"/>
    </row>
    <row r="27864" spans="64:64">
      <c r="BL27864" s="69"/>
    </row>
    <row r="27865" spans="64:64">
      <c r="BL27865" s="69"/>
    </row>
    <row r="27866" spans="64:64">
      <c r="BL27866" s="69"/>
    </row>
    <row r="27867" spans="64:64">
      <c r="BL27867" s="69"/>
    </row>
    <row r="27868" spans="64:64">
      <c r="BL27868" s="69"/>
    </row>
    <row r="27869" spans="64:64">
      <c r="BL27869" s="69"/>
    </row>
    <row r="27870" spans="64:64">
      <c r="BL27870" s="69"/>
    </row>
    <row r="27871" spans="64:64">
      <c r="BL27871" s="69"/>
    </row>
    <row r="27872" spans="64:64">
      <c r="BL27872" s="69"/>
    </row>
    <row r="27873" spans="64:64">
      <c r="BL27873" s="69"/>
    </row>
    <row r="27874" spans="64:64">
      <c r="BL27874" s="69"/>
    </row>
    <row r="27875" spans="64:64">
      <c r="BL27875" s="69"/>
    </row>
    <row r="27876" spans="64:64">
      <c r="BL27876" s="69"/>
    </row>
    <row r="27877" spans="64:64">
      <c r="BL27877" s="69"/>
    </row>
    <row r="27878" spans="64:64">
      <c r="BL27878" s="69"/>
    </row>
    <row r="27879" spans="64:64">
      <c r="BL27879" s="69"/>
    </row>
    <row r="27880" spans="64:64">
      <c r="BL27880" s="69"/>
    </row>
    <row r="27881" spans="64:64">
      <c r="BL27881" s="69"/>
    </row>
    <row r="27882" spans="64:64">
      <c r="BL27882" s="69"/>
    </row>
    <row r="27883" spans="64:64">
      <c r="BL27883" s="69"/>
    </row>
    <row r="27884" spans="64:64">
      <c r="BL27884" s="69"/>
    </row>
    <row r="27885" spans="64:64">
      <c r="BL27885" s="69"/>
    </row>
    <row r="27886" spans="64:64">
      <c r="BL27886" s="69"/>
    </row>
    <row r="27887" spans="64:64">
      <c r="BL27887" s="69"/>
    </row>
    <row r="27888" spans="64:64">
      <c r="BL27888" s="69"/>
    </row>
    <row r="27889" spans="64:64">
      <c r="BL27889" s="69"/>
    </row>
    <row r="27890" spans="64:64">
      <c r="BL27890" s="69"/>
    </row>
    <row r="27891" spans="64:64">
      <c r="BL27891" s="69"/>
    </row>
    <row r="27892" spans="64:64">
      <c r="BL27892" s="69"/>
    </row>
    <row r="27893" spans="64:64">
      <c r="BL27893" s="69"/>
    </row>
    <row r="27894" spans="64:64">
      <c r="BL27894" s="69"/>
    </row>
    <row r="27895" spans="64:64">
      <c r="BL27895" s="69"/>
    </row>
    <row r="27896" spans="64:64">
      <c r="BL27896" s="69"/>
    </row>
    <row r="27897" spans="64:64">
      <c r="BL27897" s="69"/>
    </row>
    <row r="27898" spans="64:64">
      <c r="BL27898" s="69"/>
    </row>
    <row r="27899" spans="64:64">
      <c r="BL27899" s="69"/>
    </row>
    <row r="27900" spans="64:64">
      <c r="BL27900" s="69"/>
    </row>
    <row r="27901" spans="64:64">
      <c r="BL27901" s="69"/>
    </row>
    <row r="27902" spans="64:64">
      <c r="BL27902" s="69"/>
    </row>
    <row r="27903" spans="64:64">
      <c r="BL27903" s="69"/>
    </row>
    <row r="27904" spans="64:64">
      <c r="BL27904" s="69"/>
    </row>
    <row r="27905" spans="64:64">
      <c r="BL27905" s="69"/>
    </row>
    <row r="27906" spans="64:64">
      <c r="BL27906" s="69"/>
    </row>
    <row r="27907" spans="64:64">
      <c r="BL27907" s="69"/>
    </row>
    <row r="27908" spans="64:64">
      <c r="BL27908" s="69"/>
    </row>
    <row r="27909" spans="64:64">
      <c r="BL27909" s="69"/>
    </row>
    <row r="27910" spans="64:64">
      <c r="BL27910" s="69"/>
    </row>
    <row r="27911" spans="64:64">
      <c r="BL27911" s="69"/>
    </row>
    <row r="27912" spans="64:64">
      <c r="BL27912" s="69"/>
    </row>
    <row r="27913" spans="64:64">
      <c r="BL27913" s="69"/>
    </row>
    <row r="27914" spans="64:64">
      <c r="BL27914" s="69"/>
    </row>
    <row r="27915" spans="64:64">
      <c r="BL27915" s="69"/>
    </row>
    <row r="27916" spans="64:64">
      <c r="BL27916" s="69"/>
    </row>
    <row r="27917" spans="64:64">
      <c r="BL27917" s="69"/>
    </row>
    <row r="27918" spans="64:64">
      <c r="BL27918" s="69"/>
    </row>
    <row r="27919" spans="64:64">
      <c r="BL27919" s="69"/>
    </row>
    <row r="27920" spans="64:64">
      <c r="BL27920" s="69"/>
    </row>
    <row r="27921" spans="64:64">
      <c r="BL27921" s="69"/>
    </row>
    <row r="27922" spans="64:64">
      <c r="BL27922" s="69"/>
    </row>
    <row r="27923" spans="64:64">
      <c r="BL27923" s="69"/>
    </row>
    <row r="27924" spans="64:64">
      <c r="BL27924" s="69"/>
    </row>
    <row r="27925" spans="64:64">
      <c r="BL27925" s="69"/>
    </row>
    <row r="27926" spans="64:64">
      <c r="BL27926" s="69"/>
    </row>
    <row r="27927" spans="64:64">
      <c r="BL27927" s="69"/>
    </row>
    <row r="27928" spans="64:64">
      <c r="BL27928" s="69"/>
    </row>
    <row r="27929" spans="64:64">
      <c r="BL27929" s="69"/>
    </row>
    <row r="27930" spans="64:64">
      <c r="BL27930" s="69"/>
    </row>
    <row r="27931" spans="64:64">
      <c r="BL27931" s="69"/>
    </row>
    <row r="27932" spans="64:64">
      <c r="BL27932" s="69"/>
    </row>
    <row r="27933" spans="64:64">
      <c r="BL27933" s="69"/>
    </row>
    <row r="27934" spans="64:64">
      <c r="BL27934" s="69"/>
    </row>
    <row r="27935" spans="64:64">
      <c r="BL27935" s="69"/>
    </row>
    <row r="27936" spans="64:64">
      <c r="BL27936" s="69"/>
    </row>
    <row r="27937" spans="64:64">
      <c r="BL27937" s="69"/>
    </row>
    <row r="27938" spans="64:64">
      <c r="BL27938" s="69"/>
    </row>
    <row r="27939" spans="64:64">
      <c r="BL27939" s="69"/>
    </row>
    <row r="27940" spans="64:64">
      <c r="BL27940" s="69"/>
    </row>
    <row r="27941" spans="64:64">
      <c r="BL27941" s="69"/>
    </row>
    <row r="27942" spans="64:64">
      <c r="BL27942" s="69"/>
    </row>
    <row r="27943" spans="64:64">
      <c r="BL27943" s="69"/>
    </row>
    <row r="27944" spans="64:64">
      <c r="BL27944" s="69"/>
    </row>
    <row r="27945" spans="64:64">
      <c r="BL27945" s="69"/>
    </row>
    <row r="27946" spans="64:64">
      <c r="BL27946" s="69"/>
    </row>
    <row r="27947" spans="64:64">
      <c r="BL27947" s="69"/>
    </row>
    <row r="27948" spans="64:64">
      <c r="BL27948" s="69"/>
    </row>
    <row r="27949" spans="64:64">
      <c r="BL27949" s="69"/>
    </row>
    <row r="27950" spans="64:64">
      <c r="BL27950" s="69"/>
    </row>
    <row r="27951" spans="64:64">
      <c r="BL27951" s="69"/>
    </row>
    <row r="27952" spans="64:64">
      <c r="BL27952" s="69"/>
    </row>
    <row r="27953" spans="64:64">
      <c r="BL27953" s="69"/>
    </row>
    <row r="27954" spans="64:64">
      <c r="BL27954" s="69"/>
    </row>
    <row r="27955" spans="64:64">
      <c r="BL27955" s="69"/>
    </row>
    <row r="27956" spans="64:64">
      <c r="BL27956" s="69"/>
    </row>
    <row r="27957" spans="64:64">
      <c r="BL27957" s="69"/>
    </row>
    <row r="27958" spans="64:64">
      <c r="BL27958" s="69"/>
    </row>
    <row r="27959" spans="64:64">
      <c r="BL27959" s="69"/>
    </row>
    <row r="27960" spans="64:64">
      <c r="BL27960" s="69"/>
    </row>
    <row r="27961" spans="64:64">
      <c r="BL27961" s="69"/>
    </row>
    <row r="27962" spans="64:64">
      <c r="BL27962" s="69"/>
    </row>
    <row r="27963" spans="64:64">
      <c r="BL27963" s="69"/>
    </row>
    <row r="27964" spans="64:64">
      <c r="BL27964" s="69"/>
    </row>
    <row r="27965" spans="64:64">
      <c r="BL27965" s="69"/>
    </row>
    <row r="27966" spans="64:64">
      <c r="BL27966" s="69"/>
    </row>
    <row r="27967" spans="64:64">
      <c r="BL27967" s="69"/>
    </row>
    <row r="27968" spans="64:64">
      <c r="BL27968" s="69"/>
    </row>
    <row r="27969" spans="64:64">
      <c r="BL27969" s="69"/>
    </row>
    <row r="27970" spans="64:64">
      <c r="BL27970" s="69"/>
    </row>
    <row r="27971" spans="64:64">
      <c r="BL27971" s="69"/>
    </row>
    <row r="27972" spans="64:64">
      <c r="BL27972" s="69"/>
    </row>
    <row r="27973" spans="64:64">
      <c r="BL27973" s="69"/>
    </row>
    <row r="27974" spans="64:64">
      <c r="BL27974" s="69"/>
    </row>
    <row r="27975" spans="64:64">
      <c r="BL27975" s="69"/>
    </row>
    <row r="27976" spans="64:64">
      <c r="BL27976" s="69"/>
    </row>
    <row r="27977" spans="64:64">
      <c r="BL27977" s="69"/>
    </row>
    <row r="27978" spans="64:64">
      <c r="BL27978" s="69"/>
    </row>
    <row r="27979" spans="64:64">
      <c r="BL27979" s="69"/>
    </row>
    <row r="27980" spans="64:64">
      <c r="BL27980" s="69"/>
    </row>
    <row r="27981" spans="64:64">
      <c r="BL27981" s="69"/>
    </row>
    <row r="27982" spans="64:64">
      <c r="BL27982" s="69"/>
    </row>
    <row r="27983" spans="64:64">
      <c r="BL27983" s="69"/>
    </row>
    <row r="27984" spans="64:64">
      <c r="BL27984" s="69"/>
    </row>
    <row r="27985" spans="64:64">
      <c r="BL27985" s="69"/>
    </row>
    <row r="27986" spans="64:64">
      <c r="BL27986" s="69"/>
    </row>
    <row r="27987" spans="64:64">
      <c r="BL27987" s="69"/>
    </row>
    <row r="27988" spans="64:64">
      <c r="BL27988" s="69"/>
    </row>
    <row r="27989" spans="64:64">
      <c r="BL27989" s="69"/>
    </row>
    <row r="27990" spans="64:64">
      <c r="BL27990" s="69"/>
    </row>
    <row r="27991" spans="64:64">
      <c r="BL27991" s="69"/>
    </row>
    <row r="27992" spans="64:64">
      <c r="BL27992" s="69"/>
    </row>
    <row r="27993" spans="64:64">
      <c r="BL27993" s="69"/>
    </row>
    <row r="27994" spans="64:64">
      <c r="BL27994" s="69"/>
    </row>
    <row r="27995" spans="64:64">
      <c r="BL27995" s="69"/>
    </row>
    <row r="27996" spans="64:64">
      <c r="BL27996" s="69"/>
    </row>
    <row r="27997" spans="64:64">
      <c r="BL27997" s="69"/>
    </row>
    <row r="27998" spans="64:64">
      <c r="BL27998" s="69"/>
    </row>
    <row r="27999" spans="64:64">
      <c r="BL27999" s="69"/>
    </row>
    <row r="28000" spans="64:64">
      <c r="BL28000" s="69"/>
    </row>
    <row r="28001" spans="64:64">
      <c r="BL28001" s="69"/>
    </row>
    <row r="28002" spans="64:64">
      <c r="BL28002" s="69"/>
    </row>
    <row r="28003" spans="64:64">
      <c r="BL28003" s="69"/>
    </row>
    <row r="28004" spans="64:64">
      <c r="BL28004" s="69"/>
    </row>
    <row r="28005" spans="64:64">
      <c r="BL28005" s="69"/>
    </row>
    <row r="28006" spans="64:64">
      <c r="BL28006" s="69"/>
    </row>
    <row r="28007" spans="64:64">
      <c r="BL28007" s="69"/>
    </row>
    <row r="28008" spans="64:64">
      <c r="BL28008" s="69"/>
    </row>
    <row r="28009" spans="64:64">
      <c r="BL28009" s="69"/>
    </row>
    <row r="28010" spans="64:64">
      <c r="BL28010" s="69"/>
    </row>
    <row r="28011" spans="64:64">
      <c r="BL28011" s="69"/>
    </row>
    <row r="28012" spans="64:64">
      <c r="BL28012" s="69"/>
    </row>
    <row r="28013" spans="64:64">
      <c r="BL28013" s="69"/>
    </row>
    <row r="28014" spans="64:64">
      <c r="BL28014" s="69"/>
    </row>
    <row r="28015" spans="64:64">
      <c r="BL28015" s="69"/>
    </row>
    <row r="28016" spans="64:64">
      <c r="BL28016" s="69"/>
    </row>
    <row r="28017" spans="64:64">
      <c r="BL28017" s="69"/>
    </row>
    <row r="28018" spans="64:64">
      <c r="BL28018" s="69"/>
    </row>
    <row r="28019" spans="64:64">
      <c r="BL28019" s="69"/>
    </row>
    <row r="28020" spans="64:64">
      <c r="BL28020" s="69"/>
    </row>
    <row r="28021" spans="64:64">
      <c r="BL28021" s="69"/>
    </row>
    <row r="28022" spans="64:64">
      <c r="BL28022" s="69"/>
    </row>
    <row r="28023" spans="64:64">
      <c r="BL28023" s="69"/>
    </row>
    <row r="28024" spans="64:64">
      <c r="BL28024" s="69"/>
    </row>
    <row r="28025" spans="64:64">
      <c r="BL28025" s="69"/>
    </row>
    <row r="28026" spans="64:64">
      <c r="BL28026" s="69"/>
    </row>
    <row r="28027" spans="64:64">
      <c r="BL28027" s="69"/>
    </row>
    <row r="28028" spans="64:64">
      <c r="BL28028" s="69"/>
    </row>
    <row r="28029" spans="64:64">
      <c r="BL28029" s="69"/>
    </row>
    <row r="28030" spans="64:64">
      <c r="BL28030" s="69"/>
    </row>
    <row r="28031" spans="64:64">
      <c r="BL28031" s="69"/>
    </row>
    <row r="28032" spans="64:64">
      <c r="BL28032" s="69"/>
    </row>
    <row r="28033" spans="64:64">
      <c r="BL28033" s="69"/>
    </row>
    <row r="28034" spans="64:64">
      <c r="BL28034" s="69"/>
    </row>
    <row r="28035" spans="64:64">
      <c r="BL28035" s="69"/>
    </row>
    <row r="28036" spans="64:64">
      <c r="BL28036" s="69"/>
    </row>
    <row r="28037" spans="64:64">
      <c r="BL28037" s="69"/>
    </row>
    <row r="28038" spans="64:64">
      <c r="BL28038" s="69"/>
    </row>
    <row r="28039" spans="64:64">
      <c r="BL28039" s="69"/>
    </row>
    <row r="28040" spans="64:64">
      <c r="BL28040" s="69"/>
    </row>
    <row r="28041" spans="64:64">
      <c r="BL28041" s="69"/>
    </row>
    <row r="28042" spans="64:64">
      <c r="BL28042" s="69"/>
    </row>
    <row r="28043" spans="64:64">
      <c r="BL28043" s="69"/>
    </row>
    <row r="28044" spans="64:64">
      <c r="BL28044" s="69"/>
    </row>
    <row r="28045" spans="64:64">
      <c r="BL28045" s="69"/>
    </row>
    <row r="28046" spans="64:64">
      <c r="BL28046" s="69"/>
    </row>
    <row r="28047" spans="64:64">
      <c r="BL28047" s="69"/>
    </row>
    <row r="28048" spans="64:64">
      <c r="BL28048" s="69"/>
    </row>
    <row r="28049" spans="64:64">
      <c r="BL28049" s="69"/>
    </row>
    <row r="28050" spans="64:64">
      <c r="BL28050" s="69"/>
    </row>
    <row r="28051" spans="64:64">
      <c r="BL28051" s="69"/>
    </row>
    <row r="28052" spans="64:64">
      <c r="BL28052" s="69"/>
    </row>
    <row r="28053" spans="64:64">
      <c r="BL28053" s="69"/>
    </row>
    <row r="28054" spans="64:64">
      <c r="BL28054" s="69"/>
    </row>
    <row r="28055" spans="64:64">
      <c r="BL28055" s="69"/>
    </row>
    <row r="28056" spans="64:64">
      <c r="BL28056" s="69"/>
    </row>
    <row r="28057" spans="64:64">
      <c r="BL28057" s="69"/>
    </row>
    <row r="28058" spans="64:64">
      <c r="BL28058" s="69"/>
    </row>
    <row r="28059" spans="64:64">
      <c r="BL28059" s="69"/>
    </row>
    <row r="28060" spans="64:64">
      <c r="BL28060" s="69"/>
    </row>
    <row r="28061" spans="64:64">
      <c r="BL28061" s="69"/>
    </row>
    <row r="28062" spans="64:64">
      <c r="BL28062" s="69"/>
    </row>
    <row r="28063" spans="64:64">
      <c r="BL28063" s="69"/>
    </row>
    <row r="28064" spans="64:64">
      <c r="BL28064" s="69"/>
    </row>
    <row r="28065" spans="64:64">
      <c r="BL28065" s="69"/>
    </row>
    <row r="28066" spans="64:64">
      <c r="BL28066" s="69"/>
    </row>
    <row r="28067" spans="64:64">
      <c r="BL28067" s="69"/>
    </row>
    <row r="28068" spans="64:64">
      <c r="BL28068" s="69"/>
    </row>
    <row r="28069" spans="64:64">
      <c r="BL28069" s="69"/>
    </row>
    <row r="28070" spans="64:64">
      <c r="BL28070" s="69"/>
    </row>
    <row r="28071" spans="64:64">
      <c r="BL28071" s="69"/>
    </row>
    <row r="28072" spans="64:64">
      <c r="BL28072" s="69"/>
    </row>
    <row r="28073" spans="64:64">
      <c r="BL28073" s="69"/>
    </row>
    <row r="28074" spans="64:64">
      <c r="BL28074" s="69"/>
    </row>
    <row r="28075" spans="64:64">
      <c r="BL28075" s="69"/>
    </row>
    <row r="28076" spans="64:64">
      <c r="BL28076" s="69"/>
    </row>
    <row r="28077" spans="64:64">
      <c r="BL28077" s="69"/>
    </row>
    <row r="28078" spans="64:64">
      <c r="BL28078" s="69"/>
    </row>
    <row r="28079" spans="64:64">
      <c r="BL28079" s="69"/>
    </row>
    <row r="28080" spans="64:64">
      <c r="BL28080" s="69"/>
    </row>
    <row r="28081" spans="64:64">
      <c r="BL28081" s="69"/>
    </row>
    <row r="28082" spans="64:64">
      <c r="BL28082" s="69"/>
    </row>
    <row r="28083" spans="64:64">
      <c r="BL28083" s="69"/>
    </row>
    <row r="28084" spans="64:64">
      <c r="BL28084" s="69"/>
    </row>
    <row r="28085" spans="64:64">
      <c r="BL28085" s="69"/>
    </row>
    <row r="28086" spans="64:64">
      <c r="BL28086" s="69"/>
    </row>
    <row r="28087" spans="64:64">
      <c r="BL28087" s="69"/>
    </row>
    <row r="28088" spans="64:64">
      <c r="BL28088" s="69"/>
    </row>
    <row r="28089" spans="64:64">
      <c r="BL28089" s="69"/>
    </row>
    <row r="28090" spans="64:64">
      <c r="BL28090" s="69"/>
    </row>
    <row r="28091" spans="64:64">
      <c r="BL28091" s="69"/>
    </row>
    <row r="28092" spans="64:64">
      <c r="BL28092" s="69"/>
    </row>
    <row r="28093" spans="64:64">
      <c r="BL28093" s="69"/>
    </row>
    <row r="28094" spans="64:64">
      <c r="BL28094" s="69"/>
    </row>
    <row r="28095" spans="64:64">
      <c r="BL28095" s="69"/>
    </row>
    <row r="28096" spans="64:64">
      <c r="BL28096" s="69"/>
    </row>
    <row r="28097" spans="64:64">
      <c r="BL28097" s="69"/>
    </row>
    <row r="28098" spans="64:64">
      <c r="BL28098" s="69"/>
    </row>
    <row r="28099" spans="64:64">
      <c r="BL28099" s="69"/>
    </row>
    <row r="28100" spans="64:64">
      <c r="BL28100" s="69"/>
    </row>
    <row r="28101" spans="64:64">
      <c r="BL28101" s="69"/>
    </row>
    <row r="28102" spans="64:64">
      <c r="BL28102" s="69"/>
    </row>
    <row r="28103" spans="64:64">
      <c r="BL28103" s="69"/>
    </row>
    <row r="28104" spans="64:64">
      <c r="BL28104" s="69"/>
    </row>
    <row r="28105" spans="64:64">
      <c r="BL28105" s="69"/>
    </row>
    <row r="28106" spans="64:64">
      <c r="BL28106" s="69"/>
    </row>
    <row r="28107" spans="64:64">
      <c r="BL28107" s="69"/>
    </row>
    <row r="28108" spans="64:64">
      <c r="BL28108" s="69"/>
    </row>
    <row r="28109" spans="64:64">
      <c r="BL28109" s="69"/>
    </row>
    <row r="28110" spans="64:64">
      <c r="BL28110" s="69"/>
    </row>
    <row r="28111" spans="64:64">
      <c r="BL28111" s="69"/>
    </row>
    <row r="28112" spans="64:64">
      <c r="BL28112" s="69"/>
    </row>
    <row r="28113" spans="64:64">
      <c r="BL28113" s="69"/>
    </row>
    <row r="28114" spans="64:64">
      <c r="BL28114" s="69"/>
    </row>
    <row r="28115" spans="64:64">
      <c r="BL28115" s="69"/>
    </row>
    <row r="28116" spans="64:64">
      <c r="BL28116" s="69"/>
    </row>
    <row r="28117" spans="64:64">
      <c r="BL28117" s="69"/>
    </row>
    <row r="28118" spans="64:64">
      <c r="BL28118" s="69"/>
    </row>
    <row r="28119" spans="64:64">
      <c r="BL28119" s="69"/>
    </row>
    <row r="28120" spans="64:64">
      <c r="BL28120" s="69"/>
    </row>
    <row r="28121" spans="64:64">
      <c r="BL28121" s="69"/>
    </row>
    <row r="28122" spans="64:64">
      <c r="BL28122" s="69"/>
    </row>
    <row r="28123" spans="64:64">
      <c r="BL28123" s="69"/>
    </row>
    <row r="28124" spans="64:64">
      <c r="BL28124" s="69"/>
    </row>
    <row r="28125" spans="64:64">
      <c r="BL28125" s="69"/>
    </row>
    <row r="28126" spans="64:64">
      <c r="BL28126" s="69"/>
    </row>
    <row r="28127" spans="64:64">
      <c r="BL28127" s="69"/>
    </row>
    <row r="28128" spans="64:64">
      <c r="BL28128" s="69"/>
    </row>
    <row r="28129" spans="64:64">
      <c r="BL28129" s="69"/>
    </row>
    <row r="28130" spans="64:64">
      <c r="BL28130" s="69"/>
    </row>
    <row r="28131" spans="64:64">
      <c r="BL28131" s="69"/>
    </row>
    <row r="28132" spans="64:64">
      <c r="BL28132" s="69"/>
    </row>
    <row r="28133" spans="64:64">
      <c r="BL28133" s="69"/>
    </row>
    <row r="28134" spans="64:64">
      <c r="BL28134" s="69"/>
    </row>
    <row r="28135" spans="64:64">
      <c r="BL28135" s="69"/>
    </row>
    <row r="28136" spans="64:64">
      <c r="BL28136" s="69"/>
    </row>
    <row r="28137" spans="64:64">
      <c r="BL28137" s="69"/>
    </row>
    <row r="28138" spans="64:64">
      <c r="BL28138" s="69"/>
    </row>
    <row r="28139" spans="64:64">
      <c r="BL28139" s="69"/>
    </row>
    <row r="28140" spans="64:64">
      <c r="BL28140" s="69"/>
    </row>
    <row r="28141" spans="64:64">
      <c r="BL28141" s="69"/>
    </row>
    <row r="28142" spans="64:64">
      <c r="BL28142" s="69"/>
    </row>
    <row r="28143" spans="64:64">
      <c r="BL28143" s="69"/>
    </row>
    <row r="28144" spans="64:64">
      <c r="BL28144" s="69"/>
    </row>
    <row r="28145" spans="64:64">
      <c r="BL28145" s="69"/>
    </row>
    <row r="28146" spans="64:64">
      <c r="BL28146" s="69"/>
    </row>
    <row r="28147" spans="64:64">
      <c r="BL28147" s="69"/>
    </row>
    <row r="28148" spans="64:64">
      <c r="BL28148" s="69"/>
    </row>
    <row r="28149" spans="64:64">
      <c r="BL28149" s="69"/>
    </row>
    <row r="28150" spans="64:64">
      <c r="BL28150" s="69"/>
    </row>
    <row r="28151" spans="64:64">
      <c r="BL28151" s="69"/>
    </row>
    <row r="28152" spans="64:64">
      <c r="BL28152" s="69"/>
    </row>
    <row r="28153" spans="64:64">
      <c r="BL28153" s="69"/>
    </row>
    <row r="28154" spans="64:64">
      <c r="BL28154" s="69"/>
    </row>
    <row r="28155" spans="64:64">
      <c r="BL28155" s="69"/>
    </row>
    <row r="28156" spans="64:64">
      <c r="BL28156" s="69"/>
    </row>
    <row r="28157" spans="64:64">
      <c r="BL28157" s="69"/>
    </row>
    <row r="28158" spans="64:64">
      <c r="BL28158" s="69"/>
    </row>
    <row r="28159" spans="64:64">
      <c r="BL28159" s="69"/>
    </row>
    <row r="28160" spans="64:64">
      <c r="BL28160" s="69"/>
    </row>
    <row r="28161" spans="64:64">
      <c r="BL28161" s="69"/>
    </row>
    <row r="28162" spans="64:64">
      <c r="BL28162" s="69"/>
    </row>
    <row r="28163" spans="64:64">
      <c r="BL28163" s="69"/>
    </row>
    <row r="28164" spans="64:64">
      <c r="BL28164" s="69"/>
    </row>
    <row r="28165" spans="64:64">
      <c r="BL28165" s="69"/>
    </row>
    <row r="28166" spans="64:64">
      <c r="BL28166" s="69"/>
    </row>
    <row r="28167" spans="64:64">
      <c r="BL28167" s="69"/>
    </row>
    <row r="28168" spans="64:64">
      <c r="BL28168" s="69"/>
    </row>
    <row r="28169" spans="64:64">
      <c r="BL28169" s="69"/>
    </row>
    <row r="28170" spans="64:64">
      <c r="BL28170" s="69"/>
    </row>
    <row r="28171" spans="64:64">
      <c r="BL28171" s="69"/>
    </row>
    <row r="28172" spans="64:64">
      <c r="BL28172" s="69"/>
    </row>
    <row r="28173" spans="64:64">
      <c r="BL28173" s="69"/>
    </row>
    <row r="28174" spans="64:64">
      <c r="BL28174" s="69"/>
    </row>
    <row r="28175" spans="64:64">
      <c r="BL28175" s="69"/>
    </row>
    <row r="28176" spans="64:64">
      <c r="BL28176" s="69"/>
    </row>
    <row r="28177" spans="64:64">
      <c r="BL28177" s="69"/>
    </row>
    <row r="28178" spans="64:64">
      <c r="BL28178" s="69"/>
    </row>
    <row r="28179" spans="64:64">
      <c r="BL28179" s="69"/>
    </row>
    <row r="28180" spans="64:64">
      <c r="BL28180" s="69"/>
    </row>
    <row r="28181" spans="64:64">
      <c r="BL28181" s="69"/>
    </row>
    <row r="28182" spans="64:64">
      <c r="BL28182" s="69"/>
    </row>
    <row r="28183" spans="64:64">
      <c r="BL28183" s="69"/>
    </row>
    <row r="28184" spans="64:64">
      <c r="BL28184" s="69"/>
    </row>
    <row r="28185" spans="64:64">
      <c r="BL28185" s="69"/>
    </row>
    <row r="28186" spans="64:64">
      <c r="BL28186" s="69"/>
    </row>
    <row r="28187" spans="64:64">
      <c r="BL28187" s="69"/>
    </row>
    <row r="28188" spans="64:64">
      <c r="BL28188" s="69"/>
    </row>
    <row r="28189" spans="64:64">
      <c r="BL28189" s="69"/>
    </row>
    <row r="28190" spans="64:64">
      <c r="BL28190" s="69"/>
    </row>
    <row r="28191" spans="64:64">
      <c r="BL28191" s="69"/>
    </row>
    <row r="28192" spans="64:64">
      <c r="BL28192" s="69"/>
    </row>
    <row r="28193" spans="64:64">
      <c r="BL28193" s="69"/>
    </row>
    <row r="28194" spans="64:64">
      <c r="BL28194" s="69"/>
    </row>
    <row r="28195" spans="64:64">
      <c r="BL28195" s="69"/>
    </row>
    <row r="28196" spans="64:64">
      <c r="BL28196" s="69"/>
    </row>
    <row r="28197" spans="64:64">
      <c r="BL28197" s="69"/>
    </row>
    <row r="28198" spans="64:64">
      <c r="BL28198" s="69"/>
    </row>
    <row r="28199" spans="64:64">
      <c r="BL28199" s="69"/>
    </row>
    <row r="28200" spans="64:64">
      <c r="BL28200" s="69"/>
    </row>
    <row r="28201" spans="64:64">
      <c r="BL28201" s="69"/>
    </row>
    <row r="28202" spans="64:64">
      <c r="BL28202" s="69"/>
    </row>
    <row r="28203" spans="64:64">
      <c r="BL28203" s="69"/>
    </row>
    <row r="28204" spans="64:64">
      <c r="BL28204" s="69"/>
    </row>
    <row r="28205" spans="64:64">
      <c r="BL28205" s="69"/>
    </row>
    <row r="28206" spans="64:64">
      <c r="BL28206" s="69"/>
    </row>
    <row r="28207" spans="64:64">
      <c r="BL28207" s="69"/>
    </row>
    <row r="28208" spans="64:64">
      <c r="BL28208" s="69"/>
    </row>
    <row r="28209" spans="64:64">
      <c r="BL28209" s="69"/>
    </row>
    <row r="28210" spans="64:64">
      <c r="BL28210" s="69"/>
    </row>
    <row r="28211" spans="64:64">
      <c r="BL28211" s="69"/>
    </row>
    <row r="28212" spans="64:64">
      <c r="BL28212" s="69"/>
    </row>
    <row r="28213" spans="64:64">
      <c r="BL28213" s="69"/>
    </row>
    <row r="28214" spans="64:64">
      <c r="BL28214" s="69"/>
    </row>
    <row r="28215" spans="64:64">
      <c r="BL28215" s="69"/>
    </row>
    <row r="28216" spans="64:64">
      <c r="BL28216" s="69"/>
    </row>
    <row r="28217" spans="64:64">
      <c r="BL28217" s="69"/>
    </row>
    <row r="28218" spans="64:64">
      <c r="BL28218" s="69"/>
    </row>
    <row r="28219" spans="64:64">
      <c r="BL28219" s="69"/>
    </row>
    <row r="28220" spans="64:64">
      <c r="BL28220" s="69"/>
    </row>
    <row r="28221" spans="64:64">
      <c r="BL28221" s="69"/>
    </row>
    <row r="28222" spans="64:64">
      <c r="BL28222" s="69"/>
    </row>
    <row r="28223" spans="64:64">
      <c r="BL28223" s="69"/>
    </row>
    <row r="28224" spans="64:64">
      <c r="BL28224" s="69"/>
    </row>
    <row r="28225" spans="64:64">
      <c r="BL28225" s="69"/>
    </row>
    <row r="28226" spans="64:64">
      <c r="BL28226" s="69"/>
    </row>
    <row r="28227" spans="64:64">
      <c r="BL28227" s="69"/>
    </row>
    <row r="28228" spans="64:64">
      <c r="BL28228" s="69"/>
    </row>
    <row r="28229" spans="64:64">
      <c r="BL28229" s="69"/>
    </row>
    <row r="28230" spans="64:64">
      <c r="BL28230" s="69"/>
    </row>
    <row r="28231" spans="64:64">
      <c r="BL28231" s="69"/>
    </row>
    <row r="28232" spans="64:64">
      <c r="BL28232" s="69"/>
    </row>
    <row r="28233" spans="64:64">
      <c r="BL28233" s="69"/>
    </row>
    <row r="28234" spans="64:64">
      <c r="BL28234" s="69"/>
    </row>
    <row r="28235" spans="64:64">
      <c r="BL28235" s="69"/>
    </row>
    <row r="28236" spans="64:64">
      <c r="BL28236" s="69"/>
    </row>
    <row r="28237" spans="64:64">
      <c r="BL28237" s="69"/>
    </row>
    <row r="28238" spans="64:64">
      <c r="BL28238" s="69"/>
    </row>
    <row r="28239" spans="64:64">
      <c r="BL28239" s="69"/>
    </row>
    <row r="28240" spans="64:64">
      <c r="BL28240" s="69"/>
    </row>
    <row r="28241" spans="64:64">
      <c r="BL28241" s="69"/>
    </row>
    <row r="28242" spans="64:64">
      <c r="BL28242" s="69"/>
    </row>
    <row r="28243" spans="64:64">
      <c r="BL28243" s="69"/>
    </row>
    <row r="28244" spans="64:64">
      <c r="BL28244" s="69"/>
    </row>
    <row r="28245" spans="64:64">
      <c r="BL28245" s="69"/>
    </row>
    <row r="28246" spans="64:64">
      <c r="BL28246" s="69"/>
    </row>
    <row r="28247" spans="64:64">
      <c r="BL28247" s="69"/>
    </row>
    <row r="28248" spans="64:64">
      <c r="BL28248" s="69"/>
    </row>
    <row r="28249" spans="64:64">
      <c r="BL28249" s="69"/>
    </row>
    <row r="28250" spans="64:64">
      <c r="BL28250" s="69"/>
    </row>
    <row r="28251" spans="64:64">
      <c r="BL28251" s="69"/>
    </row>
    <row r="28252" spans="64:64">
      <c r="BL28252" s="69"/>
    </row>
    <row r="28253" spans="64:64">
      <c r="BL28253" s="69"/>
    </row>
    <row r="28254" spans="64:64">
      <c r="BL28254" s="69"/>
    </row>
    <row r="28255" spans="64:64">
      <c r="BL28255" s="69"/>
    </row>
    <row r="28256" spans="64:64">
      <c r="BL28256" s="69"/>
    </row>
    <row r="28257" spans="64:64">
      <c r="BL28257" s="69"/>
    </row>
    <row r="28258" spans="64:64">
      <c r="BL28258" s="69"/>
    </row>
    <row r="28259" spans="64:64">
      <c r="BL28259" s="69"/>
    </row>
    <row r="28260" spans="64:64">
      <c r="BL28260" s="69"/>
    </row>
    <row r="28261" spans="64:64">
      <c r="BL28261" s="69"/>
    </row>
    <row r="28262" spans="64:64">
      <c r="BL28262" s="69"/>
    </row>
    <row r="28263" spans="64:64">
      <c r="BL28263" s="69"/>
    </row>
    <row r="28264" spans="64:64">
      <c r="BL28264" s="69"/>
    </row>
    <row r="28265" spans="64:64">
      <c r="BL28265" s="69"/>
    </row>
    <row r="28266" spans="64:64">
      <c r="BL28266" s="69"/>
    </row>
    <row r="28267" spans="64:64">
      <c r="BL28267" s="69"/>
    </row>
    <row r="28268" spans="64:64">
      <c r="BL28268" s="69"/>
    </row>
    <row r="28269" spans="64:64">
      <c r="BL28269" s="69"/>
    </row>
    <row r="28270" spans="64:64">
      <c r="BL28270" s="69"/>
    </row>
    <row r="28271" spans="64:64">
      <c r="BL28271" s="69"/>
    </row>
    <row r="28272" spans="64:64">
      <c r="BL28272" s="69"/>
    </row>
    <row r="28273" spans="64:64">
      <c r="BL28273" s="69"/>
    </row>
    <row r="28274" spans="64:64">
      <c r="BL28274" s="69"/>
    </row>
    <row r="28275" spans="64:64">
      <c r="BL28275" s="69"/>
    </row>
    <row r="28276" spans="64:64">
      <c r="BL28276" s="69"/>
    </row>
    <row r="28277" spans="64:64">
      <c r="BL28277" s="69"/>
    </row>
    <row r="28278" spans="64:64">
      <c r="BL28278" s="69"/>
    </row>
    <row r="28279" spans="64:64">
      <c r="BL28279" s="69"/>
    </row>
    <row r="28280" spans="64:64">
      <c r="BL28280" s="69"/>
    </row>
    <row r="28281" spans="64:64">
      <c r="BL28281" s="69"/>
    </row>
    <row r="28282" spans="64:64">
      <c r="BL28282" s="69"/>
    </row>
    <row r="28283" spans="64:64">
      <c r="BL28283" s="69"/>
    </row>
    <row r="28284" spans="64:64">
      <c r="BL28284" s="69"/>
    </row>
    <row r="28285" spans="64:64">
      <c r="BL28285" s="69"/>
    </row>
    <row r="28286" spans="64:64">
      <c r="BL28286" s="69"/>
    </row>
    <row r="28287" spans="64:64">
      <c r="BL28287" s="69"/>
    </row>
    <row r="28288" spans="64:64">
      <c r="BL28288" s="69"/>
    </row>
    <row r="28289" spans="64:64">
      <c r="BL28289" s="69"/>
    </row>
    <row r="28290" spans="64:64">
      <c r="BL28290" s="69"/>
    </row>
    <row r="28291" spans="64:64">
      <c r="BL28291" s="69"/>
    </row>
    <row r="28292" spans="64:64">
      <c r="BL28292" s="69"/>
    </row>
    <row r="28293" spans="64:64">
      <c r="BL28293" s="69"/>
    </row>
    <row r="28294" spans="64:64">
      <c r="BL28294" s="69"/>
    </row>
    <row r="28295" spans="64:64">
      <c r="BL28295" s="69"/>
    </row>
    <row r="28296" spans="64:64">
      <c r="BL28296" s="69"/>
    </row>
    <row r="28297" spans="64:64">
      <c r="BL28297" s="69"/>
    </row>
    <row r="28298" spans="64:64">
      <c r="BL28298" s="69"/>
    </row>
    <row r="28299" spans="64:64">
      <c r="BL28299" s="69"/>
    </row>
    <row r="28300" spans="64:64">
      <c r="BL28300" s="69"/>
    </row>
    <row r="28301" spans="64:64">
      <c r="BL28301" s="69"/>
    </row>
    <row r="28302" spans="64:64">
      <c r="BL28302" s="69"/>
    </row>
    <row r="28303" spans="64:64">
      <c r="BL28303" s="69"/>
    </row>
    <row r="28304" spans="64:64">
      <c r="BL28304" s="69"/>
    </row>
    <row r="28305" spans="64:64">
      <c r="BL28305" s="69"/>
    </row>
    <row r="28306" spans="64:64">
      <c r="BL28306" s="69"/>
    </row>
    <row r="28307" spans="64:64">
      <c r="BL28307" s="69"/>
    </row>
    <row r="28308" spans="64:64">
      <c r="BL28308" s="69"/>
    </row>
    <row r="28309" spans="64:64">
      <c r="BL28309" s="69"/>
    </row>
    <row r="28310" spans="64:64">
      <c r="BL28310" s="69"/>
    </row>
    <row r="28311" spans="64:64">
      <c r="BL28311" s="69"/>
    </row>
    <row r="28312" spans="64:64">
      <c r="BL28312" s="69"/>
    </row>
    <row r="28313" spans="64:64">
      <c r="BL28313" s="69"/>
    </row>
    <row r="28314" spans="64:64">
      <c r="BL28314" s="69"/>
    </row>
    <row r="28315" spans="64:64">
      <c r="BL28315" s="69"/>
    </row>
    <row r="28316" spans="64:64">
      <c r="BL28316" s="69"/>
    </row>
    <row r="28317" spans="64:64">
      <c r="BL28317" s="69"/>
    </row>
    <row r="28318" spans="64:64">
      <c r="BL28318" s="69"/>
    </row>
    <row r="28319" spans="64:64">
      <c r="BL28319" s="69"/>
    </row>
    <row r="28320" spans="64:64">
      <c r="BL28320" s="69"/>
    </row>
    <row r="28321" spans="64:64">
      <c r="BL28321" s="69"/>
    </row>
    <row r="28322" spans="64:64">
      <c r="BL28322" s="69"/>
    </row>
    <row r="28323" spans="64:64">
      <c r="BL28323" s="69"/>
    </row>
    <row r="28324" spans="64:64">
      <c r="BL28324" s="69"/>
    </row>
    <row r="28325" spans="64:64">
      <c r="BL28325" s="69"/>
    </row>
    <row r="28326" spans="64:64">
      <c r="BL28326" s="69"/>
    </row>
    <row r="28327" spans="64:64">
      <c r="BL28327" s="69"/>
    </row>
    <row r="28328" spans="64:64">
      <c r="BL28328" s="69"/>
    </row>
    <row r="28329" spans="64:64">
      <c r="BL28329" s="69"/>
    </row>
    <row r="28330" spans="64:64">
      <c r="BL28330" s="69"/>
    </row>
    <row r="28331" spans="64:64">
      <c r="BL28331" s="69"/>
    </row>
    <row r="28332" spans="64:64">
      <c r="BL28332" s="69"/>
    </row>
    <row r="28333" spans="64:64">
      <c r="BL28333" s="69"/>
    </row>
    <row r="28334" spans="64:64">
      <c r="BL28334" s="69"/>
    </row>
    <row r="28335" spans="64:64">
      <c r="BL28335" s="69"/>
    </row>
    <row r="28336" spans="64:64">
      <c r="BL28336" s="69"/>
    </row>
    <row r="28337" spans="64:64">
      <c r="BL28337" s="69"/>
    </row>
    <row r="28338" spans="64:64">
      <c r="BL28338" s="69"/>
    </row>
    <row r="28339" spans="64:64">
      <c r="BL28339" s="69"/>
    </row>
    <row r="28340" spans="64:64">
      <c r="BL28340" s="69"/>
    </row>
    <row r="28341" spans="64:64">
      <c r="BL28341" s="69"/>
    </row>
    <row r="28342" spans="64:64">
      <c r="BL28342" s="69"/>
    </row>
    <row r="28343" spans="64:64">
      <c r="BL28343" s="69"/>
    </row>
    <row r="28344" spans="64:64">
      <c r="BL28344" s="69"/>
    </row>
    <row r="28345" spans="64:64">
      <c r="BL28345" s="69"/>
    </row>
    <row r="28346" spans="64:64">
      <c r="BL28346" s="69"/>
    </row>
    <row r="28347" spans="64:64">
      <c r="BL28347" s="69"/>
    </row>
    <row r="28348" spans="64:64">
      <c r="BL28348" s="69"/>
    </row>
    <row r="28349" spans="64:64">
      <c r="BL28349" s="69"/>
    </row>
    <row r="28350" spans="64:64">
      <c r="BL28350" s="69"/>
    </row>
    <row r="28351" spans="64:64">
      <c r="BL28351" s="69"/>
    </row>
    <row r="28352" spans="64:64">
      <c r="BL28352" s="69"/>
    </row>
    <row r="28353" spans="64:64">
      <c r="BL28353" s="69"/>
    </row>
    <row r="28354" spans="64:64">
      <c r="BL28354" s="69"/>
    </row>
    <row r="28355" spans="64:64">
      <c r="BL28355" s="69"/>
    </row>
    <row r="28356" spans="64:64">
      <c r="BL28356" s="69"/>
    </row>
    <row r="28357" spans="64:64">
      <c r="BL28357" s="69"/>
    </row>
    <row r="28358" spans="64:64">
      <c r="BL28358" s="69"/>
    </row>
    <row r="28359" spans="64:64">
      <c r="BL28359" s="69"/>
    </row>
    <row r="28360" spans="64:64">
      <c r="BL28360" s="69"/>
    </row>
    <row r="28361" spans="64:64">
      <c r="BL28361" s="69"/>
    </row>
    <row r="28362" spans="64:64">
      <c r="BL28362" s="69"/>
    </row>
    <row r="28363" spans="64:64">
      <c r="BL28363" s="69"/>
    </row>
    <row r="28364" spans="64:64">
      <c r="BL28364" s="69"/>
    </row>
    <row r="28365" spans="64:64">
      <c r="BL28365" s="69"/>
    </row>
    <row r="28366" spans="64:64">
      <c r="BL28366" s="69"/>
    </row>
    <row r="28367" spans="64:64">
      <c r="BL28367" s="69"/>
    </row>
    <row r="28368" spans="64:64">
      <c r="BL28368" s="69"/>
    </row>
    <row r="28369" spans="64:64">
      <c r="BL28369" s="69"/>
    </row>
    <row r="28370" spans="64:64">
      <c r="BL28370" s="69"/>
    </row>
    <row r="28371" spans="64:64">
      <c r="BL28371" s="69"/>
    </row>
    <row r="28372" spans="64:64">
      <c r="BL28372" s="69"/>
    </row>
    <row r="28373" spans="64:64">
      <c r="BL28373" s="69"/>
    </row>
    <row r="28374" spans="64:64">
      <c r="BL28374" s="69"/>
    </row>
    <row r="28375" spans="64:64">
      <c r="BL28375" s="69"/>
    </row>
    <row r="28376" spans="64:64">
      <c r="BL28376" s="69"/>
    </row>
    <row r="28377" spans="64:64">
      <c r="BL28377" s="69"/>
    </row>
    <row r="28378" spans="64:64">
      <c r="BL28378" s="69"/>
    </row>
    <row r="28379" spans="64:64">
      <c r="BL28379" s="69"/>
    </row>
    <row r="28380" spans="64:64">
      <c r="BL28380" s="69"/>
    </row>
    <row r="28381" spans="64:64">
      <c r="BL28381" s="69"/>
    </row>
    <row r="28382" spans="64:64">
      <c r="BL28382" s="69"/>
    </row>
    <row r="28383" spans="64:64">
      <c r="BL28383" s="69"/>
    </row>
    <row r="28384" spans="64:64">
      <c r="BL28384" s="69"/>
    </row>
    <row r="28385" spans="64:64">
      <c r="BL28385" s="69"/>
    </row>
    <row r="28386" spans="64:64">
      <c r="BL28386" s="69"/>
    </row>
    <row r="28387" spans="64:64">
      <c r="BL28387" s="69"/>
    </row>
    <row r="28388" spans="64:64">
      <c r="BL28388" s="69"/>
    </row>
    <row r="28389" spans="64:64">
      <c r="BL28389" s="69"/>
    </row>
    <row r="28390" spans="64:64">
      <c r="BL28390" s="69"/>
    </row>
    <row r="28391" spans="64:64">
      <c r="BL28391" s="69"/>
    </row>
    <row r="28392" spans="64:64">
      <c r="BL28392" s="69"/>
    </row>
    <row r="28393" spans="64:64">
      <c r="BL28393" s="69"/>
    </row>
    <row r="28394" spans="64:64">
      <c r="BL28394" s="69"/>
    </row>
    <row r="28395" spans="64:64">
      <c r="BL28395" s="69"/>
    </row>
    <row r="28396" spans="64:64">
      <c r="BL28396" s="69"/>
    </row>
    <row r="28397" spans="64:64">
      <c r="BL28397" s="69"/>
    </row>
    <row r="28398" spans="64:64">
      <c r="BL28398" s="69"/>
    </row>
    <row r="28399" spans="64:64">
      <c r="BL28399" s="69"/>
    </row>
    <row r="28400" spans="64:64">
      <c r="BL28400" s="69"/>
    </row>
    <row r="28401" spans="64:64">
      <c r="BL28401" s="69"/>
    </row>
    <row r="28402" spans="64:64">
      <c r="BL28402" s="69"/>
    </row>
    <row r="28403" spans="64:64">
      <c r="BL28403" s="69"/>
    </row>
    <row r="28404" spans="64:64">
      <c r="BL28404" s="69"/>
    </row>
    <row r="28405" spans="64:64">
      <c r="BL28405" s="69"/>
    </row>
    <row r="28406" spans="64:64">
      <c r="BL28406" s="69"/>
    </row>
    <row r="28407" spans="64:64">
      <c r="BL28407" s="69"/>
    </row>
    <row r="28408" spans="64:64">
      <c r="BL28408" s="69"/>
    </row>
    <row r="28409" spans="64:64">
      <c r="BL28409" s="69"/>
    </row>
    <row r="28410" spans="64:64">
      <c r="BL28410" s="69"/>
    </row>
    <row r="28411" spans="64:64">
      <c r="BL28411" s="69"/>
    </row>
    <row r="28412" spans="64:64">
      <c r="BL28412" s="69"/>
    </row>
    <row r="28413" spans="64:64">
      <c r="BL28413" s="69"/>
    </row>
    <row r="28414" spans="64:64">
      <c r="BL28414" s="69"/>
    </row>
    <row r="28415" spans="64:64">
      <c r="BL28415" s="69"/>
    </row>
    <row r="28416" spans="64:64">
      <c r="BL28416" s="69"/>
    </row>
    <row r="28417" spans="64:64">
      <c r="BL28417" s="69"/>
    </row>
    <row r="28418" spans="64:64">
      <c r="BL28418" s="69"/>
    </row>
    <row r="28419" spans="64:64">
      <c r="BL28419" s="69"/>
    </row>
    <row r="28420" spans="64:64">
      <c r="BL28420" s="69"/>
    </row>
    <row r="28421" spans="64:64">
      <c r="BL28421" s="69"/>
    </row>
    <row r="28422" spans="64:64">
      <c r="BL28422" s="69"/>
    </row>
    <row r="28423" spans="64:64">
      <c r="BL28423" s="69"/>
    </row>
    <row r="28424" spans="64:64">
      <c r="BL28424" s="69"/>
    </row>
    <row r="28425" spans="64:64">
      <c r="BL28425" s="69"/>
    </row>
    <row r="28426" spans="64:64">
      <c r="BL28426" s="69"/>
    </row>
    <row r="28427" spans="64:64">
      <c r="BL28427" s="69"/>
    </row>
    <row r="28428" spans="64:64">
      <c r="BL28428" s="69"/>
    </row>
    <row r="28429" spans="64:64">
      <c r="BL28429" s="69"/>
    </row>
    <row r="28430" spans="64:64">
      <c r="BL28430" s="69"/>
    </row>
    <row r="28431" spans="64:64">
      <c r="BL28431" s="69"/>
    </row>
    <row r="28432" spans="64:64">
      <c r="BL28432" s="69"/>
    </row>
    <row r="28433" spans="64:64">
      <c r="BL28433" s="69"/>
    </row>
    <row r="28434" spans="64:64">
      <c r="BL28434" s="69"/>
    </row>
    <row r="28435" spans="64:64">
      <c r="BL28435" s="69"/>
    </row>
    <row r="28436" spans="64:64">
      <c r="BL28436" s="69"/>
    </row>
    <row r="28437" spans="64:64">
      <c r="BL28437" s="69"/>
    </row>
    <row r="28438" spans="64:64">
      <c r="BL28438" s="69"/>
    </row>
    <row r="28439" spans="64:64">
      <c r="BL28439" s="69"/>
    </row>
    <row r="28440" spans="64:64">
      <c r="BL28440" s="69"/>
    </row>
    <row r="28441" spans="64:64">
      <c r="BL28441" s="69"/>
    </row>
    <row r="28442" spans="64:64">
      <c r="BL28442" s="69"/>
    </row>
    <row r="28443" spans="64:64">
      <c r="BL28443" s="69"/>
    </row>
    <row r="28444" spans="64:64">
      <c r="BL28444" s="69"/>
    </row>
    <row r="28445" spans="64:64">
      <c r="BL28445" s="69"/>
    </row>
    <row r="28446" spans="64:64">
      <c r="BL28446" s="69"/>
    </row>
    <row r="28447" spans="64:64">
      <c r="BL28447" s="69"/>
    </row>
    <row r="28448" spans="64:64">
      <c r="BL28448" s="69"/>
    </row>
    <row r="28449" spans="64:64">
      <c r="BL28449" s="69"/>
    </row>
    <row r="28450" spans="64:64">
      <c r="BL28450" s="69"/>
    </row>
    <row r="28451" spans="64:64">
      <c r="BL28451" s="69"/>
    </row>
    <row r="28452" spans="64:64">
      <c r="BL28452" s="69"/>
    </row>
    <row r="28453" spans="64:64">
      <c r="BL28453" s="69"/>
    </row>
    <row r="28454" spans="64:64">
      <c r="BL28454" s="69"/>
    </row>
    <row r="28455" spans="64:64">
      <c r="BL28455" s="69"/>
    </row>
    <row r="28456" spans="64:64">
      <c r="BL28456" s="69"/>
    </row>
    <row r="28457" spans="64:64">
      <c r="BL28457" s="69"/>
    </row>
    <row r="28458" spans="64:64">
      <c r="BL28458" s="69"/>
    </row>
    <row r="28459" spans="64:64">
      <c r="BL28459" s="69"/>
    </row>
    <row r="28460" spans="64:64">
      <c r="BL28460" s="69"/>
    </row>
    <row r="28461" spans="64:64">
      <c r="BL28461" s="69"/>
    </row>
    <row r="28462" spans="64:64">
      <c r="BL28462" s="69"/>
    </row>
    <row r="28463" spans="64:64">
      <c r="BL28463" s="69"/>
    </row>
    <row r="28464" spans="64:64">
      <c r="BL28464" s="69"/>
    </row>
    <row r="28465" spans="64:64">
      <c r="BL28465" s="69"/>
    </row>
    <row r="28466" spans="64:64">
      <c r="BL28466" s="69"/>
    </row>
    <row r="28467" spans="64:64">
      <c r="BL28467" s="69"/>
    </row>
    <row r="28468" spans="64:64">
      <c r="BL28468" s="69"/>
    </row>
    <row r="28469" spans="64:64">
      <c r="BL28469" s="69"/>
    </row>
    <row r="28470" spans="64:64">
      <c r="BL28470" s="69"/>
    </row>
    <row r="28471" spans="64:64">
      <c r="BL28471" s="69"/>
    </row>
    <row r="28472" spans="64:64">
      <c r="BL28472" s="69"/>
    </row>
    <row r="28473" spans="64:64">
      <c r="BL28473" s="69"/>
    </row>
    <row r="28474" spans="64:64">
      <c r="BL28474" s="69"/>
    </row>
    <row r="28475" spans="64:64">
      <c r="BL28475" s="69"/>
    </row>
    <row r="28476" spans="64:64">
      <c r="BL28476" s="69"/>
    </row>
    <row r="28477" spans="64:64">
      <c r="BL28477" s="69"/>
    </row>
    <row r="28478" spans="64:64">
      <c r="BL28478" s="69"/>
    </row>
    <row r="28479" spans="64:64">
      <c r="BL28479" s="69"/>
    </row>
    <row r="28480" spans="64:64">
      <c r="BL28480" s="69"/>
    </row>
    <row r="28481" spans="64:64">
      <c r="BL28481" s="69"/>
    </row>
    <row r="28482" spans="64:64">
      <c r="BL28482" s="69"/>
    </row>
    <row r="28483" spans="64:64">
      <c r="BL28483" s="69"/>
    </row>
    <row r="28484" spans="64:64">
      <c r="BL28484" s="69"/>
    </row>
    <row r="28485" spans="64:64">
      <c r="BL28485" s="69"/>
    </row>
    <row r="28486" spans="64:64">
      <c r="BL28486" s="69"/>
    </row>
    <row r="28487" spans="64:64">
      <c r="BL28487" s="69"/>
    </row>
    <row r="28488" spans="64:64">
      <c r="BL28488" s="69"/>
    </row>
    <row r="28489" spans="64:64">
      <c r="BL28489" s="69"/>
    </row>
    <row r="28490" spans="64:64">
      <c r="BL28490" s="69"/>
    </row>
    <row r="28491" spans="64:64">
      <c r="BL28491" s="69"/>
    </row>
    <row r="28492" spans="64:64">
      <c r="BL28492" s="69"/>
    </row>
    <row r="28493" spans="64:64">
      <c r="BL28493" s="69"/>
    </row>
    <row r="28494" spans="64:64">
      <c r="BL28494" s="69"/>
    </row>
    <row r="28495" spans="64:64">
      <c r="BL28495" s="69"/>
    </row>
    <row r="28496" spans="64:64">
      <c r="BL28496" s="69"/>
    </row>
    <row r="28497" spans="64:64">
      <c r="BL28497" s="69"/>
    </row>
    <row r="28498" spans="64:64">
      <c r="BL28498" s="69"/>
    </row>
    <row r="28499" spans="64:64">
      <c r="BL28499" s="69"/>
    </row>
    <row r="28500" spans="64:64">
      <c r="BL28500" s="69"/>
    </row>
    <row r="28501" spans="64:64">
      <c r="BL28501" s="69"/>
    </row>
    <row r="28502" spans="64:64">
      <c r="BL28502" s="69"/>
    </row>
    <row r="28503" spans="64:64">
      <c r="BL28503" s="69"/>
    </row>
    <row r="28504" spans="64:64">
      <c r="BL28504" s="69"/>
    </row>
    <row r="28505" spans="64:64">
      <c r="BL28505" s="69"/>
    </row>
    <row r="28506" spans="64:64">
      <c r="BL28506" s="69"/>
    </row>
    <row r="28507" spans="64:64">
      <c r="BL28507" s="69"/>
    </row>
    <row r="28508" spans="64:64">
      <c r="BL28508" s="69"/>
    </row>
    <row r="28509" spans="64:64">
      <c r="BL28509" s="69"/>
    </row>
    <row r="28510" spans="64:64">
      <c r="BL28510" s="69"/>
    </row>
    <row r="28511" spans="64:64">
      <c r="BL28511" s="69"/>
    </row>
    <row r="28512" spans="64:64">
      <c r="BL28512" s="69"/>
    </row>
    <row r="28513" spans="64:64">
      <c r="BL28513" s="69"/>
    </row>
    <row r="28514" spans="64:64">
      <c r="BL28514" s="69"/>
    </row>
    <row r="28515" spans="64:64">
      <c r="BL28515" s="69"/>
    </row>
    <row r="28516" spans="64:64">
      <c r="BL28516" s="69"/>
    </row>
    <row r="28517" spans="64:64">
      <c r="BL28517" s="69"/>
    </row>
    <row r="28518" spans="64:64">
      <c r="BL28518" s="69"/>
    </row>
    <row r="28519" spans="64:64">
      <c r="BL28519" s="69"/>
    </row>
    <row r="28520" spans="64:64">
      <c r="BL28520" s="69"/>
    </row>
    <row r="28521" spans="64:64">
      <c r="BL28521" s="69"/>
    </row>
    <row r="28522" spans="64:64">
      <c r="BL28522" s="69"/>
    </row>
    <row r="28523" spans="64:64">
      <c r="BL28523" s="69"/>
    </row>
    <row r="28524" spans="64:64">
      <c r="BL28524" s="69"/>
    </row>
    <row r="28525" spans="64:64">
      <c r="BL28525" s="69"/>
    </row>
    <row r="28526" spans="64:64">
      <c r="BL28526" s="69"/>
    </row>
    <row r="28527" spans="64:64">
      <c r="BL28527" s="69"/>
    </row>
    <row r="28528" spans="64:64">
      <c r="BL28528" s="69"/>
    </row>
    <row r="28529" spans="64:64">
      <c r="BL28529" s="69"/>
    </row>
    <row r="28530" spans="64:64">
      <c r="BL28530" s="69"/>
    </row>
    <row r="28531" spans="64:64">
      <c r="BL28531" s="69"/>
    </row>
    <row r="28532" spans="64:64">
      <c r="BL28532" s="69"/>
    </row>
    <row r="28533" spans="64:64">
      <c r="BL28533" s="69"/>
    </row>
    <row r="28534" spans="64:64">
      <c r="BL28534" s="69"/>
    </row>
    <row r="28535" spans="64:64">
      <c r="BL28535" s="69"/>
    </row>
    <row r="28536" spans="64:64">
      <c r="BL28536" s="69"/>
    </row>
    <row r="28537" spans="64:64">
      <c r="BL28537" s="69"/>
    </row>
    <row r="28538" spans="64:64">
      <c r="BL28538" s="69"/>
    </row>
    <row r="28539" spans="64:64">
      <c r="BL28539" s="69"/>
    </row>
    <row r="28540" spans="64:64">
      <c r="BL28540" s="69"/>
    </row>
    <row r="28541" spans="64:64">
      <c r="BL28541" s="69"/>
    </row>
    <row r="28542" spans="64:64">
      <c r="BL28542" s="69"/>
    </row>
    <row r="28543" spans="64:64">
      <c r="BL28543" s="69"/>
    </row>
    <row r="28544" spans="64:64">
      <c r="BL28544" s="69"/>
    </row>
    <row r="28545" spans="64:64">
      <c r="BL28545" s="69"/>
    </row>
    <row r="28546" spans="64:64">
      <c r="BL28546" s="69"/>
    </row>
    <row r="28547" spans="64:64">
      <c r="BL28547" s="69"/>
    </row>
    <row r="28548" spans="64:64">
      <c r="BL28548" s="69"/>
    </row>
    <row r="28549" spans="64:64">
      <c r="BL28549" s="69"/>
    </row>
    <row r="28550" spans="64:64">
      <c r="BL28550" s="69"/>
    </row>
    <row r="28551" spans="64:64">
      <c r="BL28551" s="69"/>
    </row>
    <row r="28552" spans="64:64">
      <c r="BL28552" s="69"/>
    </row>
    <row r="28553" spans="64:64">
      <c r="BL28553" s="69"/>
    </row>
    <row r="28554" spans="64:64">
      <c r="BL28554" s="69"/>
    </row>
    <row r="28555" spans="64:64">
      <c r="BL28555" s="69"/>
    </row>
    <row r="28556" spans="64:64">
      <c r="BL28556" s="69"/>
    </row>
    <row r="28557" spans="64:64">
      <c r="BL28557" s="69"/>
    </row>
    <row r="28558" spans="64:64">
      <c r="BL28558" s="69"/>
    </row>
    <row r="28559" spans="64:64">
      <c r="BL28559" s="69"/>
    </row>
    <row r="28560" spans="64:64">
      <c r="BL28560" s="69"/>
    </row>
    <row r="28561" spans="64:64">
      <c r="BL28561" s="69"/>
    </row>
    <row r="28562" spans="64:64">
      <c r="BL28562" s="69"/>
    </row>
    <row r="28563" spans="64:64">
      <c r="BL28563" s="69"/>
    </row>
    <row r="28564" spans="64:64">
      <c r="BL28564" s="69"/>
    </row>
    <row r="28565" spans="64:64">
      <c r="BL28565" s="69"/>
    </row>
    <row r="28566" spans="64:64">
      <c r="BL28566" s="69"/>
    </row>
    <row r="28567" spans="64:64">
      <c r="BL28567" s="69"/>
    </row>
    <row r="28568" spans="64:64">
      <c r="BL28568" s="69"/>
    </row>
    <row r="28569" spans="64:64">
      <c r="BL28569" s="69"/>
    </row>
    <row r="28570" spans="64:64">
      <c r="BL28570" s="69"/>
    </row>
    <row r="28571" spans="64:64">
      <c r="BL28571" s="69"/>
    </row>
    <row r="28572" spans="64:64">
      <c r="BL28572" s="69"/>
    </row>
    <row r="28573" spans="64:64">
      <c r="BL28573" s="69"/>
    </row>
    <row r="28574" spans="64:64">
      <c r="BL28574" s="69"/>
    </row>
    <row r="28575" spans="64:64">
      <c r="BL28575" s="69"/>
    </row>
    <row r="28576" spans="64:64">
      <c r="BL28576" s="69"/>
    </row>
    <row r="28577" spans="64:64">
      <c r="BL28577" s="69"/>
    </row>
    <row r="28578" spans="64:64">
      <c r="BL28578" s="69"/>
    </row>
    <row r="28579" spans="64:64">
      <c r="BL28579" s="69"/>
    </row>
    <row r="28580" spans="64:64">
      <c r="BL28580" s="69"/>
    </row>
    <row r="28581" spans="64:64">
      <c r="BL28581" s="69"/>
    </row>
    <row r="28582" spans="64:64">
      <c r="BL28582" s="69"/>
    </row>
    <row r="28583" spans="64:64">
      <c r="BL28583" s="69"/>
    </row>
    <row r="28584" spans="64:64">
      <c r="BL28584" s="69"/>
    </row>
    <row r="28585" spans="64:64">
      <c r="BL28585" s="69"/>
    </row>
    <row r="28586" spans="64:64">
      <c r="BL28586" s="69"/>
    </row>
    <row r="28587" spans="64:64">
      <c r="BL28587" s="69"/>
    </row>
    <row r="28588" spans="64:64">
      <c r="BL28588" s="69"/>
    </row>
    <row r="28589" spans="64:64">
      <c r="BL28589" s="69"/>
    </row>
    <row r="28590" spans="64:64">
      <c r="BL28590" s="69"/>
    </row>
    <row r="28591" spans="64:64">
      <c r="BL28591" s="69"/>
    </row>
    <row r="28592" spans="64:64">
      <c r="BL28592" s="69"/>
    </row>
    <row r="28593" spans="64:64">
      <c r="BL28593" s="69"/>
    </row>
    <row r="28594" spans="64:64">
      <c r="BL28594" s="69"/>
    </row>
    <row r="28595" spans="64:64">
      <c r="BL28595" s="69"/>
    </row>
    <row r="28596" spans="64:64">
      <c r="BL28596" s="69"/>
    </row>
    <row r="28597" spans="64:64">
      <c r="BL28597" s="69"/>
    </row>
    <row r="28598" spans="64:64">
      <c r="BL28598" s="69"/>
    </row>
    <row r="28599" spans="64:64">
      <c r="BL28599" s="69"/>
    </row>
    <row r="28600" spans="64:64">
      <c r="BL28600" s="69"/>
    </row>
    <row r="28601" spans="64:64">
      <c r="BL28601" s="69"/>
    </row>
    <row r="28602" spans="64:64">
      <c r="BL28602" s="69"/>
    </row>
    <row r="28603" spans="64:64">
      <c r="BL28603" s="69"/>
    </row>
    <row r="28604" spans="64:64">
      <c r="BL28604" s="69"/>
    </row>
    <row r="28605" spans="64:64">
      <c r="BL28605" s="69"/>
    </row>
    <row r="28606" spans="64:64">
      <c r="BL28606" s="69"/>
    </row>
    <row r="28607" spans="64:64">
      <c r="BL28607" s="69"/>
    </row>
    <row r="28608" spans="64:64">
      <c r="BL28608" s="69"/>
    </row>
    <row r="28609" spans="64:64">
      <c r="BL28609" s="69"/>
    </row>
    <row r="28610" spans="64:64">
      <c r="BL28610" s="69"/>
    </row>
    <row r="28611" spans="64:64">
      <c r="BL28611" s="69"/>
    </row>
    <row r="28612" spans="64:64">
      <c r="BL28612" s="69"/>
    </row>
    <row r="28613" spans="64:64">
      <c r="BL28613" s="69"/>
    </row>
    <row r="28614" spans="64:64">
      <c r="BL28614" s="69"/>
    </row>
    <row r="28615" spans="64:64">
      <c r="BL28615" s="69"/>
    </row>
    <row r="28616" spans="64:64">
      <c r="BL28616" s="69"/>
    </row>
    <row r="28617" spans="64:64">
      <c r="BL28617" s="69"/>
    </row>
    <row r="28618" spans="64:64">
      <c r="BL28618" s="69"/>
    </row>
    <row r="28619" spans="64:64">
      <c r="BL28619" s="69"/>
    </row>
    <row r="28620" spans="64:64">
      <c r="BL28620" s="69"/>
    </row>
    <row r="28621" spans="64:64">
      <c r="BL28621" s="69"/>
    </row>
    <row r="28622" spans="64:64">
      <c r="BL28622" s="69"/>
    </row>
    <row r="28623" spans="64:64">
      <c r="BL28623" s="69"/>
    </row>
    <row r="28624" spans="64:64">
      <c r="BL28624" s="69"/>
    </row>
    <row r="28625" spans="64:64">
      <c r="BL28625" s="69"/>
    </row>
    <row r="28626" spans="64:64">
      <c r="BL28626" s="69"/>
    </row>
    <row r="28627" spans="64:64">
      <c r="BL28627" s="69"/>
    </row>
    <row r="28628" spans="64:64">
      <c r="BL28628" s="69"/>
    </row>
    <row r="28629" spans="64:64">
      <c r="BL28629" s="69"/>
    </row>
    <row r="28630" spans="64:64">
      <c r="BL28630" s="69"/>
    </row>
    <row r="28631" spans="64:64">
      <c r="BL28631" s="69"/>
    </row>
    <row r="28632" spans="64:64">
      <c r="BL28632" s="69"/>
    </row>
    <row r="28633" spans="64:64">
      <c r="BL28633" s="69"/>
    </row>
    <row r="28634" spans="64:64">
      <c r="BL28634" s="69"/>
    </row>
    <row r="28635" spans="64:64">
      <c r="BL28635" s="69"/>
    </row>
    <row r="28636" spans="64:64">
      <c r="BL28636" s="69"/>
    </row>
    <row r="28637" spans="64:64">
      <c r="BL28637" s="69"/>
    </row>
    <row r="28638" spans="64:64">
      <c r="BL28638" s="69"/>
    </row>
    <row r="28639" spans="64:64">
      <c r="BL28639" s="69"/>
    </row>
    <row r="28640" spans="64:64">
      <c r="BL28640" s="69"/>
    </row>
    <row r="28641" spans="64:64">
      <c r="BL28641" s="69"/>
    </row>
    <row r="28642" spans="64:64">
      <c r="BL28642" s="69"/>
    </row>
    <row r="28643" spans="64:64">
      <c r="BL28643" s="69"/>
    </row>
    <row r="28644" spans="64:64">
      <c r="BL28644" s="69"/>
    </row>
    <row r="28645" spans="64:64">
      <c r="BL28645" s="69"/>
    </row>
    <row r="28646" spans="64:64">
      <c r="BL28646" s="69"/>
    </row>
    <row r="28647" spans="64:64">
      <c r="BL28647" s="69"/>
    </row>
    <row r="28648" spans="64:64">
      <c r="BL28648" s="69"/>
    </row>
    <row r="28649" spans="64:64">
      <c r="BL28649" s="69"/>
    </row>
    <row r="28650" spans="64:64">
      <c r="BL28650" s="69"/>
    </row>
    <row r="28651" spans="64:64">
      <c r="BL28651" s="69"/>
    </row>
    <row r="28652" spans="64:64">
      <c r="BL28652" s="69"/>
    </row>
    <row r="28653" spans="64:64">
      <c r="BL28653" s="69"/>
    </row>
    <row r="28654" spans="64:64">
      <c r="BL28654" s="69"/>
    </row>
    <row r="28655" spans="64:64">
      <c r="BL28655" s="69"/>
    </row>
    <row r="28656" spans="64:64">
      <c r="BL28656" s="69"/>
    </row>
    <row r="28657" spans="64:64">
      <c r="BL28657" s="69"/>
    </row>
    <row r="28658" spans="64:64">
      <c r="BL28658" s="69"/>
    </row>
    <row r="28659" spans="64:64">
      <c r="BL28659" s="69"/>
    </row>
    <row r="28660" spans="64:64">
      <c r="BL28660" s="69"/>
    </row>
    <row r="28661" spans="64:64">
      <c r="BL28661" s="69"/>
    </row>
    <row r="28662" spans="64:64">
      <c r="BL28662" s="69"/>
    </row>
    <row r="28663" spans="64:64">
      <c r="BL28663" s="69"/>
    </row>
    <row r="28664" spans="64:64">
      <c r="BL28664" s="69"/>
    </row>
    <row r="28665" spans="64:64">
      <c r="BL28665" s="69"/>
    </row>
    <row r="28666" spans="64:64">
      <c r="BL28666" s="69"/>
    </row>
    <row r="28667" spans="64:64">
      <c r="BL28667" s="69"/>
    </row>
    <row r="28668" spans="64:64">
      <c r="BL28668" s="69"/>
    </row>
    <row r="28669" spans="64:64">
      <c r="BL28669" s="69"/>
    </row>
    <row r="28670" spans="64:64">
      <c r="BL28670" s="69"/>
    </row>
    <row r="28671" spans="64:64">
      <c r="BL28671" s="69"/>
    </row>
    <row r="28672" spans="64:64">
      <c r="BL28672" s="69"/>
    </row>
    <row r="28673" spans="64:64">
      <c r="BL28673" s="69"/>
    </row>
    <row r="28674" spans="64:64">
      <c r="BL28674" s="69"/>
    </row>
    <row r="28675" spans="64:64">
      <c r="BL28675" s="69"/>
    </row>
    <row r="28676" spans="64:64">
      <c r="BL28676" s="69"/>
    </row>
    <row r="28677" spans="64:64">
      <c r="BL28677" s="69"/>
    </row>
    <row r="28678" spans="64:64">
      <c r="BL28678" s="69"/>
    </row>
    <row r="28679" spans="64:64">
      <c r="BL28679" s="69"/>
    </row>
    <row r="28680" spans="64:64">
      <c r="BL28680" s="69"/>
    </row>
    <row r="28681" spans="64:64">
      <c r="BL28681" s="69"/>
    </row>
    <row r="28682" spans="64:64">
      <c r="BL28682" s="69"/>
    </row>
    <row r="28683" spans="64:64">
      <c r="BL28683" s="69"/>
    </row>
    <row r="28684" spans="64:64">
      <c r="BL28684" s="69"/>
    </row>
    <row r="28685" spans="64:64">
      <c r="BL28685" s="69"/>
    </row>
    <row r="28686" spans="64:64">
      <c r="BL28686" s="69"/>
    </row>
    <row r="28687" spans="64:64">
      <c r="BL28687" s="69"/>
    </row>
    <row r="28688" spans="64:64">
      <c r="BL28688" s="69"/>
    </row>
    <row r="28689" spans="64:64">
      <c r="BL28689" s="69"/>
    </row>
    <row r="28690" spans="64:64">
      <c r="BL28690" s="69"/>
    </row>
    <row r="28691" spans="64:64">
      <c r="BL28691" s="69"/>
    </row>
    <row r="28692" spans="64:64">
      <c r="BL28692" s="69"/>
    </row>
    <row r="28693" spans="64:64">
      <c r="BL28693" s="69"/>
    </row>
    <row r="28694" spans="64:64">
      <c r="BL28694" s="69"/>
    </row>
    <row r="28695" spans="64:64">
      <c r="BL28695" s="69"/>
    </row>
    <row r="28696" spans="64:64">
      <c r="BL28696" s="69"/>
    </row>
    <row r="28697" spans="64:64">
      <c r="BL28697" s="69"/>
    </row>
    <row r="28698" spans="64:64">
      <c r="BL28698" s="69"/>
    </row>
    <row r="28699" spans="64:64">
      <c r="BL28699" s="69"/>
    </row>
    <row r="28700" spans="64:64">
      <c r="BL28700" s="69"/>
    </row>
    <row r="28701" spans="64:64">
      <c r="BL28701" s="69"/>
    </row>
    <row r="28702" spans="64:64">
      <c r="BL28702" s="69"/>
    </row>
    <row r="28703" spans="64:64">
      <c r="BL28703" s="69"/>
    </row>
    <row r="28704" spans="64:64">
      <c r="BL28704" s="69"/>
    </row>
    <row r="28705" spans="64:64">
      <c r="BL28705" s="69"/>
    </row>
    <row r="28706" spans="64:64">
      <c r="BL28706" s="69"/>
    </row>
    <row r="28707" spans="64:64">
      <c r="BL28707" s="69"/>
    </row>
    <row r="28708" spans="64:64">
      <c r="BL28708" s="69"/>
    </row>
    <row r="28709" spans="64:64">
      <c r="BL28709" s="69"/>
    </row>
    <row r="28710" spans="64:64">
      <c r="BL28710" s="69"/>
    </row>
    <row r="28711" spans="64:64">
      <c r="BL28711" s="69"/>
    </row>
    <row r="28712" spans="64:64">
      <c r="BL28712" s="69"/>
    </row>
    <row r="28713" spans="64:64">
      <c r="BL28713" s="69"/>
    </row>
    <row r="28714" spans="64:64">
      <c r="BL28714" s="69"/>
    </row>
    <row r="28715" spans="64:64">
      <c r="BL28715" s="69"/>
    </row>
    <row r="28716" spans="64:64">
      <c r="BL28716" s="69"/>
    </row>
    <row r="28717" spans="64:64">
      <c r="BL28717" s="69"/>
    </row>
    <row r="28718" spans="64:64">
      <c r="BL28718" s="69"/>
    </row>
    <row r="28719" spans="64:64">
      <c r="BL28719" s="69"/>
    </row>
    <row r="28720" spans="64:64">
      <c r="BL28720" s="69"/>
    </row>
    <row r="28721" spans="64:64">
      <c r="BL28721" s="69"/>
    </row>
    <row r="28722" spans="64:64">
      <c r="BL28722" s="69"/>
    </row>
    <row r="28723" spans="64:64">
      <c r="BL28723" s="69"/>
    </row>
    <row r="28724" spans="64:64">
      <c r="BL28724" s="69"/>
    </row>
    <row r="28725" spans="64:64">
      <c r="BL28725" s="69"/>
    </row>
    <row r="28726" spans="64:64">
      <c r="BL28726" s="69"/>
    </row>
    <row r="28727" spans="64:64">
      <c r="BL28727" s="69"/>
    </row>
    <row r="28728" spans="64:64">
      <c r="BL28728" s="69"/>
    </row>
    <row r="28729" spans="64:64">
      <c r="BL28729" s="69"/>
    </row>
    <row r="28730" spans="64:64">
      <c r="BL28730" s="69"/>
    </row>
    <row r="28731" spans="64:64">
      <c r="BL28731" s="69"/>
    </row>
    <row r="28732" spans="64:64">
      <c r="BL28732" s="69"/>
    </row>
    <row r="28733" spans="64:64">
      <c r="BL28733" s="69"/>
    </row>
    <row r="28734" spans="64:64">
      <c r="BL28734" s="69"/>
    </row>
    <row r="28735" spans="64:64">
      <c r="BL28735" s="69"/>
    </row>
    <row r="28736" spans="64:64">
      <c r="BL28736" s="69"/>
    </row>
    <row r="28737" spans="64:64">
      <c r="BL28737" s="69"/>
    </row>
    <row r="28738" spans="64:64">
      <c r="BL28738" s="69"/>
    </row>
    <row r="28739" spans="64:64">
      <c r="BL28739" s="69"/>
    </row>
    <row r="28740" spans="64:64">
      <c r="BL28740" s="69"/>
    </row>
    <row r="28741" spans="64:64">
      <c r="BL28741" s="69"/>
    </row>
    <row r="28742" spans="64:64">
      <c r="BL28742" s="69"/>
    </row>
    <row r="28743" spans="64:64">
      <c r="BL28743" s="69"/>
    </row>
    <row r="28744" spans="64:64">
      <c r="BL28744" s="69"/>
    </row>
    <row r="28745" spans="64:64">
      <c r="BL28745" s="69"/>
    </row>
    <row r="28746" spans="64:64">
      <c r="BL28746" s="69"/>
    </row>
    <row r="28747" spans="64:64">
      <c r="BL28747" s="69"/>
    </row>
    <row r="28748" spans="64:64">
      <c r="BL28748" s="69"/>
    </row>
    <row r="28749" spans="64:64">
      <c r="BL28749" s="69"/>
    </row>
    <row r="28750" spans="64:64">
      <c r="BL28750" s="69"/>
    </row>
    <row r="28751" spans="64:64">
      <c r="BL28751" s="69"/>
    </row>
    <row r="28752" spans="64:64">
      <c r="BL28752" s="69"/>
    </row>
    <row r="28753" spans="64:64">
      <c r="BL28753" s="69"/>
    </row>
    <row r="28754" spans="64:64">
      <c r="BL28754" s="69"/>
    </row>
    <row r="28755" spans="64:64">
      <c r="BL28755" s="69"/>
    </row>
    <row r="28756" spans="64:64">
      <c r="BL28756" s="69"/>
    </row>
    <row r="28757" spans="64:64">
      <c r="BL28757" s="69"/>
    </row>
    <row r="28758" spans="64:64">
      <c r="BL28758" s="69"/>
    </row>
    <row r="28759" spans="64:64">
      <c r="BL28759" s="69"/>
    </row>
    <row r="28760" spans="64:64">
      <c r="BL28760" s="69"/>
    </row>
    <row r="28761" spans="64:64">
      <c r="BL28761" s="69"/>
    </row>
    <row r="28762" spans="64:64">
      <c r="BL28762" s="69"/>
    </row>
    <row r="28763" spans="64:64">
      <c r="BL28763" s="69"/>
    </row>
    <row r="28764" spans="64:64">
      <c r="BL28764" s="69"/>
    </row>
    <row r="28765" spans="64:64">
      <c r="BL28765" s="69"/>
    </row>
    <row r="28766" spans="64:64">
      <c r="BL28766" s="69"/>
    </row>
    <row r="28767" spans="64:64">
      <c r="BL28767" s="69"/>
    </row>
    <row r="28768" spans="64:64">
      <c r="BL28768" s="69"/>
    </row>
    <row r="28769" spans="64:64">
      <c r="BL28769" s="69"/>
    </row>
    <row r="28770" spans="64:64">
      <c r="BL28770" s="69"/>
    </row>
    <row r="28771" spans="64:64">
      <c r="BL28771" s="69"/>
    </row>
    <row r="28772" spans="64:64">
      <c r="BL28772" s="69"/>
    </row>
    <row r="28773" spans="64:64">
      <c r="BL28773" s="69"/>
    </row>
    <row r="28774" spans="64:64">
      <c r="BL28774" s="69"/>
    </row>
    <row r="28775" spans="64:64">
      <c r="BL28775" s="69"/>
    </row>
    <row r="28776" spans="64:64">
      <c r="BL28776" s="69"/>
    </row>
    <row r="28777" spans="64:64">
      <c r="BL28777" s="69"/>
    </row>
    <row r="28778" spans="64:64">
      <c r="BL28778" s="69"/>
    </row>
    <row r="28779" spans="64:64">
      <c r="BL28779" s="69"/>
    </row>
    <row r="28780" spans="64:64">
      <c r="BL28780" s="69"/>
    </row>
    <row r="28781" spans="64:64">
      <c r="BL28781" s="69"/>
    </row>
    <row r="28782" spans="64:64">
      <c r="BL28782" s="69"/>
    </row>
    <row r="28783" spans="64:64">
      <c r="BL28783" s="69"/>
    </row>
    <row r="28784" spans="64:64">
      <c r="BL28784" s="69"/>
    </row>
    <row r="28785" spans="64:64">
      <c r="BL28785" s="69"/>
    </row>
    <row r="28786" spans="64:64">
      <c r="BL28786" s="69"/>
    </row>
    <row r="28787" spans="64:64">
      <c r="BL28787" s="69"/>
    </row>
    <row r="28788" spans="64:64">
      <c r="BL28788" s="69"/>
    </row>
    <row r="28789" spans="64:64">
      <c r="BL28789" s="69"/>
    </row>
    <row r="28790" spans="64:64">
      <c r="BL28790" s="69"/>
    </row>
    <row r="28791" spans="64:64">
      <c r="BL28791" s="69"/>
    </row>
    <row r="28792" spans="64:64">
      <c r="BL28792" s="69"/>
    </row>
    <row r="28793" spans="64:64">
      <c r="BL28793" s="69"/>
    </row>
    <row r="28794" spans="64:64">
      <c r="BL28794" s="69"/>
    </row>
    <row r="28795" spans="64:64">
      <c r="BL28795" s="69"/>
    </row>
    <row r="28796" spans="64:64">
      <c r="BL28796" s="69"/>
    </row>
    <row r="28797" spans="64:64">
      <c r="BL28797" s="69"/>
    </row>
    <row r="28798" spans="64:64">
      <c r="BL28798" s="69"/>
    </row>
    <row r="28799" spans="64:64">
      <c r="BL28799" s="69"/>
    </row>
    <row r="28800" spans="64:64">
      <c r="BL28800" s="69"/>
    </row>
    <row r="28801" spans="64:64">
      <c r="BL28801" s="69"/>
    </row>
    <row r="28802" spans="64:64">
      <c r="BL28802" s="69"/>
    </row>
    <row r="28803" spans="64:64">
      <c r="BL28803" s="69"/>
    </row>
    <row r="28804" spans="64:64">
      <c r="BL28804" s="69"/>
    </row>
    <row r="28805" spans="64:64">
      <c r="BL28805" s="69"/>
    </row>
    <row r="28806" spans="64:64">
      <c r="BL28806" s="69"/>
    </row>
    <row r="28807" spans="64:64">
      <c r="BL28807" s="69"/>
    </row>
    <row r="28808" spans="64:64">
      <c r="BL28808" s="69"/>
    </row>
    <row r="28809" spans="64:64">
      <c r="BL28809" s="69"/>
    </row>
    <row r="28810" spans="64:64">
      <c r="BL28810" s="69"/>
    </row>
    <row r="28811" spans="64:64">
      <c r="BL28811" s="69"/>
    </row>
    <row r="28812" spans="64:64">
      <c r="BL28812" s="69"/>
    </row>
    <row r="28813" spans="64:64">
      <c r="BL28813" s="69"/>
    </row>
    <row r="28814" spans="64:64">
      <c r="BL28814" s="69"/>
    </row>
    <row r="28815" spans="64:64">
      <c r="BL28815" s="69"/>
    </row>
    <row r="28816" spans="64:64">
      <c r="BL28816" s="69"/>
    </row>
    <row r="28817" spans="64:64">
      <c r="BL28817" s="69"/>
    </row>
    <row r="28818" spans="64:64">
      <c r="BL28818" s="69"/>
    </row>
    <row r="28819" spans="64:64">
      <c r="BL28819" s="69"/>
    </row>
    <row r="28820" spans="64:64">
      <c r="BL28820" s="69"/>
    </row>
    <row r="28821" spans="64:64">
      <c r="BL28821" s="69"/>
    </row>
    <row r="28822" spans="64:64">
      <c r="BL28822" s="69"/>
    </row>
    <row r="28823" spans="64:64">
      <c r="BL28823" s="69"/>
    </row>
    <row r="28824" spans="64:64">
      <c r="BL28824" s="69"/>
    </row>
    <row r="28825" spans="64:64">
      <c r="BL28825" s="69"/>
    </row>
    <row r="28826" spans="64:64">
      <c r="BL28826" s="69"/>
    </row>
    <row r="28827" spans="64:64">
      <c r="BL28827" s="69"/>
    </row>
    <row r="28828" spans="64:64">
      <c r="BL28828" s="69"/>
    </row>
    <row r="28829" spans="64:64">
      <c r="BL28829" s="69"/>
    </row>
    <row r="28830" spans="64:64">
      <c r="BL28830" s="69"/>
    </row>
    <row r="28831" spans="64:64">
      <c r="BL28831" s="69"/>
    </row>
    <row r="28832" spans="64:64">
      <c r="BL28832" s="69"/>
    </row>
    <row r="28833" spans="64:64">
      <c r="BL28833" s="69"/>
    </row>
    <row r="28834" spans="64:64">
      <c r="BL28834" s="69"/>
    </row>
    <row r="28835" spans="64:64">
      <c r="BL28835" s="69"/>
    </row>
    <row r="28836" spans="64:64">
      <c r="BL28836" s="69"/>
    </row>
    <row r="28837" spans="64:64">
      <c r="BL28837" s="69"/>
    </row>
    <row r="28838" spans="64:64">
      <c r="BL28838" s="69"/>
    </row>
    <row r="28839" spans="64:64">
      <c r="BL28839" s="69"/>
    </row>
    <row r="28840" spans="64:64">
      <c r="BL28840" s="69"/>
    </row>
    <row r="28841" spans="64:64">
      <c r="BL28841" s="69"/>
    </row>
    <row r="28842" spans="64:64">
      <c r="BL28842" s="69"/>
    </row>
    <row r="28843" spans="64:64">
      <c r="BL28843" s="69"/>
    </row>
    <row r="28844" spans="64:64">
      <c r="BL28844" s="69"/>
    </row>
    <row r="28845" spans="64:64">
      <c r="BL28845" s="69"/>
    </row>
    <row r="28846" spans="64:64">
      <c r="BL28846" s="69"/>
    </row>
    <row r="28847" spans="64:64">
      <c r="BL28847" s="69"/>
    </row>
    <row r="28848" spans="64:64">
      <c r="BL28848" s="69"/>
    </row>
    <row r="28849" spans="64:64">
      <c r="BL28849" s="69"/>
    </row>
    <row r="28850" spans="64:64">
      <c r="BL28850" s="69"/>
    </row>
    <row r="28851" spans="64:64">
      <c r="BL28851" s="69"/>
    </row>
    <row r="28852" spans="64:64">
      <c r="BL28852" s="69"/>
    </row>
    <row r="28853" spans="64:64">
      <c r="BL28853" s="69"/>
    </row>
    <row r="28854" spans="64:64">
      <c r="BL28854" s="69"/>
    </row>
    <row r="28855" spans="64:64">
      <c r="BL28855" s="69"/>
    </row>
    <row r="28856" spans="64:64">
      <c r="BL28856" s="69"/>
    </row>
    <row r="28857" spans="64:64">
      <c r="BL28857" s="69"/>
    </row>
    <row r="28858" spans="64:64">
      <c r="BL28858" s="69"/>
    </row>
    <row r="28859" spans="64:64">
      <c r="BL28859" s="69"/>
    </row>
    <row r="28860" spans="64:64">
      <c r="BL28860" s="69"/>
    </row>
    <row r="28861" spans="64:64">
      <c r="BL28861" s="69"/>
    </row>
    <row r="28862" spans="64:64">
      <c r="BL28862" s="69"/>
    </row>
    <row r="28863" spans="64:64">
      <c r="BL28863" s="69"/>
    </row>
    <row r="28864" spans="64:64">
      <c r="BL28864" s="69"/>
    </row>
    <row r="28865" spans="64:64">
      <c r="BL28865" s="69"/>
    </row>
    <row r="28866" spans="64:64">
      <c r="BL28866" s="69"/>
    </row>
    <row r="28867" spans="64:64">
      <c r="BL28867" s="69"/>
    </row>
    <row r="28868" spans="64:64">
      <c r="BL28868" s="69"/>
    </row>
    <row r="28869" spans="64:64">
      <c r="BL28869" s="69"/>
    </row>
    <row r="28870" spans="64:64">
      <c r="BL28870" s="69"/>
    </row>
    <row r="28871" spans="64:64">
      <c r="BL28871" s="69"/>
    </row>
    <row r="28872" spans="64:64">
      <c r="BL28872" s="69"/>
    </row>
    <row r="28873" spans="64:64">
      <c r="BL28873" s="69"/>
    </row>
    <row r="28874" spans="64:64">
      <c r="BL28874" s="69"/>
    </row>
    <row r="28875" spans="64:64">
      <c r="BL28875" s="69"/>
    </row>
    <row r="28876" spans="64:64">
      <c r="BL28876" s="69"/>
    </row>
    <row r="28877" spans="64:64">
      <c r="BL28877" s="69"/>
    </row>
    <row r="28878" spans="64:64">
      <c r="BL28878" s="69"/>
    </row>
    <row r="28879" spans="64:64">
      <c r="BL28879" s="69"/>
    </row>
    <row r="28880" spans="64:64">
      <c r="BL28880" s="69"/>
    </row>
    <row r="28881" spans="64:64">
      <c r="BL28881" s="69"/>
    </row>
    <row r="28882" spans="64:64">
      <c r="BL28882" s="69"/>
    </row>
    <row r="28883" spans="64:64">
      <c r="BL28883" s="69"/>
    </row>
    <row r="28884" spans="64:64">
      <c r="BL28884" s="69"/>
    </row>
    <row r="28885" spans="64:64">
      <c r="BL28885" s="69"/>
    </row>
    <row r="28886" spans="64:64">
      <c r="BL28886" s="69"/>
    </row>
    <row r="28887" spans="64:64">
      <c r="BL28887" s="69"/>
    </row>
    <row r="28888" spans="64:64">
      <c r="BL28888" s="69"/>
    </row>
    <row r="28889" spans="64:64">
      <c r="BL28889" s="69"/>
    </row>
    <row r="28890" spans="64:64">
      <c r="BL28890" s="69"/>
    </row>
    <row r="28891" spans="64:64">
      <c r="BL28891" s="69"/>
    </row>
    <row r="28892" spans="64:64">
      <c r="BL28892" s="69"/>
    </row>
    <row r="28893" spans="64:64">
      <c r="BL28893" s="69"/>
    </row>
    <row r="28894" spans="64:64">
      <c r="BL28894" s="69"/>
    </row>
    <row r="28895" spans="64:64">
      <c r="BL28895" s="69"/>
    </row>
    <row r="28896" spans="64:64">
      <c r="BL28896" s="69"/>
    </row>
    <row r="28897" spans="64:64">
      <c r="BL28897" s="69"/>
    </row>
    <row r="28898" spans="64:64">
      <c r="BL28898" s="69"/>
    </row>
    <row r="28899" spans="64:64">
      <c r="BL28899" s="69"/>
    </row>
    <row r="28900" spans="64:64">
      <c r="BL28900" s="69"/>
    </row>
    <row r="28901" spans="64:64">
      <c r="BL28901" s="69"/>
    </row>
    <row r="28902" spans="64:64">
      <c r="BL28902" s="69"/>
    </row>
    <row r="28903" spans="64:64">
      <c r="BL28903" s="69"/>
    </row>
    <row r="28904" spans="64:64">
      <c r="BL28904" s="69"/>
    </row>
    <row r="28905" spans="64:64">
      <c r="BL28905" s="69"/>
    </row>
    <row r="28906" spans="64:64">
      <c r="BL28906" s="69"/>
    </row>
    <row r="28907" spans="64:64">
      <c r="BL28907" s="69"/>
    </row>
    <row r="28908" spans="64:64">
      <c r="BL28908" s="69"/>
    </row>
    <row r="28909" spans="64:64">
      <c r="BL28909" s="69"/>
    </row>
    <row r="28910" spans="64:64">
      <c r="BL28910" s="69"/>
    </row>
    <row r="28911" spans="64:64">
      <c r="BL28911" s="69"/>
    </row>
    <row r="28912" spans="64:64">
      <c r="BL28912" s="69"/>
    </row>
    <row r="28913" spans="64:64">
      <c r="BL28913" s="69"/>
    </row>
    <row r="28914" spans="64:64">
      <c r="BL28914" s="69"/>
    </row>
    <row r="28915" spans="64:64">
      <c r="BL28915" s="69"/>
    </row>
    <row r="28916" spans="64:64">
      <c r="BL28916" s="69"/>
    </row>
    <row r="28917" spans="64:64">
      <c r="BL28917" s="69"/>
    </row>
    <row r="28918" spans="64:64">
      <c r="BL28918" s="69"/>
    </row>
    <row r="28919" spans="64:64">
      <c r="BL28919" s="69"/>
    </row>
    <row r="28920" spans="64:64">
      <c r="BL28920" s="69"/>
    </row>
    <row r="28921" spans="64:64">
      <c r="BL28921" s="69"/>
    </row>
    <row r="28922" spans="64:64">
      <c r="BL28922" s="69"/>
    </row>
    <row r="28923" spans="64:64">
      <c r="BL28923" s="69"/>
    </row>
    <row r="28924" spans="64:64">
      <c r="BL28924" s="69"/>
    </row>
    <row r="28925" spans="64:64">
      <c r="BL28925" s="69"/>
    </row>
    <row r="28926" spans="64:64">
      <c r="BL28926" s="69"/>
    </row>
    <row r="28927" spans="64:64">
      <c r="BL28927" s="69"/>
    </row>
    <row r="28928" spans="64:64">
      <c r="BL28928" s="69"/>
    </row>
    <row r="28929" spans="64:64">
      <c r="BL28929" s="69"/>
    </row>
    <row r="28930" spans="64:64">
      <c r="BL28930" s="69"/>
    </row>
    <row r="28931" spans="64:64">
      <c r="BL28931" s="69"/>
    </row>
    <row r="28932" spans="64:64">
      <c r="BL28932" s="69"/>
    </row>
    <row r="28933" spans="64:64">
      <c r="BL28933" s="69"/>
    </row>
    <row r="28934" spans="64:64">
      <c r="BL28934" s="69"/>
    </row>
    <row r="28935" spans="64:64">
      <c r="BL28935" s="69"/>
    </row>
    <row r="28936" spans="64:64">
      <c r="BL28936" s="69"/>
    </row>
    <row r="28937" spans="64:64">
      <c r="BL28937" s="69"/>
    </row>
    <row r="28938" spans="64:64">
      <c r="BL28938" s="69"/>
    </row>
    <row r="28939" spans="64:64">
      <c r="BL28939" s="69"/>
    </row>
    <row r="28940" spans="64:64">
      <c r="BL28940" s="69"/>
    </row>
    <row r="28941" spans="64:64">
      <c r="BL28941" s="69"/>
    </row>
    <row r="28942" spans="64:64">
      <c r="BL28942" s="69"/>
    </row>
    <row r="28943" spans="64:64">
      <c r="BL28943" s="69"/>
    </row>
    <row r="28944" spans="64:64">
      <c r="BL28944" s="69"/>
    </row>
    <row r="28945" spans="64:64">
      <c r="BL28945" s="69"/>
    </row>
    <row r="28946" spans="64:64">
      <c r="BL28946" s="69"/>
    </row>
    <row r="28947" spans="64:64">
      <c r="BL28947" s="69"/>
    </row>
    <row r="28948" spans="64:64">
      <c r="BL28948" s="69"/>
    </row>
    <row r="28949" spans="64:64">
      <c r="BL28949" s="69"/>
    </row>
    <row r="28950" spans="64:64">
      <c r="BL28950" s="69"/>
    </row>
    <row r="28951" spans="64:64">
      <c r="BL28951" s="69"/>
    </row>
    <row r="28952" spans="64:64">
      <c r="BL28952" s="69"/>
    </row>
    <row r="28953" spans="64:64">
      <c r="BL28953" s="69"/>
    </row>
    <row r="28954" spans="64:64">
      <c r="BL28954" s="69"/>
    </row>
    <row r="28955" spans="64:64">
      <c r="BL28955" s="69"/>
    </row>
    <row r="28956" spans="64:64">
      <c r="BL28956" s="69"/>
    </row>
    <row r="28957" spans="64:64">
      <c r="BL28957" s="69"/>
    </row>
    <row r="28958" spans="64:64">
      <c r="BL28958" s="69"/>
    </row>
    <row r="28959" spans="64:64">
      <c r="BL28959" s="69"/>
    </row>
    <row r="28960" spans="64:64">
      <c r="BL28960" s="69"/>
    </row>
    <row r="28961" spans="64:64">
      <c r="BL28961" s="69"/>
    </row>
    <row r="28962" spans="64:64">
      <c r="BL28962" s="69"/>
    </row>
    <row r="28963" spans="64:64">
      <c r="BL28963" s="69"/>
    </row>
    <row r="28964" spans="64:64">
      <c r="BL28964" s="69"/>
    </row>
    <row r="28965" spans="64:64">
      <c r="BL28965" s="69"/>
    </row>
    <row r="28966" spans="64:64">
      <c r="BL28966" s="69"/>
    </row>
    <row r="28967" spans="64:64">
      <c r="BL28967" s="69"/>
    </row>
    <row r="28968" spans="64:64">
      <c r="BL28968" s="69"/>
    </row>
    <row r="28969" spans="64:64">
      <c r="BL28969" s="69"/>
    </row>
    <row r="28970" spans="64:64">
      <c r="BL28970" s="69"/>
    </row>
    <row r="28971" spans="64:64">
      <c r="BL28971" s="69"/>
    </row>
    <row r="28972" spans="64:64">
      <c r="BL28972" s="69"/>
    </row>
    <row r="28973" spans="64:64">
      <c r="BL28973" s="69"/>
    </row>
    <row r="28974" spans="64:64">
      <c r="BL28974" s="69"/>
    </row>
    <row r="28975" spans="64:64">
      <c r="BL28975" s="69"/>
    </row>
    <row r="28976" spans="64:64">
      <c r="BL28976" s="69"/>
    </row>
    <row r="28977" spans="64:64">
      <c r="BL28977" s="69"/>
    </row>
    <row r="28978" spans="64:64">
      <c r="BL28978" s="69"/>
    </row>
    <row r="28979" spans="64:64">
      <c r="BL28979" s="69"/>
    </row>
    <row r="28980" spans="64:64">
      <c r="BL28980" s="69"/>
    </row>
    <row r="28981" spans="64:64">
      <c r="BL28981" s="69"/>
    </row>
    <row r="28982" spans="64:64">
      <c r="BL28982" s="69"/>
    </row>
    <row r="28983" spans="64:64">
      <c r="BL28983" s="69"/>
    </row>
    <row r="28984" spans="64:64">
      <c r="BL28984" s="69"/>
    </row>
    <row r="28985" spans="64:64">
      <c r="BL28985" s="69"/>
    </row>
    <row r="28986" spans="64:64">
      <c r="BL28986" s="69"/>
    </row>
    <row r="28987" spans="64:64">
      <c r="BL28987" s="69"/>
    </row>
    <row r="28988" spans="64:64">
      <c r="BL28988" s="69"/>
    </row>
    <row r="28989" spans="64:64">
      <c r="BL28989" s="69"/>
    </row>
    <row r="28990" spans="64:64">
      <c r="BL28990" s="69"/>
    </row>
    <row r="28991" spans="64:64">
      <c r="BL28991" s="69"/>
    </row>
    <row r="28992" spans="64:64">
      <c r="BL28992" s="69"/>
    </row>
    <row r="28993" spans="64:64">
      <c r="BL28993" s="69"/>
    </row>
    <row r="28994" spans="64:64">
      <c r="BL28994" s="69"/>
    </row>
    <row r="28995" spans="64:64">
      <c r="BL28995" s="69"/>
    </row>
    <row r="28996" spans="64:64">
      <c r="BL28996" s="69"/>
    </row>
    <row r="28997" spans="64:64">
      <c r="BL28997" s="69"/>
    </row>
    <row r="28998" spans="64:64">
      <c r="BL28998" s="69"/>
    </row>
    <row r="28999" spans="64:64">
      <c r="BL28999" s="69"/>
    </row>
    <row r="29000" spans="64:64">
      <c r="BL29000" s="69"/>
    </row>
    <row r="29001" spans="64:64">
      <c r="BL29001" s="69"/>
    </row>
    <row r="29002" spans="64:64">
      <c r="BL29002" s="69"/>
    </row>
    <row r="29003" spans="64:64">
      <c r="BL29003" s="69"/>
    </row>
    <row r="29004" spans="64:64">
      <c r="BL29004" s="69"/>
    </row>
    <row r="29005" spans="64:64">
      <c r="BL29005" s="69"/>
    </row>
    <row r="29006" spans="64:64">
      <c r="BL29006" s="69"/>
    </row>
    <row r="29007" spans="64:64">
      <c r="BL29007" s="69"/>
    </row>
    <row r="29008" spans="64:64">
      <c r="BL29008" s="69"/>
    </row>
    <row r="29009" spans="64:64">
      <c r="BL29009" s="69"/>
    </row>
    <row r="29010" spans="64:64">
      <c r="BL29010" s="69"/>
    </row>
    <row r="29011" spans="64:64">
      <c r="BL29011" s="69"/>
    </row>
    <row r="29012" spans="64:64">
      <c r="BL29012" s="69"/>
    </row>
    <row r="29013" spans="64:64">
      <c r="BL29013" s="69"/>
    </row>
    <row r="29014" spans="64:64">
      <c r="BL29014" s="69"/>
    </row>
    <row r="29015" spans="64:64">
      <c r="BL29015" s="69"/>
    </row>
    <row r="29016" spans="64:64">
      <c r="BL29016" s="69"/>
    </row>
    <row r="29017" spans="64:64">
      <c r="BL29017" s="69"/>
    </row>
    <row r="29018" spans="64:64">
      <c r="BL29018" s="69"/>
    </row>
    <row r="29019" spans="64:64">
      <c r="BL29019" s="69"/>
    </row>
    <row r="29020" spans="64:64">
      <c r="BL29020" s="69"/>
    </row>
    <row r="29021" spans="64:64">
      <c r="BL29021" s="69"/>
    </row>
    <row r="29022" spans="64:64">
      <c r="BL29022" s="69"/>
    </row>
    <row r="29023" spans="64:64">
      <c r="BL29023" s="69"/>
    </row>
    <row r="29024" spans="64:64">
      <c r="BL29024" s="69"/>
    </row>
    <row r="29025" spans="64:64">
      <c r="BL29025" s="69"/>
    </row>
    <row r="29026" spans="64:64">
      <c r="BL29026" s="69"/>
    </row>
    <row r="29027" spans="64:64">
      <c r="BL29027" s="69"/>
    </row>
    <row r="29028" spans="64:64">
      <c r="BL29028" s="69"/>
    </row>
    <row r="29029" spans="64:64">
      <c r="BL29029" s="69"/>
    </row>
    <row r="29030" spans="64:64">
      <c r="BL29030" s="69"/>
    </row>
    <row r="29031" spans="64:64">
      <c r="BL29031" s="69"/>
    </row>
    <row r="29032" spans="64:64">
      <c r="BL29032" s="69"/>
    </row>
    <row r="29033" spans="64:64">
      <c r="BL29033" s="69"/>
    </row>
    <row r="29034" spans="64:64">
      <c r="BL29034" s="69"/>
    </row>
    <row r="29035" spans="64:64">
      <c r="BL29035" s="69"/>
    </row>
    <row r="29036" spans="64:64">
      <c r="BL29036" s="69"/>
    </row>
    <row r="29037" spans="64:64">
      <c r="BL29037" s="69"/>
    </row>
    <row r="29038" spans="64:64">
      <c r="BL29038" s="69"/>
    </row>
    <row r="29039" spans="64:64">
      <c r="BL29039" s="69"/>
    </row>
    <row r="29040" spans="64:64">
      <c r="BL29040" s="69"/>
    </row>
    <row r="29041" spans="64:64">
      <c r="BL29041" s="69"/>
    </row>
    <row r="29042" spans="64:64">
      <c r="BL29042" s="69"/>
    </row>
    <row r="29043" spans="64:64">
      <c r="BL29043" s="69"/>
    </row>
    <row r="29044" spans="64:64">
      <c r="BL29044" s="69"/>
    </row>
    <row r="29045" spans="64:64">
      <c r="BL29045" s="69"/>
    </row>
    <row r="29046" spans="64:64">
      <c r="BL29046" s="69"/>
    </row>
    <row r="29047" spans="64:64">
      <c r="BL29047" s="69"/>
    </row>
    <row r="29048" spans="64:64">
      <c r="BL29048" s="69"/>
    </row>
    <row r="29049" spans="64:64">
      <c r="BL29049" s="69"/>
    </row>
    <row r="29050" spans="64:64">
      <c r="BL29050" s="69"/>
    </row>
    <row r="29051" spans="64:64">
      <c r="BL29051" s="69"/>
    </row>
    <row r="29052" spans="64:64">
      <c r="BL29052" s="69"/>
    </row>
    <row r="29053" spans="64:64">
      <c r="BL29053" s="69"/>
    </row>
    <row r="29054" spans="64:64">
      <c r="BL29054" s="69"/>
    </row>
    <row r="29055" spans="64:64">
      <c r="BL29055" s="69"/>
    </row>
    <row r="29056" spans="64:64">
      <c r="BL29056" s="69"/>
    </row>
    <row r="29057" spans="64:64">
      <c r="BL29057" s="69"/>
    </row>
    <row r="29058" spans="64:64">
      <c r="BL29058" s="69"/>
    </row>
    <row r="29059" spans="64:64">
      <c r="BL29059" s="69"/>
    </row>
    <row r="29060" spans="64:64">
      <c r="BL29060" s="69"/>
    </row>
    <row r="29061" spans="64:64">
      <c r="BL29061" s="69"/>
    </row>
    <row r="29062" spans="64:64">
      <c r="BL29062" s="69"/>
    </row>
    <row r="29063" spans="64:64">
      <c r="BL29063" s="69"/>
    </row>
    <row r="29064" spans="64:64">
      <c r="BL29064" s="69"/>
    </row>
    <row r="29065" spans="64:64">
      <c r="BL29065" s="69"/>
    </row>
    <row r="29066" spans="64:64">
      <c r="BL29066" s="69"/>
    </row>
    <row r="29067" spans="64:64">
      <c r="BL29067" s="69"/>
    </row>
    <row r="29068" spans="64:64">
      <c r="BL29068" s="69"/>
    </row>
    <row r="29069" spans="64:64">
      <c r="BL29069" s="69"/>
    </row>
    <row r="29070" spans="64:64">
      <c r="BL29070" s="69"/>
    </row>
    <row r="29071" spans="64:64">
      <c r="BL29071" s="69"/>
    </row>
    <row r="29072" spans="64:64">
      <c r="BL29072" s="69"/>
    </row>
    <row r="29073" spans="64:64">
      <c r="BL29073" s="69"/>
    </row>
    <row r="29074" spans="64:64">
      <c r="BL29074" s="69"/>
    </row>
    <row r="29075" spans="64:64">
      <c r="BL29075" s="69"/>
    </row>
    <row r="29076" spans="64:64">
      <c r="BL29076" s="69"/>
    </row>
    <row r="29077" spans="64:64">
      <c r="BL29077" s="69"/>
    </row>
    <row r="29078" spans="64:64">
      <c r="BL29078" s="69"/>
    </row>
    <row r="29079" spans="64:64">
      <c r="BL29079" s="69"/>
    </row>
    <row r="29080" spans="64:64">
      <c r="BL29080" s="69"/>
    </row>
    <row r="29081" spans="64:64">
      <c r="BL29081" s="69"/>
    </row>
    <row r="29082" spans="64:64">
      <c r="BL29082" s="69"/>
    </row>
    <row r="29083" spans="64:64">
      <c r="BL29083" s="69"/>
    </row>
    <row r="29084" spans="64:64">
      <c r="BL29084" s="69"/>
    </row>
    <row r="29085" spans="64:64">
      <c r="BL29085" s="69"/>
    </row>
    <row r="29086" spans="64:64">
      <c r="BL29086" s="69"/>
    </row>
    <row r="29087" spans="64:64">
      <c r="BL29087" s="69"/>
    </row>
    <row r="29088" spans="64:64">
      <c r="BL29088" s="69"/>
    </row>
    <row r="29089" spans="64:64">
      <c r="BL29089" s="69"/>
    </row>
    <row r="29090" spans="64:64">
      <c r="BL29090" s="69"/>
    </row>
    <row r="29091" spans="64:64">
      <c r="BL29091" s="69"/>
    </row>
    <row r="29092" spans="64:64">
      <c r="BL29092" s="69"/>
    </row>
    <row r="29093" spans="64:64">
      <c r="BL29093" s="69"/>
    </row>
    <row r="29094" spans="64:64">
      <c r="BL29094" s="69"/>
    </row>
    <row r="29095" spans="64:64">
      <c r="BL29095" s="69"/>
    </row>
    <row r="29096" spans="64:64">
      <c r="BL29096" s="69"/>
    </row>
    <row r="29097" spans="64:64">
      <c r="BL29097" s="69"/>
    </row>
    <row r="29098" spans="64:64">
      <c r="BL29098" s="69"/>
    </row>
    <row r="29099" spans="64:64">
      <c r="BL29099" s="69"/>
    </row>
    <row r="29100" spans="64:64">
      <c r="BL29100" s="69"/>
    </row>
    <row r="29101" spans="64:64">
      <c r="BL29101" s="69"/>
    </row>
    <row r="29102" spans="64:64">
      <c r="BL29102" s="69"/>
    </row>
    <row r="29103" spans="64:64">
      <c r="BL29103" s="69"/>
    </row>
    <row r="29104" spans="64:64">
      <c r="BL29104" s="69"/>
    </row>
    <row r="29105" spans="64:64">
      <c r="BL29105" s="69"/>
    </row>
    <row r="29106" spans="64:64">
      <c r="BL29106" s="69"/>
    </row>
    <row r="29107" spans="64:64">
      <c r="BL29107" s="69"/>
    </row>
    <row r="29108" spans="64:64">
      <c r="BL29108" s="69"/>
    </row>
    <row r="29109" spans="64:64">
      <c r="BL29109" s="69"/>
    </row>
    <row r="29110" spans="64:64">
      <c r="BL29110" s="69"/>
    </row>
    <row r="29111" spans="64:64">
      <c r="BL29111" s="69"/>
    </row>
    <row r="29112" spans="64:64">
      <c r="BL29112" s="69"/>
    </row>
    <row r="29113" spans="64:64">
      <c r="BL29113" s="69"/>
    </row>
    <row r="29114" spans="64:64">
      <c r="BL29114" s="69"/>
    </row>
    <row r="29115" spans="64:64">
      <c r="BL29115" s="69"/>
    </row>
    <row r="29116" spans="64:64">
      <c r="BL29116" s="69"/>
    </row>
    <row r="29117" spans="64:64">
      <c r="BL29117" s="69"/>
    </row>
    <row r="29118" spans="64:64">
      <c r="BL29118" s="69"/>
    </row>
    <row r="29119" spans="64:64">
      <c r="BL29119" s="69"/>
    </row>
    <row r="29120" spans="64:64">
      <c r="BL29120" s="69"/>
    </row>
    <row r="29121" spans="64:64">
      <c r="BL29121" s="69"/>
    </row>
    <row r="29122" spans="64:64">
      <c r="BL29122" s="69"/>
    </row>
    <row r="29123" spans="64:64">
      <c r="BL29123" s="69"/>
    </row>
    <row r="29124" spans="64:64">
      <c r="BL29124" s="69"/>
    </row>
    <row r="29125" spans="64:64">
      <c r="BL29125" s="69"/>
    </row>
    <row r="29126" spans="64:64">
      <c r="BL29126" s="69"/>
    </row>
    <row r="29127" spans="64:64">
      <c r="BL29127" s="69"/>
    </row>
    <row r="29128" spans="64:64">
      <c r="BL29128" s="69"/>
    </row>
    <row r="29129" spans="64:64">
      <c r="BL29129" s="69"/>
    </row>
    <row r="29130" spans="64:64">
      <c r="BL29130" s="69"/>
    </row>
    <row r="29131" spans="64:64">
      <c r="BL29131" s="69"/>
    </row>
    <row r="29132" spans="64:64">
      <c r="BL29132" s="69"/>
    </row>
    <row r="29133" spans="64:64">
      <c r="BL29133" s="69"/>
    </row>
    <row r="29134" spans="64:64">
      <c r="BL29134" s="69"/>
    </row>
    <row r="29135" spans="64:64">
      <c r="BL29135" s="69"/>
    </row>
    <row r="29136" spans="64:64">
      <c r="BL29136" s="69"/>
    </row>
    <row r="29137" spans="64:64">
      <c r="BL29137" s="69"/>
    </row>
    <row r="29138" spans="64:64">
      <c r="BL29138" s="69"/>
    </row>
    <row r="29139" spans="64:64">
      <c r="BL29139" s="69"/>
    </row>
    <row r="29140" spans="64:64">
      <c r="BL29140" s="69"/>
    </row>
    <row r="29141" spans="64:64">
      <c r="BL29141" s="69"/>
    </row>
    <row r="29142" spans="64:64">
      <c r="BL29142" s="69"/>
    </row>
    <row r="29143" spans="64:64">
      <c r="BL29143" s="69"/>
    </row>
    <row r="29144" spans="64:64">
      <c r="BL29144" s="69"/>
    </row>
    <row r="29145" spans="64:64">
      <c r="BL29145" s="69"/>
    </row>
    <row r="29146" spans="64:64">
      <c r="BL29146" s="69"/>
    </row>
    <row r="29147" spans="64:64">
      <c r="BL29147" s="69"/>
    </row>
    <row r="29148" spans="64:64">
      <c r="BL29148" s="69"/>
    </row>
    <row r="29149" spans="64:64">
      <c r="BL29149" s="69"/>
    </row>
    <row r="29150" spans="64:64">
      <c r="BL29150" s="69"/>
    </row>
    <row r="29151" spans="64:64">
      <c r="BL29151" s="69"/>
    </row>
    <row r="29152" spans="64:64">
      <c r="BL29152" s="69"/>
    </row>
    <row r="29153" spans="64:64">
      <c r="BL29153" s="69"/>
    </row>
    <row r="29154" spans="64:64">
      <c r="BL29154" s="69"/>
    </row>
    <row r="29155" spans="64:64">
      <c r="BL29155" s="69"/>
    </row>
    <row r="29156" spans="64:64">
      <c r="BL29156" s="69"/>
    </row>
    <row r="29157" spans="64:64">
      <c r="BL29157" s="69"/>
    </row>
    <row r="29158" spans="64:64">
      <c r="BL29158" s="69"/>
    </row>
    <row r="29159" spans="64:64">
      <c r="BL29159" s="69"/>
    </row>
    <row r="29160" spans="64:64">
      <c r="BL29160" s="69"/>
    </row>
    <row r="29161" spans="64:64">
      <c r="BL29161" s="69"/>
    </row>
    <row r="29162" spans="64:64">
      <c r="BL29162" s="69"/>
    </row>
    <row r="29163" spans="64:64">
      <c r="BL29163" s="69"/>
    </row>
    <row r="29164" spans="64:64">
      <c r="BL29164" s="69"/>
    </row>
    <row r="29165" spans="64:64">
      <c r="BL29165" s="69"/>
    </row>
    <row r="29166" spans="64:64">
      <c r="BL29166" s="69"/>
    </row>
    <row r="29167" spans="64:64">
      <c r="BL29167" s="69"/>
    </row>
    <row r="29168" spans="64:64">
      <c r="BL29168" s="69"/>
    </row>
    <row r="29169" spans="64:64">
      <c r="BL29169" s="69"/>
    </row>
    <row r="29170" spans="64:64">
      <c r="BL29170" s="69"/>
    </row>
    <row r="29171" spans="64:64">
      <c r="BL29171" s="69"/>
    </row>
    <row r="29172" spans="64:64">
      <c r="BL29172" s="69"/>
    </row>
    <row r="29173" spans="64:64">
      <c r="BL29173" s="69"/>
    </row>
    <row r="29174" spans="64:64">
      <c r="BL29174" s="69"/>
    </row>
    <row r="29175" spans="64:64">
      <c r="BL29175" s="69"/>
    </row>
    <row r="29176" spans="64:64">
      <c r="BL29176" s="69"/>
    </row>
    <row r="29177" spans="64:64">
      <c r="BL29177" s="69"/>
    </row>
    <row r="29178" spans="64:64">
      <c r="BL29178" s="69"/>
    </row>
    <row r="29179" spans="64:64">
      <c r="BL29179" s="69"/>
    </row>
    <row r="29180" spans="64:64">
      <c r="BL29180" s="69"/>
    </row>
    <row r="29181" spans="64:64">
      <c r="BL29181" s="69"/>
    </row>
    <row r="29182" spans="64:64">
      <c r="BL29182" s="69"/>
    </row>
    <row r="29183" spans="64:64">
      <c r="BL29183" s="69"/>
    </row>
    <row r="29184" spans="64:64">
      <c r="BL29184" s="69"/>
    </row>
    <row r="29185" spans="64:64">
      <c r="BL29185" s="69"/>
    </row>
    <row r="29186" spans="64:64">
      <c r="BL29186" s="69"/>
    </row>
    <row r="29187" spans="64:64">
      <c r="BL29187" s="69"/>
    </row>
    <row r="29188" spans="64:64">
      <c r="BL29188" s="69"/>
    </row>
    <row r="29189" spans="64:64">
      <c r="BL29189" s="69"/>
    </row>
    <row r="29190" spans="64:64">
      <c r="BL29190" s="69"/>
    </row>
    <row r="29191" spans="64:64">
      <c r="BL29191" s="69"/>
    </row>
    <row r="29192" spans="64:64">
      <c r="BL29192" s="69"/>
    </row>
    <row r="29193" spans="64:64">
      <c r="BL29193" s="69"/>
    </row>
    <row r="29194" spans="64:64">
      <c r="BL29194" s="69"/>
    </row>
    <row r="29195" spans="64:64">
      <c r="BL29195" s="69"/>
    </row>
    <row r="29196" spans="64:64">
      <c r="BL29196" s="69"/>
    </row>
    <row r="29197" spans="64:64">
      <c r="BL29197" s="69"/>
    </row>
    <row r="29198" spans="64:64">
      <c r="BL29198" s="69"/>
    </row>
    <row r="29199" spans="64:64">
      <c r="BL29199" s="69"/>
    </row>
    <row r="29200" spans="64:64">
      <c r="BL29200" s="69"/>
    </row>
    <row r="29201" spans="64:64">
      <c r="BL29201" s="69"/>
    </row>
    <row r="29202" spans="64:64">
      <c r="BL29202" s="69"/>
    </row>
    <row r="29203" spans="64:64">
      <c r="BL29203" s="69"/>
    </row>
    <row r="29204" spans="64:64">
      <c r="BL29204" s="69"/>
    </row>
    <row r="29205" spans="64:64">
      <c r="BL29205" s="69"/>
    </row>
    <row r="29206" spans="64:64">
      <c r="BL29206" s="69"/>
    </row>
    <row r="29207" spans="64:64">
      <c r="BL29207" s="69"/>
    </row>
    <row r="29208" spans="64:64">
      <c r="BL29208" s="69"/>
    </row>
    <row r="29209" spans="64:64">
      <c r="BL29209" s="69"/>
    </row>
    <row r="29210" spans="64:64">
      <c r="BL29210" s="69"/>
    </row>
    <row r="29211" spans="64:64">
      <c r="BL29211" s="69"/>
    </row>
    <row r="29212" spans="64:64">
      <c r="BL29212" s="69"/>
    </row>
    <row r="29213" spans="64:64">
      <c r="BL29213" s="69"/>
    </row>
    <row r="29214" spans="64:64">
      <c r="BL29214" s="69"/>
    </row>
    <row r="29215" spans="64:64">
      <c r="BL29215" s="69"/>
    </row>
    <row r="29216" spans="64:64">
      <c r="BL29216" s="69"/>
    </row>
    <row r="29217" spans="64:64">
      <c r="BL29217" s="69"/>
    </row>
    <row r="29218" spans="64:64">
      <c r="BL29218" s="69"/>
    </row>
    <row r="29219" spans="64:64">
      <c r="BL29219" s="69"/>
    </row>
    <row r="29220" spans="64:64">
      <c r="BL29220" s="69"/>
    </row>
    <row r="29221" spans="64:64">
      <c r="BL29221" s="69"/>
    </row>
    <row r="29222" spans="64:64">
      <c r="BL29222" s="69"/>
    </row>
    <row r="29223" spans="64:64">
      <c r="BL29223" s="69"/>
    </row>
    <row r="29224" spans="64:64">
      <c r="BL29224" s="69"/>
    </row>
    <row r="29225" spans="64:64">
      <c r="BL29225" s="69"/>
    </row>
    <row r="29226" spans="64:64">
      <c r="BL29226" s="69"/>
    </row>
    <row r="29227" spans="64:64">
      <c r="BL29227" s="69"/>
    </row>
    <row r="29228" spans="64:64">
      <c r="BL29228" s="69"/>
    </row>
    <row r="29229" spans="64:64">
      <c r="BL29229" s="69"/>
    </row>
    <row r="29230" spans="64:64">
      <c r="BL29230" s="69"/>
    </row>
    <row r="29231" spans="64:64">
      <c r="BL29231" s="69"/>
    </row>
    <row r="29232" spans="64:64">
      <c r="BL29232" s="69"/>
    </row>
    <row r="29233" spans="64:64">
      <c r="BL29233" s="69"/>
    </row>
    <row r="29234" spans="64:64">
      <c r="BL29234" s="69"/>
    </row>
    <row r="29235" spans="64:64">
      <c r="BL29235" s="69"/>
    </row>
    <row r="29236" spans="64:64">
      <c r="BL29236" s="69"/>
    </row>
    <row r="29237" spans="64:64">
      <c r="BL29237" s="69"/>
    </row>
    <row r="29238" spans="64:64">
      <c r="BL29238" s="69"/>
    </row>
    <row r="29239" spans="64:64">
      <c r="BL29239" s="69"/>
    </row>
    <row r="29240" spans="64:64">
      <c r="BL29240" s="69"/>
    </row>
    <row r="29241" spans="64:64">
      <c r="BL29241" s="69"/>
    </row>
    <row r="29242" spans="64:64">
      <c r="BL29242" s="69"/>
    </row>
    <row r="29243" spans="64:64">
      <c r="BL29243" s="69"/>
    </row>
    <row r="29244" spans="64:64">
      <c r="BL29244" s="69"/>
    </row>
    <row r="29245" spans="64:64">
      <c r="BL29245" s="69"/>
    </row>
    <row r="29246" spans="64:64">
      <c r="BL29246" s="69"/>
    </row>
    <row r="29247" spans="64:64">
      <c r="BL29247" s="69"/>
    </row>
    <row r="29248" spans="64:64">
      <c r="BL29248" s="69"/>
    </row>
    <row r="29249" spans="64:64">
      <c r="BL29249" s="69"/>
    </row>
    <row r="29250" spans="64:64">
      <c r="BL29250" s="69"/>
    </row>
    <row r="29251" spans="64:64">
      <c r="BL29251" s="69"/>
    </row>
    <row r="29252" spans="64:64">
      <c r="BL29252" s="69"/>
    </row>
    <row r="29253" spans="64:64">
      <c r="BL29253" s="69"/>
    </row>
    <row r="29254" spans="64:64">
      <c r="BL29254" s="69"/>
    </row>
    <row r="29255" spans="64:64">
      <c r="BL29255" s="69"/>
    </row>
    <row r="29256" spans="64:64">
      <c r="BL29256" s="69"/>
    </row>
    <row r="29257" spans="64:64">
      <c r="BL29257" s="69"/>
    </row>
    <row r="29258" spans="64:64">
      <c r="BL29258" s="69"/>
    </row>
    <row r="29259" spans="64:64">
      <c r="BL29259" s="69"/>
    </row>
    <row r="29260" spans="64:64">
      <c r="BL29260" s="69"/>
    </row>
    <row r="29261" spans="64:64">
      <c r="BL29261" s="69"/>
    </row>
    <row r="29262" spans="64:64">
      <c r="BL29262" s="69"/>
    </row>
    <row r="29263" spans="64:64">
      <c r="BL29263" s="69"/>
    </row>
    <row r="29264" spans="64:64">
      <c r="BL29264" s="69"/>
    </row>
    <row r="29265" spans="64:64">
      <c r="BL29265" s="69"/>
    </row>
    <row r="29266" spans="64:64">
      <c r="BL29266" s="69"/>
    </row>
    <row r="29267" spans="64:64">
      <c r="BL29267" s="69"/>
    </row>
    <row r="29268" spans="64:64">
      <c r="BL29268" s="69"/>
    </row>
    <row r="29269" spans="64:64">
      <c r="BL29269" s="69"/>
    </row>
    <row r="29270" spans="64:64">
      <c r="BL29270" s="69"/>
    </row>
    <row r="29271" spans="64:64">
      <c r="BL29271" s="69"/>
    </row>
    <row r="29272" spans="64:64">
      <c r="BL29272" s="69"/>
    </row>
    <row r="29273" spans="64:64">
      <c r="BL29273" s="69"/>
    </row>
    <row r="29274" spans="64:64">
      <c r="BL29274" s="69"/>
    </row>
    <row r="29275" spans="64:64">
      <c r="BL29275" s="69"/>
    </row>
    <row r="29276" spans="64:64">
      <c r="BL29276" s="69"/>
    </row>
    <row r="29277" spans="64:64">
      <c r="BL29277" s="69"/>
    </row>
    <row r="29278" spans="64:64">
      <c r="BL29278" s="69"/>
    </row>
    <row r="29279" spans="64:64">
      <c r="BL29279" s="69"/>
    </row>
    <row r="29280" spans="64:64">
      <c r="BL29280" s="69"/>
    </row>
    <row r="29281" spans="64:64">
      <c r="BL29281" s="69"/>
    </row>
    <row r="29282" spans="64:64">
      <c r="BL29282" s="69"/>
    </row>
    <row r="29283" spans="64:64">
      <c r="BL29283" s="69"/>
    </row>
    <row r="29284" spans="64:64">
      <c r="BL29284" s="69"/>
    </row>
    <row r="29285" spans="64:64">
      <c r="BL29285" s="69"/>
    </row>
    <row r="29286" spans="64:64">
      <c r="BL29286" s="69"/>
    </row>
    <row r="29287" spans="64:64">
      <c r="BL29287" s="69"/>
    </row>
    <row r="29288" spans="64:64">
      <c r="BL29288" s="69"/>
    </row>
    <row r="29289" spans="64:64">
      <c r="BL29289" s="69"/>
    </row>
    <row r="29290" spans="64:64">
      <c r="BL29290" s="69"/>
    </row>
    <row r="29291" spans="64:64">
      <c r="BL29291" s="69"/>
    </row>
    <row r="29292" spans="64:64">
      <c r="BL29292" s="69"/>
    </row>
    <row r="29293" spans="64:64">
      <c r="BL29293" s="69"/>
    </row>
    <row r="29294" spans="64:64">
      <c r="BL29294" s="69"/>
    </row>
    <row r="29295" spans="64:64">
      <c r="BL29295" s="69"/>
    </row>
    <row r="29296" spans="64:64">
      <c r="BL29296" s="69"/>
    </row>
    <row r="29297" spans="64:64">
      <c r="BL29297" s="69"/>
    </row>
    <row r="29298" spans="64:64">
      <c r="BL29298" s="69"/>
    </row>
    <row r="29299" spans="64:64">
      <c r="BL29299" s="69"/>
    </row>
    <row r="29300" spans="64:64">
      <c r="BL29300" s="69"/>
    </row>
    <row r="29301" spans="64:64">
      <c r="BL29301" s="69"/>
    </row>
    <row r="29302" spans="64:64">
      <c r="BL29302" s="69"/>
    </row>
    <row r="29303" spans="64:64">
      <c r="BL29303" s="69"/>
    </row>
    <row r="29304" spans="64:64">
      <c r="BL29304" s="69"/>
    </row>
    <row r="29305" spans="64:64">
      <c r="BL29305" s="69"/>
    </row>
    <row r="29306" spans="64:64">
      <c r="BL29306" s="69"/>
    </row>
    <row r="29307" spans="64:64">
      <c r="BL29307" s="69"/>
    </row>
    <row r="29308" spans="64:64">
      <c r="BL29308" s="69"/>
    </row>
    <row r="29309" spans="64:64">
      <c r="BL29309" s="69"/>
    </row>
    <row r="29310" spans="64:64">
      <c r="BL29310" s="69"/>
    </row>
    <row r="29311" spans="64:64">
      <c r="BL29311" s="69"/>
    </row>
    <row r="29312" spans="64:64">
      <c r="BL29312" s="69"/>
    </row>
    <row r="29313" spans="64:64">
      <c r="BL29313" s="69"/>
    </row>
    <row r="29314" spans="64:64">
      <c r="BL29314" s="69"/>
    </row>
    <row r="29315" spans="64:64">
      <c r="BL29315" s="69"/>
    </row>
    <row r="29316" spans="64:64">
      <c r="BL29316" s="69"/>
    </row>
    <row r="29317" spans="64:64">
      <c r="BL29317" s="69"/>
    </row>
    <row r="29318" spans="64:64">
      <c r="BL29318" s="69"/>
    </row>
    <row r="29319" spans="64:64">
      <c r="BL29319" s="69"/>
    </row>
    <row r="29320" spans="64:64">
      <c r="BL29320" s="69"/>
    </row>
    <row r="29321" spans="64:64">
      <c r="BL29321" s="69"/>
    </row>
    <row r="29322" spans="64:64">
      <c r="BL29322" s="69"/>
    </row>
    <row r="29323" spans="64:64">
      <c r="BL29323" s="69"/>
    </row>
    <row r="29324" spans="64:64">
      <c r="BL29324" s="69"/>
    </row>
    <row r="29325" spans="64:64">
      <c r="BL29325" s="69"/>
    </row>
    <row r="29326" spans="64:64">
      <c r="BL29326" s="69"/>
    </row>
    <row r="29327" spans="64:64">
      <c r="BL29327" s="69"/>
    </row>
    <row r="29328" spans="64:64">
      <c r="BL29328" s="69"/>
    </row>
    <row r="29329" spans="64:64">
      <c r="BL29329" s="69"/>
    </row>
    <row r="29330" spans="64:64">
      <c r="BL29330" s="69"/>
    </row>
    <row r="29331" spans="64:64">
      <c r="BL29331" s="69"/>
    </row>
    <row r="29332" spans="64:64">
      <c r="BL29332" s="69"/>
    </row>
    <row r="29333" spans="64:64">
      <c r="BL29333" s="69"/>
    </row>
    <row r="29334" spans="64:64">
      <c r="BL29334" s="69"/>
    </row>
    <row r="29335" spans="64:64">
      <c r="BL29335" s="69"/>
    </row>
    <row r="29336" spans="64:64">
      <c r="BL29336" s="69"/>
    </row>
    <row r="29337" spans="64:64">
      <c r="BL29337" s="69"/>
    </row>
    <row r="29338" spans="64:64">
      <c r="BL29338" s="69"/>
    </row>
    <row r="29339" spans="64:64">
      <c r="BL29339" s="69"/>
    </row>
    <row r="29340" spans="64:64">
      <c r="BL29340" s="69"/>
    </row>
    <row r="29341" spans="64:64">
      <c r="BL29341" s="69"/>
    </row>
    <row r="29342" spans="64:64">
      <c r="BL29342" s="69"/>
    </row>
    <row r="29343" spans="64:64">
      <c r="BL29343" s="69"/>
    </row>
    <row r="29344" spans="64:64">
      <c r="BL29344" s="69"/>
    </row>
    <row r="29345" spans="64:64">
      <c r="BL29345" s="69"/>
    </row>
    <row r="29346" spans="64:64">
      <c r="BL29346" s="69"/>
    </row>
    <row r="29347" spans="64:64">
      <c r="BL29347" s="69"/>
    </row>
    <row r="29348" spans="64:64">
      <c r="BL29348" s="69"/>
    </row>
    <row r="29349" spans="64:64">
      <c r="BL29349" s="69"/>
    </row>
    <row r="29350" spans="64:64">
      <c r="BL29350" s="69"/>
    </row>
    <row r="29351" spans="64:64">
      <c r="BL29351" s="69"/>
    </row>
    <row r="29352" spans="64:64">
      <c r="BL29352" s="69"/>
    </row>
    <row r="29353" spans="64:64">
      <c r="BL29353" s="69"/>
    </row>
    <row r="29354" spans="64:64">
      <c r="BL29354" s="69"/>
    </row>
    <row r="29355" spans="64:64">
      <c r="BL29355" s="69"/>
    </row>
    <row r="29356" spans="64:64">
      <c r="BL29356" s="69"/>
    </row>
    <row r="29357" spans="64:64">
      <c r="BL29357" s="69"/>
    </row>
    <row r="29358" spans="64:64">
      <c r="BL29358" s="69"/>
    </row>
    <row r="29359" spans="64:64">
      <c r="BL29359" s="69"/>
    </row>
    <row r="29360" spans="64:64">
      <c r="BL29360" s="69"/>
    </row>
    <row r="29361" spans="64:64">
      <c r="BL29361" s="69"/>
    </row>
    <row r="29362" spans="64:64">
      <c r="BL29362" s="69"/>
    </row>
    <row r="29363" spans="64:64">
      <c r="BL29363" s="69"/>
    </row>
    <row r="29364" spans="64:64">
      <c r="BL29364" s="69"/>
    </row>
    <row r="29365" spans="64:64">
      <c r="BL29365" s="69"/>
    </row>
    <row r="29366" spans="64:64">
      <c r="BL29366" s="69"/>
    </row>
    <row r="29367" spans="64:64">
      <c r="BL29367" s="69"/>
    </row>
    <row r="29368" spans="64:64">
      <c r="BL29368" s="69"/>
    </row>
    <row r="29369" spans="64:64">
      <c r="BL29369" s="69"/>
    </row>
    <row r="29370" spans="64:64">
      <c r="BL29370" s="69"/>
    </row>
    <row r="29371" spans="64:64">
      <c r="BL29371" s="69"/>
    </row>
    <row r="29372" spans="64:64">
      <c r="BL29372" s="69"/>
    </row>
    <row r="29373" spans="64:64">
      <c r="BL29373" s="69"/>
    </row>
    <row r="29374" spans="64:64">
      <c r="BL29374" s="69"/>
    </row>
    <row r="29375" spans="64:64">
      <c r="BL29375" s="69"/>
    </row>
    <row r="29376" spans="64:64">
      <c r="BL29376" s="69"/>
    </row>
    <row r="29377" spans="64:64">
      <c r="BL29377" s="69"/>
    </row>
    <row r="29378" spans="64:64">
      <c r="BL29378" s="69"/>
    </row>
    <row r="29379" spans="64:64">
      <c r="BL29379" s="69"/>
    </row>
    <row r="29380" spans="64:64">
      <c r="BL29380" s="69"/>
    </row>
    <row r="29381" spans="64:64">
      <c r="BL29381" s="69"/>
    </row>
    <row r="29382" spans="64:64">
      <c r="BL29382" s="69"/>
    </row>
    <row r="29383" spans="64:64">
      <c r="BL29383" s="69"/>
    </row>
    <row r="29384" spans="64:64">
      <c r="BL29384" s="69"/>
    </row>
    <row r="29385" spans="64:64">
      <c r="BL29385" s="69"/>
    </row>
    <row r="29386" spans="64:64">
      <c r="BL29386" s="69"/>
    </row>
    <row r="29387" spans="64:64">
      <c r="BL29387" s="69"/>
    </row>
    <row r="29388" spans="64:64">
      <c r="BL29388" s="69"/>
    </row>
    <row r="29389" spans="64:64">
      <c r="BL29389" s="69"/>
    </row>
    <row r="29390" spans="64:64">
      <c r="BL29390" s="69"/>
    </row>
    <row r="29391" spans="64:64">
      <c r="BL29391" s="69"/>
    </row>
    <row r="29392" spans="64:64">
      <c r="BL29392" s="69"/>
    </row>
    <row r="29393" spans="64:64">
      <c r="BL29393" s="69"/>
    </row>
    <row r="29394" spans="64:64">
      <c r="BL29394" s="69"/>
    </row>
    <row r="29395" spans="64:64">
      <c r="BL29395" s="69"/>
    </row>
    <row r="29396" spans="64:64">
      <c r="BL29396" s="69"/>
    </row>
    <row r="29397" spans="64:64">
      <c r="BL29397" s="69"/>
    </row>
    <row r="29398" spans="64:64">
      <c r="BL29398" s="69"/>
    </row>
    <row r="29399" spans="64:64">
      <c r="BL29399" s="69"/>
    </row>
    <row r="29400" spans="64:64">
      <c r="BL29400" s="69"/>
    </row>
    <row r="29401" spans="64:64">
      <c r="BL29401" s="69"/>
    </row>
    <row r="29402" spans="64:64">
      <c r="BL29402" s="69"/>
    </row>
    <row r="29403" spans="64:64">
      <c r="BL29403" s="69"/>
    </row>
    <row r="29404" spans="64:64">
      <c r="BL29404" s="69"/>
    </row>
    <row r="29405" spans="64:64">
      <c r="BL29405" s="69"/>
    </row>
    <row r="29406" spans="64:64">
      <c r="BL29406" s="69"/>
    </row>
    <row r="29407" spans="64:64">
      <c r="BL29407" s="69"/>
    </row>
    <row r="29408" spans="64:64">
      <c r="BL29408" s="69"/>
    </row>
    <row r="29409" spans="64:64">
      <c r="BL29409" s="69"/>
    </row>
    <row r="29410" spans="64:64">
      <c r="BL29410" s="69"/>
    </row>
    <row r="29411" spans="64:64">
      <c r="BL29411" s="69"/>
    </row>
    <row r="29412" spans="64:64">
      <c r="BL29412" s="69"/>
    </row>
    <row r="29413" spans="64:64">
      <c r="BL29413" s="69"/>
    </row>
    <row r="29414" spans="64:64">
      <c r="BL29414" s="69"/>
    </row>
    <row r="29415" spans="64:64">
      <c r="BL29415" s="69"/>
    </row>
    <row r="29416" spans="64:64">
      <c r="BL29416" s="69"/>
    </row>
    <row r="29417" spans="64:64">
      <c r="BL29417" s="69"/>
    </row>
    <row r="29418" spans="64:64">
      <c r="BL29418" s="69"/>
    </row>
    <row r="29419" spans="64:64">
      <c r="BL29419" s="69"/>
    </row>
    <row r="29420" spans="64:64">
      <c r="BL29420" s="69"/>
    </row>
    <row r="29421" spans="64:64">
      <c r="BL29421" s="69"/>
    </row>
    <row r="29422" spans="64:64">
      <c r="BL29422" s="69"/>
    </row>
    <row r="29423" spans="64:64">
      <c r="BL29423" s="69"/>
    </row>
    <row r="29424" spans="64:64">
      <c r="BL29424" s="69"/>
    </row>
    <row r="29425" spans="64:64">
      <c r="BL29425" s="69"/>
    </row>
    <row r="29426" spans="64:64">
      <c r="BL29426" s="69"/>
    </row>
    <row r="29427" spans="64:64">
      <c r="BL29427" s="69"/>
    </row>
    <row r="29428" spans="64:64">
      <c r="BL29428" s="69"/>
    </row>
    <row r="29429" spans="64:64">
      <c r="BL29429" s="69"/>
    </row>
    <row r="29430" spans="64:64">
      <c r="BL29430" s="69"/>
    </row>
    <row r="29431" spans="64:64">
      <c r="BL29431" s="69"/>
    </row>
    <row r="29432" spans="64:64">
      <c r="BL29432" s="69"/>
    </row>
    <row r="29433" spans="64:64">
      <c r="BL29433" s="69"/>
    </row>
    <row r="29434" spans="64:64">
      <c r="BL29434" s="69"/>
    </row>
    <row r="29435" spans="64:64">
      <c r="BL29435" s="69"/>
    </row>
    <row r="29436" spans="64:64">
      <c r="BL29436" s="69"/>
    </row>
    <row r="29437" spans="64:64">
      <c r="BL29437" s="69"/>
    </row>
    <row r="29438" spans="64:64">
      <c r="BL29438" s="69"/>
    </row>
    <row r="29439" spans="64:64">
      <c r="BL29439" s="69"/>
    </row>
    <row r="29440" spans="64:64">
      <c r="BL29440" s="69"/>
    </row>
    <row r="29441" spans="64:64">
      <c r="BL29441" s="69"/>
    </row>
    <row r="29442" spans="64:64">
      <c r="BL29442" s="69"/>
    </row>
    <row r="29443" spans="64:64">
      <c r="BL29443" s="69"/>
    </row>
    <row r="29444" spans="64:64">
      <c r="BL29444" s="69"/>
    </row>
    <row r="29445" spans="64:64">
      <c r="BL29445" s="69"/>
    </row>
    <row r="29446" spans="64:64">
      <c r="BL29446" s="69"/>
    </row>
    <row r="29447" spans="64:64">
      <c r="BL29447" s="69"/>
    </row>
    <row r="29448" spans="64:64">
      <c r="BL29448" s="69"/>
    </row>
    <row r="29449" spans="64:64">
      <c r="BL29449" s="69"/>
    </row>
    <row r="29450" spans="64:64">
      <c r="BL29450" s="69"/>
    </row>
    <row r="29451" spans="64:64">
      <c r="BL29451" s="69"/>
    </row>
    <row r="29452" spans="64:64">
      <c r="BL29452" s="69"/>
    </row>
    <row r="29453" spans="64:64">
      <c r="BL29453" s="69"/>
    </row>
    <row r="29454" spans="64:64">
      <c r="BL29454" s="69"/>
    </row>
    <row r="29455" spans="64:64">
      <c r="BL29455" s="69"/>
    </row>
    <row r="29456" spans="64:64">
      <c r="BL29456" s="69"/>
    </row>
    <row r="29457" spans="64:64">
      <c r="BL29457" s="69"/>
    </row>
    <row r="29458" spans="64:64">
      <c r="BL29458" s="69"/>
    </row>
    <row r="29459" spans="64:64">
      <c r="BL29459" s="69"/>
    </row>
    <row r="29460" spans="64:64">
      <c r="BL29460" s="69"/>
    </row>
    <row r="29461" spans="64:64">
      <c r="BL29461" s="69"/>
    </row>
    <row r="29462" spans="64:64">
      <c r="BL29462" s="69"/>
    </row>
    <row r="29463" spans="64:64">
      <c r="BL29463" s="69"/>
    </row>
    <row r="29464" spans="64:64">
      <c r="BL29464" s="69"/>
    </row>
    <row r="29465" spans="64:64">
      <c r="BL29465" s="69"/>
    </row>
    <row r="29466" spans="64:64">
      <c r="BL29466" s="69"/>
    </row>
    <row r="29467" spans="64:64">
      <c r="BL29467" s="69"/>
    </row>
    <row r="29468" spans="64:64">
      <c r="BL29468" s="69"/>
    </row>
    <row r="29469" spans="64:64">
      <c r="BL29469" s="69"/>
    </row>
    <row r="29470" spans="64:64">
      <c r="BL29470" s="69"/>
    </row>
    <row r="29471" spans="64:64">
      <c r="BL29471" s="69"/>
    </row>
    <row r="29472" spans="64:64">
      <c r="BL29472" s="69"/>
    </row>
    <row r="29473" spans="64:64">
      <c r="BL29473" s="69"/>
    </row>
    <row r="29474" spans="64:64">
      <c r="BL29474" s="69"/>
    </row>
    <row r="29475" spans="64:64">
      <c r="BL29475" s="69"/>
    </row>
    <row r="29476" spans="64:64">
      <c r="BL29476" s="69"/>
    </row>
    <row r="29477" spans="64:64">
      <c r="BL29477" s="69"/>
    </row>
    <row r="29478" spans="64:64">
      <c r="BL29478" s="69"/>
    </row>
    <row r="29479" spans="64:64">
      <c r="BL29479" s="69"/>
    </row>
    <row r="29480" spans="64:64">
      <c r="BL29480" s="69"/>
    </row>
    <row r="29481" spans="64:64">
      <c r="BL29481" s="69"/>
    </row>
    <row r="29482" spans="64:64">
      <c r="BL29482" s="69"/>
    </row>
    <row r="29483" spans="64:64">
      <c r="BL29483" s="69"/>
    </row>
    <row r="29484" spans="64:64">
      <c r="BL29484" s="69"/>
    </row>
    <row r="29485" spans="64:64">
      <c r="BL29485" s="69"/>
    </row>
    <row r="29486" spans="64:64">
      <c r="BL29486" s="69"/>
    </row>
    <row r="29487" spans="64:64">
      <c r="BL29487" s="69"/>
    </row>
    <row r="29488" spans="64:64">
      <c r="BL29488" s="69"/>
    </row>
    <row r="29489" spans="64:64">
      <c r="BL29489" s="69"/>
    </row>
    <row r="29490" spans="64:64">
      <c r="BL29490" s="69"/>
    </row>
    <row r="29491" spans="64:64">
      <c r="BL29491" s="69"/>
    </row>
    <row r="29492" spans="64:64">
      <c r="BL29492" s="69"/>
    </row>
    <row r="29493" spans="64:64">
      <c r="BL29493" s="69"/>
    </row>
    <row r="29494" spans="64:64">
      <c r="BL29494" s="69"/>
    </row>
    <row r="29495" spans="64:64">
      <c r="BL29495" s="69"/>
    </row>
    <row r="29496" spans="64:64">
      <c r="BL29496" s="69"/>
    </row>
    <row r="29497" spans="64:64">
      <c r="BL29497" s="69"/>
    </row>
    <row r="29498" spans="64:64">
      <c r="BL29498" s="69"/>
    </row>
    <row r="29499" spans="64:64">
      <c r="BL29499" s="69"/>
    </row>
    <row r="29500" spans="64:64">
      <c r="BL29500" s="69"/>
    </row>
    <row r="29501" spans="64:64">
      <c r="BL29501" s="69"/>
    </row>
    <row r="29502" spans="64:64">
      <c r="BL29502" s="69"/>
    </row>
    <row r="29503" spans="64:64">
      <c r="BL29503" s="69"/>
    </row>
    <row r="29504" spans="64:64">
      <c r="BL29504" s="69"/>
    </row>
    <row r="29505" spans="64:64">
      <c r="BL29505" s="69"/>
    </row>
    <row r="29506" spans="64:64">
      <c r="BL29506" s="69"/>
    </row>
    <row r="29507" spans="64:64">
      <c r="BL29507" s="69"/>
    </row>
    <row r="29508" spans="64:64">
      <c r="BL29508" s="69"/>
    </row>
    <row r="29509" spans="64:64">
      <c r="BL29509" s="69"/>
    </row>
    <row r="29510" spans="64:64">
      <c r="BL29510" s="69"/>
    </row>
    <row r="29511" spans="64:64">
      <c r="BL29511" s="69"/>
    </row>
    <row r="29512" spans="64:64">
      <c r="BL29512" s="69"/>
    </row>
    <row r="29513" spans="64:64">
      <c r="BL29513" s="69"/>
    </row>
    <row r="29514" spans="64:64">
      <c r="BL29514" s="69"/>
    </row>
    <row r="29515" spans="64:64">
      <c r="BL29515" s="69"/>
    </row>
    <row r="29516" spans="64:64">
      <c r="BL29516" s="69"/>
    </row>
    <row r="29517" spans="64:64">
      <c r="BL29517" s="69"/>
    </row>
    <row r="29518" spans="64:64">
      <c r="BL29518" s="69"/>
    </row>
    <row r="29519" spans="64:64">
      <c r="BL29519" s="69"/>
    </row>
    <row r="29520" spans="64:64">
      <c r="BL29520" s="69"/>
    </row>
    <row r="29521" spans="64:64">
      <c r="BL29521" s="69"/>
    </row>
    <row r="29522" spans="64:64">
      <c r="BL29522" s="69"/>
    </row>
    <row r="29523" spans="64:64">
      <c r="BL29523" s="69"/>
    </row>
    <row r="29524" spans="64:64">
      <c r="BL29524" s="69"/>
    </row>
    <row r="29525" spans="64:64">
      <c r="BL29525" s="69"/>
    </row>
    <row r="29526" spans="64:64">
      <c r="BL29526" s="69"/>
    </row>
    <row r="29527" spans="64:64">
      <c r="BL29527" s="69"/>
    </row>
    <row r="29528" spans="64:64">
      <c r="BL29528" s="69"/>
    </row>
    <row r="29529" spans="64:64">
      <c r="BL29529" s="69"/>
    </row>
    <row r="29530" spans="64:64">
      <c r="BL29530" s="69"/>
    </row>
    <row r="29531" spans="64:64">
      <c r="BL29531" s="69"/>
    </row>
    <row r="29532" spans="64:64">
      <c r="BL29532" s="69"/>
    </row>
    <row r="29533" spans="64:64">
      <c r="BL29533" s="69"/>
    </row>
    <row r="29534" spans="64:64">
      <c r="BL29534" s="69"/>
    </row>
    <row r="29535" spans="64:64">
      <c r="BL29535" s="69"/>
    </row>
    <row r="29536" spans="64:64">
      <c r="BL29536" s="69"/>
    </row>
    <row r="29537" spans="64:64">
      <c r="BL29537" s="69"/>
    </row>
    <row r="29538" spans="64:64">
      <c r="BL29538" s="69"/>
    </row>
    <row r="29539" spans="64:64">
      <c r="BL29539" s="69"/>
    </row>
    <row r="29540" spans="64:64">
      <c r="BL29540" s="69"/>
    </row>
    <row r="29541" spans="64:64">
      <c r="BL29541" s="69"/>
    </row>
    <row r="29542" spans="64:64">
      <c r="BL29542" s="69"/>
    </row>
    <row r="29543" spans="64:64">
      <c r="BL29543" s="69"/>
    </row>
    <row r="29544" spans="64:64">
      <c r="BL29544" s="69"/>
    </row>
    <row r="29545" spans="64:64">
      <c r="BL29545" s="69"/>
    </row>
    <row r="29546" spans="64:64">
      <c r="BL29546" s="69"/>
    </row>
    <row r="29547" spans="64:64">
      <c r="BL29547" s="69"/>
    </row>
    <row r="29548" spans="64:64">
      <c r="BL29548" s="69"/>
    </row>
    <row r="29549" spans="64:64">
      <c r="BL29549" s="69"/>
    </row>
    <row r="29550" spans="64:64">
      <c r="BL29550" s="69"/>
    </row>
    <row r="29551" spans="64:64">
      <c r="BL29551" s="69"/>
    </row>
    <row r="29552" spans="64:64">
      <c r="BL29552" s="69"/>
    </row>
    <row r="29553" spans="64:64">
      <c r="BL29553" s="69"/>
    </row>
    <row r="29554" spans="64:64">
      <c r="BL29554" s="69"/>
    </row>
    <row r="29555" spans="64:64">
      <c r="BL29555" s="69"/>
    </row>
    <row r="29556" spans="64:64">
      <c r="BL29556" s="69"/>
    </row>
    <row r="29557" spans="64:64">
      <c r="BL29557" s="69"/>
    </row>
    <row r="29558" spans="64:64">
      <c r="BL29558" s="69"/>
    </row>
    <row r="29559" spans="64:64">
      <c r="BL29559" s="69"/>
    </row>
    <row r="29560" spans="64:64">
      <c r="BL29560" s="69"/>
    </row>
    <row r="29561" spans="64:64">
      <c r="BL29561" s="69"/>
    </row>
    <row r="29562" spans="64:64">
      <c r="BL29562" s="69"/>
    </row>
    <row r="29563" spans="64:64">
      <c r="BL29563" s="69"/>
    </row>
    <row r="29564" spans="64:64">
      <c r="BL29564" s="69"/>
    </row>
    <row r="29565" spans="64:64">
      <c r="BL29565" s="69"/>
    </row>
    <row r="29566" spans="64:64">
      <c r="BL29566" s="69"/>
    </row>
    <row r="29567" spans="64:64">
      <c r="BL29567" s="69"/>
    </row>
    <row r="29568" spans="64:64">
      <c r="BL29568" s="69"/>
    </row>
    <row r="29569" spans="64:64">
      <c r="BL29569" s="69"/>
    </row>
    <row r="29570" spans="64:64">
      <c r="BL29570" s="69"/>
    </row>
    <row r="29571" spans="64:64">
      <c r="BL29571" s="69"/>
    </row>
    <row r="29572" spans="64:64">
      <c r="BL29572" s="69"/>
    </row>
    <row r="29573" spans="64:64">
      <c r="BL29573" s="69"/>
    </row>
    <row r="29574" spans="64:64">
      <c r="BL29574" s="69"/>
    </row>
    <row r="29575" spans="64:64">
      <c r="BL29575" s="69"/>
    </row>
    <row r="29576" spans="64:64">
      <c r="BL29576" s="69"/>
    </row>
    <row r="29577" spans="64:64">
      <c r="BL29577" s="69"/>
    </row>
    <row r="29578" spans="64:64">
      <c r="BL29578" s="69"/>
    </row>
    <row r="29579" spans="64:64">
      <c r="BL29579" s="69"/>
    </row>
    <row r="29580" spans="64:64">
      <c r="BL29580" s="69"/>
    </row>
    <row r="29581" spans="64:64">
      <c r="BL29581" s="69"/>
    </row>
    <row r="29582" spans="64:64">
      <c r="BL29582" s="69"/>
    </row>
    <row r="29583" spans="64:64">
      <c r="BL29583" s="69"/>
    </row>
    <row r="29584" spans="64:64">
      <c r="BL29584" s="69"/>
    </row>
    <row r="29585" spans="64:64">
      <c r="BL29585" s="69"/>
    </row>
    <row r="29586" spans="64:64">
      <c r="BL29586" s="69"/>
    </row>
    <row r="29587" spans="64:64">
      <c r="BL29587" s="69"/>
    </row>
    <row r="29588" spans="64:64">
      <c r="BL29588" s="69"/>
    </row>
    <row r="29589" spans="64:64">
      <c r="BL29589" s="69"/>
    </row>
    <row r="29590" spans="64:64">
      <c r="BL29590" s="69"/>
    </row>
    <row r="29591" spans="64:64">
      <c r="BL29591" s="69"/>
    </row>
    <row r="29592" spans="64:64">
      <c r="BL29592" s="69"/>
    </row>
    <row r="29593" spans="64:64">
      <c r="BL29593" s="69"/>
    </row>
    <row r="29594" spans="64:64">
      <c r="BL29594" s="69"/>
    </row>
    <row r="29595" spans="64:64">
      <c r="BL29595" s="69"/>
    </row>
    <row r="29596" spans="64:64">
      <c r="BL29596" s="69"/>
    </row>
    <row r="29597" spans="64:64">
      <c r="BL29597" s="69"/>
    </row>
    <row r="29598" spans="64:64">
      <c r="BL29598" s="69"/>
    </row>
    <row r="29599" spans="64:64">
      <c r="BL29599" s="69"/>
    </row>
    <row r="29600" spans="64:64">
      <c r="BL29600" s="69"/>
    </row>
    <row r="29601" spans="64:64">
      <c r="BL29601" s="69"/>
    </row>
    <row r="29602" spans="64:64">
      <c r="BL29602" s="69"/>
    </row>
    <row r="29603" spans="64:64">
      <c r="BL29603" s="69"/>
    </row>
    <row r="29604" spans="64:64">
      <c r="BL29604" s="69"/>
    </row>
    <row r="29605" spans="64:64">
      <c r="BL29605" s="69"/>
    </row>
    <row r="29606" spans="64:64">
      <c r="BL29606" s="69"/>
    </row>
    <row r="29607" spans="64:64">
      <c r="BL29607" s="69"/>
    </row>
    <row r="29608" spans="64:64">
      <c r="BL29608" s="69"/>
    </row>
    <row r="29609" spans="64:64">
      <c r="BL29609" s="69"/>
    </row>
    <row r="29610" spans="64:64">
      <c r="BL29610" s="69"/>
    </row>
    <row r="29611" spans="64:64">
      <c r="BL29611" s="69"/>
    </row>
    <row r="29612" spans="64:64">
      <c r="BL29612" s="69"/>
    </row>
    <row r="29613" spans="64:64">
      <c r="BL29613" s="69"/>
    </row>
    <row r="29614" spans="64:64">
      <c r="BL29614" s="69"/>
    </row>
    <row r="29615" spans="64:64">
      <c r="BL29615" s="69"/>
    </row>
    <row r="29616" spans="64:64">
      <c r="BL29616" s="69"/>
    </row>
    <row r="29617" spans="64:64">
      <c r="BL29617" s="69"/>
    </row>
    <row r="29618" spans="64:64">
      <c r="BL29618" s="69"/>
    </row>
    <row r="29619" spans="64:64">
      <c r="BL29619" s="69"/>
    </row>
    <row r="29620" spans="64:64">
      <c r="BL29620" s="69"/>
    </row>
    <row r="29621" spans="64:64">
      <c r="BL29621" s="69"/>
    </row>
    <row r="29622" spans="64:64">
      <c r="BL29622" s="69"/>
    </row>
    <row r="29623" spans="64:64">
      <c r="BL29623" s="69"/>
    </row>
    <row r="29624" spans="64:64">
      <c r="BL29624" s="69"/>
    </row>
    <row r="29625" spans="64:64">
      <c r="BL29625" s="69"/>
    </row>
    <row r="29626" spans="64:64">
      <c r="BL29626" s="69"/>
    </row>
    <row r="29627" spans="64:64">
      <c r="BL29627" s="69"/>
    </row>
    <row r="29628" spans="64:64">
      <c r="BL29628" s="69"/>
    </row>
    <row r="29629" spans="64:64">
      <c r="BL29629" s="69"/>
    </row>
    <row r="29630" spans="64:64">
      <c r="BL29630" s="69"/>
    </row>
    <row r="29631" spans="64:64">
      <c r="BL29631" s="69"/>
    </row>
    <row r="29632" spans="64:64">
      <c r="BL29632" s="69"/>
    </row>
    <row r="29633" spans="64:64">
      <c r="BL29633" s="69"/>
    </row>
    <row r="29634" spans="64:64">
      <c r="BL29634" s="69"/>
    </row>
    <row r="29635" spans="64:64">
      <c r="BL29635" s="69"/>
    </row>
    <row r="29636" spans="64:64">
      <c r="BL29636" s="69"/>
    </row>
    <row r="29637" spans="64:64">
      <c r="BL29637" s="69"/>
    </row>
    <row r="29638" spans="64:64">
      <c r="BL29638" s="69"/>
    </row>
    <row r="29639" spans="64:64">
      <c r="BL29639" s="69"/>
    </row>
    <row r="29640" spans="64:64">
      <c r="BL29640" s="69"/>
    </row>
    <row r="29641" spans="64:64">
      <c r="BL29641" s="69"/>
    </row>
    <row r="29642" spans="64:64">
      <c r="BL29642" s="69"/>
    </row>
    <row r="29643" spans="64:64">
      <c r="BL29643" s="69"/>
    </row>
    <row r="29644" spans="64:64">
      <c r="BL29644" s="69"/>
    </row>
    <row r="29645" spans="64:64">
      <c r="BL29645" s="69"/>
    </row>
    <row r="29646" spans="64:64">
      <c r="BL29646" s="69"/>
    </row>
    <row r="29647" spans="64:64">
      <c r="BL29647" s="69"/>
    </row>
    <row r="29648" spans="64:64">
      <c r="BL29648" s="69"/>
    </row>
    <row r="29649" spans="64:64">
      <c r="BL29649" s="69"/>
    </row>
    <row r="29650" spans="64:64">
      <c r="BL29650" s="69"/>
    </row>
    <row r="29651" spans="64:64">
      <c r="BL29651" s="69"/>
    </row>
    <row r="29652" spans="64:64">
      <c r="BL29652" s="69"/>
    </row>
    <row r="29653" spans="64:64">
      <c r="BL29653" s="69"/>
    </row>
    <row r="29654" spans="64:64">
      <c r="BL29654" s="69"/>
    </row>
    <row r="29655" spans="64:64">
      <c r="BL29655" s="69"/>
    </row>
    <row r="29656" spans="64:64">
      <c r="BL29656" s="69"/>
    </row>
    <row r="29657" spans="64:64">
      <c r="BL29657" s="69"/>
    </row>
    <row r="29658" spans="64:64">
      <c r="BL29658" s="69"/>
    </row>
    <row r="29659" spans="64:64">
      <c r="BL29659" s="69"/>
    </row>
    <row r="29660" spans="64:64">
      <c r="BL29660" s="69"/>
    </row>
    <row r="29661" spans="64:64">
      <c r="BL29661" s="69"/>
    </row>
    <row r="29662" spans="64:64">
      <c r="BL29662" s="69"/>
    </row>
    <row r="29663" spans="64:64">
      <c r="BL29663" s="69"/>
    </row>
    <row r="29664" spans="64:64">
      <c r="BL29664" s="69"/>
    </row>
    <row r="29665" spans="64:64">
      <c r="BL29665" s="69"/>
    </row>
    <row r="29666" spans="64:64">
      <c r="BL29666" s="69"/>
    </row>
    <row r="29667" spans="64:64">
      <c r="BL29667" s="69"/>
    </row>
    <row r="29668" spans="64:64">
      <c r="BL29668" s="69"/>
    </row>
    <row r="29669" spans="64:64">
      <c r="BL29669" s="69"/>
    </row>
    <row r="29670" spans="64:64">
      <c r="BL29670" s="69"/>
    </row>
    <row r="29671" spans="64:64">
      <c r="BL29671" s="69"/>
    </row>
    <row r="29672" spans="64:64">
      <c r="BL29672" s="69"/>
    </row>
    <row r="29673" spans="64:64">
      <c r="BL29673" s="69"/>
    </row>
    <row r="29674" spans="64:64">
      <c r="BL29674" s="69"/>
    </row>
    <row r="29675" spans="64:64">
      <c r="BL29675" s="69"/>
    </row>
    <row r="29676" spans="64:64">
      <c r="BL29676" s="69"/>
    </row>
    <row r="29677" spans="64:64">
      <c r="BL29677" s="69"/>
    </row>
    <row r="29678" spans="64:64">
      <c r="BL29678" s="69"/>
    </row>
    <row r="29679" spans="64:64">
      <c r="BL29679" s="69"/>
    </row>
    <row r="29680" spans="64:64">
      <c r="BL29680" s="69"/>
    </row>
    <row r="29681" spans="64:64">
      <c r="BL29681" s="69"/>
    </row>
    <row r="29682" spans="64:64">
      <c r="BL29682" s="69"/>
    </row>
    <row r="29683" spans="64:64">
      <c r="BL29683" s="69"/>
    </row>
    <row r="29684" spans="64:64">
      <c r="BL29684" s="69"/>
    </row>
    <row r="29685" spans="64:64">
      <c r="BL29685" s="69"/>
    </row>
    <row r="29686" spans="64:64">
      <c r="BL29686" s="69"/>
    </row>
    <row r="29687" spans="64:64">
      <c r="BL29687" s="69"/>
    </row>
    <row r="29688" spans="64:64">
      <c r="BL29688" s="69"/>
    </row>
    <row r="29689" spans="64:64">
      <c r="BL29689" s="69"/>
    </row>
    <row r="29690" spans="64:64">
      <c r="BL29690" s="69"/>
    </row>
    <row r="29691" spans="64:64">
      <c r="BL29691" s="69"/>
    </row>
    <row r="29692" spans="64:64">
      <c r="BL29692" s="69"/>
    </row>
    <row r="29693" spans="64:64">
      <c r="BL29693" s="69"/>
    </row>
    <row r="29694" spans="64:64">
      <c r="BL29694" s="69"/>
    </row>
    <row r="29695" spans="64:64">
      <c r="BL29695" s="69"/>
    </row>
    <row r="29696" spans="64:64">
      <c r="BL29696" s="69"/>
    </row>
    <row r="29697" spans="64:64">
      <c r="BL29697" s="69"/>
    </row>
    <row r="29698" spans="64:64">
      <c r="BL29698" s="69"/>
    </row>
    <row r="29699" spans="64:64">
      <c r="BL29699" s="69"/>
    </row>
    <row r="29700" spans="64:64">
      <c r="BL29700" s="69"/>
    </row>
    <row r="29701" spans="64:64">
      <c r="BL29701" s="69"/>
    </row>
    <row r="29702" spans="64:64">
      <c r="BL29702" s="69"/>
    </row>
    <row r="29703" spans="64:64">
      <c r="BL29703" s="69"/>
    </row>
    <row r="29704" spans="64:64">
      <c r="BL29704" s="69"/>
    </row>
    <row r="29705" spans="64:64">
      <c r="BL29705" s="69"/>
    </row>
    <row r="29706" spans="64:64">
      <c r="BL29706" s="69"/>
    </row>
    <row r="29707" spans="64:64">
      <c r="BL29707" s="69"/>
    </row>
    <row r="29708" spans="64:64">
      <c r="BL29708" s="69"/>
    </row>
    <row r="29709" spans="64:64">
      <c r="BL29709" s="69"/>
    </row>
    <row r="29710" spans="64:64">
      <c r="BL29710" s="69"/>
    </row>
    <row r="29711" spans="64:64">
      <c r="BL29711" s="69"/>
    </row>
    <row r="29712" spans="64:64">
      <c r="BL29712" s="69"/>
    </row>
    <row r="29713" spans="64:64">
      <c r="BL29713" s="69"/>
    </row>
    <row r="29714" spans="64:64">
      <c r="BL29714" s="69"/>
    </row>
    <row r="29715" spans="64:64">
      <c r="BL29715" s="69"/>
    </row>
    <row r="29716" spans="64:64">
      <c r="BL29716" s="69"/>
    </row>
    <row r="29717" spans="64:64">
      <c r="BL29717" s="69"/>
    </row>
    <row r="29718" spans="64:64">
      <c r="BL29718" s="69"/>
    </row>
    <row r="29719" spans="64:64">
      <c r="BL29719" s="69"/>
    </row>
    <row r="29720" spans="64:64">
      <c r="BL29720" s="69"/>
    </row>
    <row r="29721" spans="64:64">
      <c r="BL29721" s="69"/>
    </row>
    <row r="29722" spans="64:64">
      <c r="BL29722" s="69"/>
    </row>
    <row r="29723" spans="64:64">
      <c r="BL29723" s="69"/>
    </row>
    <row r="29724" spans="64:64">
      <c r="BL29724" s="69"/>
    </row>
    <row r="29725" spans="64:64">
      <c r="BL29725" s="69"/>
    </row>
    <row r="29726" spans="64:64">
      <c r="BL29726" s="69"/>
    </row>
    <row r="29727" spans="64:64">
      <c r="BL29727" s="69"/>
    </row>
    <row r="29728" spans="64:64">
      <c r="BL29728" s="69"/>
    </row>
    <row r="29729" spans="64:64">
      <c r="BL29729" s="69"/>
    </row>
    <row r="29730" spans="64:64">
      <c r="BL29730" s="69"/>
    </row>
    <row r="29731" spans="64:64">
      <c r="BL29731" s="69"/>
    </row>
    <row r="29732" spans="64:64">
      <c r="BL29732" s="69"/>
    </row>
    <row r="29733" spans="64:64">
      <c r="BL29733" s="69"/>
    </row>
    <row r="29734" spans="64:64">
      <c r="BL29734" s="69"/>
    </row>
    <row r="29735" spans="64:64">
      <c r="BL29735" s="69"/>
    </row>
    <row r="29736" spans="64:64">
      <c r="BL29736" s="69"/>
    </row>
    <row r="29737" spans="64:64">
      <c r="BL29737" s="69"/>
    </row>
    <row r="29738" spans="64:64">
      <c r="BL29738" s="69"/>
    </row>
    <row r="29739" spans="64:64">
      <c r="BL29739" s="69"/>
    </row>
    <row r="29740" spans="64:64">
      <c r="BL29740" s="69"/>
    </row>
    <row r="29741" spans="64:64">
      <c r="BL29741" s="69"/>
    </row>
    <row r="29742" spans="64:64">
      <c r="BL29742" s="69"/>
    </row>
    <row r="29743" spans="64:64">
      <c r="BL29743" s="69"/>
    </row>
    <row r="29744" spans="64:64">
      <c r="BL29744" s="69"/>
    </row>
    <row r="29745" spans="64:64">
      <c r="BL29745" s="69"/>
    </row>
    <row r="29746" spans="64:64">
      <c r="BL29746" s="69"/>
    </row>
    <row r="29747" spans="64:64">
      <c r="BL29747" s="69"/>
    </row>
    <row r="29748" spans="64:64">
      <c r="BL29748" s="69"/>
    </row>
    <row r="29749" spans="64:64">
      <c r="BL29749" s="69"/>
    </row>
    <row r="29750" spans="64:64">
      <c r="BL29750" s="69"/>
    </row>
    <row r="29751" spans="64:64">
      <c r="BL29751" s="69"/>
    </row>
    <row r="29752" spans="64:64">
      <c r="BL29752" s="69"/>
    </row>
    <row r="29753" spans="64:64">
      <c r="BL29753" s="69"/>
    </row>
    <row r="29754" spans="64:64">
      <c r="BL29754" s="69"/>
    </row>
    <row r="29755" spans="64:64">
      <c r="BL29755" s="69"/>
    </row>
    <row r="29756" spans="64:64">
      <c r="BL29756" s="69"/>
    </row>
    <row r="29757" spans="64:64">
      <c r="BL29757" s="69"/>
    </row>
    <row r="29758" spans="64:64">
      <c r="BL29758" s="69"/>
    </row>
    <row r="29759" spans="64:64">
      <c r="BL29759" s="69"/>
    </row>
    <row r="29760" spans="64:64">
      <c r="BL29760" s="69"/>
    </row>
    <row r="29761" spans="64:64">
      <c r="BL29761" s="69"/>
    </row>
    <row r="29762" spans="64:64">
      <c r="BL29762" s="69"/>
    </row>
    <row r="29763" spans="64:64">
      <c r="BL29763" s="69"/>
    </row>
    <row r="29764" spans="64:64">
      <c r="BL29764" s="69"/>
    </row>
    <row r="29765" spans="64:64">
      <c r="BL29765" s="69"/>
    </row>
    <row r="29766" spans="64:64">
      <c r="BL29766" s="69"/>
    </row>
    <row r="29767" spans="64:64">
      <c r="BL29767" s="69"/>
    </row>
    <row r="29768" spans="64:64">
      <c r="BL29768" s="69"/>
    </row>
    <row r="29769" spans="64:64">
      <c r="BL29769" s="69"/>
    </row>
    <row r="29770" spans="64:64">
      <c r="BL29770" s="69"/>
    </row>
    <row r="29771" spans="64:64">
      <c r="BL29771" s="69"/>
    </row>
    <row r="29772" spans="64:64">
      <c r="BL29772" s="69"/>
    </row>
    <row r="29773" spans="64:64">
      <c r="BL29773" s="69"/>
    </row>
    <row r="29774" spans="64:64">
      <c r="BL29774" s="69"/>
    </row>
    <row r="29775" spans="64:64">
      <c r="BL29775" s="69"/>
    </row>
    <row r="29776" spans="64:64">
      <c r="BL29776" s="69"/>
    </row>
    <row r="29777" spans="64:64">
      <c r="BL29777" s="69"/>
    </row>
    <row r="29778" spans="64:64">
      <c r="BL29778" s="69"/>
    </row>
    <row r="29779" spans="64:64">
      <c r="BL29779" s="69"/>
    </row>
    <row r="29780" spans="64:64">
      <c r="BL29780" s="69"/>
    </row>
    <row r="29781" spans="64:64">
      <c r="BL29781" s="69"/>
    </row>
    <row r="29782" spans="64:64">
      <c r="BL29782" s="69"/>
    </row>
    <row r="29783" spans="64:64">
      <c r="BL29783" s="69"/>
    </row>
    <row r="29784" spans="64:64">
      <c r="BL29784" s="69"/>
    </row>
    <row r="29785" spans="64:64">
      <c r="BL29785" s="69"/>
    </row>
    <row r="29786" spans="64:64">
      <c r="BL29786" s="69"/>
    </row>
    <row r="29787" spans="64:64">
      <c r="BL29787" s="69"/>
    </row>
    <row r="29788" spans="64:64">
      <c r="BL29788" s="69"/>
    </row>
    <row r="29789" spans="64:64">
      <c r="BL29789" s="69"/>
    </row>
    <row r="29790" spans="64:64">
      <c r="BL29790" s="69"/>
    </row>
    <row r="29791" spans="64:64">
      <c r="BL29791" s="69"/>
    </row>
    <row r="29792" spans="64:64">
      <c r="BL29792" s="69"/>
    </row>
    <row r="29793" spans="64:64">
      <c r="BL29793" s="69"/>
    </row>
    <row r="29794" spans="64:64">
      <c r="BL29794" s="69"/>
    </row>
    <row r="29795" spans="64:64">
      <c r="BL29795" s="69"/>
    </row>
    <row r="29796" spans="64:64">
      <c r="BL29796" s="69"/>
    </row>
    <row r="29797" spans="64:64">
      <c r="BL29797" s="69"/>
    </row>
    <row r="29798" spans="64:64">
      <c r="BL29798" s="69"/>
    </row>
    <row r="29799" spans="64:64">
      <c r="BL29799" s="69"/>
    </row>
    <row r="29800" spans="64:64">
      <c r="BL29800" s="69"/>
    </row>
    <row r="29801" spans="64:64">
      <c r="BL29801" s="69"/>
    </row>
    <row r="29802" spans="64:64">
      <c r="BL29802" s="69"/>
    </row>
    <row r="29803" spans="64:64">
      <c r="BL29803" s="69"/>
    </row>
    <row r="29804" spans="64:64">
      <c r="BL29804" s="69"/>
    </row>
    <row r="29805" spans="64:64">
      <c r="BL29805" s="69"/>
    </row>
    <row r="29806" spans="64:64">
      <c r="BL29806" s="69"/>
    </row>
    <row r="29807" spans="64:64">
      <c r="BL29807" s="69"/>
    </row>
    <row r="29808" spans="64:64">
      <c r="BL29808" s="69"/>
    </row>
    <row r="29809" spans="64:64">
      <c r="BL29809" s="69"/>
    </row>
    <row r="29810" spans="64:64">
      <c r="BL29810" s="69"/>
    </row>
    <row r="29811" spans="64:64">
      <c r="BL29811" s="69"/>
    </row>
    <row r="29812" spans="64:64">
      <c r="BL29812" s="69"/>
    </row>
    <row r="29813" spans="64:64">
      <c r="BL29813" s="69"/>
    </row>
    <row r="29814" spans="64:64">
      <c r="BL29814" s="69"/>
    </row>
    <row r="29815" spans="64:64">
      <c r="BL29815" s="69"/>
    </row>
    <row r="29816" spans="64:64">
      <c r="BL29816" s="69"/>
    </row>
    <row r="29817" spans="64:64">
      <c r="BL29817" s="69"/>
    </row>
    <row r="29818" spans="64:64">
      <c r="BL29818" s="69"/>
    </row>
    <row r="29819" spans="64:64">
      <c r="BL29819" s="69"/>
    </row>
    <row r="29820" spans="64:64">
      <c r="BL29820" s="69"/>
    </row>
    <row r="29821" spans="64:64">
      <c r="BL29821" s="69"/>
    </row>
    <row r="29822" spans="64:64">
      <c r="BL29822" s="69"/>
    </row>
    <row r="29823" spans="64:64">
      <c r="BL29823" s="69"/>
    </row>
    <row r="29824" spans="64:64">
      <c r="BL29824" s="69"/>
    </row>
    <row r="29825" spans="64:64">
      <c r="BL29825" s="69"/>
    </row>
    <row r="29826" spans="64:64">
      <c r="BL29826" s="69"/>
    </row>
    <row r="29827" spans="64:64">
      <c r="BL29827" s="69"/>
    </row>
    <row r="29828" spans="64:64">
      <c r="BL29828" s="69"/>
    </row>
    <row r="29829" spans="64:64">
      <c r="BL29829" s="69"/>
    </row>
    <row r="29830" spans="64:64">
      <c r="BL29830" s="69"/>
    </row>
    <row r="29831" spans="64:64">
      <c r="BL29831" s="69"/>
    </row>
    <row r="29832" spans="64:64">
      <c r="BL29832" s="69"/>
    </row>
    <row r="29833" spans="64:64">
      <c r="BL29833" s="69"/>
    </row>
    <row r="29834" spans="64:64">
      <c r="BL29834" s="69"/>
    </row>
    <row r="29835" spans="64:64">
      <c r="BL29835" s="69"/>
    </row>
    <row r="29836" spans="64:64">
      <c r="BL29836" s="69"/>
    </row>
    <row r="29837" spans="64:64">
      <c r="BL29837" s="69"/>
    </row>
    <row r="29838" spans="64:64">
      <c r="BL29838" s="69"/>
    </row>
    <row r="29839" spans="64:64">
      <c r="BL29839" s="69"/>
    </row>
    <row r="29840" spans="64:64">
      <c r="BL29840" s="69"/>
    </row>
    <row r="29841" spans="64:64">
      <c r="BL29841" s="69"/>
    </row>
    <row r="29842" spans="64:64">
      <c r="BL29842" s="69"/>
    </row>
    <row r="29843" spans="64:64">
      <c r="BL29843" s="69"/>
    </row>
    <row r="29844" spans="64:64">
      <c r="BL29844" s="69"/>
    </row>
    <row r="29845" spans="64:64">
      <c r="BL29845" s="69"/>
    </row>
    <row r="29846" spans="64:64">
      <c r="BL29846" s="69"/>
    </row>
    <row r="29847" spans="64:64">
      <c r="BL29847" s="69"/>
    </row>
    <row r="29848" spans="64:64">
      <c r="BL29848" s="69"/>
    </row>
    <row r="29849" spans="64:64">
      <c r="BL29849" s="69"/>
    </row>
    <row r="29850" spans="64:64">
      <c r="BL29850" s="69"/>
    </row>
    <row r="29851" spans="64:64">
      <c r="BL29851" s="69"/>
    </row>
    <row r="29852" spans="64:64">
      <c r="BL29852" s="69"/>
    </row>
    <row r="29853" spans="64:64">
      <c r="BL29853" s="69"/>
    </row>
    <row r="29854" spans="64:64">
      <c r="BL29854" s="69"/>
    </row>
    <row r="29855" spans="64:64">
      <c r="BL29855" s="69"/>
    </row>
    <row r="29856" spans="64:64">
      <c r="BL29856" s="69"/>
    </row>
    <row r="29857" spans="64:64">
      <c r="BL29857" s="69"/>
    </row>
    <row r="29858" spans="64:64">
      <c r="BL29858" s="69"/>
    </row>
    <row r="29859" spans="64:64">
      <c r="BL29859" s="69"/>
    </row>
    <row r="29860" spans="64:64">
      <c r="BL29860" s="69"/>
    </row>
    <row r="29861" spans="64:64">
      <c r="BL29861" s="69"/>
    </row>
    <row r="29862" spans="64:64">
      <c r="BL29862" s="69"/>
    </row>
    <row r="29863" spans="64:64">
      <c r="BL29863" s="69"/>
    </row>
    <row r="29864" spans="64:64">
      <c r="BL29864" s="69"/>
    </row>
    <row r="29865" spans="64:64">
      <c r="BL29865" s="69"/>
    </row>
    <row r="29866" spans="64:64">
      <c r="BL29866" s="69"/>
    </row>
    <row r="29867" spans="64:64">
      <c r="BL29867" s="69"/>
    </row>
    <row r="29868" spans="64:64">
      <c r="BL29868" s="69"/>
    </row>
    <row r="29869" spans="64:64">
      <c r="BL29869" s="69"/>
    </row>
    <row r="29870" spans="64:64">
      <c r="BL29870" s="69"/>
    </row>
    <row r="29871" spans="64:64">
      <c r="BL29871" s="69"/>
    </row>
    <row r="29872" spans="64:64">
      <c r="BL29872" s="69"/>
    </row>
    <row r="29873" spans="64:64">
      <c r="BL29873" s="69"/>
    </row>
    <row r="29874" spans="64:64">
      <c r="BL29874" s="69"/>
    </row>
    <row r="29875" spans="64:64">
      <c r="BL29875" s="69"/>
    </row>
    <row r="29876" spans="64:64">
      <c r="BL29876" s="69"/>
    </row>
    <row r="29877" spans="64:64">
      <c r="BL29877" s="69"/>
    </row>
    <row r="29878" spans="64:64">
      <c r="BL29878" s="69"/>
    </row>
    <row r="29879" spans="64:64">
      <c r="BL29879" s="69"/>
    </row>
    <row r="29880" spans="64:64">
      <c r="BL29880" s="69"/>
    </row>
    <row r="29881" spans="64:64">
      <c r="BL29881" s="69"/>
    </row>
    <row r="29882" spans="64:64">
      <c r="BL29882" s="69"/>
    </row>
    <row r="29883" spans="64:64">
      <c r="BL29883" s="69"/>
    </row>
    <row r="29884" spans="64:64">
      <c r="BL29884" s="69"/>
    </row>
    <row r="29885" spans="64:64">
      <c r="BL29885" s="69"/>
    </row>
    <row r="29886" spans="64:64">
      <c r="BL29886" s="69"/>
    </row>
    <row r="29887" spans="64:64">
      <c r="BL29887" s="69"/>
    </row>
    <row r="29888" spans="64:64">
      <c r="BL29888" s="69"/>
    </row>
    <row r="29889" spans="64:64">
      <c r="BL29889" s="69"/>
    </row>
    <row r="29890" spans="64:64">
      <c r="BL29890" s="69"/>
    </row>
    <row r="29891" spans="64:64">
      <c r="BL29891" s="69"/>
    </row>
    <row r="29892" spans="64:64">
      <c r="BL29892" s="69"/>
    </row>
    <row r="29893" spans="64:64">
      <c r="BL29893" s="69"/>
    </row>
    <row r="29894" spans="64:64">
      <c r="BL29894" s="69"/>
    </row>
    <row r="29895" spans="64:64">
      <c r="BL29895" s="69"/>
    </row>
    <row r="29896" spans="64:64">
      <c r="BL29896" s="69"/>
    </row>
    <row r="29897" spans="64:64">
      <c r="BL29897" s="69"/>
    </row>
    <row r="29898" spans="64:64">
      <c r="BL29898" s="69"/>
    </row>
    <row r="29899" spans="64:64">
      <c r="BL29899" s="69"/>
    </row>
    <row r="29900" spans="64:64">
      <c r="BL29900" s="69"/>
    </row>
    <row r="29901" spans="64:64">
      <c r="BL29901" s="69"/>
    </row>
    <row r="29902" spans="64:64">
      <c r="BL29902" s="69"/>
    </row>
    <row r="29903" spans="64:64">
      <c r="BL29903" s="69"/>
    </row>
    <row r="29904" spans="64:64">
      <c r="BL29904" s="69"/>
    </row>
    <row r="29905" spans="64:64">
      <c r="BL29905" s="69"/>
    </row>
    <row r="29906" spans="64:64">
      <c r="BL29906" s="69"/>
    </row>
    <row r="29907" spans="64:64">
      <c r="BL29907" s="69"/>
    </row>
    <row r="29908" spans="64:64">
      <c r="BL29908" s="69"/>
    </row>
    <row r="29909" spans="64:64">
      <c r="BL29909" s="69"/>
    </row>
    <row r="29910" spans="64:64">
      <c r="BL29910" s="69"/>
    </row>
    <row r="29911" spans="64:64">
      <c r="BL29911" s="69"/>
    </row>
    <row r="29912" spans="64:64">
      <c r="BL29912" s="69"/>
    </row>
    <row r="29913" spans="64:64">
      <c r="BL29913" s="69"/>
    </row>
    <row r="29914" spans="64:64">
      <c r="BL29914" s="69"/>
    </row>
    <row r="29915" spans="64:64">
      <c r="BL29915" s="69"/>
    </row>
    <row r="29916" spans="64:64">
      <c r="BL29916" s="69"/>
    </row>
    <row r="29917" spans="64:64">
      <c r="BL29917" s="69"/>
    </row>
    <row r="29918" spans="64:64">
      <c r="BL29918" s="69"/>
    </row>
    <row r="29919" spans="64:64">
      <c r="BL29919" s="69"/>
    </row>
    <row r="29920" spans="64:64">
      <c r="BL29920" s="69"/>
    </row>
    <row r="29921" spans="64:64">
      <c r="BL29921" s="69"/>
    </row>
    <row r="29922" spans="64:64">
      <c r="BL29922" s="69"/>
    </row>
    <row r="29923" spans="64:64">
      <c r="BL29923" s="69"/>
    </row>
    <row r="29924" spans="64:64">
      <c r="BL29924" s="69"/>
    </row>
    <row r="29925" spans="64:64">
      <c r="BL29925" s="69"/>
    </row>
    <row r="29926" spans="64:64">
      <c r="BL29926" s="69"/>
    </row>
    <row r="29927" spans="64:64">
      <c r="BL29927" s="69"/>
    </row>
    <row r="29928" spans="64:64">
      <c r="BL29928" s="69"/>
    </row>
    <row r="29929" spans="64:64">
      <c r="BL29929" s="69"/>
    </row>
    <row r="29930" spans="64:64">
      <c r="BL29930" s="69"/>
    </row>
    <row r="29931" spans="64:64">
      <c r="BL29931" s="69"/>
    </row>
    <row r="29932" spans="64:64">
      <c r="BL29932" s="69"/>
    </row>
    <row r="29933" spans="64:64">
      <c r="BL29933" s="69"/>
    </row>
    <row r="29934" spans="64:64">
      <c r="BL29934" s="69"/>
    </row>
    <row r="29935" spans="64:64">
      <c r="BL29935" s="69"/>
    </row>
    <row r="29936" spans="64:64">
      <c r="BL29936" s="69"/>
    </row>
    <row r="29937" spans="64:64">
      <c r="BL29937" s="69"/>
    </row>
    <row r="29938" spans="64:64">
      <c r="BL29938" s="69"/>
    </row>
    <row r="29939" spans="64:64">
      <c r="BL29939" s="69"/>
    </row>
    <row r="29940" spans="64:64">
      <c r="BL29940" s="69"/>
    </row>
    <row r="29941" spans="64:64">
      <c r="BL29941" s="69"/>
    </row>
    <row r="29942" spans="64:64">
      <c r="BL29942" s="69"/>
    </row>
    <row r="29943" spans="64:64">
      <c r="BL29943" s="69"/>
    </row>
    <row r="29944" spans="64:64">
      <c r="BL29944" s="69"/>
    </row>
    <row r="29945" spans="64:64">
      <c r="BL29945" s="69"/>
    </row>
    <row r="29946" spans="64:64">
      <c r="BL29946" s="69"/>
    </row>
    <row r="29947" spans="64:64">
      <c r="BL29947" s="69"/>
    </row>
    <row r="29948" spans="64:64">
      <c r="BL29948" s="69"/>
    </row>
    <row r="29949" spans="64:64">
      <c r="BL29949" s="69"/>
    </row>
    <row r="29950" spans="64:64">
      <c r="BL29950" s="69"/>
    </row>
    <row r="29951" spans="64:64">
      <c r="BL29951" s="69"/>
    </row>
    <row r="29952" spans="64:64">
      <c r="BL29952" s="69"/>
    </row>
    <row r="29953" spans="64:64">
      <c r="BL29953" s="69"/>
    </row>
    <row r="29954" spans="64:64">
      <c r="BL29954" s="69"/>
    </row>
    <row r="29955" spans="64:64">
      <c r="BL29955" s="69"/>
    </row>
    <row r="29956" spans="64:64">
      <c r="BL29956" s="69"/>
    </row>
    <row r="29957" spans="64:64">
      <c r="BL29957" s="69"/>
    </row>
    <row r="29958" spans="64:64">
      <c r="BL29958" s="69"/>
    </row>
    <row r="29959" spans="64:64">
      <c r="BL29959" s="69"/>
    </row>
    <row r="29960" spans="64:64">
      <c r="BL29960" s="69"/>
    </row>
    <row r="29961" spans="64:64">
      <c r="BL29961" s="69"/>
    </row>
    <row r="29962" spans="64:64">
      <c r="BL29962" s="69"/>
    </row>
    <row r="29963" spans="64:64">
      <c r="BL29963" s="69"/>
    </row>
    <row r="29964" spans="64:64">
      <c r="BL29964" s="69"/>
    </row>
    <row r="29965" spans="64:64">
      <c r="BL29965" s="69"/>
    </row>
    <row r="29966" spans="64:64">
      <c r="BL29966" s="69"/>
    </row>
    <row r="29967" spans="64:64">
      <c r="BL29967" s="69"/>
    </row>
    <row r="29968" spans="64:64">
      <c r="BL29968" s="69"/>
    </row>
    <row r="29969" spans="64:64">
      <c r="BL29969" s="69"/>
    </row>
    <row r="29970" spans="64:64">
      <c r="BL29970" s="69"/>
    </row>
    <row r="29971" spans="64:64">
      <c r="BL29971" s="69"/>
    </row>
    <row r="29972" spans="64:64">
      <c r="BL29972" s="69"/>
    </row>
    <row r="29973" spans="64:64">
      <c r="BL29973" s="69"/>
    </row>
    <row r="29974" spans="64:64">
      <c r="BL29974" s="69"/>
    </row>
    <row r="29975" spans="64:64">
      <c r="BL29975" s="69"/>
    </row>
    <row r="29976" spans="64:64">
      <c r="BL29976" s="69"/>
    </row>
    <row r="29977" spans="64:64">
      <c r="BL29977" s="69"/>
    </row>
    <row r="29978" spans="64:64">
      <c r="BL29978" s="69"/>
    </row>
    <row r="29979" spans="64:64">
      <c r="BL29979" s="69"/>
    </row>
    <row r="29980" spans="64:64">
      <c r="BL29980" s="69"/>
    </row>
    <row r="29981" spans="64:64">
      <c r="BL29981" s="69"/>
    </row>
    <row r="29982" spans="64:64">
      <c r="BL29982" s="69"/>
    </row>
    <row r="29983" spans="64:64">
      <c r="BL29983" s="69"/>
    </row>
    <row r="29984" spans="64:64">
      <c r="BL29984" s="69"/>
    </row>
    <row r="29985" spans="64:64">
      <c r="BL29985" s="69"/>
    </row>
    <row r="29986" spans="64:64">
      <c r="BL29986" s="69"/>
    </row>
    <row r="29987" spans="64:64">
      <c r="BL29987" s="69"/>
    </row>
    <row r="29988" spans="64:64">
      <c r="BL29988" s="69"/>
    </row>
    <row r="29989" spans="64:64">
      <c r="BL29989" s="69"/>
    </row>
    <row r="29990" spans="64:64">
      <c r="BL29990" s="69"/>
    </row>
    <row r="29991" spans="64:64">
      <c r="BL29991" s="69"/>
    </row>
    <row r="29992" spans="64:64">
      <c r="BL29992" s="69"/>
    </row>
    <row r="29993" spans="64:64">
      <c r="BL29993" s="69"/>
    </row>
    <row r="29994" spans="64:64">
      <c r="BL29994" s="69"/>
    </row>
    <row r="29995" spans="64:64">
      <c r="BL29995" s="69"/>
    </row>
    <row r="29996" spans="64:64">
      <c r="BL29996" s="69"/>
    </row>
    <row r="29997" spans="64:64">
      <c r="BL29997" s="69"/>
    </row>
    <row r="29998" spans="64:64">
      <c r="BL29998" s="69"/>
    </row>
    <row r="29999" spans="64:64">
      <c r="BL29999" s="69"/>
    </row>
    <row r="30000" spans="64:64">
      <c r="BL30000" s="69"/>
    </row>
    <row r="30001" spans="64:64">
      <c r="BL30001" s="69"/>
    </row>
    <row r="30002" spans="64:64">
      <c r="BL30002" s="69"/>
    </row>
    <row r="30003" spans="64:64">
      <c r="BL30003" s="69"/>
    </row>
    <row r="30004" spans="64:64">
      <c r="BL30004" s="69"/>
    </row>
    <row r="30005" spans="64:64">
      <c r="BL30005" s="69"/>
    </row>
    <row r="30006" spans="64:64">
      <c r="BL30006" s="69"/>
    </row>
    <row r="30007" spans="64:64">
      <c r="BL30007" s="69"/>
    </row>
    <row r="30008" spans="64:64">
      <c r="BL30008" s="69"/>
    </row>
    <row r="30009" spans="64:64">
      <c r="BL30009" s="69"/>
    </row>
    <row r="30010" spans="64:64">
      <c r="BL30010" s="69"/>
    </row>
    <row r="30011" spans="64:64">
      <c r="BL30011" s="69"/>
    </row>
    <row r="30012" spans="64:64">
      <c r="BL30012" s="69"/>
    </row>
    <row r="30013" spans="64:64">
      <c r="BL30013" s="69"/>
    </row>
    <row r="30014" spans="64:64">
      <c r="BL30014" s="69"/>
    </row>
    <row r="30015" spans="64:64">
      <c r="BL30015" s="69"/>
    </row>
    <row r="30016" spans="64:64">
      <c r="BL30016" s="69"/>
    </row>
    <row r="30017" spans="64:64">
      <c r="BL30017" s="69"/>
    </row>
    <row r="30018" spans="64:64">
      <c r="BL30018" s="69"/>
    </row>
    <row r="30019" spans="64:64">
      <c r="BL30019" s="69"/>
    </row>
    <row r="30020" spans="64:64">
      <c r="BL30020" s="69"/>
    </row>
    <row r="30021" spans="64:64">
      <c r="BL30021" s="69"/>
    </row>
    <row r="30022" spans="64:64">
      <c r="BL30022" s="69"/>
    </row>
    <row r="30023" spans="64:64">
      <c r="BL30023" s="69"/>
    </row>
    <row r="30024" spans="64:64">
      <c r="BL30024" s="69"/>
    </row>
    <row r="30025" spans="64:64">
      <c r="BL30025" s="69"/>
    </row>
    <row r="30026" spans="64:64">
      <c r="BL30026" s="69"/>
    </row>
    <row r="30027" spans="64:64">
      <c r="BL30027" s="69"/>
    </row>
    <row r="30028" spans="64:64">
      <c r="BL30028" s="69"/>
    </row>
    <row r="30029" spans="64:64">
      <c r="BL30029" s="69"/>
    </row>
    <row r="30030" spans="64:64">
      <c r="BL30030" s="69"/>
    </row>
    <row r="30031" spans="64:64">
      <c r="BL30031" s="69"/>
    </row>
    <row r="30032" spans="64:64">
      <c r="BL30032" s="69"/>
    </row>
    <row r="30033" spans="64:64">
      <c r="BL30033" s="69"/>
    </row>
    <row r="30034" spans="64:64">
      <c r="BL30034" s="69"/>
    </row>
    <row r="30035" spans="64:64">
      <c r="BL30035" s="69"/>
    </row>
    <row r="30036" spans="64:64">
      <c r="BL30036" s="69"/>
    </row>
    <row r="30037" spans="64:64">
      <c r="BL30037" s="69"/>
    </row>
    <row r="30038" spans="64:64">
      <c r="BL30038" s="69"/>
    </row>
    <row r="30039" spans="64:64">
      <c r="BL30039" s="69"/>
    </row>
    <row r="30040" spans="64:64">
      <c r="BL30040" s="69"/>
    </row>
    <row r="30041" spans="64:64">
      <c r="BL30041" s="69"/>
    </row>
    <row r="30042" spans="64:64">
      <c r="BL30042" s="69"/>
    </row>
    <row r="30043" spans="64:64">
      <c r="BL30043" s="69"/>
    </row>
    <row r="30044" spans="64:64">
      <c r="BL30044" s="69"/>
    </row>
    <row r="30045" spans="64:64">
      <c r="BL30045" s="69"/>
    </row>
    <row r="30046" spans="64:64">
      <c r="BL30046" s="69"/>
    </row>
    <row r="30047" spans="64:64">
      <c r="BL30047" s="69"/>
    </row>
    <row r="30048" spans="64:64">
      <c r="BL30048" s="69"/>
    </row>
    <row r="30049" spans="64:64">
      <c r="BL30049" s="69"/>
    </row>
    <row r="30050" spans="64:64">
      <c r="BL30050" s="69"/>
    </row>
    <row r="30051" spans="64:64">
      <c r="BL30051" s="69"/>
    </row>
    <row r="30052" spans="64:64">
      <c r="BL30052" s="69"/>
    </row>
    <row r="30053" spans="64:64">
      <c r="BL30053" s="69"/>
    </row>
    <row r="30054" spans="64:64">
      <c r="BL30054" s="69"/>
    </row>
    <row r="30055" spans="64:64">
      <c r="BL30055" s="69"/>
    </row>
    <row r="30056" spans="64:64">
      <c r="BL30056" s="69"/>
    </row>
    <row r="30057" spans="64:64">
      <c r="BL30057" s="69"/>
    </row>
    <row r="30058" spans="64:64">
      <c r="BL30058" s="69"/>
    </row>
    <row r="30059" spans="64:64">
      <c r="BL30059" s="69"/>
    </row>
    <row r="30060" spans="64:64">
      <c r="BL30060" s="69"/>
    </row>
    <row r="30061" spans="64:64">
      <c r="BL30061" s="69"/>
    </row>
    <row r="30062" spans="64:64">
      <c r="BL30062" s="69"/>
    </row>
    <row r="30063" spans="64:64">
      <c r="BL30063" s="69"/>
    </row>
    <row r="30064" spans="64:64">
      <c r="BL30064" s="69"/>
    </row>
    <row r="30065" spans="64:64">
      <c r="BL30065" s="69"/>
    </row>
    <row r="30066" spans="64:64">
      <c r="BL30066" s="69"/>
    </row>
    <row r="30067" spans="64:64">
      <c r="BL30067" s="69"/>
    </row>
    <row r="30068" spans="64:64">
      <c r="BL30068" s="69"/>
    </row>
    <row r="30069" spans="64:64">
      <c r="BL30069" s="69"/>
    </row>
    <row r="30070" spans="64:64">
      <c r="BL30070" s="69"/>
    </row>
    <row r="30071" spans="64:64">
      <c r="BL30071" s="69"/>
    </row>
    <row r="30072" spans="64:64">
      <c r="BL30072" s="69"/>
    </row>
    <row r="30073" spans="64:64">
      <c r="BL30073" s="69"/>
    </row>
    <row r="30074" spans="64:64">
      <c r="BL30074" s="69"/>
    </row>
    <row r="30075" spans="64:64">
      <c r="BL30075" s="69"/>
    </row>
    <row r="30076" spans="64:64">
      <c r="BL30076" s="69"/>
    </row>
    <row r="30077" spans="64:64">
      <c r="BL30077" s="69"/>
    </row>
    <row r="30078" spans="64:64">
      <c r="BL30078" s="69"/>
    </row>
    <row r="30079" spans="64:64">
      <c r="BL30079" s="69"/>
    </row>
    <row r="30080" spans="64:64">
      <c r="BL30080" s="69"/>
    </row>
    <row r="30081" spans="64:64">
      <c r="BL30081" s="69"/>
    </row>
    <row r="30082" spans="64:64">
      <c r="BL30082" s="69"/>
    </row>
    <row r="30083" spans="64:64">
      <c r="BL30083" s="69"/>
    </row>
    <row r="30084" spans="64:64">
      <c r="BL30084" s="69"/>
    </row>
    <row r="30085" spans="64:64">
      <c r="BL30085" s="69"/>
    </row>
    <row r="30086" spans="64:64">
      <c r="BL30086" s="69"/>
    </row>
    <row r="30087" spans="64:64">
      <c r="BL30087" s="69"/>
    </row>
    <row r="30088" spans="64:64">
      <c r="BL30088" s="69"/>
    </row>
    <row r="30089" spans="64:64">
      <c r="BL30089" s="69"/>
    </row>
    <row r="30090" spans="64:64">
      <c r="BL30090" s="69"/>
    </row>
    <row r="30091" spans="64:64">
      <c r="BL30091" s="69"/>
    </row>
    <row r="30092" spans="64:64">
      <c r="BL30092" s="69"/>
    </row>
    <row r="30093" spans="64:64">
      <c r="BL30093" s="69"/>
    </row>
    <row r="30094" spans="64:64">
      <c r="BL30094" s="69"/>
    </row>
    <row r="30095" spans="64:64">
      <c r="BL30095" s="69"/>
    </row>
    <row r="30096" spans="64:64">
      <c r="BL30096" s="69"/>
    </row>
    <row r="30097" spans="64:64">
      <c r="BL30097" s="69"/>
    </row>
    <row r="30098" spans="64:64">
      <c r="BL30098" s="69"/>
    </row>
    <row r="30099" spans="64:64">
      <c r="BL30099" s="69"/>
    </row>
    <row r="30100" spans="64:64">
      <c r="BL30100" s="69"/>
    </row>
    <row r="30101" spans="64:64">
      <c r="BL30101" s="69"/>
    </row>
    <row r="30102" spans="64:64">
      <c r="BL30102" s="69"/>
    </row>
    <row r="30103" spans="64:64">
      <c r="BL30103" s="69"/>
    </row>
    <row r="30104" spans="64:64">
      <c r="BL30104" s="69"/>
    </row>
    <row r="30105" spans="64:64">
      <c r="BL30105" s="69"/>
    </row>
    <row r="30106" spans="64:64">
      <c r="BL30106" s="69"/>
    </row>
    <row r="30107" spans="64:64">
      <c r="BL30107" s="69"/>
    </row>
    <row r="30108" spans="64:64">
      <c r="BL30108" s="69"/>
    </row>
    <row r="30109" spans="64:64">
      <c r="BL30109" s="69"/>
    </row>
    <row r="30110" spans="64:64">
      <c r="BL30110" s="69"/>
    </row>
    <row r="30111" spans="64:64">
      <c r="BL30111" s="69"/>
    </row>
    <row r="30112" spans="64:64">
      <c r="BL30112" s="69"/>
    </row>
    <row r="30113" spans="64:64">
      <c r="BL30113" s="69"/>
    </row>
    <row r="30114" spans="64:64">
      <c r="BL30114" s="69"/>
    </row>
    <row r="30115" spans="64:64">
      <c r="BL30115" s="69"/>
    </row>
    <row r="30116" spans="64:64">
      <c r="BL30116" s="69"/>
    </row>
    <row r="30117" spans="64:64">
      <c r="BL30117" s="69"/>
    </row>
    <row r="30118" spans="64:64">
      <c r="BL30118" s="69"/>
    </row>
    <row r="30119" spans="64:64">
      <c r="BL30119" s="69"/>
    </row>
    <row r="30120" spans="64:64">
      <c r="BL30120" s="69"/>
    </row>
    <row r="30121" spans="64:64">
      <c r="BL30121" s="69"/>
    </row>
    <row r="30122" spans="64:64">
      <c r="BL30122" s="69"/>
    </row>
    <row r="30123" spans="64:64">
      <c r="BL30123" s="69"/>
    </row>
    <row r="30124" spans="64:64">
      <c r="BL30124" s="69"/>
    </row>
    <row r="30125" spans="64:64">
      <c r="BL30125" s="69"/>
    </row>
    <row r="30126" spans="64:64">
      <c r="BL30126" s="69"/>
    </row>
    <row r="30127" spans="64:64">
      <c r="BL30127" s="69"/>
    </row>
    <row r="30128" spans="64:64">
      <c r="BL30128" s="69"/>
    </row>
    <row r="30129" spans="64:64">
      <c r="BL30129" s="69"/>
    </row>
    <row r="30130" spans="64:64">
      <c r="BL30130" s="69"/>
    </row>
    <row r="30131" spans="64:64">
      <c r="BL30131" s="69"/>
    </row>
    <row r="30132" spans="64:64">
      <c r="BL30132" s="69"/>
    </row>
    <row r="30133" spans="64:64">
      <c r="BL30133" s="69"/>
    </row>
    <row r="30134" spans="64:64">
      <c r="BL30134" s="69"/>
    </row>
    <row r="30135" spans="64:64">
      <c r="BL30135" s="69"/>
    </row>
    <row r="30136" spans="64:64">
      <c r="BL30136" s="69"/>
    </row>
    <row r="30137" spans="64:64">
      <c r="BL30137" s="69"/>
    </row>
    <row r="30138" spans="64:64">
      <c r="BL30138" s="69"/>
    </row>
    <row r="30139" spans="64:64">
      <c r="BL30139" s="69"/>
    </row>
    <row r="30140" spans="64:64">
      <c r="BL30140" s="69"/>
    </row>
    <row r="30141" spans="64:64">
      <c r="BL30141" s="69"/>
    </row>
    <row r="30142" spans="64:64">
      <c r="BL30142" s="69"/>
    </row>
    <row r="30143" spans="64:64">
      <c r="BL30143" s="69"/>
    </row>
    <row r="30144" spans="64:64">
      <c r="BL30144" s="69"/>
    </row>
    <row r="30145" spans="64:64">
      <c r="BL30145" s="69"/>
    </row>
    <row r="30146" spans="64:64">
      <c r="BL30146" s="69"/>
    </row>
    <row r="30147" spans="64:64">
      <c r="BL30147" s="69"/>
    </row>
    <row r="30148" spans="64:64">
      <c r="BL30148" s="69"/>
    </row>
    <row r="30149" spans="64:64">
      <c r="BL30149" s="69"/>
    </row>
    <row r="30150" spans="64:64">
      <c r="BL30150" s="69"/>
    </row>
    <row r="30151" spans="64:64">
      <c r="BL30151" s="69"/>
    </row>
    <row r="30152" spans="64:64">
      <c r="BL30152" s="69"/>
    </row>
    <row r="30153" spans="64:64">
      <c r="BL30153" s="69"/>
    </row>
    <row r="30154" spans="64:64">
      <c r="BL30154" s="69"/>
    </row>
    <row r="30155" spans="64:64">
      <c r="BL30155" s="69"/>
    </row>
    <row r="30156" spans="64:64">
      <c r="BL30156" s="69"/>
    </row>
    <row r="30157" spans="64:64">
      <c r="BL30157" s="69"/>
    </row>
    <row r="30158" spans="64:64">
      <c r="BL30158" s="69"/>
    </row>
    <row r="30159" spans="64:64">
      <c r="BL30159" s="69"/>
    </row>
    <row r="30160" spans="64:64">
      <c r="BL30160" s="69"/>
    </row>
    <row r="30161" spans="64:64">
      <c r="BL30161" s="69"/>
    </row>
    <row r="30162" spans="64:64">
      <c r="BL30162" s="69"/>
    </row>
    <row r="30163" spans="64:64">
      <c r="BL30163" s="69"/>
    </row>
    <row r="30164" spans="64:64">
      <c r="BL30164" s="69"/>
    </row>
    <row r="30165" spans="64:64">
      <c r="BL30165" s="69"/>
    </row>
    <row r="30166" spans="64:64">
      <c r="BL30166" s="69"/>
    </row>
    <row r="30167" spans="64:64">
      <c r="BL30167" s="69"/>
    </row>
    <row r="30168" spans="64:64">
      <c r="BL30168" s="69"/>
    </row>
    <row r="30169" spans="64:64">
      <c r="BL30169" s="69"/>
    </row>
    <row r="30170" spans="64:64">
      <c r="BL30170" s="69"/>
    </row>
    <row r="30171" spans="64:64">
      <c r="BL30171" s="69"/>
    </row>
    <row r="30172" spans="64:64">
      <c r="BL30172" s="69"/>
    </row>
    <row r="30173" spans="64:64">
      <c r="BL30173" s="69"/>
    </row>
    <row r="30174" spans="64:64">
      <c r="BL30174" s="69"/>
    </row>
    <row r="30175" spans="64:64">
      <c r="BL30175" s="69"/>
    </row>
    <row r="30176" spans="64:64">
      <c r="BL30176" s="69"/>
    </row>
    <row r="30177" spans="64:64">
      <c r="BL30177" s="69"/>
    </row>
    <row r="30178" spans="64:64">
      <c r="BL30178" s="69"/>
    </row>
    <row r="30179" spans="64:64">
      <c r="BL30179" s="69"/>
    </row>
    <row r="30180" spans="64:64">
      <c r="BL30180" s="69"/>
    </row>
    <row r="30181" spans="64:64">
      <c r="BL30181" s="69"/>
    </row>
    <row r="30182" spans="64:64">
      <c r="BL30182" s="69"/>
    </row>
    <row r="30183" spans="64:64">
      <c r="BL30183" s="69"/>
    </row>
    <row r="30184" spans="64:64">
      <c r="BL30184" s="69"/>
    </row>
    <row r="30185" spans="64:64">
      <c r="BL30185" s="69"/>
    </row>
    <row r="30186" spans="64:64">
      <c r="BL30186" s="69"/>
    </row>
    <row r="30187" spans="64:64">
      <c r="BL30187" s="69"/>
    </row>
    <row r="30188" spans="64:64">
      <c r="BL30188" s="69"/>
    </row>
    <row r="30189" spans="64:64">
      <c r="BL30189" s="69"/>
    </row>
    <row r="30190" spans="64:64">
      <c r="BL30190" s="69"/>
    </row>
    <row r="30191" spans="64:64">
      <c r="BL30191" s="69"/>
    </row>
    <row r="30192" spans="64:64">
      <c r="BL30192" s="69"/>
    </row>
    <row r="30193" spans="64:64">
      <c r="BL30193" s="69"/>
    </row>
    <row r="30194" spans="64:64">
      <c r="BL30194" s="69"/>
    </row>
    <row r="30195" spans="64:64">
      <c r="BL30195" s="69"/>
    </row>
    <row r="30196" spans="64:64">
      <c r="BL30196" s="69"/>
    </row>
    <row r="30197" spans="64:64">
      <c r="BL30197" s="69"/>
    </row>
    <row r="30198" spans="64:64">
      <c r="BL30198" s="69"/>
    </row>
    <row r="30199" spans="64:64">
      <c r="BL30199" s="69"/>
    </row>
    <row r="30200" spans="64:64">
      <c r="BL30200" s="69"/>
    </row>
    <row r="30201" spans="64:64">
      <c r="BL30201" s="69"/>
    </row>
    <row r="30202" spans="64:64">
      <c r="BL30202" s="69"/>
    </row>
    <row r="30203" spans="64:64">
      <c r="BL30203" s="69"/>
    </row>
    <row r="30204" spans="64:64">
      <c r="BL30204" s="69"/>
    </row>
    <row r="30205" spans="64:64">
      <c r="BL30205" s="69"/>
    </row>
    <row r="30206" spans="64:64">
      <c r="BL30206" s="69"/>
    </row>
    <row r="30207" spans="64:64">
      <c r="BL30207" s="69"/>
    </row>
    <row r="30208" spans="64:64">
      <c r="BL30208" s="69"/>
    </row>
    <row r="30209" spans="64:64">
      <c r="BL30209" s="69"/>
    </row>
    <row r="30210" spans="64:64">
      <c r="BL30210" s="69"/>
    </row>
    <row r="30211" spans="64:64">
      <c r="BL30211" s="69"/>
    </row>
    <row r="30212" spans="64:64">
      <c r="BL30212" s="69"/>
    </row>
    <row r="30213" spans="64:64">
      <c r="BL30213" s="69"/>
    </row>
    <row r="30214" spans="64:64">
      <c r="BL30214" s="69"/>
    </row>
    <row r="30215" spans="64:64">
      <c r="BL30215" s="69"/>
    </row>
    <row r="30216" spans="64:64">
      <c r="BL30216" s="69"/>
    </row>
    <row r="30217" spans="64:64">
      <c r="BL30217" s="69"/>
    </row>
    <row r="30218" spans="64:64">
      <c r="BL30218" s="69"/>
    </row>
    <row r="30219" spans="64:64">
      <c r="BL30219" s="69"/>
    </row>
    <row r="30220" spans="64:64">
      <c r="BL30220" s="69"/>
    </row>
    <row r="30221" spans="64:64">
      <c r="BL30221" s="69"/>
    </row>
    <row r="30222" spans="64:64">
      <c r="BL30222" s="69"/>
    </row>
    <row r="30223" spans="64:64">
      <c r="BL30223" s="69"/>
    </row>
    <row r="30224" spans="64:64">
      <c r="BL30224" s="69"/>
    </row>
    <row r="30225" spans="64:64">
      <c r="BL30225" s="69"/>
    </row>
    <row r="30226" spans="64:64">
      <c r="BL30226" s="69"/>
    </row>
    <row r="30227" spans="64:64">
      <c r="BL30227" s="69"/>
    </row>
    <row r="30228" spans="64:64">
      <c r="BL30228" s="69"/>
    </row>
    <row r="30229" spans="64:64">
      <c r="BL30229" s="69"/>
    </row>
    <row r="30230" spans="64:64">
      <c r="BL30230" s="69"/>
    </row>
    <row r="30231" spans="64:64">
      <c r="BL30231" s="69"/>
    </row>
    <row r="30232" spans="64:64">
      <c r="BL30232" s="69"/>
    </row>
    <row r="30233" spans="64:64">
      <c r="BL30233" s="69"/>
    </row>
    <row r="30234" spans="64:64">
      <c r="BL30234" s="69"/>
    </row>
    <row r="30235" spans="64:64">
      <c r="BL30235" s="69"/>
    </row>
    <row r="30236" spans="64:64">
      <c r="BL30236" s="69"/>
    </row>
    <row r="30237" spans="64:64">
      <c r="BL30237" s="69"/>
    </row>
    <row r="30238" spans="64:64">
      <c r="BL30238" s="69"/>
    </row>
    <row r="30239" spans="64:64">
      <c r="BL30239" s="69"/>
    </row>
    <row r="30240" spans="64:64">
      <c r="BL30240" s="69"/>
    </row>
    <row r="30241" spans="64:64">
      <c r="BL30241" s="69"/>
    </row>
    <row r="30242" spans="64:64">
      <c r="BL30242" s="69"/>
    </row>
    <row r="30243" spans="64:64">
      <c r="BL30243" s="69"/>
    </row>
    <row r="30244" spans="64:64">
      <c r="BL30244" s="69"/>
    </row>
    <row r="30245" spans="64:64">
      <c r="BL30245" s="69"/>
    </row>
    <row r="30246" spans="64:64">
      <c r="BL30246" s="69"/>
    </row>
    <row r="30247" spans="64:64">
      <c r="BL30247" s="69"/>
    </row>
    <row r="30248" spans="64:64">
      <c r="BL30248" s="69"/>
    </row>
    <row r="30249" spans="64:64">
      <c r="BL30249" s="69"/>
    </row>
    <row r="30250" spans="64:64">
      <c r="BL30250" s="69"/>
    </row>
    <row r="30251" spans="64:64">
      <c r="BL30251" s="69"/>
    </row>
    <row r="30252" spans="64:64">
      <c r="BL30252" s="69"/>
    </row>
    <row r="30253" spans="64:64">
      <c r="BL30253" s="69"/>
    </row>
    <row r="30254" spans="64:64">
      <c r="BL30254" s="69"/>
    </row>
    <row r="30255" spans="64:64">
      <c r="BL30255" s="69"/>
    </row>
    <row r="30256" spans="64:64">
      <c r="BL30256" s="69"/>
    </row>
    <row r="30257" spans="64:64">
      <c r="BL30257" s="69"/>
    </row>
    <row r="30258" spans="64:64">
      <c r="BL30258" s="69"/>
    </row>
    <row r="30259" spans="64:64">
      <c r="BL30259" s="69"/>
    </row>
    <row r="30260" spans="64:64">
      <c r="BL30260" s="69"/>
    </row>
    <row r="30261" spans="64:64">
      <c r="BL30261" s="69"/>
    </row>
    <row r="30262" spans="64:64">
      <c r="BL30262" s="69"/>
    </row>
    <row r="30263" spans="64:64">
      <c r="BL30263" s="69"/>
    </row>
    <row r="30264" spans="64:64">
      <c r="BL30264" s="69"/>
    </row>
    <row r="30265" spans="64:64">
      <c r="BL30265" s="69"/>
    </row>
    <row r="30266" spans="64:64">
      <c r="BL30266" s="69"/>
    </row>
    <row r="30267" spans="64:64">
      <c r="BL30267" s="69"/>
    </row>
    <row r="30268" spans="64:64">
      <c r="BL30268" s="69"/>
    </row>
    <row r="30269" spans="64:64">
      <c r="BL30269" s="69"/>
    </row>
    <row r="30270" spans="64:64">
      <c r="BL30270" s="69"/>
    </row>
    <row r="30271" spans="64:64">
      <c r="BL30271" s="69"/>
    </row>
    <row r="30272" spans="64:64">
      <c r="BL30272" s="69"/>
    </row>
    <row r="30273" spans="64:64">
      <c r="BL30273" s="69"/>
    </row>
    <row r="30274" spans="64:64">
      <c r="BL30274" s="69"/>
    </row>
    <row r="30275" spans="64:64">
      <c r="BL30275" s="69"/>
    </row>
    <row r="30276" spans="64:64">
      <c r="BL30276" s="69"/>
    </row>
    <row r="30277" spans="64:64">
      <c r="BL30277" s="69"/>
    </row>
    <row r="30278" spans="64:64">
      <c r="BL30278" s="69"/>
    </row>
    <row r="30279" spans="64:64">
      <c r="BL30279" s="69"/>
    </row>
    <row r="30280" spans="64:64">
      <c r="BL30280" s="69"/>
    </row>
    <row r="30281" spans="64:64">
      <c r="BL30281" s="69"/>
    </row>
    <row r="30282" spans="64:64">
      <c r="BL30282" s="69"/>
    </row>
    <row r="30283" spans="64:64">
      <c r="BL30283" s="69"/>
    </row>
    <row r="30284" spans="64:64">
      <c r="BL30284" s="69"/>
    </row>
    <row r="30285" spans="64:64">
      <c r="BL30285" s="69"/>
    </row>
    <row r="30286" spans="64:64">
      <c r="BL30286" s="69"/>
    </row>
    <row r="30287" spans="64:64">
      <c r="BL30287" s="69"/>
    </row>
    <row r="30288" spans="64:64">
      <c r="BL30288" s="69"/>
    </row>
    <row r="30289" spans="64:64">
      <c r="BL30289" s="69"/>
    </row>
    <row r="30290" spans="64:64">
      <c r="BL30290" s="69"/>
    </row>
    <row r="30291" spans="64:64">
      <c r="BL30291" s="69"/>
    </row>
    <row r="30292" spans="64:64">
      <c r="BL30292" s="69"/>
    </row>
    <row r="30293" spans="64:64">
      <c r="BL30293" s="69"/>
    </row>
    <row r="30294" spans="64:64">
      <c r="BL30294" s="69"/>
    </row>
    <row r="30295" spans="64:64">
      <c r="BL30295" s="69"/>
    </row>
    <row r="30296" spans="64:64">
      <c r="BL30296" s="69"/>
    </row>
    <row r="30297" spans="64:64">
      <c r="BL30297" s="69"/>
    </row>
    <row r="30298" spans="64:64">
      <c r="BL30298" s="69"/>
    </row>
    <row r="30299" spans="64:64">
      <c r="BL30299" s="69"/>
    </row>
    <row r="30300" spans="64:64">
      <c r="BL30300" s="69"/>
    </row>
    <row r="30301" spans="64:64">
      <c r="BL30301" s="69"/>
    </row>
    <row r="30302" spans="64:64">
      <c r="BL30302" s="69"/>
    </row>
    <row r="30303" spans="64:64">
      <c r="BL30303" s="69"/>
    </row>
    <row r="30304" spans="64:64">
      <c r="BL30304" s="69"/>
    </row>
    <row r="30305" spans="64:64">
      <c r="BL30305" s="69"/>
    </row>
    <row r="30306" spans="64:64">
      <c r="BL30306" s="69"/>
    </row>
    <row r="30307" spans="64:64">
      <c r="BL30307" s="69"/>
    </row>
    <row r="30308" spans="64:64">
      <c r="BL30308" s="69"/>
    </row>
    <row r="30309" spans="64:64">
      <c r="BL30309" s="69"/>
    </row>
    <row r="30310" spans="64:64">
      <c r="BL30310" s="69"/>
    </row>
    <row r="30311" spans="64:64">
      <c r="BL30311" s="69"/>
    </row>
    <row r="30312" spans="64:64">
      <c r="BL30312" s="69"/>
    </row>
    <row r="30313" spans="64:64">
      <c r="BL30313" s="69"/>
    </row>
    <row r="30314" spans="64:64">
      <c r="BL30314" s="69"/>
    </row>
    <row r="30315" spans="64:64">
      <c r="BL30315" s="69"/>
    </row>
    <row r="30316" spans="64:64">
      <c r="BL30316" s="69"/>
    </row>
    <row r="30317" spans="64:64">
      <c r="BL30317" s="69"/>
    </row>
    <row r="30318" spans="64:64">
      <c r="BL30318" s="69"/>
    </row>
    <row r="30319" spans="64:64">
      <c r="BL30319" s="69"/>
    </row>
    <row r="30320" spans="64:64">
      <c r="BL30320" s="69"/>
    </row>
    <row r="30321" spans="64:64">
      <c r="BL30321" s="69"/>
    </row>
    <row r="30322" spans="64:64">
      <c r="BL30322" s="69"/>
    </row>
    <row r="30323" spans="64:64">
      <c r="BL30323" s="69"/>
    </row>
    <row r="30324" spans="64:64">
      <c r="BL30324" s="69"/>
    </row>
    <row r="30325" spans="64:64">
      <c r="BL30325" s="69"/>
    </row>
    <row r="30326" spans="64:64">
      <c r="BL30326" s="69"/>
    </row>
    <row r="30327" spans="64:64">
      <c r="BL30327" s="69"/>
    </row>
    <row r="30328" spans="64:64">
      <c r="BL30328" s="69"/>
    </row>
    <row r="30329" spans="64:64">
      <c r="BL30329" s="69"/>
    </row>
    <row r="30330" spans="64:64">
      <c r="BL30330" s="69"/>
    </row>
    <row r="30331" spans="64:64">
      <c r="BL30331" s="69"/>
    </row>
    <row r="30332" spans="64:64">
      <c r="BL30332" s="69"/>
    </row>
    <row r="30333" spans="64:64">
      <c r="BL30333" s="69"/>
    </row>
    <row r="30334" spans="64:64">
      <c r="BL30334" s="69"/>
    </row>
    <row r="30335" spans="64:64">
      <c r="BL30335" s="69"/>
    </row>
    <row r="30336" spans="64:64">
      <c r="BL30336" s="69"/>
    </row>
    <row r="30337" spans="64:64">
      <c r="BL30337" s="69"/>
    </row>
    <row r="30338" spans="64:64">
      <c r="BL30338" s="69"/>
    </row>
    <row r="30339" spans="64:64">
      <c r="BL30339" s="69"/>
    </row>
    <row r="30340" spans="64:64">
      <c r="BL30340" s="69"/>
    </row>
    <row r="30341" spans="64:64">
      <c r="BL30341" s="69"/>
    </row>
    <row r="30342" spans="64:64">
      <c r="BL30342" s="69"/>
    </row>
    <row r="30343" spans="64:64">
      <c r="BL30343" s="69"/>
    </row>
    <row r="30344" spans="64:64">
      <c r="BL30344" s="69"/>
    </row>
    <row r="30345" spans="64:64">
      <c r="BL30345" s="69"/>
    </row>
    <row r="30346" spans="64:64">
      <c r="BL30346" s="69"/>
    </row>
    <row r="30347" spans="64:64">
      <c r="BL30347" s="69"/>
    </row>
    <row r="30348" spans="64:64">
      <c r="BL30348" s="69"/>
    </row>
    <row r="30349" spans="64:64">
      <c r="BL30349" s="69"/>
    </row>
    <row r="30350" spans="64:64">
      <c r="BL30350" s="69"/>
    </row>
    <row r="30351" spans="64:64">
      <c r="BL30351" s="69"/>
    </row>
    <row r="30352" spans="64:64">
      <c r="BL30352" s="69"/>
    </row>
    <row r="30353" spans="64:64">
      <c r="BL30353" s="69"/>
    </row>
    <row r="30354" spans="64:64">
      <c r="BL30354" s="69"/>
    </row>
    <row r="30355" spans="64:64">
      <c r="BL30355" s="69"/>
    </row>
    <row r="30356" spans="64:64">
      <c r="BL30356" s="69"/>
    </row>
    <row r="30357" spans="64:64">
      <c r="BL30357" s="69"/>
    </row>
    <row r="30358" spans="64:64">
      <c r="BL30358" s="69"/>
    </row>
    <row r="30359" spans="64:64">
      <c r="BL30359" s="69"/>
    </row>
    <row r="30360" spans="64:64">
      <c r="BL30360" s="69"/>
    </row>
    <row r="30361" spans="64:64">
      <c r="BL30361" s="69"/>
    </row>
    <row r="30362" spans="64:64">
      <c r="BL30362" s="69"/>
    </row>
    <row r="30363" spans="64:64">
      <c r="BL30363" s="69"/>
    </row>
    <row r="30364" spans="64:64">
      <c r="BL30364" s="69"/>
    </row>
    <row r="30365" spans="64:64">
      <c r="BL30365" s="69"/>
    </row>
    <row r="30366" spans="64:64">
      <c r="BL30366" s="69"/>
    </row>
    <row r="30367" spans="64:64">
      <c r="BL30367" s="69"/>
    </row>
    <row r="30368" spans="64:64">
      <c r="BL30368" s="69"/>
    </row>
    <row r="30369" spans="64:64">
      <c r="BL30369" s="69"/>
    </row>
    <row r="30370" spans="64:64">
      <c r="BL30370" s="69"/>
    </row>
    <row r="30371" spans="64:64">
      <c r="BL30371" s="69"/>
    </row>
    <row r="30372" spans="64:64">
      <c r="BL30372" s="69"/>
    </row>
    <row r="30373" spans="64:64">
      <c r="BL30373" s="69"/>
    </row>
    <row r="30374" spans="64:64">
      <c r="BL30374" s="69"/>
    </row>
    <row r="30375" spans="64:64">
      <c r="BL30375" s="69"/>
    </row>
    <row r="30376" spans="64:64">
      <c r="BL30376" s="69"/>
    </row>
    <row r="30377" spans="64:64">
      <c r="BL30377" s="69"/>
    </row>
    <row r="30378" spans="64:64">
      <c r="BL30378" s="69"/>
    </row>
    <row r="30379" spans="64:64">
      <c r="BL30379" s="69"/>
    </row>
    <row r="30380" spans="64:64">
      <c r="BL30380" s="69"/>
    </row>
    <row r="30381" spans="64:64">
      <c r="BL30381" s="69"/>
    </row>
    <row r="30382" spans="64:64">
      <c r="BL30382" s="69"/>
    </row>
    <row r="30383" spans="64:64">
      <c r="BL30383" s="69"/>
    </row>
    <row r="30384" spans="64:64">
      <c r="BL30384" s="69"/>
    </row>
    <row r="30385" spans="64:64">
      <c r="BL30385" s="69"/>
    </row>
    <row r="30386" spans="64:64">
      <c r="BL30386" s="69"/>
    </row>
    <row r="30387" spans="64:64">
      <c r="BL30387" s="69"/>
    </row>
    <row r="30388" spans="64:64">
      <c r="BL30388" s="69"/>
    </row>
    <row r="30389" spans="64:64">
      <c r="BL30389" s="69"/>
    </row>
    <row r="30390" spans="64:64">
      <c r="BL30390" s="69"/>
    </row>
    <row r="30391" spans="64:64">
      <c r="BL30391" s="69"/>
    </row>
    <row r="30392" spans="64:64">
      <c r="BL30392" s="69"/>
    </row>
    <row r="30393" spans="64:64">
      <c r="BL30393" s="69"/>
    </row>
    <row r="30394" spans="64:64">
      <c r="BL30394" s="69"/>
    </row>
    <row r="30395" spans="64:64">
      <c r="BL30395" s="69"/>
    </row>
    <row r="30396" spans="64:64">
      <c r="BL30396" s="69"/>
    </row>
    <row r="30397" spans="64:64">
      <c r="BL30397" s="69"/>
    </row>
    <row r="30398" spans="64:64">
      <c r="BL30398" s="69"/>
    </row>
    <row r="30399" spans="64:64">
      <c r="BL30399" s="69"/>
    </row>
    <row r="30400" spans="64:64">
      <c r="BL30400" s="69"/>
    </row>
    <row r="30401" spans="64:64">
      <c r="BL30401" s="69"/>
    </row>
    <row r="30402" spans="64:64">
      <c r="BL30402" s="69"/>
    </row>
    <row r="30403" spans="64:64">
      <c r="BL30403" s="69"/>
    </row>
    <row r="30404" spans="64:64">
      <c r="BL30404" s="69"/>
    </row>
    <row r="30405" spans="64:64">
      <c r="BL30405" s="69"/>
    </row>
    <row r="30406" spans="64:64">
      <c r="BL30406" s="69"/>
    </row>
    <row r="30407" spans="64:64">
      <c r="BL30407" s="69"/>
    </row>
    <row r="30408" spans="64:64">
      <c r="BL30408" s="69"/>
    </row>
    <row r="30409" spans="64:64">
      <c r="BL30409" s="69"/>
    </row>
    <row r="30410" spans="64:64">
      <c r="BL30410" s="69"/>
    </row>
    <row r="30411" spans="64:64">
      <c r="BL30411" s="69"/>
    </row>
    <row r="30412" spans="64:64">
      <c r="BL30412" s="69"/>
    </row>
    <row r="30413" spans="64:64">
      <c r="BL30413" s="69"/>
    </row>
    <row r="30414" spans="64:64">
      <c r="BL30414" s="69"/>
    </row>
    <row r="30415" spans="64:64">
      <c r="BL30415" s="69"/>
    </row>
    <row r="30416" spans="64:64">
      <c r="BL30416" s="69"/>
    </row>
    <row r="30417" spans="64:64">
      <c r="BL30417" s="69"/>
    </row>
    <row r="30418" spans="64:64">
      <c r="BL30418" s="69"/>
    </row>
    <row r="30419" spans="64:64">
      <c r="BL30419" s="69"/>
    </row>
    <row r="30420" spans="64:64">
      <c r="BL30420" s="69"/>
    </row>
    <row r="30421" spans="64:64">
      <c r="BL30421" s="69"/>
    </row>
    <row r="30422" spans="64:64">
      <c r="BL30422" s="69"/>
    </row>
    <row r="30423" spans="64:64">
      <c r="BL30423" s="69"/>
    </row>
    <row r="30424" spans="64:64">
      <c r="BL30424" s="69"/>
    </row>
    <row r="30425" spans="64:64">
      <c r="BL30425" s="69"/>
    </row>
    <row r="30426" spans="64:64">
      <c r="BL30426" s="69"/>
    </row>
    <row r="30427" spans="64:64">
      <c r="BL30427" s="69"/>
    </row>
    <row r="30428" spans="64:64">
      <c r="BL30428" s="69"/>
    </row>
    <row r="30429" spans="64:64">
      <c r="BL30429" s="69"/>
    </row>
    <row r="30430" spans="64:64">
      <c r="BL30430" s="69"/>
    </row>
    <row r="30431" spans="64:64">
      <c r="BL30431" s="69"/>
    </row>
    <row r="30432" spans="64:64">
      <c r="BL30432" s="69"/>
    </row>
    <row r="30433" spans="64:64">
      <c r="BL30433" s="69"/>
    </row>
    <row r="30434" spans="64:64">
      <c r="BL30434" s="69"/>
    </row>
    <row r="30435" spans="64:64">
      <c r="BL30435" s="69"/>
    </row>
    <row r="30436" spans="64:64">
      <c r="BL30436" s="69"/>
    </row>
    <row r="30437" spans="64:64">
      <c r="BL30437" s="69"/>
    </row>
    <row r="30438" spans="64:64">
      <c r="BL30438" s="69"/>
    </row>
    <row r="30439" spans="64:64">
      <c r="BL30439" s="69"/>
    </row>
    <row r="30440" spans="64:64">
      <c r="BL30440" s="69"/>
    </row>
    <row r="30441" spans="64:64">
      <c r="BL30441" s="69"/>
    </row>
    <row r="30442" spans="64:64">
      <c r="BL30442" s="69"/>
    </row>
    <row r="30443" spans="64:64">
      <c r="BL30443" s="69"/>
    </row>
    <row r="30444" spans="64:64">
      <c r="BL30444" s="69"/>
    </row>
    <row r="30445" spans="64:64">
      <c r="BL30445" s="69"/>
    </row>
    <row r="30446" spans="64:64">
      <c r="BL30446" s="69"/>
    </row>
    <row r="30447" spans="64:64">
      <c r="BL30447" s="69"/>
    </row>
    <row r="30448" spans="64:64">
      <c r="BL30448" s="69"/>
    </row>
    <row r="30449" spans="64:64">
      <c r="BL30449" s="69"/>
    </row>
    <row r="30450" spans="64:64">
      <c r="BL30450" s="69"/>
    </row>
    <row r="30451" spans="64:64">
      <c r="BL30451" s="69"/>
    </row>
    <row r="30452" spans="64:64">
      <c r="BL30452" s="69"/>
    </row>
    <row r="30453" spans="64:64">
      <c r="BL30453" s="69"/>
    </row>
    <row r="30454" spans="64:64">
      <c r="BL30454" s="69"/>
    </row>
    <row r="30455" spans="64:64">
      <c r="BL30455" s="69"/>
    </row>
    <row r="30456" spans="64:64">
      <c r="BL30456" s="69"/>
    </row>
    <row r="30457" spans="64:64">
      <c r="BL30457" s="69"/>
    </row>
    <row r="30458" spans="64:64">
      <c r="BL30458" s="69"/>
    </row>
    <row r="30459" spans="64:64">
      <c r="BL30459" s="69"/>
    </row>
    <row r="30460" spans="64:64">
      <c r="BL30460" s="69"/>
    </row>
    <row r="30461" spans="64:64">
      <c r="BL30461" s="69"/>
    </row>
    <row r="30462" spans="64:64">
      <c r="BL30462" s="69"/>
    </row>
    <row r="30463" spans="64:64">
      <c r="BL30463" s="69"/>
    </row>
    <row r="30464" spans="64:64">
      <c r="BL30464" s="69"/>
    </row>
    <row r="30465" spans="64:64">
      <c r="BL30465" s="69"/>
    </row>
    <row r="30466" spans="64:64">
      <c r="BL30466" s="69"/>
    </row>
    <row r="30467" spans="64:64">
      <c r="BL30467" s="69"/>
    </row>
    <row r="30468" spans="64:64">
      <c r="BL30468" s="69"/>
    </row>
    <row r="30469" spans="64:64">
      <c r="BL30469" s="69"/>
    </row>
    <row r="30470" spans="64:64">
      <c r="BL30470" s="69"/>
    </row>
    <row r="30471" spans="64:64">
      <c r="BL30471" s="69"/>
    </row>
    <row r="30472" spans="64:64">
      <c r="BL30472" s="69"/>
    </row>
    <row r="30473" spans="64:64">
      <c r="BL30473" s="69"/>
    </row>
    <row r="30474" spans="64:64">
      <c r="BL30474" s="69"/>
    </row>
    <row r="30475" spans="64:64">
      <c r="BL30475" s="69"/>
    </row>
    <row r="30476" spans="64:64">
      <c r="BL30476" s="69"/>
    </row>
    <row r="30477" spans="64:64">
      <c r="BL30477" s="69"/>
    </row>
    <row r="30478" spans="64:64">
      <c r="BL30478" s="69"/>
    </row>
    <row r="30479" spans="64:64">
      <c r="BL30479" s="69"/>
    </row>
    <row r="30480" spans="64:64">
      <c r="BL30480" s="69"/>
    </row>
    <row r="30481" spans="64:64">
      <c r="BL30481" s="69"/>
    </row>
    <row r="30482" spans="64:64">
      <c r="BL30482" s="69"/>
    </row>
    <row r="30483" spans="64:64">
      <c r="BL30483" s="69"/>
    </row>
    <row r="30484" spans="64:64">
      <c r="BL30484" s="69"/>
    </row>
    <row r="30485" spans="64:64">
      <c r="BL30485" s="69"/>
    </row>
    <row r="30486" spans="64:64">
      <c r="BL30486" s="69"/>
    </row>
    <row r="30487" spans="64:64">
      <c r="BL30487" s="69"/>
    </row>
    <row r="30488" spans="64:64">
      <c r="BL30488" s="69"/>
    </row>
    <row r="30489" spans="64:64">
      <c r="BL30489" s="69"/>
    </row>
    <row r="30490" spans="64:64">
      <c r="BL30490" s="69"/>
    </row>
    <row r="30491" spans="64:64">
      <c r="BL30491" s="69"/>
    </row>
    <row r="30492" spans="64:64">
      <c r="BL30492" s="69"/>
    </row>
    <row r="30493" spans="64:64">
      <c r="BL30493" s="69"/>
    </row>
    <row r="30494" spans="64:64">
      <c r="BL30494" s="69"/>
    </row>
    <row r="30495" spans="64:64">
      <c r="BL30495" s="69"/>
    </row>
    <row r="30496" spans="64:64">
      <c r="BL30496" s="69"/>
    </row>
    <row r="30497" spans="64:64">
      <c r="BL30497" s="69"/>
    </row>
    <row r="30498" spans="64:64">
      <c r="BL30498" s="69"/>
    </row>
    <row r="30499" spans="64:64">
      <c r="BL30499" s="69"/>
    </row>
    <row r="30500" spans="64:64">
      <c r="BL30500" s="69"/>
    </row>
    <row r="30501" spans="64:64">
      <c r="BL30501" s="69"/>
    </row>
    <row r="30502" spans="64:64">
      <c r="BL30502" s="69"/>
    </row>
    <row r="30503" spans="64:64">
      <c r="BL30503" s="69"/>
    </row>
    <row r="30504" spans="64:64">
      <c r="BL30504" s="69"/>
    </row>
    <row r="30505" spans="64:64">
      <c r="BL30505" s="69"/>
    </row>
    <row r="30506" spans="64:64">
      <c r="BL30506" s="69"/>
    </row>
    <row r="30507" spans="64:64">
      <c r="BL30507" s="69"/>
    </row>
    <row r="30508" spans="64:64">
      <c r="BL30508" s="69"/>
    </row>
    <row r="30509" spans="64:64">
      <c r="BL30509" s="69"/>
    </row>
    <row r="30510" spans="64:64">
      <c r="BL30510" s="69"/>
    </row>
    <row r="30511" spans="64:64">
      <c r="BL30511" s="69"/>
    </row>
    <row r="30512" spans="64:64">
      <c r="BL30512" s="69"/>
    </row>
    <row r="30513" spans="64:64">
      <c r="BL30513" s="69"/>
    </row>
    <row r="30514" spans="64:64">
      <c r="BL30514" s="69"/>
    </row>
    <row r="30515" spans="64:64">
      <c r="BL30515" s="69"/>
    </row>
    <row r="30516" spans="64:64">
      <c r="BL30516" s="69"/>
    </row>
    <row r="30517" spans="64:64">
      <c r="BL30517" s="69"/>
    </row>
    <row r="30518" spans="64:64">
      <c r="BL30518" s="69"/>
    </row>
    <row r="30519" spans="64:64">
      <c r="BL30519" s="69"/>
    </row>
    <row r="30520" spans="64:64">
      <c r="BL30520" s="69"/>
    </row>
    <row r="30521" spans="64:64">
      <c r="BL30521" s="69"/>
    </row>
    <row r="30522" spans="64:64">
      <c r="BL30522" s="69"/>
    </row>
    <row r="30523" spans="64:64">
      <c r="BL30523" s="69"/>
    </row>
    <row r="30524" spans="64:64">
      <c r="BL30524" s="69"/>
    </row>
    <row r="30525" spans="64:64">
      <c r="BL30525" s="69"/>
    </row>
    <row r="30526" spans="64:64">
      <c r="BL30526" s="69"/>
    </row>
    <row r="30527" spans="64:64">
      <c r="BL30527" s="69"/>
    </row>
    <row r="30528" spans="64:64">
      <c r="BL30528" s="69"/>
    </row>
    <row r="30529" spans="64:64">
      <c r="BL30529" s="69"/>
    </row>
    <row r="30530" spans="64:64">
      <c r="BL30530" s="69"/>
    </row>
    <row r="30531" spans="64:64">
      <c r="BL30531" s="69"/>
    </row>
    <row r="30532" spans="64:64">
      <c r="BL30532" s="69"/>
    </row>
    <row r="30533" spans="64:64">
      <c r="BL30533" s="69"/>
    </row>
    <row r="30534" spans="64:64">
      <c r="BL30534" s="69"/>
    </row>
    <row r="30535" spans="64:64">
      <c r="BL30535" s="69"/>
    </row>
    <row r="30536" spans="64:64">
      <c r="BL30536" s="69"/>
    </row>
    <row r="30537" spans="64:64">
      <c r="BL30537" s="69"/>
    </row>
    <row r="30538" spans="64:64">
      <c r="BL30538" s="69"/>
    </row>
    <row r="30539" spans="64:64">
      <c r="BL30539" s="69"/>
    </row>
    <row r="30540" spans="64:64">
      <c r="BL30540" s="69"/>
    </row>
    <row r="30541" spans="64:64">
      <c r="BL30541" s="69"/>
    </row>
    <row r="30542" spans="64:64">
      <c r="BL30542" s="69"/>
    </row>
    <row r="30543" spans="64:64">
      <c r="BL30543" s="69"/>
    </row>
    <row r="30544" spans="64:64">
      <c r="BL30544" s="69"/>
    </row>
    <row r="30545" spans="64:64">
      <c r="BL30545" s="69"/>
    </row>
    <row r="30546" spans="64:64">
      <c r="BL30546" s="69"/>
    </row>
    <row r="30547" spans="64:64">
      <c r="BL30547" s="69"/>
    </row>
    <row r="30548" spans="64:64">
      <c r="BL30548" s="69"/>
    </row>
    <row r="30549" spans="64:64">
      <c r="BL30549" s="69"/>
    </row>
    <row r="30550" spans="64:64">
      <c r="BL30550" s="69"/>
    </row>
    <row r="30551" spans="64:64">
      <c r="BL30551" s="69"/>
    </row>
    <row r="30552" spans="64:64">
      <c r="BL30552" s="69"/>
    </row>
    <row r="30553" spans="64:64">
      <c r="BL30553" s="69"/>
    </row>
    <row r="30554" spans="64:64">
      <c r="BL30554" s="69"/>
    </row>
    <row r="30555" spans="64:64">
      <c r="BL30555" s="69"/>
    </row>
    <row r="30556" spans="64:64">
      <c r="BL30556" s="69"/>
    </row>
    <row r="30557" spans="64:64">
      <c r="BL30557" s="69"/>
    </row>
    <row r="30558" spans="64:64">
      <c r="BL30558" s="69"/>
    </row>
    <row r="30559" spans="64:64">
      <c r="BL30559" s="69"/>
    </row>
    <row r="30560" spans="64:64">
      <c r="BL30560" s="69"/>
    </row>
    <row r="30561" spans="64:64">
      <c r="BL30561" s="69"/>
    </row>
    <row r="30562" spans="64:64">
      <c r="BL30562" s="69"/>
    </row>
    <row r="30563" spans="64:64">
      <c r="BL30563" s="69"/>
    </row>
    <row r="30564" spans="64:64">
      <c r="BL30564" s="69"/>
    </row>
    <row r="30565" spans="64:64">
      <c r="BL30565" s="69"/>
    </row>
    <row r="30566" spans="64:64">
      <c r="BL30566" s="69"/>
    </row>
    <row r="30567" spans="64:64">
      <c r="BL30567" s="69"/>
    </row>
    <row r="30568" spans="64:64">
      <c r="BL30568" s="69"/>
    </row>
    <row r="30569" spans="64:64">
      <c r="BL30569" s="69"/>
    </row>
    <row r="30570" spans="64:64">
      <c r="BL30570" s="69"/>
    </row>
    <row r="30571" spans="64:64">
      <c r="BL30571" s="69"/>
    </row>
    <row r="30572" spans="64:64">
      <c r="BL30572" s="69"/>
    </row>
    <row r="30573" spans="64:64">
      <c r="BL30573" s="69"/>
    </row>
    <row r="30574" spans="64:64">
      <c r="BL30574" s="69"/>
    </row>
    <row r="30575" spans="64:64">
      <c r="BL30575" s="69"/>
    </row>
    <row r="30576" spans="64:64">
      <c r="BL30576" s="69"/>
    </row>
    <row r="30577" spans="64:64">
      <c r="BL30577" s="69"/>
    </row>
    <row r="30578" spans="64:64">
      <c r="BL30578" s="69"/>
    </row>
    <row r="30579" spans="64:64">
      <c r="BL30579" s="69"/>
    </row>
    <row r="30580" spans="64:64">
      <c r="BL30580" s="69"/>
    </row>
    <row r="30581" spans="64:64">
      <c r="BL30581" s="69"/>
    </row>
    <row r="30582" spans="64:64">
      <c r="BL30582" s="69"/>
    </row>
    <row r="30583" spans="64:64">
      <c r="BL30583" s="69"/>
    </row>
    <row r="30584" spans="64:64">
      <c r="BL30584" s="69"/>
    </row>
    <row r="30585" spans="64:64">
      <c r="BL30585" s="69"/>
    </row>
    <row r="30586" spans="64:64">
      <c r="BL30586" s="69"/>
    </row>
    <row r="30587" spans="64:64">
      <c r="BL30587" s="69"/>
    </row>
    <row r="30588" spans="64:64">
      <c r="BL30588" s="69"/>
    </row>
    <row r="30589" spans="64:64">
      <c r="BL30589" s="69"/>
    </row>
    <row r="30590" spans="64:64">
      <c r="BL30590" s="69"/>
    </row>
    <row r="30591" spans="64:64">
      <c r="BL30591" s="69"/>
    </row>
    <row r="30592" spans="64:64">
      <c r="BL30592" s="69"/>
    </row>
    <row r="30593" spans="64:64">
      <c r="BL30593" s="69"/>
    </row>
    <row r="30594" spans="64:64">
      <c r="BL30594" s="69"/>
    </row>
    <row r="30595" spans="64:64">
      <c r="BL30595" s="69"/>
    </row>
    <row r="30596" spans="64:64">
      <c r="BL30596" s="69"/>
    </row>
    <row r="30597" spans="64:64">
      <c r="BL30597" s="69"/>
    </row>
    <row r="30598" spans="64:64">
      <c r="BL30598" s="69"/>
    </row>
    <row r="30599" spans="64:64">
      <c r="BL30599" s="69"/>
    </row>
    <row r="30600" spans="64:64">
      <c r="BL30600" s="69"/>
    </row>
    <row r="30601" spans="64:64">
      <c r="BL30601" s="69"/>
    </row>
    <row r="30602" spans="64:64">
      <c r="BL30602" s="69"/>
    </row>
    <row r="30603" spans="64:64">
      <c r="BL30603" s="69"/>
    </row>
    <row r="30604" spans="64:64">
      <c r="BL30604" s="69"/>
    </row>
    <row r="30605" spans="64:64">
      <c r="BL30605" s="69"/>
    </row>
    <row r="30606" spans="64:64">
      <c r="BL30606" s="69"/>
    </row>
    <row r="30607" spans="64:64">
      <c r="BL30607" s="69"/>
    </row>
    <row r="30608" spans="64:64">
      <c r="BL30608" s="69"/>
    </row>
    <row r="30609" spans="64:64">
      <c r="BL30609" s="69"/>
    </row>
    <row r="30610" spans="64:64">
      <c r="BL30610" s="69"/>
    </row>
    <row r="30611" spans="64:64">
      <c r="BL30611" s="69"/>
    </row>
    <row r="30612" spans="64:64">
      <c r="BL30612" s="69"/>
    </row>
    <row r="30613" spans="64:64">
      <c r="BL30613" s="69"/>
    </row>
    <row r="30614" spans="64:64">
      <c r="BL30614" s="69"/>
    </row>
    <row r="30615" spans="64:64">
      <c r="BL30615" s="69"/>
    </row>
    <row r="30616" spans="64:64">
      <c r="BL30616" s="69"/>
    </row>
    <row r="30617" spans="64:64">
      <c r="BL30617" s="69"/>
    </row>
    <row r="30618" spans="64:64">
      <c r="BL30618" s="69"/>
    </row>
    <row r="30619" spans="64:64">
      <c r="BL30619" s="69"/>
    </row>
    <row r="30620" spans="64:64">
      <c r="BL30620" s="69"/>
    </row>
    <row r="30621" spans="64:64">
      <c r="BL30621" s="69"/>
    </row>
    <row r="30622" spans="64:64">
      <c r="BL30622" s="69"/>
    </row>
    <row r="30623" spans="64:64">
      <c r="BL30623" s="69"/>
    </row>
    <row r="30624" spans="64:64">
      <c r="BL30624" s="69"/>
    </row>
    <row r="30625" spans="64:64">
      <c r="BL30625" s="69"/>
    </row>
    <row r="30626" spans="64:64">
      <c r="BL30626" s="69"/>
    </row>
    <row r="30627" spans="64:64">
      <c r="BL30627" s="69"/>
    </row>
    <row r="30628" spans="64:64">
      <c r="BL30628" s="69"/>
    </row>
    <row r="30629" spans="64:64">
      <c r="BL30629" s="69"/>
    </row>
    <row r="30630" spans="64:64">
      <c r="BL30630" s="69"/>
    </row>
    <row r="30631" spans="64:64">
      <c r="BL30631" s="69"/>
    </row>
    <row r="30632" spans="64:64">
      <c r="BL30632" s="69"/>
    </row>
    <row r="30633" spans="64:64">
      <c r="BL30633" s="69"/>
    </row>
    <row r="30634" spans="64:64">
      <c r="BL30634" s="69"/>
    </row>
    <row r="30635" spans="64:64">
      <c r="BL30635" s="69"/>
    </row>
    <row r="30636" spans="64:64">
      <c r="BL30636" s="69"/>
    </row>
    <row r="30637" spans="64:64">
      <c r="BL30637" s="69"/>
    </row>
    <row r="30638" spans="64:64">
      <c r="BL30638" s="69"/>
    </row>
    <row r="30639" spans="64:64">
      <c r="BL30639" s="69"/>
    </row>
    <row r="30640" spans="64:64">
      <c r="BL30640" s="69"/>
    </row>
    <row r="30641" spans="64:64">
      <c r="BL30641" s="69"/>
    </row>
    <row r="30642" spans="64:64">
      <c r="BL30642" s="69"/>
    </row>
    <row r="30643" spans="64:64">
      <c r="BL30643" s="69"/>
    </row>
    <row r="30644" spans="64:64">
      <c r="BL30644" s="69"/>
    </row>
    <row r="30645" spans="64:64">
      <c r="BL30645" s="69"/>
    </row>
    <row r="30646" spans="64:64">
      <c r="BL30646" s="69"/>
    </row>
    <row r="30647" spans="64:64">
      <c r="BL30647" s="69"/>
    </row>
    <row r="30648" spans="64:64">
      <c r="BL30648" s="69"/>
    </row>
    <row r="30649" spans="64:64">
      <c r="BL30649" s="69"/>
    </row>
    <row r="30650" spans="64:64">
      <c r="BL30650" s="69"/>
    </row>
    <row r="30651" spans="64:64">
      <c r="BL30651" s="69"/>
    </row>
    <row r="30652" spans="64:64">
      <c r="BL30652" s="69"/>
    </row>
    <row r="30653" spans="64:64">
      <c r="BL30653" s="69"/>
    </row>
    <row r="30654" spans="64:64">
      <c r="BL30654" s="69"/>
    </row>
    <row r="30655" spans="64:64">
      <c r="BL30655" s="69"/>
    </row>
    <row r="30656" spans="64:64">
      <c r="BL30656" s="69"/>
    </row>
    <row r="30657" spans="64:64">
      <c r="BL30657" s="69"/>
    </row>
    <row r="30658" spans="64:64">
      <c r="BL30658" s="69"/>
    </row>
    <row r="30659" spans="64:64">
      <c r="BL30659" s="69"/>
    </row>
    <row r="30660" spans="64:64">
      <c r="BL30660" s="69"/>
    </row>
    <row r="30661" spans="64:64">
      <c r="BL30661" s="69"/>
    </row>
    <row r="30662" spans="64:64">
      <c r="BL30662" s="69"/>
    </row>
    <row r="30663" spans="64:64">
      <c r="BL30663" s="69"/>
    </row>
    <row r="30664" spans="64:64">
      <c r="BL30664" s="69"/>
    </row>
    <row r="30665" spans="64:64">
      <c r="BL30665" s="69"/>
    </row>
    <row r="30666" spans="64:64">
      <c r="BL30666" s="69"/>
    </row>
    <row r="30667" spans="64:64">
      <c r="BL30667" s="69"/>
    </row>
    <row r="30668" spans="64:64">
      <c r="BL30668" s="69"/>
    </row>
    <row r="30669" spans="64:64">
      <c r="BL30669" s="69"/>
    </row>
    <row r="30670" spans="64:64">
      <c r="BL30670" s="69"/>
    </row>
    <row r="30671" spans="64:64">
      <c r="BL30671" s="69"/>
    </row>
    <row r="30672" spans="64:64">
      <c r="BL30672" s="69"/>
    </row>
    <row r="30673" spans="64:64">
      <c r="BL30673" s="69"/>
    </row>
    <row r="30674" spans="64:64">
      <c r="BL30674" s="69"/>
    </row>
    <row r="30675" spans="64:64">
      <c r="BL30675" s="69"/>
    </row>
    <row r="30676" spans="64:64">
      <c r="BL30676" s="69"/>
    </row>
    <row r="30677" spans="64:64">
      <c r="BL30677" s="69"/>
    </row>
    <row r="30678" spans="64:64">
      <c r="BL30678" s="69"/>
    </row>
    <row r="30679" spans="64:64">
      <c r="BL30679" s="69"/>
    </row>
    <row r="30680" spans="64:64">
      <c r="BL30680" s="69"/>
    </row>
    <row r="30681" spans="64:64">
      <c r="BL30681" s="69"/>
    </row>
    <row r="30682" spans="64:64">
      <c r="BL30682" s="69"/>
    </row>
    <row r="30683" spans="64:64">
      <c r="BL30683" s="69"/>
    </row>
    <row r="30684" spans="64:64">
      <c r="BL30684" s="69"/>
    </row>
    <row r="30685" spans="64:64">
      <c r="BL30685" s="69"/>
    </row>
    <row r="30686" spans="64:64">
      <c r="BL30686" s="69"/>
    </row>
    <row r="30687" spans="64:64">
      <c r="BL30687" s="69"/>
    </row>
    <row r="30688" spans="64:64">
      <c r="BL30688" s="69"/>
    </row>
    <row r="30689" spans="64:64">
      <c r="BL30689" s="69"/>
    </row>
    <row r="30690" spans="64:64">
      <c r="BL30690" s="69"/>
    </row>
    <row r="30691" spans="64:64">
      <c r="BL30691" s="69"/>
    </row>
    <row r="30692" spans="64:64">
      <c r="BL30692" s="69"/>
    </row>
    <row r="30693" spans="64:64">
      <c r="BL30693" s="69"/>
    </row>
    <row r="30694" spans="64:64">
      <c r="BL30694" s="69"/>
    </row>
    <row r="30695" spans="64:64">
      <c r="BL30695" s="69"/>
    </row>
    <row r="30696" spans="64:64">
      <c r="BL30696" s="69"/>
    </row>
    <row r="30697" spans="64:64">
      <c r="BL30697" s="69"/>
    </row>
    <row r="30698" spans="64:64">
      <c r="BL30698" s="69"/>
    </row>
    <row r="30699" spans="64:64">
      <c r="BL30699" s="69"/>
    </row>
    <row r="30700" spans="64:64">
      <c r="BL30700" s="69"/>
    </row>
    <row r="30701" spans="64:64">
      <c r="BL30701" s="69"/>
    </row>
    <row r="30702" spans="64:64">
      <c r="BL30702" s="69"/>
    </row>
    <row r="30703" spans="64:64">
      <c r="BL30703" s="69"/>
    </row>
    <row r="30704" spans="64:64">
      <c r="BL30704" s="69"/>
    </row>
    <row r="30705" spans="64:64">
      <c r="BL30705" s="69"/>
    </row>
    <row r="30706" spans="64:64">
      <c r="BL30706" s="69"/>
    </row>
    <row r="30707" spans="64:64">
      <c r="BL30707" s="69"/>
    </row>
    <row r="30708" spans="64:64">
      <c r="BL30708" s="69"/>
    </row>
    <row r="30709" spans="64:64">
      <c r="BL30709" s="69"/>
    </row>
    <row r="30710" spans="64:64">
      <c r="BL30710" s="69"/>
    </row>
    <row r="30711" spans="64:64">
      <c r="BL30711" s="69"/>
    </row>
    <row r="30712" spans="64:64">
      <c r="BL30712" s="69"/>
    </row>
    <row r="30713" spans="64:64">
      <c r="BL30713" s="69"/>
    </row>
    <row r="30714" spans="64:64">
      <c r="BL30714" s="69"/>
    </row>
    <row r="30715" spans="64:64">
      <c r="BL30715" s="69"/>
    </row>
    <row r="30716" spans="64:64">
      <c r="BL30716" s="69"/>
    </row>
    <row r="30717" spans="64:64">
      <c r="BL30717" s="69"/>
    </row>
    <row r="30718" spans="64:64">
      <c r="BL30718" s="69"/>
    </row>
    <row r="30719" spans="64:64">
      <c r="BL30719" s="69"/>
    </row>
    <row r="30720" spans="64:64">
      <c r="BL30720" s="69"/>
    </row>
    <row r="30721" spans="64:64">
      <c r="BL30721" s="69"/>
    </row>
    <row r="30722" spans="64:64">
      <c r="BL30722" s="69"/>
    </row>
    <row r="30723" spans="64:64">
      <c r="BL30723" s="69"/>
    </row>
    <row r="30724" spans="64:64">
      <c r="BL30724" s="69"/>
    </row>
    <row r="30725" spans="64:64">
      <c r="BL30725" s="69"/>
    </row>
    <row r="30726" spans="64:64">
      <c r="BL30726" s="69"/>
    </row>
    <row r="30727" spans="64:64">
      <c r="BL30727" s="69"/>
    </row>
    <row r="30728" spans="64:64">
      <c r="BL30728" s="69"/>
    </row>
    <row r="30729" spans="64:64">
      <c r="BL30729" s="69"/>
    </row>
    <row r="30730" spans="64:64">
      <c r="BL30730" s="69"/>
    </row>
    <row r="30731" spans="64:64">
      <c r="BL30731" s="69"/>
    </row>
    <row r="30732" spans="64:64">
      <c r="BL30732" s="69"/>
    </row>
    <row r="30733" spans="64:64">
      <c r="BL30733" s="69"/>
    </row>
    <row r="30734" spans="64:64">
      <c r="BL30734" s="69"/>
    </row>
    <row r="30735" spans="64:64">
      <c r="BL30735" s="69"/>
    </row>
    <row r="30736" spans="64:64">
      <c r="BL30736" s="69"/>
    </row>
    <row r="30737" spans="64:64">
      <c r="BL30737" s="69"/>
    </row>
    <row r="30738" spans="64:64">
      <c r="BL30738" s="69"/>
    </row>
    <row r="30739" spans="64:64">
      <c r="BL30739" s="69"/>
    </row>
    <row r="30740" spans="64:64">
      <c r="BL30740" s="69"/>
    </row>
    <row r="30741" spans="64:64">
      <c r="BL30741" s="69"/>
    </row>
    <row r="30742" spans="64:64">
      <c r="BL30742" s="69"/>
    </row>
    <row r="30743" spans="64:64">
      <c r="BL30743" s="69"/>
    </row>
    <row r="30744" spans="64:64">
      <c r="BL30744" s="69"/>
    </row>
    <row r="30745" spans="64:64">
      <c r="BL30745" s="69"/>
    </row>
    <row r="30746" spans="64:64">
      <c r="BL30746" s="69"/>
    </row>
    <row r="30747" spans="64:64">
      <c r="BL30747" s="69"/>
    </row>
    <row r="30748" spans="64:64">
      <c r="BL30748" s="69"/>
    </row>
    <row r="30749" spans="64:64">
      <c r="BL30749" s="69"/>
    </row>
    <row r="30750" spans="64:64">
      <c r="BL30750" s="69"/>
    </row>
    <row r="30751" spans="64:64">
      <c r="BL30751" s="69"/>
    </row>
    <row r="30752" spans="64:64">
      <c r="BL30752" s="69"/>
    </row>
    <row r="30753" spans="64:64">
      <c r="BL30753" s="69"/>
    </row>
    <row r="30754" spans="64:64">
      <c r="BL30754" s="69"/>
    </row>
    <row r="30755" spans="64:64">
      <c r="BL30755" s="69"/>
    </row>
    <row r="30756" spans="64:64">
      <c r="BL30756" s="69"/>
    </row>
    <row r="30757" spans="64:64">
      <c r="BL30757" s="69"/>
    </row>
    <row r="30758" spans="64:64">
      <c r="BL30758" s="69"/>
    </row>
    <row r="30759" spans="64:64">
      <c r="BL30759" s="69"/>
    </row>
    <row r="30760" spans="64:64">
      <c r="BL30760" s="69"/>
    </row>
    <row r="30761" spans="64:64">
      <c r="BL30761" s="69"/>
    </row>
    <row r="30762" spans="64:64">
      <c r="BL30762" s="69"/>
    </row>
    <row r="30763" spans="64:64">
      <c r="BL30763" s="69"/>
    </row>
    <row r="30764" spans="64:64">
      <c r="BL30764" s="69"/>
    </row>
    <row r="30765" spans="64:64">
      <c r="BL30765" s="69"/>
    </row>
    <row r="30766" spans="64:64">
      <c r="BL30766" s="69"/>
    </row>
    <row r="30767" spans="64:64">
      <c r="BL30767" s="69"/>
    </row>
    <row r="30768" spans="64:64">
      <c r="BL30768" s="69"/>
    </row>
    <row r="30769" spans="64:64">
      <c r="BL30769" s="69"/>
    </row>
    <row r="30770" spans="64:64">
      <c r="BL30770" s="69"/>
    </row>
    <row r="30771" spans="64:64">
      <c r="BL30771" s="69"/>
    </row>
    <row r="30772" spans="64:64">
      <c r="BL30772" s="69"/>
    </row>
    <row r="30773" spans="64:64">
      <c r="BL30773" s="69"/>
    </row>
    <row r="30774" spans="64:64">
      <c r="BL30774" s="69"/>
    </row>
    <row r="30775" spans="64:64">
      <c r="BL30775" s="69"/>
    </row>
    <row r="30776" spans="64:64">
      <c r="BL30776" s="69"/>
    </row>
    <row r="30777" spans="64:64">
      <c r="BL30777" s="69"/>
    </row>
    <row r="30778" spans="64:64">
      <c r="BL30778" s="69"/>
    </row>
    <row r="30779" spans="64:64">
      <c r="BL30779" s="69"/>
    </row>
    <row r="30780" spans="64:64">
      <c r="BL30780" s="69"/>
    </row>
    <row r="30781" spans="64:64">
      <c r="BL30781" s="69"/>
    </row>
    <row r="30782" spans="64:64">
      <c r="BL30782" s="69"/>
    </row>
    <row r="30783" spans="64:64">
      <c r="BL30783" s="69"/>
    </row>
    <row r="30784" spans="64:64">
      <c r="BL30784" s="69"/>
    </row>
    <row r="30785" spans="64:64">
      <c r="BL30785" s="69"/>
    </row>
    <row r="30786" spans="64:64">
      <c r="BL30786" s="69"/>
    </row>
    <row r="30787" spans="64:64">
      <c r="BL30787" s="69"/>
    </row>
    <row r="30788" spans="64:64">
      <c r="BL30788" s="69"/>
    </row>
    <row r="30789" spans="64:64">
      <c r="BL30789" s="69"/>
    </row>
    <row r="30790" spans="64:64">
      <c r="BL30790" s="69"/>
    </row>
    <row r="30791" spans="64:64">
      <c r="BL30791" s="69"/>
    </row>
    <row r="30792" spans="64:64">
      <c r="BL30792" s="69"/>
    </row>
    <row r="30793" spans="64:64">
      <c r="BL30793" s="69"/>
    </row>
    <row r="30794" spans="64:64">
      <c r="BL30794" s="69"/>
    </row>
    <row r="30795" spans="64:64">
      <c r="BL30795" s="69"/>
    </row>
    <row r="30796" spans="64:64">
      <c r="BL30796" s="69"/>
    </row>
    <row r="30797" spans="64:64">
      <c r="BL30797" s="69"/>
    </row>
    <row r="30798" spans="64:64">
      <c r="BL30798" s="69"/>
    </row>
    <row r="30799" spans="64:64">
      <c r="BL30799" s="69"/>
    </row>
    <row r="30800" spans="64:64">
      <c r="BL30800" s="69"/>
    </row>
    <row r="30801" spans="64:64">
      <c r="BL30801" s="69"/>
    </row>
    <row r="30802" spans="64:64">
      <c r="BL30802" s="69"/>
    </row>
    <row r="30803" spans="64:64">
      <c r="BL30803" s="69"/>
    </row>
    <row r="30804" spans="64:64">
      <c r="BL30804" s="69"/>
    </row>
    <row r="30805" spans="64:64">
      <c r="BL30805" s="69"/>
    </row>
    <row r="30806" spans="64:64">
      <c r="BL30806" s="69"/>
    </row>
    <row r="30807" spans="64:64">
      <c r="BL30807" s="69"/>
    </row>
    <row r="30808" spans="64:64">
      <c r="BL30808" s="69"/>
    </row>
    <row r="30809" spans="64:64">
      <c r="BL30809" s="69"/>
    </row>
    <row r="30810" spans="64:64">
      <c r="BL30810" s="69"/>
    </row>
    <row r="30811" spans="64:64">
      <c r="BL30811" s="69"/>
    </row>
    <row r="30812" spans="64:64">
      <c r="BL30812" s="69"/>
    </row>
    <row r="30813" spans="64:64">
      <c r="BL30813" s="69"/>
    </row>
    <row r="30814" spans="64:64">
      <c r="BL30814" s="69"/>
    </row>
    <row r="30815" spans="64:64">
      <c r="BL30815" s="69"/>
    </row>
    <row r="30816" spans="64:64">
      <c r="BL30816" s="69"/>
    </row>
    <row r="30817" spans="64:64">
      <c r="BL30817" s="69"/>
    </row>
    <row r="30818" spans="64:64">
      <c r="BL30818" s="69"/>
    </row>
    <row r="30819" spans="64:64">
      <c r="BL30819" s="69"/>
    </row>
    <row r="30820" spans="64:64">
      <c r="BL30820" s="69"/>
    </row>
    <row r="30821" spans="64:64">
      <c r="BL30821" s="69"/>
    </row>
    <row r="30822" spans="64:64">
      <c r="BL30822" s="69"/>
    </row>
    <row r="30823" spans="64:64">
      <c r="BL30823" s="69"/>
    </row>
    <row r="30824" spans="64:64">
      <c r="BL30824" s="69"/>
    </row>
    <row r="30825" spans="64:64">
      <c r="BL30825" s="69"/>
    </row>
    <row r="30826" spans="64:64">
      <c r="BL30826" s="69"/>
    </row>
    <row r="30827" spans="64:64">
      <c r="BL30827" s="69"/>
    </row>
    <row r="30828" spans="64:64">
      <c r="BL30828" s="69"/>
    </row>
    <row r="30829" spans="64:64">
      <c r="BL30829" s="69"/>
    </row>
    <row r="30830" spans="64:64">
      <c r="BL30830" s="69"/>
    </row>
    <row r="30831" spans="64:64">
      <c r="BL30831" s="69"/>
    </row>
    <row r="30832" spans="64:64">
      <c r="BL30832" s="69"/>
    </row>
    <row r="30833" spans="64:64">
      <c r="BL30833" s="69"/>
    </row>
    <row r="30834" spans="64:64">
      <c r="BL30834" s="69"/>
    </row>
    <row r="30835" spans="64:64">
      <c r="BL30835" s="69"/>
    </row>
    <row r="30836" spans="64:64">
      <c r="BL30836" s="69"/>
    </row>
    <row r="30837" spans="64:64">
      <c r="BL30837" s="69"/>
    </row>
    <row r="30838" spans="64:64">
      <c r="BL30838" s="69"/>
    </row>
    <row r="30839" spans="64:64">
      <c r="BL30839" s="69"/>
    </row>
    <row r="30840" spans="64:64">
      <c r="BL30840" s="69"/>
    </row>
    <row r="30841" spans="64:64">
      <c r="BL30841" s="69"/>
    </row>
    <row r="30842" spans="64:64">
      <c r="BL30842" s="69"/>
    </row>
    <row r="30843" spans="64:64">
      <c r="BL30843" s="69"/>
    </row>
    <row r="30844" spans="64:64">
      <c r="BL30844" s="69"/>
    </row>
    <row r="30845" spans="64:64">
      <c r="BL30845" s="69"/>
    </row>
    <row r="30846" spans="64:64">
      <c r="BL30846" s="69"/>
    </row>
    <row r="30847" spans="64:64">
      <c r="BL30847" s="69"/>
    </row>
    <row r="30848" spans="64:64">
      <c r="BL30848" s="69"/>
    </row>
    <row r="30849" spans="64:64">
      <c r="BL30849" s="69"/>
    </row>
    <row r="30850" spans="64:64">
      <c r="BL30850" s="69"/>
    </row>
    <row r="30851" spans="64:64">
      <c r="BL30851" s="69"/>
    </row>
    <row r="30852" spans="64:64">
      <c r="BL30852" s="69"/>
    </row>
    <row r="30853" spans="64:64">
      <c r="BL30853" s="69"/>
    </row>
    <row r="30854" spans="64:64">
      <c r="BL30854" s="69"/>
    </row>
    <row r="30855" spans="64:64">
      <c r="BL30855" s="69"/>
    </row>
    <row r="30856" spans="64:64">
      <c r="BL30856" s="69"/>
    </row>
    <row r="30857" spans="64:64">
      <c r="BL30857" s="69"/>
    </row>
    <row r="30858" spans="64:64">
      <c r="BL30858" s="69"/>
    </row>
    <row r="30859" spans="64:64">
      <c r="BL30859" s="69"/>
    </row>
    <row r="30860" spans="64:64">
      <c r="BL30860" s="69"/>
    </row>
    <row r="30861" spans="64:64">
      <c r="BL30861" s="69"/>
    </row>
    <row r="30862" spans="64:64">
      <c r="BL30862" s="69"/>
    </row>
    <row r="30863" spans="64:64">
      <c r="BL30863" s="69"/>
    </row>
    <row r="30864" spans="64:64">
      <c r="BL30864" s="69"/>
    </row>
    <row r="30865" spans="64:64">
      <c r="BL30865" s="69"/>
    </row>
    <row r="30866" spans="64:64">
      <c r="BL30866" s="69"/>
    </row>
    <row r="30867" spans="64:64">
      <c r="BL30867" s="69"/>
    </row>
    <row r="30868" spans="64:64">
      <c r="BL30868" s="69"/>
    </row>
    <row r="30869" spans="64:64">
      <c r="BL30869" s="69"/>
    </row>
    <row r="30870" spans="64:64">
      <c r="BL30870" s="69"/>
    </row>
    <row r="30871" spans="64:64">
      <c r="BL30871" s="69"/>
    </row>
    <row r="30872" spans="64:64">
      <c r="BL30872" s="69"/>
    </row>
    <row r="30873" spans="64:64">
      <c r="BL30873" s="69"/>
    </row>
    <row r="30874" spans="64:64">
      <c r="BL30874" s="69"/>
    </row>
    <row r="30875" spans="64:64">
      <c r="BL30875" s="69"/>
    </row>
    <row r="30876" spans="64:64">
      <c r="BL30876" s="69"/>
    </row>
    <row r="30877" spans="64:64">
      <c r="BL30877" s="69"/>
    </row>
    <row r="30878" spans="64:64">
      <c r="BL30878" s="69"/>
    </row>
    <row r="30879" spans="64:64">
      <c r="BL30879" s="69"/>
    </row>
    <row r="30880" spans="64:64">
      <c r="BL30880" s="69"/>
    </row>
    <row r="30881" spans="64:64">
      <c r="BL30881" s="69"/>
    </row>
    <row r="30882" spans="64:64">
      <c r="BL30882" s="69"/>
    </row>
    <row r="30883" spans="64:64">
      <c r="BL30883" s="69"/>
    </row>
    <row r="30884" spans="64:64">
      <c r="BL30884" s="69"/>
    </row>
    <row r="30885" spans="64:64">
      <c r="BL30885" s="69"/>
    </row>
    <row r="30886" spans="64:64">
      <c r="BL30886" s="69"/>
    </row>
    <row r="30887" spans="64:64">
      <c r="BL30887" s="69"/>
    </row>
    <row r="30888" spans="64:64">
      <c r="BL30888" s="69"/>
    </row>
    <row r="30889" spans="64:64">
      <c r="BL30889" s="69"/>
    </row>
    <row r="30890" spans="64:64">
      <c r="BL30890" s="69"/>
    </row>
    <row r="30891" spans="64:64">
      <c r="BL30891" s="69"/>
    </row>
    <row r="30892" spans="64:64">
      <c r="BL30892" s="69"/>
    </row>
    <row r="30893" spans="64:64">
      <c r="BL30893" s="69"/>
    </row>
    <row r="30894" spans="64:64">
      <c r="BL30894" s="69"/>
    </row>
    <row r="30895" spans="64:64">
      <c r="BL30895" s="69"/>
    </row>
    <row r="30896" spans="64:64">
      <c r="BL30896" s="69"/>
    </row>
    <row r="30897" spans="64:64">
      <c r="BL30897" s="69"/>
    </row>
    <row r="30898" spans="64:64">
      <c r="BL30898" s="69"/>
    </row>
    <row r="30899" spans="64:64">
      <c r="BL30899" s="69"/>
    </row>
    <row r="30900" spans="64:64">
      <c r="BL30900" s="69"/>
    </row>
    <row r="30901" spans="64:64">
      <c r="BL30901" s="69"/>
    </row>
    <row r="30902" spans="64:64">
      <c r="BL30902" s="69"/>
    </row>
    <row r="30903" spans="64:64">
      <c r="BL30903" s="69"/>
    </row>
    <row r="30904" spans="64:64">
      <c r="BL30904" s="69"/>
    </row>
    <row r="30905" spans="64:64">
      <c r="BL30905" s="69"/>
    </row>
    <row r="30906" spans="64:64">
      <c r="BL30906" s="69"/>
    </row>
    <row r="30907" spans="64:64">
      <c r="BL30907" s="69"/>
    </row>
    <row r="30908" spans="64:64">
      <c r="BL30908" s="69"/>
    </row>
    <row r="30909" spans="64:64">
      <c r="BL30909" s="69"/>
    </row>
    <row r="30910" spans="64:64">
      <c r="BL30910" s="69"/>
    </row>
    <row r="30911" spans="64:64">
      <c r="BL30911" s="69"/>
    </row>
    <row r="30912" spans="64:64">
      <c r="BL30912" s="69"/>
    </row>
    <row r="30913" spans="64:64">
      <c r="BL30913" s="69"/>
    </row>
    <row r="30914" spans="64:64">
      <c r="BL30914" s="69"/>
    </row>
    <row r="30915" spans="64:64">
      <c r="BL30915" s="69"/>
    </row>
    <row r="30916" spans="64:64">
      <c r="BL30916" s="69"/>
    </row>
    <row r="30917" spans="64:64">
      <c r="BL30917" s="69"/>
    </row>
    <row r="30918" spans="64:64">
      <c r="BL30918" s="69"/>
    </row>
    <row r="30919" spans="64:64">
      <c r="BL30919" s="69"/>
    </row>
    <row r="30920" spans="64:64">
      <c r="BL30920" s="69"/>
    </row>
    <row r="30921" spans="64:64">
      <c r="BL30921" s="69"/>
    </row>
    <row r="30922" spans="64:64">
      <c r="BL30922" s="69"/>
    </row>
    <row r="30923" spans="64:64">
      <c r="BL30923" s="69"/>
    </row>
    <row r="30924" spans="64:64">
      <c r="BL30924" s="69"/>
    </row>
    <row r="30925" spans="64:64">
      <c r="BL30925" s="69"/>
    </row>
    <row r="30926" spans="64:64">
      <c r="BL30926" s="69"/>
    </row>
    <row r="30927" spans="64:64">
      <c r="BL30927" s="69"/>
    </row>
    <row r="30928" spans="64:64">
      <c r="BL30928" s="69"/>
    </row>
    <row r="30929" spans="64:64">
      <c r="BL30929" s="69"/>
    </row>
    <row r="30930" spans="64:64">
      <c r="BL30930" s="69"/>
    </row>
    <row r="30931" spans="64:64">
      <c r="BL30931" s="69"/>
    </row>
    <row r="30932" spans="64:64">
      <c r="BL30932" s="69"/>
    </row>
    <row r="30933" spans="64:64">
      <c r="BL30933" s="69"/>
    </row>
    <row r="30934" spans="64:64">
      <c r="BL30934" s="69"/>
    </row>
    <row r="30935" spans="64:64">
      <c r="BL30935" s="69"/>
    </row>
    <row r="30936" spans="64:64">
      <c r="BL30936" s="69"/>
    </row>
    <row r="30937" spans="64:64">
      <c r="BL30937" s="69"/>
    </row>
    <row r="30938" spans="64:64">
      <c r="BL30938" s="69"/>
    </row>
    <row r="30939" spans="64:64">
      <c r="BL30939" s="69"/>
    </row>
    <row r="30940" spans="64:64">
      <c r="BL30940" s="69"/>
    </row>
    <row r="30941" spans="64:64">
      <c r="BL30941" s="69"/>
    </row>
    <row r="30942" spans="64:64">
      <c r="BL30942" s="69"/>
    </row>
    <row r="30943" spans="64:64">
      <c r="BL30943" s="69"/>
    </row>
    <row r="30944" spans="64:64">
      <c r="BL30944" s="69"/>
    </row>
    <row r="30945" spans="64:64">
      <c r="BL30945" s="69"/>
    </row>
    <row r="30946" spans="64:64">
      <c r="BL30946" s="69"/>
    </row>
    <row r="30947" spans="64:64">
      <c r="BL30947" s="69"/>
    </row>
    <row r="30948" spans="64:64">
      <c r="BL30948" s="69"/>
    </row>
    <row r="30949" spans="64:64">
      <c r="BL30949" s="69"/>
    </row>
    <row r="30950" spans="64:64">
      <c r="BL30950" s="69"/>
    </row>
    <row r="30951" spans="64:64">
      <c r="BL30951" s="69"/>
    </row>
    <row r="30952" spans="64:64">
      <c r="BL30952" s="69"/>
    </row>
    <row r="30953" spans="64:64">
      <c r="BL30953" s="69"/>
    </row>
    <row r="30954" spans="64:64">
      <c r="BL30954" s="69"/>
    </row>
    <row r="30955" spans="64:64">
      <c r="BL30955" s="69"/>
    </row>
    <row r="30956" spans="64:64">
      <c r="BL30956" s="69"/>
    </row>
    <row r="30957" spans="64:64">
      <c r="BL30957" s="69"/>
    </row>
    <row r="30958" spans="64:64">
      <c r="BL30958" s="69"/>
    </row>
    <row r="30959" spans="64:64">
      <c r="BL30959" s="69"/>
    </row>
    <row r="30960" spans="64:64">
      <c r="BL30960" s="69"/>
    </row>
    <row r="30961" spans="64:64">
      <c r="BL30961" s="69"/>
    </row>
    <row r="30962" spans="64:64">
      <c r="BL30962" s="69"/>
    </row>
    <row r="30963" spans="64:64">
      <c r="BL30963" s="69"/>
    </row>
    <row r="30964" spans="64:64">
      <c r="BL30964" s="69"/>
    </row>
    <row r="30965" spans="64:64">
      <c r="BL30965" s="69"/>
    </row>
    <row r="30966" spans="64:64">
      <c r="BL30966" s="69"/>
    </row>
    <row r="30967" spans="64:64">
      <c r="BL30967" s="69"/>
    </row>
    <row r="30968" spans="64:64">
      <c r="BL30968" s="69"/>
    </row>
    <row r="30969" spans="64:64">
      <c r="BL30969" s="69"/>
    </row>
    <row r="30970" spans="64:64">
      <c r="BL30970" s="69"/>
    </row>
    <row r="30971" spans="64:64">
      <c r="BL30971" s="69"/>
    </row>
    <row r="30972" spans="64:64">
      <c r="BL30972" s="69"/>
    </row>
    <row r="30973" spans="64:64">
      <c r="BL30973" s="69"/>
    </row>
    <row r="30974" spans="64:64">
      <c r="BL30974" s="69"/>
    </row>
    <row r="30975" spans="64:64">
      <c r="BL30975" s="69"/>
    </row>
    <row r="30976" spans="64:64">
      <c r="BL30976" s="69"/>
    </row>
    <row r="30977" spans="64:64">
      <c r="BL30977" s="69"/>
    </row>
    <row r="30978" spans="64:64">
      <c r="BL30978" s="69"/>
    </row>
    <row r="30979" spans="64:64">
      <c r="BL30979" s="69"/>
    </row>
    <row r="30980" spans="64:64">
      <c r="BL30980" s="69"/>
    </row>
    <row r="30981" spans="64:64">
      <c r="BL30981" s="69"/>
    </row>
    <row r="30982" spans="64:64">
      <c r="BL30982" s="69"/>
    </row>
    <row r="30983" spans="64:64">
      <c r="BL30983" s="69"/>
    </row>
    <row r="30984" spans="64:64">
      <c r="BL30984" s="69"/>
    </row>
    <row r="30985" spans="64:64">
      <c r="BL30985" s="69"/>
    </row>
    <row r="30986" spans="64:64">
      <c r="BL30986" s="69"/>
    </row>
    <row r="30987" spans="64:64">
      <c r="BL30987" s="69"/>
    </row>
    <row r="30988" spans="64:64">
      <c r="BL30988" s="69"/>
    </row>
    <row r="30989" spans="64:64">
      <c r="BL30989" s="69"/>
    </row>
    <row r="30990" spans="64:64">
      <c r="BL30990" s="69"/>
    </row>
    <row r="30991" spans="64:64">
      <c r="BL30991" s="69"/>
    </row>
    <row r="30992" spans="64:64">
      <c r="BL30992" s="69"/>
    </row>
    <row r="30993" spans="64:64">
      <c r="BL30993" s="69"/>
    </row>
    <row r="30994" spans="64:64">
      <c r="BL30994" s="69"/>
    </row>
    <row r="30995" spans="64:64">
      <c r="BL30995" s="69"/>
    </row>
    <row r="30996" spans="64:64">
      <c r="BL30996" s="69"/>
    </row>
    <row r="30997" spans="64:64">
      <c r="BL30997" s="69"/>
    </row>
    <row r="30998" spans="64:64">
      <c r="BL30998" s="69"/>
    </row>
    <row r="30999" spans="64:64">
      <c r="BL30999" s="69"/>
    </row>
    <row r="31000" spans="64:64">
      <c r="BL31000" s="69"/>
    </row>
    <row r="31001" spans="64:64">
      <c r="BL31001" s="69"/>
    </row>
    <row r="31002" spans="64:64">
      <c r="BL31002" s="69"/>
    </row>
    <row r="31003" spans="64:64">
      <c r="BL31003" s="69"/>
    </row>
    <row r="31004" spans="64:64">
      <c r="BL31004" s="69"/>
    </row>
    <row r="31005" spans="64:64">
      <c r="BL31005" s="69"/>
    </row>
    <row r="31006" spans="64:64">
      <c r="BL31006" s="69"/>
    </row>
    <row r="31007" spans="64:64">
      <c r="BL31007" s="69"/>
    </row>
    <row r="31008" spans="64:64">
      <c r="BL31008" s="69"/>
    </row>
    <row r="31009" spans="64:64">
      <c r="BL31009" s="69"/>
    </row>
    <row r="31010" spans="64:64">
      <c r="BL31010" s="69"/>
    </row>
    <row r="31011" spans="64:64">
      <c r="BL31011" s="69"/>
    </row>
    <row r="31012" spans="64:64">
      <c r="BL31012" s="69"/>
    </row>
    <row r="31013" spans="64:64">
      <c r="BL31013" s="69"/>
    </row>
    <row r="31014" spans="64:64">
      <c r="BL31014" s="69"/>
    </row>
    <row r="31015" spans="64:64">
      <c r="BL31015" s="69"/>
    </row>
    <row r="31016" spans="64:64">
      <c r="BL31016" s="69"/>
    </row>
    <row r="31017" spans="64:64">
      <c r="BL31017" s="69"/>
    </row>
    <row r="31018" spans="64:64">
      <c r="BL31018" s="69"/>
    </row>
    <row r="31019" spans="64:64">
      <c r="BL31019" s="69"/>
    </row>
    <row r="31020" spans="64:64">
      <c r="BL31020" s="69"/>
    </row>
    <row r="31021" spans="64:64">
      <c r="BL31021" s="69"/>
    </row>
    <row r="31022" spans="64:64">
      <c r="BL31022" s="69"/>
    </row>
    <row r="31023" spans="64:64">
      <c r="BL31023" s="69"/>
    </row>
    <row r="31024" spans="64:64">
      <c r="BL31024" s="69"/>
    </row>
    <row r="31025" spans="64:64">
      <c r="BL31025" s="69"/>
    </row>
    <row r="31026" spans="64:64">
      <c r="BL31026" s="69"/>
    </row>
    <row r="31027" spans="64:64">
      <c r="BL31027" s="69"/>
    </row>
    <row r="31028" spans="64:64">
      <c r="BL31028" s="69"/>
    </row>
    <row r="31029" spans="64:64">
      <c r="BL31029" s="69"/>
    </row>
    <row r="31030" spans="64:64">
      <c r="BL31030" s="69"/>
    </row>
    <row r="31031" spans="64:64">
      <c r="BL31031" s="69"/>
    </row>
    <row r="31032" spans="64:64">
      <c r="BL31032" s="69"/>
    </row>
    <row r="31033" spans="64:64">
      <c r="BL31033" s="69"/>
    </row>
    <row r="31034" spans="64:64">
      <c r="BL31034" s="69"/>
    </row>
    <row r="31035" spans="64:64">
      <c r="BL31035" s="69"/>
    </row>
    <row r="31036" spans="64:64">
      <c r="BL31036" s="69"/>
    </row>
    <row r="31037" spans="64:64">
      <c r="BL31037" s="69"/>
    </row>
    <row r="31038" spans="64:64">
      <c r="BL31038" s="69"/>
    </row>
    <row r="31039" spans="64:64">
      <c r="BL31039" s="69"/>
    </row>
    <row r="31040" spans="64:64">
      <c r="BL31040" s="69"/>
    </row>
    <row r="31041" spans="64:64">
      <c r="BL31041" s="69"/>
    </row>
    <row r="31042" spans="64:64">
      <c r="BL31042" s="69"/>
    </row>
    <row r="31043" spans="64:64">
      <c r="BL31043" s="69"/>
    </row>
    <row r="31044" spans="64:64">
      <c r="BL31044" s="69"/>
    </row>
    <row r="31045" spans="64:64">
      <c r="BL31045" s="69"/>
    </row>
    <row r="31046" spans="64:64">
      <c r="BL31046" s="69"/>
    </row>
    <row r="31047" spans="64:64">
      <c r="BL31047" s="69"/>
    </row>
    <row r="31048" spans="64:64">
      <c r="BL31048" s="69"/>
    </row>
    <row r="31049" spans="64:64">
      <c r="BL31049" s="69"/>
    </row>
    <row r="31050" spans="64:64">
      <c r="BL31050" s="69"/>
    </row>
    <row r="31051" spans="64:64">
      <c r="BL31051" s="69"/>
    </row>
    <row r="31052" spans="64:64">
      <c r="BL31052" s="69"/>
    </row>
    <row r="31053" spans="64:64">
      <c r="BL31053" s="69"/>
    </row>
    <row r="31054" spans="64:64">
      <c r="BL31054" s="69"/>
    </row>
    <row r="31055" spans="64:64">
      <c r="BL31055" s="69"/>
    </row>
    <row r="31056" spans="64:64">
      <c r="BL31056" s="69"/>
    </row>
    <row r="31057" spans="64:64">
      <c r="BL31057" s="69"/>
    </row>
    <row r="31058" spans="64:64">
      <c r="BL31058" s="69"/>
    </row>
    <row r="31059" spans="64:64">
      <c r="BL31059" s="69"/>
    </row>
    <row r="31060" spans="64:64">
      <c r="BL31060" s="69"/>
    </row>
    <row r="31061" spans="64:64">
      <c r="BL31061" s="69"/>
    </row>
    <row r="31062" spans="64:64">
      <c r="BL31062" s="69"/>
    </row>
    <row r="31063" spans="64:64">
      <c r="BL31063" s="69"/>
    </row>
    <row r="31064" spans="64:64">
      <c r="BL31064" s="69"/>
    </row>
    <row r="31065" spans="64:64">
      <c r="BL31065" s="69"/>
    </row>
    <row r="31066" spans="64:64">
      <c r="BL31066" s="69"/>
    </row>
    <row r="31067" spans="64:64">
      <c r="BL31067" s="69"/>
    </row>
    <row r="31068" spans="64:64">
      <c r="BL31068" s="69"/>
    </row>
    <row r="31069" spans="64:64">
      <c r="BL31069" s="69"/>
    </row>
    <row r="31070" spans="64:64">
      <c r="BL31070" s="69"/>
    </row>
    <row r="31071" spans="64:64">
      <c r="BL31071" s="69"/>
    </row>
    <row r="31072" spans="64:64">
      <c r="BL31072" s="69"/>
    </row>
    <row r="31073" spans="64:64">
      <c r="BL31073" s="69"/>
    </row>
    <row r="31074" spans="64:64">
      <c r="BL31074" s="69"/>
    </row>
    <row r="31075" spans="64:64">
      <c r="BL31075" s="69"/>
    </row>
    <row r="31076" spans="64:64">
      <c r="BL31076" s="69"/>
    </row>
    <row r="31077" spans="64:64">
      <c r="BL31077" s="69"/>
    </row>
    <row r="31078" spans="64:64">
      <c r="BL31078" s="69"/>
    </row>
    <row r="31079" spans="64:64">
      <c r="BL31079" s="69"/>
    </row>
    <row r="31080" spans="64:64">
      <c r="BL31080" s="69"/>
    </row>
    <row r="31081" spans="64:64">
      <c r="BL31081" s="69"/>
    </row>
    <row r="31082" spans="64:64">
      <c r="BL31082" s="69"/>
    </row>
    <row r="31083" spans="64:64">
      <c r="BL31083" s="69"/>
    </row>
    <row r="31084" spans="64:64">
      <c r="BL31084" s="69"/>
    </row>
    <row r="31085" spans="64:64">
      <c r="BL31085" s="69"/>
    </row>
    <row r="31086" spans="64:64">
      <c r="BL31086" s="69"/>
    </row>
    <row r="31087" spans="64:64">
      <c r="BL31087" s="69"/>
    </row>
    <row r="31088" spans="64:64">
      <c r="BL31088" s="69"/>
    </row>
    <row r="31089" spans="64:64">
      <c r="BL31089" s="69"/>
    </row>
    <row r="31090" spans="64:64">
      <c r="BL31090" s="69"/>
    </row>
    <row r="31091" spans="64:64">
      <c r="BL31091" s="69"/>
    </row>
    <row r="31092" spans="64:64">
      <c r="BL31092" s="69"/>
    </row>
    <row r="31093" spans="64:64">
      <c r="BL31093" s="69"/>
    </row>
    <row r="31094" spans="64:64">
      <c r="BL31094" s="69"/>
    </row>
    <row r="31095" spans="64:64">
      <c r="BL31095" s="69"/>
    </row>
    <row r="31096" spans="64:64">
      <c r="BL31096" s="69"/>
    </row>
    <row r="31097" spans="64:64">
      <c r="BL31097" s="69"/>
    </row>
    <row r="31098" spans="64:64">
      <c r="BL31098" s="69"/>
    </row>
    <row r="31099" spans="64:64">
      <c r="BL31099" s="69"/>
    </row>
    <row r="31100" spans="64:64">
      <c r="BL31100" s="69"/>
    </row>
    <row r="31101" spans="64:64">
      <c r="BL31101" s="69"/>
    </row>
    <row r="31102" spans="64:64">
      <c r="BL31102" s="69"/>
    </row>
    <row r="31103" spans="64:64">
      <c r="BL31103" s="69"/>
    </row>
    <row r="31104" spans="64:64">
      <c r="BL31104" s="69"/>
    </row>
    <row r="31105" spans="64:64">
      <c r="BL31105" s="69"/>
    </row>
    <row r="31106" spans="64:64">
      <c r="BL31106" s="69"/>
    </row>
    <row r="31107" spans="64:64">
      <c r="BL31107" s="69"/>
    </row>
    <row r="31108" spans="64:64">
      <c r="BL31108" s="69"/>
    </row>
    <row r="31109" spans="64:64">
      <c r="BL31109" s="69"/>
    </row>
    <row r="31110" spans="64:64">
      <c r="BL31110" s="69"/>
    </row>
    <row r="31111" spans="64:64">
      <c r="BL31111" s="69"/>
    </row>
    <row r="31112" spans="64:64">
      <c r="BL31112" s="69"/>
    </row>
    <row r="31113" spans="64:64">
      <c r="BL31113" s="69"/>
    </row>
    <row r="31114" spans="64:64">
      <c r="BL31114" s="69"/>
    </row>
    <row r="31115" spans="64:64">
      <c r="BL31115" s="69"/>
    </row>
    <row r="31116" spans="64:64">
      <c r="BL31116" s="69"/>
    </row>
    <row r="31117" spans="64:64">
      <c r="BL31117" s="69"/>
    </row>
    <row r="31118" spans="64:64">
      <c r="BL31118" s="69"/>
    </row>
    <row r="31119" spans="64:64">
      <c r="BL31119" s="69"/>
    </row>
    <row r="31120" spans="64:64">
      <c r="BL31120" s="69"/>
    </row>
    <row r="31121" spans="64:64">
      <c r="BL31121" s="69"/>
    </row>
    <row r="31122" spans="64:64">
      <c r="BL31122" s="69"/>
    </row>
    <row r="31123" spans="64:64">
      <c r="BL31123" s="69"/>
    </row>
    <row r="31124" spans="64:64">
      <c r="BL31124" s="69"/>
    </row>
    <row r="31125" spans="64:64">
      <c r="BL31125" s="69"/>
    </row>
    <row r="31126" spans="64:64">
      <c r="BL31126" s="69"/>
    </row>
    <row r="31127" spans="64:64">
      <c r="BL31127" s="69"/>
    </row>
    <row r="31128" spans="64:64">
      <c r="BL31128" s="69"/>
    </row>
    <row r="31129" spans="64:64">
      <c r="BL31129" s="69"/>
    </row>
    <row r="31130" spans="64:64">
      <c r="BL31130" s="69"/>
    </row>
    <row r="31131" spans="64:64">
      <c r="BL31131" s="69"/>
    </row>
    <row r="31132" spans="64:64">
      <c r="BL31132" s="69"/>
    </row>
    <row r="31133" spans="64:64">
      <c r="BL31133" s="69"/>
    </row>
    <row r="31134" spans="64:64">
      <c r="BL31134" s="69"/>
    </row>
    <row r="31135" spans="64:64">
      <c r="BL31135" s="69"/>
    </row>
    <row r="31136" spans="64:64">
      <c r="BL31136" s="69"/>
    </row>
    <row r="31137" spans="64:64">
      <c r="BL31137" s="69"/>
    </row>
    <row r="31138" spans="64:64">
      <c r="BL31138" s="69"/>
    </row>
    <row r="31139" spans="64:64">
      <c r="BL31139" s="69"/>
    </row>
    <row r="31140" spans="64:64">
      <c r="BL31140" s="69"/>
    </row>
    <row r="31141" spans="64:64">
      <c r="BL31141" s="69"/>
    </row>
    <row r="31142" spans="64:64">
      <c r="BL31142" s="69"/>
    </row>
    <row r="31143" spans="64:64">
      <c r="BL31143" s="69"/>
    </row>
    <row r="31144" spans="64:64">
      <c r="BL31144" s="69"/>
    </row>
    <row r="31145" spans="64:64">
      <c r="BL31145" s="69"/>
    </row>
    <row r="31146" spans="64:64">
      <c r="BL31146" s="69"/>
    </row>
    <row r="31147" spans="64:64">
      <c r="BL31147" s="69"/>
    </row>
    <row r="31148" spans="64:64">
      <c r="BL31148" s="69"/>
    </row>
    <row r="31149" spans="64:64">
      <c r="BL31149" s="69"/>
    </row>
    <row r="31150" spans="64:64">
      <c r="BL31150" s="69"/>
    </row>
    <row r="31151" spans="64:64">
      <c r="BL31151" s="69"/>
    </row>
    <row r="31152" spans="64:64">
      <c r="BL31152" s="69"/>
    </row>
    <row r="31153" spans="64:64">
      <c r="BL31153" s="69"/>
    </row>
    <row r="31154" spans="64:64">
      <c r="BL31154" s="69"/>
    </row>
    <row r="31155" spans="64:64">
      <c r="BL31155" s="69"/>
    </row>
    <row r="31156" spans="64:64">
      <c r="BL31156" s="69"/>
    </row>
    <row r="31157" spans="64:64">
      <c r="BL31157" s="69"/>
    </row>
    <row r="31158" spans="64:64">
      <c r="BL31158" s="69"/>
    </row>
    <row r="31159" spans="64:64">
      <c r="BL31159" s="69"/>
    </row>
    <row r="31160" spans="64:64">
      <c r="BL31160" s="69"/>
    </row>
    <row r="31161" spans="64:64">
      <c r="BL31161" s="69"/>
    </row>
    <row r="31162" spans="64:64">
      <c r="BL31162" s="69"/>
    </row>
    <row r="31163" spans="64:64">
      <c r="BL31163" s="69"/>
    </row>
    <row r="31164" spans="64:64">
      <c r="BL31164" s="69"/>
    </row>
    <row r="31165" spans="64:64">
      <c r="BL31165" s="69"/>
    </row>
    <row r="31166" spans="64:64">
      <c r="BL31166" s="69"/>
    </row>
    <row r="31167" spans="64:64">
      <c r="BL31167" s="69"/>
    </row>
    <row r="31168" spans="64:64">
      <c r="BL31168" s="69"/>
    </row>
    <row r="31169" spans="64:64">
      <c r="BL31169" s="69"/>
    </row>
    <row r="31170" spans="64:64">
      <c r="BL31170" s="69"/>
    </row>
    <row r="31171" spans="64:64">
      <c r="BL31171" s="69"/>
    </row>
    <row r="31172" spans="64:64">
      <c r="BL31172" s="69"/>
    </row>
    <row r="31173" spans="64:64">
      <c r="BL31173" s="69"/>
    </row>
    <row r="31174" spans="64:64">
      <c r="BL31174" s="69"/>
    </row>
    <row r="31175" spans="64:64">
      <c r="BL31175" s="69"/>
    </row>
    <row r="31176" spans="64:64">
      <c r="BL31176" s="69"/>
    </row>
    <row r="31177" spans="64:64">
      <c r="BL31177" s="69"/>
    </row>
    <row r="31178" spans="64:64">
      <c r="BL31178" s="69"/>
    </row>
    <row r="31179" spans="64:64">
      <c r="BL31179" s="69"/>
    </row>
    <row r="31180" spans="64:64">
      <c r="BL31180" s="69"/>
    </row>
    <row r="31181" spans="64:64">
      <c r="BL31181" s="69"/>
    </row>
    <row r="31182" spans="64:64">
      <c r="BL31182" s="69"/>
    </row>
    <row r="31183" spans="64:64">
      <c r="BL31183" s="69"/>
    </row>
    <row r="31184" spans="64:64">
      <c r="BL31184" s="69"/>
    </row>
    <row r="31185" spans="64:64">
      <c r="BL31185" s="69"/>
    </row>
    <row r="31186" spans="64:64">
      <c r="BL31186" s="69"/>
    </row>
    <row r="31187" spans="64:64">
      <c r="BL31187" s="69"/>
    </row>
    <row r="31188" spans="64:64">
      <c r="BL31188" s="69"/>
    </row>
    <row r="31189" spans="64:64">
      <c r="BL31189" s="69"/>
    </row>
    <row r="31190" spans="64:64">
      <c r="BL31190" s="69"/>
    </row>
    <row r="31191" spans="64:64">
      <c r="BL31191" s="69"/>
    </row>
    <row r="31192" spans="64:64">
      <c r="BL31192" s="69"/>
    </row>
    <row r="31193" spans="64:64">
      <c r="BL31193" s="69"/>
    </row>
    <row r="31194" spans="64:64">
      <c r="BL31194" s="69"/>
    </row>
    <row r="31195" spans="64:64">
      <c r="BL31195" s="69"/>
    </row>
    <row r="31196" spans="64:64">
      <c r="BL31196" s="69"/>
    </row>
    <row r="31197" spans="64:64">
      <c r="BL31197" s="69"/>
    </row>
    <row r="31198" spans="64:64">
      <c r="BL31198" s="69"/>
    </row>
    <row r="31199" spans="64:64">
      <c r="BL31199" s="69"/>
    </row>
    <row r="31200" spans="64:64">
      <c r="BL31200" s="69"/>
    </row>
    <row r="31201" spans="64:64">
      <c r="BL31201" s="69"/>
    </row>
    <row r="31202" spans="64:64">
      <c r="BL31202" s="69"/>
    </row>
    <row r="31203" spans="64:64">
      <c r="BL31203" s="69"/>
    </row>
    <row r="31204" spans="64:64">
      <c r="BL31204" s="69"/>
    </row>
    <row r="31205" spans="64:64">
      <c r="BL31205" s="69"/>
    </row>
    <row r="31206" spans="64:64">
      <c r="BL31206" s="69"/>
    </row>
    <row r="31207" spans="64:64">
      <c r="BL31207" s="69"/>
    </row>
    <row r="31208" spans="64:64">
      <c r="BL31208" s="69"/>
    </row>
    <row r="31209" spans="64:64">
      <c r="BL31209" s="69"/>
    </row>
    <row r="31210" spans="64:64">
      <c r="BL31210" s="69"/>
    </row>
    <row r="31211" spans="64:64">
      <c r="BL31211" s="69"/>
    </row>
    <row r="31212" spans="64:64">
      <c r="BL31212" s="69"/>
    </row>
    <row r="31213" spans="64:64">
      <c r="BL31213" s="69"/>
    </row>
    <row r="31214" spans="64:64">
      <c r="BL31214" s="69"/>
    </row>
    <row r="31215" spans="64:64">
      <c r="BL31215" s="69"/>
    </row>
    <row r="31216" spans="64:64">
      <c r="BL31216" s="69"/>
    </row>
    <row r="31217" spans="64:64">
      <c r="BL31217" s="69"/>
    </row>
    <row r="31218" spans="64:64">
      <c r="BL31218" s="69"/>
    </row>
    <row r="31219" spans="64:64">
      <c r="BL31219" s="69"/>
    </row>
    <row r="31220" spans="64:64">
      <c r="BL31220" s="69"/>
    </row>
    <row r="31221" spans="64:64">
      <c r="BL31221" s="69"/>
    </row>
    <row r="31222" spans="64:64">
      <c r="BL31222" s="69"/>
    </row>
    <row r="31223" spans="64:64">
      <c r="BL31223" s="69"/>
    </row>
    <row r="31224" spans="64:64">
      <c r="BL31224" s="69"/>
    </row>
    <row r="31225" spans="64:64">
      <c r="BL31225" s="69"/>
    </row>
    <row r="31226" spans="64:64">
      <c r="BL31226" s="69"/>
    </row>
    <row r="31227" spans="64:64">
      <c r="BL31227" s="69"/>
    </row>
    <row r="31228" spans="64:64">
      <c r="BL31228" s="69"/>
    </row>
    <row r="31229" spans="64:64">
      <c r="BL31229" s="69"/>
    </row>
    <row r="31230" spans="64:64">
      <c r="BL31230" s="69"/>
    </row>
    <row r="31231" spans="64:64">
      <c r="BL31231" s="69"/>
    </row>
    <row r="31232" spans="64:64">
      <c r="BL31232" s="69"/>
    </row>
    <row r="31233" spans="64:64">
      <c r="BL31233" s="69"/>
    </row>
    <row r="31234" spans="64:64">
      <c r="BL31234" s="69"/>
    </row>
    <row r="31235" spans="64:64">
      <c r="BL31235" s="69"/>
    </row>
    <row r="31236" spans="64:64">
      <c r="BL31236" s="69"/>
    </row>
    <row r="31237" spans="64:64">
      <c r="BL31237" s="69"/>
    </row>
    <row r="31238" spans="64:64">
      <c r="BL31238" s="69"/>
    </row>
    <row r="31239" spans="64:64">
      <c r="BL31239" s="69"/>
    </row>
    <row r="31240" spans="64:64">
      <c r="BL31240" s="69"/>
    </row>
    <row r="31241" spans="64:64">
      <c r="BL31241" s="69"/>
    </row>
    <row r="31242" spans="64:64">
      <c r="BL31242" s="69"/>
    </row>
    <row r="31243" spans="64:64">
      <c r="BL31243" s="69"/>
    </row>
    <row r="31244" spans="64:64">
      <c r="BL31244" s="69"/>
    </row>
    <row r="31245" spans="64:64">
      <c r="BL31245" s="69"/>
    </row>
    <row r="31246" spans="64:64">
      <c r="BL31246" s="69"/>
    </row>
    <row r="31247" spans="64:64">
      <c r="BL31247" s="69"/>
    </row>
    <row r="31248" spans="64:64">
      <c r="BL31248" s="69"/>
    </row>
    <row r="31249" spans="64:64">
      <c r="BL31249" s="69"/>
    </row>
    <row r="31250" spans="64:64">
      <c r="BL31250" s="69"/>
    </row>
    <row r="31251" spans="64:64">
      <c r="BL31251" s="69"/>
    </row>
    <row r="31252" spans="64:64">
      <c r="BL31252" s="69"/>
    </row>
    <row r="31253" spans="64:64">
      <c r="BL31253" s="69"/>
    </row>
    <row r="31254" spans="64:64">
      <c r="BL31254" s="69"/>
    </row>
    <row r="31255" spans="64:64">
      <c r="BL31255" s="69"/>
    </row>
    <row r="31256" spans="64:64">
      <c r="BL31256" s="69"/>
    </row>
    <row r="31257" spans="64:64">
      <c r="BL31257" s="69"/>
    </row>
    <row r="31258" spans="64:64">
      <c r="BL31258" s="69"/>
    </row>
    <row r="31259" spans="64:64">
      <c r="BL31259" s="69"/>
    </row>
    <row r="31260" spans="64:64">
      <c r="BL31260" s="69"/>
    </row>
    <row r="31261" spans="64:64">
      <c r="BL31261" s="69"/>
    </row>
    <row r="31262" spans="64:64">
      <c r="BL31262" s="69"/>
    </row>
    <row r="31263" spans="64:64">
      <c r="BL31263" s="69"/>
    </row>
    <row r="31264" spans="64:64">
      <c r="BL31264" s="69"/>
    </row>
    <row r="31265" spans="64:64">
      <c r="BL31265" s="69"/>
    </row>
    <row r="31266" spans="64:64">
      <c r="BL31266" s="69"/>
    </row>
    <row r="31267" spans="64:64">
      <c r="BL31267" s="69"/>
    </row>
    <row r="31268" spans="64:64">
      <c r="BL31268" s="69"/>
    </row>
    <row r="31269" spans="64:64">
      <c r="BL31269" s="69"/>
    </row>
    <row r="31270" spans="64:64">
      <c r="BL31270" s="69"/>
    </row>
    <row r="31271" spans="64:64">
      <c r="BL31271" s="69"/>
    </row>
    <row r="31272" spans="64:64">
      <c r="BL31272" s="69"/>
    </row>
    <row r="31273" spans="64:64">
      <c r="BL31273" s="69"/>
    </row>
    <row r="31274" spans="64:64">
      <c r="BL31274" s="69"/>
    </row>
    <row r="31275" spans="64:64">
      <c r="BL31275" s="69"/>
    </row>
    <row r="31276" spans="64:64">
      <c r="BL31276" s="69"/>
    </row>
    <row r="31277" spans="64:64">
      <c r="BL31277" s="69"/>
    </row>
    <row r="31278" spans="64:64">
      <c r="BL31278" s="69"/>
    </row>
    <row r="31279" spans="64:64">
      <c r="BL31279" s="69"/>
    </row>
    <row r="31280" spans="64:64">
      <c r="BL31280" s="69"/>
    </row>
    <row r="31281" spans="64:64">
      <c r="BL31281" s="69"/>
    </row>
    <row r="31282" spans="64:64">
      <c r="BL31282" s="69"/>
    </row>
    <row r="31283" spans="64:64">
      <c r="BL31283" s="69"/>
    </row>
    <row r="31284" spans="64:64">
      <c r="BL31284" s="69"/>
    </row>
    <row r="31285" spans="64:64">
      <c r="BL31285" s="69"/>
    </row>
    <row r="31286" spans="64:64">
      <c r="BL31286" s="69"/>
    </row>
    <row r="31287" spans="64:64">
      <c r="BL31287" s="69"/>
    </row>
    <row r="31288" spans="64:64">
      <c r="BL31288" s="69"/>
    </row>
    <row r="31289" spans="64:64">
      <c r="BL31289" s="69"/>
    </row>
    <row r="31290" spans="64:64">
      <c r="BL31290" s="69"/>
    </row>
    <row r="31291" spans="64:64">
      <c r="BL31291" s="69"/>
    </row>
    <row r="31292" spans="64:64">
      <c r="BL31292" s="69"/>
    </row>
    <row r="31293" spans="64:64">
      <c r="BL31293" s="69"/>
    </row>
    <row r="31294" spans="64:64">
      <c r="BL31294" s="69"/>
    </row>
    <row r="31295" spans="64:64">
      <c r="BL31295" s="69"/>
    </row>
    <row r="31296" spans="64:64">
      <c r="BL31296" s="69"/>
    </row>
    <row r="31297" spans="64:64">
      <c r="BL31297" s="69"/>
    </row>
    <row r="31298" spans="64:64">
      <c r="BL31298" s="69"/>
    </row>
    <row r="31299" spans="64:64">
      <c r="BL31299" s="69"/>
    </row>
    <row r="31300" spans="64:64">
      <c r="BL31300" s="69"/>
    </row>
    <row r="31301" spans="64:64">
      <c r="BL31301" s="69"/>
    </row>
    <row r="31302" spans="64:64">
      <c r="BL31302" s="69"/>
    </row>
    <row r="31303" spans="64:64">
      <c r="BL31303" s="69"/>
    </row>
    <row r="31304" spans="64:64">
      <c r="BL31304" s="69"/>
    </row>
    <row r="31305" spans="64:64">
      <c r="BL31305" s="69"/>
    </row>
    <row r="31306" spans="64:64">
      <c r="BL31306" s="69"/>
    </row>
    <row r="31307" spans="64:64">
      <c r="BL31307" s="69"/>
    </row>
    <row r="31308" spans="64:64">
      <c r="BL31308" s="69"/>
    </row>
    <row r="31309" spans="64:64">
      <c r="BL31309" s="69"/>
    </row>
    <row r="31310" spans="64:64">
      <c r="BL31310" s="69"/>
    </row>
    <row r="31311" spans="64:64">
      <c r="BL31311" s="69"/>
    </row>
    <row r="31312" spans="64:64">
      <c r="BL31312" s="69"/>
    </row>
    <row r="31313" spans="64:64">
      <c r="BL31313" s="69"/>
    </row>
    <row r="31314" spans="64:64">
      <c r="BL31314" s="69"/>
    </row>
    <row r="31315" spans="64:64">
      <c r="BL31315" s="69"/>
    </row>
    <row r="31316" spans="64:64">
      <c r="BL31316" s="69"/>
    </row>
    <row r="31317" spans="64:64">
      <c r="BL31317" s="69"/>
    </row>
    <row r="31318" spans="64:64">
      <c r="BL31318" s="69"/>
    </row>
    <row r="31319" spans="64:64">
      <c r="BL31319" s="69"/>
    </row>
    <row r="31320" spans="64:64">
      <c r="BL31320" s="69"/>
    </row>
    <row r="31321" spans="64:64">
      <c r="BL31321" s="69"/>
    </row>
    <row r="31322" spans="64:64">
      <c r="BL31322" s="69"/>
    </row>
    <row r="31323" spans="64:64">
      <c r="BL31323" s="69"/>
    </row>
    <row r="31324" spans="64:64">
      <c r="BL31324" s="69"/>
    </row>
    <row r="31325" spans="64:64">
      <c r="BL31325" s="69"/>
    </row>
    <row r="31326" spans="64:64">
      <c r="BL31326" s="69"/>
    </row>
    <row r="31327" spans="64:64">
      <c r="BL31327" s="69"/>
    </row>
    <row r="31328" spans="64:64">
      <c r="BL31328" s="69"/>
    </row>
    <row r="31329" spans="64:64">
      <c r="BL31329" s="69"/>
    </row>
    <row r="31330" spans="64:64">
      <c r="BL31330" s="69"/>
    </row>
    <row r="31331" spans="64:64">
      <c r="BL31331" s="69"/>
    </row>
    <row r="31332" spans="64:64">
      <c r="BL31332" s="69"/>
    </row>
    <row r="31333" spans="64:64">
      <c r="BL31333" s="69"/>
    </row>
    <row r="31334" spans="64:64">
      <c r="BL31334" s="69"/>
    </row>
    <row r="31335" spans="64:64">
      <c r="BL31335" s="69"/>
    </row>
    <row r="31336" spans="64:64">
      <c r="BL31336" s="69"/>
    </row>
    <row r="31337" spans="64:64">
      <c r="BL31337" s="69"/>
    </row>
    <row r="31338" spans="64:64">
      <c r="BL31338" s="69"/>
    </row>
    <row r="31339" spans="64:64">
      <c r="BL31339" s="69"/>
    </row>
    <row r="31340" spans="64:64">
      <c r="BL31340" s="69"/>
    </row>
    <row r="31341" spans="64:64">
      <c r="BL31341" s="69"/>
    </row>
    <row r="31342" spans="64:64">
      <c r="BL31342" s="69"/>
    </row>
    <row r="31343" spans="64:64">
      <c r="BL31343" s="69"/>
    </row>
    <row r="31344" spans="64:64">
      <c r="BL31344" s="69"/>
    </row>
    <row r="31345" spans="64:64">
      <c r="BL31345" s="69"/>
    </row>
    <row r="31346" spans="64:64">
      <c r="BL31346" s="69"/>
    </row>
    <row r="31347" spans="64:64">
      <c r="BL31347" s="69"/>
    </row>
    <row r="31348" spans="64:64">
      <c r="BL31348" s="69"/>
    </row>
    <row r="31349" spans="64:64">
      <c r="BL31349" s="69"/>
    </row>
    <row r="31350" spans="64:64">
      <c r="BL31350" s="69"/>
    </row>
    <row r="31351" spans="64:64">
      <c r="BL31351" s="69"/>
    </row>
    <row r="31352" spans="64:64">
      <c r="BL31352" s="69"/>
    </row>
    <row r="31353" spans="64:64">
      <c r="BL31353" s="69"/>
    </row>
    <row r="31354" spans="64:64">
      <c r="BL31354" s="69"/>
    </row>
    <row r="31355" spans="64:64">
      <c r="BL31355" s="69"/>
    </row>
    <row r="31356" spans="64:64">
      <c r="BL31356" s="69"/>
    </row>
    <row r="31357" spans="64:64">
      <c r="BL31357" s="69"/>
    </row>
    <row r="31358" spans="64:64">
      <c r="BL31358" s="69"/>
    </row>
    <row r="31359" spans="64:64">
      <c r="BL31359" s="69"/>
    </row>
    <row r="31360" spans="64:64">
      <c r="BL31360" s="69"/>
    </row>
    <row r="31361" spans="64:64">
      <c r="BL31361" s="69"/>
    </row>
    <row r="31362" spans="64:64">
      <c r="BL31362" s="69"/>
    </row>
    <row r="31363" spans="64:64">
      <c r="BL31363" s="69"/>
    </row>
    <row r="31364" spans="64:64">
      <c r="BL31364" s="69"/>
    </row>
    <row r="31365" spans="64:64">
      <c r="BL31365" s="69"/>
    </row>
    <row r="31366" spans="64:64">
      <c r="BL31366" s="69"/>
    </row>
    <row r="31367" spans="64:64">
      <c r="BL31367" s="69"/>
    </row>
    <row r="31368" spans="64:64">
      <c r="BL31368" s="69"/>
    </row>
    <row r="31369" spans="64:64">
      <c r="BL31369" s="69"/>
    </row>
    <row r="31370" spans="64:64">
      <c r="BL31370" s="69"/>
    </row>
    <row r="31371" spans="64:64">
      <c r="BL31371" s="69"/>
    </row>
    <row r="31372" spans="64:64">
      <c r="BL31372" s="69"/>
    </row>
    <row r="31373" spans="64:64">
      <c r="BL31373" s="69"/>
    </row>
    <row r="31374" spans="64:64">
      <c r="BL31374" s="69"/>
    </row>
    <row r="31375" spans="64:64">
      <c r="BL31375" s="69"/>
    </row>
    <row r="31376" spans="64:64">
      <c r="BL31376" s="69"/>
    </row>
    <row r="31377" spans="64:64">
      <c r="BL31377" s="69"/>
    </row>
    <row r="31378" spans="64:64">
      <c r="BL31378" s="69"/>
    </row>
    <row r="31379" spans="64:64">
      <c r="BL31379" s="69"/>
    </row>
    <row r="31380" spans="64:64">
      <c r="BL31380" s="69"/>
    </row>
    <row r="31381" spans="64:64">
      <c r="BL31381" s="69"/>
    </row>
    <row r="31382" spans="64:64">
      <c r="BL31382" s="69"/>
    </row>
    <row r="31383" spans="64:64">
      <c r="BL31383" s="69"/>
    </row>
    <row r="31384" spans="64:64">
      <c r="BL31384" s="69"/>
    </row>
    <row r="31385" spans="64:64">
      <c r="BL31385" s="69"/>
    </row>
    <row r="31386" spans="64:64">
      <c r="BL31386" s="69"/>
    </row>
    <row r="31387" spans="64:64">
      <c r="BL31387" s="69"/>
    </row>
    <row r="31388" spans="64:64">
      <c r="BL31388" s="69"/>
    </row>
    <row r="31389" spans="64:64">
      <c r="BL31389" s="69"/>
    </row>
    <row r="31390" spans="64:64">
      <c r="BL31390" s="69"/>
    </row>
    <row r="31391" spans="64:64">
      <c r="BL31391" s="69"/>
    </row>
    <row r="31392" spans="64:64">
      <c r="BL31392" s="69"/>
    </row>
    <row r="31393" spans="64:64">
      <c r="BL31393" s="69"/>
    </row>
    <row r="31394" spans="64:64">
      <c r="BL31394" s="69"/>
    </row>
    <row r="31395" spans="64:64">
      <c r="BL31395" s="69"/>
    </row>
    <row r="31396" spans="64:64">
      <c r="BL31396" s="69"/>
    </row>
    <row r="31397" spans="64:64">
      <c r="BL31397" s="69"/>
    </row>
    <row r="31398" spans="64:64">
      <c r="BL31398" s="69"/>
    </row>
    <row r="31399" spans="64:64">
      <c r="BL31399" s="69"/>
    </row>
    <row r="31400" spans="64:64">
      <c r="BL31400" s="69"/>
    </row>
    <row r="31401" spans="64:64">
      <c r="BL31401" s="69"/>
    </row>
    <row r="31402" spans="64:64">
      <c r="BL31402" s="69"/>
    </row>
    <row r="31403" spans="64:64">
      <c r="BL31403" s="69"/>
    </row>
    <row r="31404" spans="64:64">
      <c r="BL31404" s="69"/>
    </row>
    <row r="31405" spans="64:64">
      <c r="BL31405" s="69"/>
    </row>
    <row r="31406" spans="64:64">
      <c r="BL31406" s="69"/>
    </row>
    <row r="31407" spans="64:64">
      <c r="BL31407" s="69"/>
    </row>
    <row r="31408" spans="64:64">
      <c r="BL31408" s="69"/>
    </row>
    <row r="31409" spans="64:64">
      <c r="BL31409" s="69"/>
    </row>
    <row r="31410" spans="64:64">
      <c r="BL31410" s="69"/>
    </row>
    <row r="31411" spans="64:64">
      <c r="BL31411" s="69"/>
    </row>
    <row r="31412" spans="64:64">
      <c r="BL31412" s="69"/>
    </row>
    <row r="31413" spans="64:64">
      <c r="BL31413" s="69"/>
    </row>
    <row r="31414" spans="64:64">
      <c r="BL31414" s="69"/>
    </row>
    <row r="31415" spans="64:64">
      <c r="BL31415" s="69"/>
    </row>
    <row r="31416" spans="64:64">
      <c r="BL31416" s="69"/>
    </row>
    <row r="31417" spans="64:64">
      <c r="BL31417" s="69"/>
    </row>
    <row r="31418" spans="64:64">
      <c r="BL31418" s="69"/>
    </row>
    <row r="31419" spans="64:64">
      <c r="BL31419" s="69"/>
    </row>
    <row r="31420" spans="64:64">
      <c r="BL31420" s="69"/>
    </row>
    <row r="31421" spans="64:64">
      <c r="BL31421" s="69"/>
    </row>
    <row r="31422" spans="64:64">
      <c r="BL31422" s="69"/>
    </row>
    <row r="31423" spans="64:64">
      <c r="BL31423" s="69"/>
    </row>
    <row r="31424" spans="64:64">
      <c r="BL31424" s="69"/>
    </row>
    <row r="31425" spans="64:64">
      <c r="BL31425" s="69"/>
    </row>
    <row r="31426" spans="64:64">
      <c r="BL31426" s="69"/>
    </row>
    <row r="31427" spans="64:64">
      <c r="BL31427" s="69"/>
    </row>
    <row r="31428" spans="64:64">
      <c r="BL31428" s="69"/>
    </row>
    <row r="31429" spans="64:64">
      <c r="BL31429" s="69"/>
    </row>
    <row r="31430" spans="64:64">
      <c r="BL31430" s="69"/>
    </row>
    <row r="31431" spans="64:64">
      <c r="BL31431" s="69"/>
    </row>
    <row r="31432" spans="64:64">
      <c r="BL31432" s="69"/>
    </row>
    <row r="31433" spans="64:64">
      <c r="BL31433" s="69"/>
    </row>
    <row r="31434" spans="64:64">
      <c r="BL31434" s="69"/>
    </row>
    <row r="31435" spans="64:64">
      <c r="BL31435" s="69"/>
    </row>
    <row r="31436" spans="64:64">
      <c r="BL31436" s="69"/>
    </row>
    <row r="31437" spans="64:64">
      <c r="BL31437" s="69"/>
    </row>
    <row r="31438" spans="64:64">
      <c r="BL31438" s="69"/>
    </row>
    <row r="31439" spans="64:64">
      <c r="BL31439" s="69"/>
    </row>
    <row r="31440" spans="64:64">
      <c r="BL31440" s="69"/>
    </row>
    <row r="31441" spans="64:64">
      <c r="BL31441" s="69"/>
    </row>
    <row r="31442" spans="64:64">
      <c r="BL31442" s="69"/>
    </row>
    <row r="31443" spans="64:64">
      <c r="BL31443" s="69"/>
    </row>
    <row r="31444" spans="64:64">
      <c r="BL31444" s="69"/>
    </row>
    <row r="31445" spans="64:64">
      <c r="BL31445" s="69"/>
    </row>
    <row r="31446" spans="64:64">
      <c r="BL31446" s="69"/>
    </row>
    <row r="31447" spans="64:64">
      <c r="BL31447" s="69"/>
    </row>
    <row r="31448" spans="64:64">
      <c r="BL31448" s="69"/>
    </row>
    <row r="31449" spans="64:64">
      <c r="BL31449" s="69"/>
    </row>
    <row r="31450" spans="64:64">
      <c r="BL31450" s="69"/>
    </row>
    <row r="31451" spans="64:64">
      <c r="BL31451" s="69"/>
    </row>
    <row r="31452" spans="64:64">
      <c r="BL31452" s="69"/>
    </row>
    <row r="31453" spans="64:64">
      <c r="BL31453" s="69"/>
    </row>
    <row r="31454" spans="64:64">
      <c r="BL31454" s="69"/>
    </row>
    <row r="31455" spans="64:64">
      <c r="BL31455" s="69"/>
    </row>
    <row r="31456" spans="64:64">
      <c r="BL31456" s="69"/>
    </row>
    <row r="31457" spans="64:64">
      <c r="BL31457" s="69"/>
    </row>
    <row r="31458" spans="64:64">
      <c r="BL31458" s="69"/>
    </row>
    <row r="31459" spans="64:64">
      <c r="BL31459" s="69"/>
    </row>
    <row r="31460" spans="64:64">
      <c r="BL31460" s="69"/>
    </row>
    <row r="31461" spans="64:64">
      <c r="BL31461" s="69"/>
    </row>
    <row r="31462" spans="64:64">
      <c r="BL31462" s="69"/>
    </row>
    <row r="31463" spans="64:64">
      <c r="BL31463" s="69"/>
    </row>
    <row r="31464" spans="64:64">
      <c r="BL31464" s="69"/>
    </row>
    <row r="31465" spans="64:64">
      <c r="BL31465" s="69"/>
    </row>
    <row r="31466" spans="64:64">
      <c r="BL31466" s="69"/>
    </row>
    <row r="31467" spans="64:64">
      <c r="BL31467" s="69"/>
    </row>
    <row r="31468" spans="64:64">
      <c r="BL31468" s="69"/>
    </row>
    <row r="31469" spans="64:64">
      <c r="BL31469" s="69"/>
    </row>
    <row r="31470" spans="64:64">
      <c r="BL31470" s="69"/>
    </row>
    <row r="31471" spans="64:64">
      <c r="BL31471" s="69"/>
    </row>
    <row r="31472" spans="64:64">
      <c r="BL31472" s="69"/>
    </row>
    <row r="31473" spans="64:64">
      <c r="BL31473" s="69"/>
    </row>
    <row r="31474" spans="64:64">
      <c r="BL31474" s="69"/>
    </row>
    <row r="31475" spans="64:64">
      <c r="BL31475" s="69"/>
    </row>
    <row r="31476" spans="64:64">
      <c r="BL31476" s="69"/>
    </row>
    <row r="31477" spans="64:64">
      <c r="BL31477" s="69"/>
    </row>
    <row r="31478" spans="64:64">
      <c r="BL31478" s="69"/>
    </row>
    <row r="31479" spans="64:64">
      <c r="BL31479" s="69"/>
    </row>
    <row r="31480" spans="64:64">
      <c r="BL31480" s="69"/>
    </row>
    <row r="31481" spans="64:64">
      <c r="BL31481" s="69"/>
    </row>
    <row r="31482" spans="64:64">
      <c r="BL31482" s="69"/>
    </row>
    <row r="31483" spans="64:64">
      <c r="BL31483" s="69"/>
    </row>
    <row r="31484" spans="64:64">
      <c r="BL31484" s="69"/>
    </row>
    <row r="31485" spans="64:64">
      <c r="BL31485" s="69"/>
    </row>
    <row r="31486" spans="64:64">
      <c r="BL31486" s="69"/>
    </row>
    <row r="31487" spans="64:64">
      <c r="BL31487" s="69"/>
    </row>
    <row r="31488" spans="64:64">
      <c r="BL31488" s="69"/>
    </row>
    <row r="31489" spans="64:64">
      <c r="BL31489" s="69"/>
    </row>
    <row r="31490" spans="64:64">
      <c r="BL31490" s="69"/>
    </row>
    <row r="31491" spans="64:64">
      <c r="BL31491" s="69"/>
    </row>
    <row r="31492" spans="64:64">
      <c r="BL31492" s="69"/>
    </row>
    <row r="31493" spans="64:64">
      <c r="BL31493" s="69"/>
    </row>
    <row r="31494" spans="64:64">
      <c r="BL31494" s="69"/>
    </row>
    <row r="31495" spans="64:64">
      <c r="BL31495" s="69"/>
    </row>
    <row r="31496" spans="64:64">
      <c r="BL31496" s="69"/>
    </row>
    <row r="31497" spans="64:64">
      <c r="BL31497" s="69"/>
    </row>
    <row r="31498" spans="64:64">
      <c r="BL31498" s="69"/>
    </row>
    <row r="31499" spans="64:64">
      <c r="BL31499" s="69"/>
    </row>
    <row r="31500" spans="64:64">
      <c r="BL31500" s="69"/>
    </row>
    <row r="31501" spans="64:64">
      <c r="BL31501" s="69"/>
    </row>
    <row r="31502" spans="64:64">
      <c r="BL31502" s="69"/>
    </row>
    <row r="31503" spans="64:64">
      <c r="BL31503" s="69"/>
    </row>
    <row r="31504" spans="64:64">
      <c r="BL31504" s="69"/>
    </row>
    <row r="31505" spans="64:64">
      <c r="BL31505" s="69"/>
    </row>
    <row r="31506" spans="64:64">
      <c r="BL31506" s="69"/>
    </row>
    <row r="31507" spans="64:64">
      <c r="BL31507" s="69"/>
    </row>
    <row r="31508" spans="64:64">
      <c r="BL31508" s="69"/>
    </row>
    <row r="31509" spans="64:64">
      <c r="BL31509" s="69"/>
    </row>
    <row r="31510" spans="64:64">
      <c r="BL31510" s="69"/>
    </row>
    <row r="31511" spans="64:64">
      <c r="BL31511" s="69"/>
    </row>
    <row r="31512" spans="64:64">
      <c r="BL31512" s="69"/>
    </row>
    <row r="31513" spans="64:64">
      <c r="BL31513" s="69"/>
    </row>
    <row r="31514" spans="64:64">
      <c r="BL31514" s="69"/>
    </row>
    <row r="31515" spans="64:64">
      <c r="BL31515" s="69"/>
    </row>
    <row r="31516" spans="64:64">
      <c r="BL31516" s="69"/>
    </row>
    <row r="31517" spans="64:64">
      <c r="BL31517" s="69"/>
    </row>
    <row r="31518" spans="64:64">
      <c r="BL31518" s="69"/>
    </row>
    <row r="31519" spans="64:64">
      <c r="BL31519" s="69"/>
    </row>
    <row r="31520" spans="64:64">
      <c r="BL31520" s="69"/>
    </row>
    <row r="31521" spans="64:64">
      <c r="BL31521" s="69"/>
    </row>
    <row r="31522" spans="64:64">
      <c r="BL31522" s="69"/>
    </row>
    <row r="31523" spans="64:64">
      <c r="BL31523" s="69"/>
    </row>
    <row r="31524" spans="64:64">
      <c r="BL31524" s="69"/>
    </row>
    <row r="31525" spans="64:64">
      <c r="BL31525" s="69"/>
    </row>
    <row r="31526" spans="64:64">
      <c r="BL31526" s="69"/>
    </row>
    <row r="31527" spans="64:64">
      <c r="BL31527" s="69"/>
    </row>
    <row r="31528" spans="64:64">
      <c r="BL31528" s="69"/>
    </row>
    <row r="31529" spans="64:64">
      <c r="BL31529" s="69"/>
    </row>
    <row r="31530" spans="64:64">
      <c r="BL31530" s="69"/>
    </row>
    <row r="31531" spans="64:64">
      <c r="BL31531" s="69"/>
    </row>
    <row r="31532" spans="64:64">
      <c r="BL31532" s="69"/>
    </row>
    <row r="31533" spans="64:64">
      <c r="BL31533" s="69"/>
    </row>
    <row r="31534" spans="64:64">
      <c r="BL31534" s="69"/>
    </row>
    <row r="31535" spans="64:64">
      <c r="BL31535" s="69"/>
    </row>
    <row r="31536" spans="64:64">
      <c r="BL31536" s="69"/>
    </row>
    <row r="31537" spans="64:64">
      <c r="BL31537" s="69"/>
    </row>
    <row r="31538" spans="64:64">
      <c r="BL31538" s="69"/>
    </row>
    <row r="31539" spans="64:64">
      <c r="BL31539" s="69"/>
    </row>
    <row r="31540" spans="64:64">
      <c r="BL31540" s="69"/>
    </row>
    <row r="31541" spans="64:64">
      <c r="BL31541" s="69"/>
    </row>
    <row r="31542" spans="64:64">
      <c r="BL31542" s="69"/>
    </row>
    <row r="31543" spans="64:64">
      <c r="BL31543" s="69"/>
    </row>
    <row r="31544" spans="64:64">
      <c r="BL31544" s="69"/>
    </row>
    <row r="31545" spans="64:64">
      <c r="BL31545" s="69"/>
    </row>
    <row r="31546" spans="64:64">
      <c r="BL31546" s="69"/>
    </row>
    <row r="31547" spans="64:64">
      <c r="BL31547" s="69"/>
    </row>
    <row r="31548" spans="64:64">
      <c r="BL31548" s="69"/>
    </row>
    <row r="31549" spans="64:64">
      <c r="BL31549" s="69"/>
    </row>
    <row r="31550" spans="64:64">
      <c r="BL31550" s="69"/>
    </row>
    <row r="31551" spans="64:64">
      <c r="BL31551" s="69"/>
    </row>
    <row r="31552" spans="64:64">
      <c r="BL31552" s="69"/>
    </row>
    <row r="31553" spans="64:64">
      <c r="BL31553" s="69"/>
    </row>
    <row r="31554" spans="64:64">
      <c r="BL31554" s="69"/>
    </row>
    <row r="31555" spans="64:64">
      <c r="BL31555" s="69"/>
    </row>
    <row r="31556" spans="64:64">
      <c r="BL31556" s="69"/>
    </row>
    <row r="31557" spans="64:64">
      <c r="BL31557" s="69"/>
    </row>
    <row r="31558" spans="64:64">
      <c r="BL31558" s="69"/>
    </row>
    <row r="31559" spans="64:64">
      <c r="BL31559" s="69"/>
    </row>
    <row r="31560" spans="64:64">
      <c r="BL31560" s="69"/>
    </row>
    <row r="31561" spans="64:64">
      <c r="BL31561" s="69"/>
    </row>
    <row r="31562" spans="64:64">
      <c r="BL31562" s="69"/>
    </row>
    <row r="31563" spans="64:64">
      <c r="BL31563" s="69"/>
    </row>
    <row r="31564" spans="64:64">
      <c r="BL31564" s="69"/>
    </row>
    <row r="31565" spans="64:64">
      <c r="BL31565" s="69"/>
    </row>
    <row r="31566" spans="64:64">
      <c r="BL31566" s="69"/>
    </row>
    <row r="31567" spans="64:64">
      <c r="BL31567" s="69"/>
    </row>
    <row r="31568" spans="64:64">
      <c r="BL31568" s="69"/>
    </row>
    <row r="31569" spans="64:64">
      <c r="BL31569" s="69"/>
    </row>
    <row r="31570" spans="64:64">
      <c r="BL31570" s="69"/>
    </row>
    <row r="31571" spans="64:64">
      <c r="BL31571" s="69"/>
    </row>
    <row r="31572" spans="64:64">
      <c r="BL31572" s="69"/>
    </row>
    <row r="31573" spans="64:64">
      <c r="BL31573" s="69"/>
    </row>
    <row r="31574" spans="64:64">
      <c r="BL31574" s="69"/>
    </row>
    <row r="31575" spans="64:64">
      <c r="BL31575" s="69"/>
    </row>
    <row r="31576" spans="64:64">
      <c r="BL31576" s="69"/>
    </row>
    <row r="31577" spans="64:64">
      <c r="BL31577" s="69"/>
    </row>
    <row r="31578" spans="64:64">
      <c r="BL31578" s="69"/>
    </row>
    <row r="31579" spans="64:64">
      <c r="BL31579" s="69"/>
    </row>
    <row r="31580" spans="64:64">
      <c r="BL31580" s="69"/>
    </row>
    <row r="31581" spans="64:64">
      <c r="BL31581" s="69"/>
    </row>
    <row r="31582" spans="64:64">
      <c r="BL31582" s="69"/>
    </row>
    <row r="31583" spans="64:64">
      <c r="BL31583" s="69"/>
    </row>
    <row r="31584" spans="64:64">
      <c r="BL31584" s="69"/>
    </row>
    <row r="31585" spans="64:64">
      <c r="BL31585" s="69"/>
    </row>
    <row r="31586" spans="64:64">
      <c r="BL31586" s="69"/>
    </row>
    <row r="31587" spans="64:64">
      <c r="BL31587" s="69"/>
    </row>
    <row r="31588" spans="64:64">
      <c r="BL31588" s="69"/>
    </row>
    <row r="31589" spans="64:64">
      <c r="BL31589" s="69"/>
    </row>
    <row r="31590" spans="64:64">
      <c r="BL31590" s="69"/>
    </row>
    <row r="31591" spans="64:64">
      <c r="BL31591" s="69"/>
    </row>
    <row r="31592" spans="64:64">
      <c r="BL31592" s="69"/>
    </row>
    <row r="31593" spans="64:64">
      <c r="BL31593" s="69"/>
    </row>
    <row r="31594" spans="64:64">
      <c r="BL31594" s="69"/>
    </row>
    <row r="31595" spans="64:64">
      <c r="BL31595" s="69"/>
    </row>
    <row r="31596" spans="64:64">
      <c r="BL31596" s="69"/>
    </row>
    <row r="31597" spans="64:64">
      <c r="BL31597" s="69"/>
    </row>
    <row r="31598" spans="64:64">
      <c r="BL31598" s="69"/>
    </row>
    <row r="31599" spans="64:64">
      <c r="BL31599" s="69"/>
    </row>
    <row r="31600" spans="64:64">
      <c r="BL31600" s="69"/>
    </row>
    <row r="31601" spans="64:64">
      <c r="BL31601" s="69"/>
    </row>
    <row r="31602" spans="64:64">
      <c r="BL31602" s="69"/>
    </row>
    <row r="31603" spans="64:64">
      <c r="BL31603" s="69"/>
    </row>
    <row r="31604" spans="64:64">
      <c r="BL31604" s="69"/>
    </row>
    <row r="31605" spans="64:64">
      <c r="BL31605" s="69"/>
    </row>
    <row r="31606" spans="64:64">
      <c r="BL31606" s="69"/>
    </row>
    <row r="31607" spans="64:64">
      <c r="BL31607" s="69"/>
    </row>
    <row r="31608" spans="64:64">
      <c r="BL31608" s="69"/>
    </row>
    <row r="31609" spans="64:64">
      <c r="BL31609" s="69"/>
    </row>
    <row r="31610" spans="64:64">
      <c r="BL31610" s="69"/>
    </row>
    <row r="31611" spans="64:64">
      <c r="BL31611" s="69"/>
    </row>
    <row r="31612" spans="64:64">
      <c r="BL31612" s="69"/>
    </row>
    <row r="31613" spans="64:64">
      <c r="BL31613" s="69"/>
    </row>
    <row r="31614" spans="64:64">
      <c r="BL31614" s="69"/>
    </row>
    <row r="31615" spans="64:64">
      <c r="BL31615" s="69"/>
    </row>
    <row r="31616" spans="64:64">
      <c r="BL31616" s="69"/>
    </row>
    <row r="31617" spans="64:64">
      <c r="BL31617" s="69"/>
    </row>
    <row r="31618" spans="64:64">
      <c r="BL31618" s="69"/>
    </row>
    <row r="31619" spans="64:64">
      <c r="BL31619" s="69"/>
    </row>
    <row r="31620" spans="64:64">
      <c r="BL31620" s="69"/>
    </row>
    <row r="31621" spans="64:64">
      <c r="BL31621" s="69"/>
    </row>
    <row r="31622" spans="64:64">
      <c r="BL31622" s="69"/>
    </row>
    <row r="31623" spans="64:64">
      <c r="BL31623" s="69"/>
    </row>
    <row r="31624" spans="64:64">
      <c r="BL31624" s="69"/>
    </row>
    <row r="31625" spans="64:64">
      <c r="BL31625" s="69"/>
    </row>
    <row r="31626" spans="64:64">
      <c r="BL31626" s="69"/>
    </row>
    <row r="31627" spans="64:64">
      <c r="BL31627" s="69"/>
    </row>
    <row r="31628" spans="64:64">
      <c r="BL31628" s="69"/>
    </row>
    <row r="31629" spans="64:64">
      <c r="BL31629" s="69"/>
    </row>
    <row r="31630" spans="64:64">
      <c r="BL31630" s="69"/>
    </row>
    <row r="31631" spans="64:64">
      <c r="BL31631" s="69"/>
    </row>
    <row r="31632" spans="64:64">
      <c r="BL31632" s="69"/>
    </row>
    <row r="31633" spans="64:64">
      <c r="BL31633" s="69"/>
    </row>
    <row r="31634" spans="64:64">
      <c r="BL31634" s="69"/>
    </row>
    <row r="31635" spans="64:64">
      <c r="BL31635" s="69"/>
    </row>
    <row r="31636" spans="64:64">
      <c r="BL31636" s="69"/>
    </row>
    <row r="31637" spans="64:64">
      <c r="BL31637" s="69"/>
    </row>
    <row r="31638" spans="64:64">
      <c r="BL31638" s="69"/>
    </row>
    <row r="31639" spans="64:64">
      <c r="BL31639" s="69"/>
    </row>
    <row r="31640" spans="64:64">
      <c r="BL31640" s="69"/>
    </row>
    <row r="31641" spans="64:64">
      <c r="BL31641" s="69"/>
    </row>
    <row r="31642" spans="64:64">
      <c r="BL31642" s="69"/>
    </row>
    <row r="31643" spans="64:64">
      <c r="BL31643" s="69"/>
    </row>
    <row r="31644" spans="64:64">
      <c r="BL31644" s="69"/>
    </row>
    <row r="31645" spans="64:64">
      <c r="BL31645" s="69"/>
    </row>
    <row r="31646" spans="64:64">
      <c r="BL31646" s="69"/>
    </row>
    <row r="31647" spans="64:64">
      <c r="BL31647" s="69"/>
    </row>
    <row r="31648" spans="64:64">
      <c r="BL31648" s="69"/>
    </row>
    <row r="31649" spans="64:64">
      <c r="BL31649" s="69"/>
    </row>
    <row r="31650" spans="64:64">
      <c r="BL31650" s="69"/>
    </row>
    <row r="31651" spans="64:64">
      <c r="BL31651" s="69"/>
    </row>
    <row r="31652" spans="64:64">
      <c r="BL31652" s="69"/>
    </row>
    <row r="31653" spans="64:64">
      <c r="BL31653" s="69"/>
    </row>
    <row r="31654" spans="64:64">
      <c r="BL31654" s="69"/>
    </row>
    <row r="31655" spans="64:64">
      <c r="BL31655" s="69"/>
    </row>
    <row r="31656" spans="64:64">
      <c r="BL31656" s="69"/>
    </row>
    <row r="31657" spans="64:64">
      <c r="BL31657" s="69"/>
    </row>
    <row r="31658" spans="64:64">
      <c r="BL31658" s="69"/>
    </row>
    <row r="31659" spans="64:64">
      <c r="BL31659" s="69"/>
    </row>
    <row r="31660" spans="64:64">
      <c r="BL31660" s="69"/>
    </row>
    <row r="31661" spans="64:64">
      <c r="BL31661" s="69"/>
    </row>
    <row r="31662" spans="64:64">
      <c r="BL31662" s="69"/>
    </row>
    <row r="31663" spans="64:64">
      <c r="BL31663" s="69"/>
    </row>
    <row r="31664" spans="64:64">
      <c r="BL31664" s="69"/>
    </row>
    <row r="31665" spans="64:64">
      <c r="BL31665" s="69"/>
    </row>
    <row r="31666" spans="64:64">
      <c r="BL31666" s="69"/>
    </row>
    <row r="31667" spans="64:64">
      <c r="BL31667" s="69"/>
    </row>
    <row r="31668" spans="64:64">
      <c r="BL31668" s="69"/>
    </row>
    <row r="31669" spans="64:64">
      <c r="BL31669" s="69"/>
    </row>
    <row r="31670" spans="64:64">
      <c r="BL31670" s="69"/>
    </row>
    <row r="31671" spans="64:64">
      <c r="BL31671" s="69"/>
    </row>
    <row r="31672" spans="64:64">
      <c r="BL31672" s="69"/>
    </row>
    <row r="31673" spans="64:64">
      <c r="BL31673" s="69"/>
    </row>
    <row r="31674" spans="64:64">
      <c r="BL31674" s="69"/>
    </row>
    <row r="31675" spans="64:64">
      <c r="BL31675" s="69"/>
    </row>
    <row r="31676" spans="64:64">
      <c r="BL31676" s="69"/>
    </row>
    <row r="31677" spans="64:64">
      <c r="BL31677" s="69"/>
    </row>
    <row r="31678" spans="64:64">
      <c r="BL31678" s="69"/>
    </row>
    <row r="31679" spans="64:64">
      <c r="BL31679" s="69"/>
    </row>
    <row r="31680" spans="64:64">
      <c r="BL31680" s="69"/>
    </row>
    <row r="31681" spans="64:64">
      <c r="BL31681" s="69"/>
    </row>
    <row r="31682" spans="64:64">
      <c r="BL31682" s="69"/>
    </row>
    <row r="31683" spans="64:64">
      <c r="BL31683" s="69"/>
    </row>
    <row r="31684" spans="64:64">
      <c r="BL31684" s="69"/>
    </row>
    <row r="31685" spans="64:64">
      <c r="BL31685" s="69"/>
    </row>
    <row r="31686" spans="64:64">
      <c r="BL31686" s="69"/>
    </row>
    <row r="31687" spans="64:64">
      <c r="BL31687" s="69"/>
    </row>
    <row r="31688" spans="64:64">
      <c r="BL31688" s="69"/>
    </row>
    <row r="31689" spans="64:64">
      <c r="BL31689" s="69"/>
    </row>
    <row r="31690" spans="64:64">
      <c r="BL31690" s="69"/>
    </row>
    <row r="31691" spans="64:64">
      <c r="BL31691" s="69"/>
    </row>
    <row r="31692" spans="64:64">
      <c r="BL31692" s="69"/>
    </row>
    <row r="31693" spans="64:64">
      <c r="BL31693" s="69"/>
    </row>
    <row r="31694" spans="64:64">
      <c r="BL31694" s="69"/>
    </row>
    <row r="31695" spans="64:64">
      <c r="BL31695" s="69"/>
    </row>
    <row r="31696" spans="64:64">
      <c r="BL31696" s="69"/>
    </row>
    <row r="31697" spans="64:64">
      <c r="BL31697" s="69"/>
    </row>
    <row r="31698" spans="64:64">
      <c r="BL31698" s="69"/>
    </row>
    <row r="31699" spans="64:64">
      <c r="BL31699" s="69"/>
    </row>
    <row r="31700" spans="64:64">
      <c r="BL31700" s="69"/>
    </row>
    <row r="31701" spans="64:64">
      <c r="BL31701" s="69"/>
    </row>
    <row r="31702" spans="64:64">
      <c r="BL31702" s="69"/>
    </row>
    <row r="31703" spans="64:64">
      <c r="BL31703" s="69"/>
    </row>
    <row r="31704" spans="64:64">
      <c r="BL31704" s="69"/>
    </row>
    <row r="31705" spans="64:64">
      <c r="BL31705" s="69"/>
    </row>
    <row r="31706" spans="64:64">
      <c r="BL31706" s="69"/>
    </row>
    <row r="31707" spans="64:64">
      <c r="BL31707" s="69"/>
    </row>
    <row r="31708" spans="64:64">
      <c r="BL31708" s="69"/>
    </row>
    <row r="31709" spans="64:64">
      <c r="BL31709" s="69"/>
    </row>
    <row r="31710" spans="64:64">
      <c r="BL31710" s="69"/>
    </row>
    <row r="31711" spans="64:64">
      <c r="BL31711" s="69"/>
    </row>
    <row r="31712" spans="64:64">
      <c r="BL31712" s="69"/>
    </row>
    <row r="31713" spans="64:64">
      <c r="BL31713" s="69"/>
    </row>
    <row r="31714" spans="64:64">
      <c r="BL31714" s="69"/>
    </row>
    <row r="31715" spans="64:64">
      <c r="BL31715" s="69"/>
    </row>
    <row r="31716" spans="64:64">
      <c r="BL31716" s="69"/>
    </row>
    <row r="31717" spans="64:64">
      <c r="BL31717" s="69"/>
    </row>
    <row r="31718" spans="64:64">
      <c r="BL31718" s="69"/>
    </row>
    <row r="31719" spans="64:64">
      <c r="BL31719" s="69"/>
    </row>
    <row r="31720" spans="64:64">
      <c r="BL31720" s="69"/>
    </row>
    <row r="31721" spans="64:64">
      <c r="BL31721" s="69"/>
    </row>
    <row r="31722" spans="64:64">
      <c r="BL31722" s="69"/>
    </row>
    <row r="31723" spans="64:64">
      <c r="BL31723" s="69"/>
    </row>
    <row r="31724" spans="64:64">
      <c r="BL31724" s="69"/>
    </row>
    <row r="31725" spans="64:64">
      <c r="BL31725" s="69"/>
    </row>
    <row r="31726" spans="64:64">
      <c r="BL31726" s="69"/>
    </row>
    <row r="31727" spans="64:64">
      <c r="BL31727" s="69"/>
    </row>
    <row r="31728" spans="64:64">
      <c r="BL31728" s="69"/>
    </row>
    <row r="31729" spans="64:64">
      <c r="BL31729" s="69"/>
    </row>
    <row r="31730" spans="64:64">
      <c r="BL31730" s="69"/>
    </row>
    <row r="31731" spans="64:64">
      <c r="BL31731" s="69"/>
    </row>
    <row r="31732" spans="64:64">
      <c r="BL31732" s="69"/>
    </row>
    <row r="31733" spans="64:64">
      <c r="BL31733" s="69"/>
    </row>
    <row r="31734" spans="64:64">
      <c r="BL31734" s="69"/>
    </row>
    <row r="31735" spans="64:64">
      <c r="BL31735" s="69"/>
    </row>
    <row r="31736" spans="64:64">
      <c r="BL31736" s="69"/>
    </row>
    <row r="31737" spans="64:64">
      <c r="BL31737" s="69"/>
    </row>
    <row r="31738" spans="64:64">
      <c r="BL31738" s="69"/>
    </row>
    <row r="31739" spans="64:64">
      <c r="BL31739" s="69"/>
    </row>
    <row r="31740" spans="64:64">
      <c r="BL31740" s="69"/>
    </row>
    <row r="31741" spans="64:64">
      <c r="BL31741" s="69"/>
    </row>
    <row r="31742" spans="64:64">
      <c r="BL31742" s="69"/>
    </row>
    <row r="31743" spans="64:64">
      <c r="BL31743" s="69"/>
    </row>
    <row r="31744" spans="64:64">
      <c r="BL31744" s="69"/>
    </row>
    <row r="31745" spans="64:64">
      <c r="BL31745" s="69"/>
    </row>
    <row r="31746" spans="64:64">
      <c r="BL31746" s="69"/>
    </row>
    <row r="31747" spans="64:64">
      <c r="BL31747" s="69"/>
    </row>
    <row r="31748" spans="64:64">
      <c r="BL31748" s="69"/>
    </row>
    <row r="31749" spans="64:64">
      <c r="BL31749" s="69"/>
    </row>
    <row r="31750" spans="64:64">
      <c r="BL31750" s="69"/>
    </row>
    <row r="31751" spans="64:64">
      <c r="BL31751" s="69"/>
    </row>
    <row r="31752" spans="64:64">
      <c r="BL31752" s="69"/>
    </row>
    <row r="31753" spans="64:64">
      <c r="BL31753" s="69"/>
    </row>
    <row r="31754" spans="64:64">
      <c r="BL31754" s="69"/>
    </row>
    <row r="31755" spans="64:64">
      <c r="BL31755" s="69"/>
    </row>
    <row r="31756" spans="64:64">
      <c r="BL31756" s="69"/>
    </row>
    <row r="31757" spans="64:64">
      <c r="BL31757" s="69"/>
    </row>
    <row r="31758" spans="64:64">
      <c r="BL31758" s="69"/>
    </row>
    <row r="31759" spans="64:64">
      <c r="BL31759" s="69"/>
    </row>
    <row r="31760" spans="64:64">
      <c r="BL31760" s="69"/>
    </row>
    <row r="31761" spans="64:64">
      <c r="BL31761" s="69"/>
    </row>
    <row r="31762" spans="64:64">
      <c r="BL31762" s="69"/>
    </row>
    <row r="31763" spans="64:64">
      <c r="BL31763" s="69"/>
    </row>
    <row r="31764" spans="64:64">
      <c r="BL31764" s="69"/>
    </row>
    <row r="31765" spans="64:64">
      <c r="BL31765" s="69"/>
    </row>
    <row r="31766" spans="64:64">
      <c r="BL31766" s="69"/>
    </row>
    <row r="31767" spans="64:64">
      <c r="BL31767" s="69"/>
    </row>
    <row r="31768" spans="64:64">
      <c r="BL31768" s="69"/>
    </row>
    <row r="31769" spans="64:64">
      <c r="BL31769" s="69"/>
    </row>
    <row r="31770" spans="64:64">
      <c r="BL31770" s="69"/>
    </row>
    <row r="31771" spans="64:64">
      <c r="BL31771" s="69"/>
    </row>
    <row r="31772" spans="64:64">
      <c r="BL31772" s="69"/>
    </row>
    <row r="31773" spans="64:64">
      <c r="BL31773" s="69"/>
    </row>
    <row r="31774" spans="64:64">
      <c r="BL31774" s="69"/>
    </row>
    <row r="31775" spans="64:64">
      <c r="BL31775" s="69"/>
    </row>
    <row r="31776" spans="64:64">
      <c r="BL31776" s="69"/>
    </row>
    <row r="31777" spans="64:64">
      <c r="BL31777" s="69"/>
    </row>
    <row r="31778" spans="64:64">
      <c r="BL31778" s="69"/>
    </row>
    <row r="31779" spans="64:64">
      <c r="BL31779" s="69"/>
    </row>
    <row r="31780" spans="64:64">
      <c r="BL31780" s="69"/>
    </row>
    <row r="31781" spans="64:64">
      <c r="BL31781" s="69"/>
    </row>
    <row r="31782" spans="64:64">
      <c r="BL31782" s="69"/>
    </row>
    <row r="31783" spans="64:64">
      <c r="BL31783" s="69"/>
    </row>
    <row r="31784" spans="64:64">
      <c r="BL31784" s="69"/>
    </row>
    <row r="31785" spans="64:64">
      <c r="BL31785" s="69"/>
    </row>
    <row r="31786" spans="64:64">
      <c r="BL31786" s="69"/>
    </row>
    <row r="31787" spans="64:64">
      <c r="BL31787" s="69"/>
    </row>
    <row r="31788" spans="64:64">
      <c r="BL31788" s="69"/>
    </row>
    <row r="31789" spans="64:64">
      <c r="BL31789" s="69"/>
    </row>
    <row r="31790" spans="64:64">
      <c r="BL31790" s="69"/>
    </row>
    <row r="31791" spans="64:64">
      <c r="BL31791" s="69"/>
    </row>
    <row r="31792" spans="64:64">
      <c r="BL31792" s="69"/>
    </row>
    <row r="31793" spans="64:64">
      <c r="BL31793" s="69"/>
    </row>
    <row r="31794" spans="64:64">
      <c r="BL31794" s="69"/>
    </row>
    <row r="31795" spans="64:64">
      <c r="BL31795" s="69"/>
    </row>
    <row r="31796" spans="64:64">
      <c r="BL31796" s="69"/>
    </row>
    <row r="31797" spans="64:64">
      <c r="BL31797" s="69"/>
    </row>
    <row r="31798" spans="64:64">
      <c r="BL31798" s="69"/>
    </row>
    <row r="31799" spans="64:64">
      <c r="BL31799" s="69"/>
    </row>
    <row r="31800" spans="64:64">
      <c r="BL31800" s="69"/>
    </row>
    <row r="31801" spans="64:64">
      <c r="BL31801" s="69"/>
    </row>
    <row r="31802" spans="64:64">
      <c r="BL31802" s="69"/>
    </row>
    <row r="31803" spans="64:64">
      <c r="BL31803" s="69"/>
    </row>
    <row r="31804" spans="64:64">
      <c r="BL31804" s="69"/>
    </row>
    <row r="31805" spans="64:64">
      <c r="BL31805" s="69"/>
    </row>
    <row r="31806" spans="64:64">
      <c r="BL31806" s="69"/>
    </row>
    <row r="31807" spans="64:64">
      <c r="BL31807" s="69"/>
    </row>
    <row r="31808" spans="64:64">
      <c r="BL31808" s="69"/>
    </row>
    <row r="31809" spans="64:64">
      <c r="BL31809" s="69"/>
    </row>
    <row r="31810" spans="64:64">
      <c r="BL31810" s="69"/>
    </row>
    <row r="31811" spans="64:64">
      <c r="BL31811" s="69"/>
    </row>
    <row r="31812" spans="64:64">
      <c r="BL31812" s="69"/>
    </row>
    <row r="31813" spans="64:64">
      <c r="BL31813" s="69"/>
    </row>
    <row r="31814" spans="64:64">
      <c r="BL31814" s="69"/>
    </row>
    <row r="31815" spans="64:64">
      <c r="BL31815" s="69"/>
    </row>
    <row r="31816" spans="64:64">
      <c r="BL31816" s="69"/>
    </row>
    <row r="31817" spans="64:64">
      <c r="BL31817" s="69"/>
    </row>
    <row r="31818" spans="64:64">
      <c r="BL31818" s="69"/>
    </row>
    <row r="31819" spans="64:64">
      <c r="BL31819" s="69"/>
    </row>
    <row r="31820" spans="64:64">
      <c r="BL31820" s="69"/>
    </row>
    <row r="31821" spans="64:64">
      <c r="BL31821" s="69"/>
    </row>
    <row r="31822" spans="64:64">
      <c r="BL31822" s="69"/>
    </row>
    <row r="31823" spans="64:64">
      <c r="BL31823" s="69"/>
    </row>
    <row r="31824" spans="64:64">
      <c r="BL31824" s="69"/>
    </row>
    <row r="31825" spans="64:64">
      <c r="BL31825" s="69"/>
    </row>
    <row r="31826" spans="64:64">
      <c r="BL31826" s="69"/>
    </row>
    <row r="31827" spans="64:64">
      <c r="BL31827" s="69"/>
    </row>
    <row r="31828" spans="64:64">
      <c r="BL31828" s="69"/>
    </row>
    <row r="31829" spans="64:64">
      <c r="BL31829" s="69"/>
    </row>
    <row r="31830" spans="64:64">
      <c r="BL31830" s="69"/>
    </row>
    <row r="31831" spans="64:64">
      <c r="BL31831" s="69"/>
    </row>
    <row r="31832" spans="64:64">
      <c r="BL31832" s="69"/>
    </row>
    <row r="31833" spans="64:64">
      <c r="BL31833" s="69"/>
    </row>
    <row r="31834" spans="64:64">
      <c r="BL31834" s="69"/>
    </row>
    <row r="31835" spans="64:64">
      <c r="BL31835" s="69"/>
    </row>
    <row r="31836" spans="64:64">
      <c r="BL31836" s="69"/>
    </row>
    <row r="31837" spans="64:64">
      <c r="BL31837" s="69"/>
    </row>
    <row r="31838" spans="64:64">
      <c r="BL31838" s="69"/>
    </row>
    <row r="31839" spans="64:64">
      <c r="BL31839" s="69"/>
    </row>
    <row r="31840" spans="64:64">
      <c r="BL31840" s="69"/>
    </row>
    <row r="31841" spans="64:64">
      <c r="BL31841" s="69"/>
    </row>
    <row r="31842" spans="64:64">
      <c r="BL31842" s="69"/>
    </row>
    <row r="31843" spans="64:64">
      <c r="BL31843" s="69"/>
    </row>
    <row r="31844" spans="64:64">
      <c r="BL31844" s="69"/>
    </row>
    <row r="31845" spans="64:64">
      <c r="BL31845" s="69"/>
    </row>
    <row r="31846" spans="64:64">
      <c r="BL31846" s="69"/>
    </row>
    <row r="31847" spans="64:64">
      <c r="BL31847" s="69"/>
    </row>
    <row r="31848" spans="64:64">
      <c r="BL31848" s="69"/>
    </row>
    <row r="31849" spans="64:64">
      <c r="BL31849" s="69"/>
    </row>
    <row r="31850" spans="64:64">
      <c r="BL31850" s="69"/>
    </row>
    <row r="31851" spans="64:64">
      <c r="BL31851" s="69"/>
    </row>
    <row r="31852" spans="64:64">
      <c r="BL31852" s="69"/>
    </row>
    <row r="31853" spans="64:64">
      <c r="BL31853" s="69"/>
    </row>
    <row r="31854" spans="64:64">
      <c r="BL31854" s="69"/>
    </row>
    <row r="31855" spans="64:64">
      <c r="BL31855" s="69"/>
    </row>
    <row r="31856" spans="64:64">
      <c r="BL31856" s="69"/>
    </row>
    <row r="31857" spans="64:64">
      <c r="BL31857" s="69"/>
    </row>
    <row r="31858" spans="64:64">
      <c r="BL31858" s="69"/>
    </row>
    <row r="31859" spans="64:64">
      <c r="BL31859" s="69"/>
    </row>
    <row r="31860" spans="64:64">
      <c r="BL31860" s="69"/>
    </row>
    <row r="31861" spans="64:64">
      <c r="BL31861" s="69"/>
    </row>
    <row r="31862" spans="64:64">
      <c r="BL31862" s="69"/>
    </row>
    <row r="31863" spans="64:64">
      <c r="BL31863" s="69"/>
    </row>
    <row r="31864" spans="64:64">
      <c r="BL31864" s="69"/>
    </row>
    <row r="31865" spans="64:64">
      <c r="BL31865" s="69"/>
    </row>
    <row r="31866" spans="64:64">
      <c r="BL31866" s="69"/>
    </row>
    <row r="31867" spans="64:64">
      <c r="BL31867" s="69"/>
    </row>
    <row r="31868" spans="64:64">
      <c r="BL31868" s="69"/>
    </row>
    <row r="31869" spans="64:64">
      <c r="BL31869" s="69"/>
    </row>
    <row r="31870" spans="64:64">
      <c r="BL31870" s="69"/>
    </row>
    <row r="31871" spans="64:64">
      <c r="BL31871" s="69"/>
    </row>
    <row r="31872" spans="64:64">
      <c r="BL31872" s="69"/>
    </row>
    <row r="31873" spans="64:64">
      <c r="BL31873" s="69"/>
    </row>
    <row r="31874" spans="64:64">
      <c r="BL31874" s="69"/>
    </row>
    <row r="31875" spans="64:64">
      <c r="BL31875" s="69"/>
    </row>
    <row r="31876" spans="64:64">
      <c r="BL31876" s="69"/>
    </row>
    <row r="31877" spans="64:64">
      <c r="BL31877" s="69"/>
    </row>
    <row r="31878" spans="64:64">
      <c r="BL31878" s="69"/>
    </row>
    <row r="31879" spans="64:64">
      <c r="BL31879" s="69"/>
    </row>
    <row r="31880" spans="64:64">
      <c r="BL31880" s="69"/>
    </row>
    <row r="31881" spans="64:64">
      <c r="BL31881" s="69"/>
    </row>
    <row r="31882" spans="64:64">
      <c r="BL31882" s="69"/>
    </row>
    <row r="31883" spans="64:64">
      <c r="BL31883" s="69"/>
    </row>
    <row r="31884" spans="64:64">
      <c r="BL31884" s="69"/>
    </row>
    <row r="31885" spans="64:64">
      <c r="BL31885" s="69"/>
    </row>
    <row r="31886" spans="64:64">
      <c r="BL31886" s="69"/>
    </row>
    <row r="31887" spans="64:64">
      <c r="BL31887" s="69"/>
    </row>
    <row r="31888" spans="64:64">
      <c r="BL31888" s="69"/>
    </row>
    <row r="31889" spans="64:64">
      <c r="BL31889" s="69"/>
    </row>
    <row r="31890" spans="64:64">
      <c r="BL31890" s="69"/>
    </row>
    <row r="31891" spans="64:64">
      <c r="BL31891" s="69"/>
    </row>
    <row r="31892" spans="64:64">
      <c r="BL31892" s="69"/>
    </row>
    <row r="31893" spans="64:64">
      <c r="BL31893" s="69"/>
    </row>
    <row r="31894" spans="64:64">
      <c r="BL31894" s="69"/>
    </row>
    <row r="31895" spans="64:64">
      <c r="BL31895" s="69"/>
    </row>
    <row r="31896" spans="64:64">
      <c r="BL31896" s="69"/>
    </row>
    <row r="31897" spans="64:64">
      <c r="BL31897" s="69"/>
    </row>
    <row r="31898" spans="64:64">
      <c r="BL31898" s="69"/>
    </row>
    <row r="31899" spans="64:64">
      <c r="BL31899" s="69"/>
    </row>
    <row r="31900" spans="64:64">
      <c r="BL31900" s="69"/>
    </row>
    <row r="31901" spans="64:64">
      <c r="BL31901" s="69"/>
    </row>
    <row r="31902" spans="64:64">
      <c r="BL31902" s="69"/>
    </row>
    <row r="31903" spans="64:64">
      <c r="BL31903" s="69"/>
    </row>
    <row r="31904" spans="64:64">
      <c r="BL31904" s="69"/>
    </row>
    <row r="31905" spans="64:64">
      <c r="BL31905" s="69"/>
    </row>
    <row r="31906" spans="64:64">
      <c r="BL31906" s="69"/>
    </row>
    <row r="31907" spans="64:64">
      <c r="BL31907" s="69"/>
    </row>
    <row r="31908" spans="64:64">
      <c r="BL31908" s="69"/>
    </row>
    <row r="31909" spans="64:64">
      <c r="BL31909" s="69"/>
    </row>
    <row r="31910" spans="64:64">
      <c r="BL31910" s="69"/>
    </row>
    <row r="31911" spans="64:64">
      <c r="BL31911" s="69"/>
    </row>
    <row r="31912" spans="64:64">
      <c r="BL31912" s="69"/>
    </row>
    <row r="31913" spans="64:64">
      <c r="BL31913" s="69"/>
    </row>
    <row r="31914" spans="64:64">
      <c r="BL31914" s="69"/>
    </row>
    <row r="31915" spans="64:64">
      <c r="BL31915" s="69"/>
    </row>
    <row r="31916" spans="64:64">
      <c r="BL31916" s="69"/>
    </row>
    <row r="31917" spans="64:64">
      <c r="BL31917" s="69"/>
    </row>
    <row r="31918" spans="64:64">
      <c r="BL31918" s="69"/>
    </row>
    <row r="31919" spans="64:64">
      <c r="BL31919" s="69"/>
    </row>
    <row r="31920" spans="64:64">
      <c r="BL31920" s="69"/>
    </row>
    <row r="31921" spans="64:64">
      <c r="BL31921" s="69"/>
    </row>
    <row r="31922" spans="64:64">
      <c r="BL31922" s="69"/>
    </row>
    <row r="31923" spans="64:64">
      <c r="BL31923" s="69"/>
    </row>
    <row r="31924" spans="64:64">
      <c r="BL31924" s="69"/>
    </row>
    <row r="31925" spans="64:64">
      <c r="BL31925" s="69"/>
    </row>
    <row r="31926" spans="64:64">
      <c r="BL31926" s="69"/>
    </row>
    <row r="31927" spans="64:64">
      <c r="BL31927" s="69"/>
    </row>
    <row r="31928" spans="64:64">
      <c r="BL31928" s="69"/>
    </row>
    <row r="31929" spans="64:64">
      <c r="BL31929" s="69"/>
    </row>
    <row r="31930" spans="64:64">
      <c r="BL31930" s="69"/>
    </row>
    <row r="31931" spans="64:64">
      <c r="BL31931" s="69"/>
    </row>
    <row r="31932" spans="64:64">
      <c r="BL31932" s="69"/>
    </row>
    <row r="31933" spans="64:64">
      <c r="BL31933" s="69"/>
    </row>
    <row r="31934" spans="64:64">
      <c r="BL31934" s="69"/>
    </row>
    <row r="31935" spans="64:64">
      <c r="BL31935" s="69"/>
    </row>
    <row r="31936" spans="64:64">
      <c r="BL31936" s="69"/>
    </row>
    <row r="31937" spans="64:64">
      <c r="BL31937" s="69"/>
    </row>
    <row r="31938" spans="64:64">
      <c r="BL31938" s="69"/>
    </row>
    <row r="31939" spans="64:64">
      <c r="BL31939" s="69"/>
    </row>
    <row r="31940" spans="64:64">
      <c r="BL31940" s="69"/>
    </row>
    <row r="31941" spans="64:64">
      <c r="BL31941" s="69"/>
    </row>
    <row r="31942" spans="64:64">
      <c r="BL31942" s="69"/>
    </row>
    <row r="31943" spans="64:64">
      <c r="BL31943" s="69"/>
    </row>
    <row r="31944" spans="64:64">
      <c r="BL31944" s="69"/>
    </row>
    <row r="31945" spans="64:64">
      <c r="BL31945" s="69"/>
    </row>
    <row r="31946" spans="64:64">
      <c r="BL31946" s="69"/>
    </row>
    <row r="31947" spans="64:64">
      <c r="BL31947" s="69"/>
    </row>
    <row r="31948" spans="64:64">
      <c r="BL31948" s="69"/>
    </row>
    <row r="31949" spans="64:64">
      <c r="BL31949" s="69"/>
    </row>
    <row r="31950" spans="64:64">
      <c r="BL31950" s="69"/>
    </row>
    <row r="31951" spans="64:64">
      <c r="BL31951" s="69"/>
    </row>
    <row r="31952" spans="64:64">
      <c r="BL31952" s="69"/>
    </row>
    <row r="31953" spans="64:64">
      <c r="BL31953" s="69"/>
    </row>
    <row r="31954" spans="64:64">
      <c r="BL31954" s="69"/>
    </row>
    <row r="31955" spans="64:64">
      <c r="BL31955" s="69"/>
    </row>
    <row r="31956" spans="64:64">
      <c r="BL31956" s="69"/>
    </row>
    <row r="31957" spans="64:64">
      <c r="BL31957" s="69"/>
    </row>
    <row r="31958" spans="64:64">
      <c r="BL31958" s="69"/>
    </row>
    <row r="31959" spans="64:64">
      <c r="BL31959" s="69"/>
    </row>
    <row r="31960" spans="64:64">
      <c r="BL31960" s="69"/>
    </row>
    <row r="31961" spans="64:64">
      <c r="BL31961" s="69"/>
    </row>
    <row r="31962" spans="64:64">
      <c r="BL31962" s="69"/>
    </row>
    <row r="31963" spans="64:64">
      <c r="BL31963" s="69"/>
    </row>
    <row r="31964" spans="64:64">
      <c r="BL31964" s="69"/>
    </row>
    <row r="31965" spans="64:64">
      <c r="BL31965" s="69"/>
    </row>
    <row r="31966" spans="64:64">
      <c r="BL31966" s="69"/>
    </row>
    <row r="31967" spans="64:64">
      <c r="BL31967" s="69"/>
    </row>
    <row r="31968" spans="64:64">
      <c r="BL31968" s="69"/>
    </row>
    <row r="31969" spans="64:64">
      <c r="BL31969" s="69"/>
    </row>
    <row r="31970" spans="64:64">
      <c r="BL31970" s="69"/>
    </row>
    <row r="31971" spans="64:64">
      <c r="BL31971" s="69"/>
    </row>
    <row r="31972" spans="64:64">
      <c r="BL31972" s="69"/>
    </row>
    <row r="31973" spans="64:64">
      <c r="BL31973" s="69"/>
    </row>
    <row r="31974" spans="64:64">
      <c r="BL31974" s="69"/>
    </row>
    <row r="31975" spans="64:64">
      <c r="BL31975" s="69"/>
    </row>
    <row r="31976" spans="64:64">
      <c r="BL31976" s="69"/>
    </row>
    <row r="31977" spans="64:64">
      <c r="BL31977" s="69"/>
    </row>
    <row r="31978" spans="64:64">
      <c r="BL31978" s="69"/>
    </row>
    <row r="31979" spans="64:64">
      <c r="BL31979" s="69"/>
    </row>
    <row r="31980" spans="64:64">
      <c r="BL31980" s="69"/>
    </row>
    <row r="31981" spans="64:64">
      <c r="BL31981" s="69"/>
    </row>
    <row r="31982" spans="64:64">
      <c r="BL31982" s="69"/>
    </row>
    <row r="31983" spans="64:64">
      <c r="BL31983" s="69"/>
    </row>
    <row r="31984" spans="64:64">
      <c r="BL31984" s="69"/>
    </row>
    <row r="31985" spans="64:64">
      <c r="BL31985" s="69"/>
    </row>
    <row r="31986" spans="64:64">
      <c r="BL31986" s="69"/>
    </row>
    <row r="31987" spans="64:64">
      <c r="BL31987" s="69"/>
    </row>
    <row r="31988" spans="64:64">
      <c r="BL31988" s="69"/>
    </row>
    <row r="31989" spans="64:64">
      <c r="BL31989" s="69"/>
    </row>
    <row r="31990" spans="64:64">
      <c r="BL31990" s="69"/>
    </row>
    <row r="31991" spans="64:64">
      <c r="BL31991" s="69"/>
    </row>
    <row r="31992" spans="64:64">
      <c r="BL31992" s="69"/>
    </row>
    <row r="31993" spans="64:64">
      <c r="BL31993" s="69"/>
    </row>
    <row r="31994" spans="64:64">
      <c r="BL31994" s="69"/>
    </row>
    <row r="31995" spans="64:64">
      <c r="BL31995" s="69"/>
    </row>
    <row r="31996" spans="64:64">
      <c r="BL31996" s="69"/>
    </row>
    <row r="31997" spans="64:64">
      <c r="BL31997" s="69"/>
    </row>
    <row r="31998" spans="64:64">
      <c r="BL31998" s="69"/>
    </row>
    <row r="31999" spans="64:64">
      <c r="BL31999" s="69"/>
    </row>
    <row r="32000" spans="64:64">
      <c r="BL32000" s="69"/>
    </row>
    <row r="32001" spans="64:64">
      <c r="BL32001" s="69"/>
    </row>
    <row r="32002" spans="64:64">
      <c r="BL32002" s="69"/>
    </row>
    <row r="32003" spans="64:64">
      <c r="BL32003" s="69"/>
    </row>
    <row r="32004" spans="64:64">
      <c r="BL32004" s="69"/>
    </row>
    <row r="32005" spans="64:64">
      <c r="BL32005" s="69"/>
    </row>
    <row r="32006" spans="64:64">
      <c r="BL32006" s="69"/>
    </row>
    <row r="32007" spans="64:64">
      <c r="BL32007" s="69"/>
    </row>
    <row r="32008" spans="64:64">
      <c r="BL32008" s="69"/>
    </row>
    <row r="32009" spans="64:64">
      <c r="BL32009" s="69"/>
    </row>
    <row r="32010" spans="64:64">
      <c r="BL32010" s="69"/>
    </row>
    <row r="32011" spans="64:64">
      <c r="BL32011" s="69"/>
    </row>
    <row r="32012" spans="64:64">
      <c r="BL32012" s="69"/>
    </row>
    <row r="32013" spans="64:64">
      <c r="BL32013" s="69"/>
    </row>
    <row r="32014" spans="64:64">
      <c r="BL32014" s="69"/>
    </row>
    <row r="32015" spans="64:64">
      <c r="BL32015" s="69"/>
    </row>
    <row r="32016" spans="64:64">
      <c r="BL32016" s="69"/>
    </row>
    <row r="32017" spans="64:64">
      <c r="BL32017" s="69"/>
    </row>
    <row r="32018" spans="64:64">
      <c r="BL32018" s="69"/>
    </row>
    <row r="32019" spans="64:64">
      <c r="BL32019" s="69"/>
    </row>
    <row r="32020" spans="64:64">
      <c r="BL32020" s="69"/>
    </row>
    <row r="32021" spans="64:64">
      <c r="BL32021" s="69"/>
    </row>
    <row r="32022" spans="64:64">
      <c r="BL32022" s="69"/>
    </row>
    <row r="32023" spans="64:64">
      <c r="BL32023" s="69"/>
    </row>
    <row r="32024" spans="64:64">
      <c r="BL32024" s="69"/>
    </row>
    <row r="32025" spans="64:64">
      <c r="BL32025" s="69"/>
    </row>
    <row r="32026" spans="64:64">
      <c r="BL32026" s="69"/>
    </row>
    <row r="32027" spans="64:64">
      <c r="BL32027" s="69"/>
    </row>
    <row r="32028" spans="64:64">
      <c r="BL32028" s="69"/>
    </row>
    <row r="32029" spans="64:64">
      <c r="BL32029" s="69"/>
    </row>
    <row r="32030" spans="64:64">
      <c r="BL32030" s="69"/>
    </row>
    <row r="32031" spans="64:64">
      <c r="BL32031" s="69"/>
    </row>
    <row r="32032" spans="64:64">
      <c r="BL32032" s="69"/>
    </row>
    <row r="32033" spans="64:64">
      <c r="BL32033" s="69"/>
    </row>
    <row r="32034" spans="64:64">
      <c r="BL32034" s="69"/>
    </row>
    <row r="32035" spans="64:64">
      <c r="BL32035" s="69"/>
    </row>
    <row r="32036" spans="64:64">
      <c r="BL32036" s="69"/>
    </row>
    <row r="32037" spans="64:64">
      <c r="BL32037" s="69"/>
    </row>
    <row r="32038" spans="64:64">
      <c r="BL32038" s="69"/>
    </row>
    <row r="32039" spans="64:64">
      <c r="BL32039" s="69"/>
    </row>
    <row r="32040" spans="64:64">
      <c r="BL32040" s="69"/>
    </row>
    <row r="32041" spans="64:64">
      <c r="BL32041" s="69"/>
    </row>
    <row r="32042" spans="64:64">
      <c r="BL32042" s="69"/>
    </row>
    <row r="32043" spans="64:64">
      <c r="BL32043" s="69"/>
    </row>
    <row r="32044" spans="64:64">
      <c r="BL32044" s="69"/>
    </row>
    <row r="32045" spans="64:64">
      <c r="BL32045" s="69"/>
    </row>
    <row r="32046" spans="64:64">
      <c r="BL32046" s="69"/>
    </row>
    <row r="32047" spans="64:64">
      <c r="BL32047" s="69"/>
    </row>
    <row r="32048" spans="64:64">
      <c r="BL32048" s="69"/>
    </row>
    <row r="32049" spans="64:64">
      <c r="BL32049" s="69"/>
    </row>
    <row r="32050" spans="64:64">
      <c r="BL32050" s="69"/>
    </row>
    <row r="32051" spans="64:64">
      <c r="BL32051" s="69"/>
    </row>
    <row r="32052" spans="64:64">
      <c r="BL32052" s="69"/>
    </row>
    <row r="32053" spans="64:64">
      <c r="BL32053" s="69"/>
    </row>
    <row r="32054" spans="64:64">
      <c r="BL32054" s="69"/>
    </row>
    <row r="32055" spans="64:64">
      <c r="BL32055" s="69"/>
    </row>
    <row r="32056" spans="64:64">
      <c r="BL32056" s="69"/>
    </row>
    <row r="32057" spans="64:64">
      <c r="BL32057" s="69"/>
    </row>
    <row r="32058" spans="64:64">
      <c r="BL32058" s="69"/>
    </row>
    <row r="32059" spans="64:64">
      <c r="BL32059" s="69"/>
    </row>
    <row r="32060" spans="64:64">
      <c r="BL32060" s="69"/>
    </row>
    <row r="32061" spans="64:64">
      <c r="BL32061" s="69"/>
    </row>
    <row r="32062" spans="64:64">
      <c r="BL32062" s="69"/>
    </row>
    <row r="32063" spans="64:64">
      <c r="BL32063" s="69"/>
    </row>
    <row r="32064" spans="64:64">
      <c r="BL32064" s="69"/>
    </row>
    <row r="32065" spans="64:64">
      <c r="BL32065" s="69"/>
    </row>
    <row r="32066" spans="64:64">
      <c r="BL32066" s="69"/>
    </row>
    <row r="32067" spans="64:64">
      <c r="BL32067" s="69"/>
    </row>
    <row r="32068" spans="64:64">
      <c r="BL32068" s="69"/>
    </row>
    <row r="32069" spans="64:64">
      <c r="BL32069" s="69"/>
    </row>
    <row r="32070" spans="64:64">
      <c r="BL32070" s="69"/>
    </row>
    <row r="32071" spans="64:64">
      <c r="BL32071" s="69"/>
    </row>
    <row r="32072" spans="64:64">
      <c r="BL32072" s="69"/>
    </row>
    <row r="32073" spans="64:64">
      <c r="BL32073" s="69"/>
    </row>
    <row r="32074" spans="64:64">
      <c r="BL32074" s="69"/>
    </row>
    <row r="32075" spans="64:64">
      <c r="BL32075" s="69"/>
    </row>
    <row r="32076" spans="64:64">
      <c r="BL32076" s="69"/>
    </row>
    <row r="32077" spans="64:64">
      <c r="BL32077" s="69"/>
    </row>
    <row r="32078" spans="64:64">
      <c r="BL32078" s="69"/>
    </row>
    <row r="32079" spans="64:64">
      <c r="BL32079" s="69"/>
    </row>
    <row r="32080" spans="64:64">
      <c r="BL32080" s="69"/>
    </row>
    <row r="32081" spans="64:64">
      <c r="BL32081" s="69"/>
    </row>
    <row r="32082" spans="64:64">
      <c r="BL32082" s="69"/>
    </row>
    <row r="32083" spans="64:64">
      <c r="BL32083" s="69"/>
    </row>
    <row r="32084" spans="64:64">
      <c r="BL32084" s="69"/>
    </row>
    <row r="32085" spans="64:64">
      <c r="BL32085" s="69"/>
    </row>
    <row r="32086" spans="64:64">
      <c r="BL32086" s="69"/>
    </row>
    <row r="32087" spans="64:64">
      <c r="BL32087" s="69"/>
    </row>
    <row r="32088" spans="64:64">
      <c r="BL32088" s="69"/>
    </row>
    <row r="32089" spans="64:64">
      <c r="BL32089" s="69"/>
    </row>
    <row r="32090" spans="64:64">
      <c r="BL32090" s="69"/>
    </row>
    <row r="32091" spans="64:64">
      <c r="BL32091" s="69"/>
    </row>
    <row r="32092" spans="64:64">
      <c r="BL32092" s="69"/>
    </row>
    <row r="32093" spans="64:64">
      <c r="BL32093" s="69"/>
    </row>
    <row r="32094" spans="64:64">
      <c r="BL32094" s="69"/>
    </row>
    <row r="32095" spans="64:64">
      <c r="BL32095" s="69"/>
    </row>
    <row r="32096" spans="64:64">
      <c r="BL32096" s="69"/>
    </row>
    <row r="32097" spans="64:64">
      <c r="BL32097" s="69"/>
    </row>
    <row r="32098" spans="64:64">
      <c r="BL32098" s="69"/>
    </row>
    <row r="32099" spans="64:64">
      <c r="BL32099" s="69"/>
    </row>
    <row r="32100" spans="64:64">
      <c r="BL32100" s="69"/>
    </row>
    <row r="32101" spans="64:64">
      <c r="BL32101" s="69"/>
    </row>
    <row r="32102" spans="64:64">
      <c r="BL32102" s="69"/>
    </row>
    <row r="32103" spans="64:64">
      <c r="BL32103" s="69"/>
    </row>
    <row r="32104" spans="64:64">
      <c r="BL32104" s="69"/>
    </row>
    <row r="32105" spans="64:64">
      <c r="BL32105" s="69"/>
    </row>
    <row r="32106" spans="64:64">
      <c r="BL32106" s="69"/>
    </row>
    <row r="32107" spans="64:64">
      <c r="BL32107" s="69"/>
    </row>
    <row r="32108" spans="64:64">
      <c r="BL32108" s="69"/>
    </row>
    <row r="32109" spans="64:64">
      <c r="BL32109" s="69"/>
    </row>
    <row r="32110" spans="64:64">
      <c r="BL32110" s="69"/>
    </row>
    <row r="32111" spans="64:64">
      <c r="BL32111" s="69"/>
    </row>
    <row r="32112" spans="64:64">
      <c r="BL32112" s="69"/>
    </row>
    <row r="32113" spans="64:64">
      <c r="BL32113" s="69"/>
    </row>
    <row r="32114" spans="64:64">
      <c r="BL32114" s="69"/>
    </row>
    <row r="32115" spans="64:64">
      <c r="BL32115" s="69"/>
    </row>
    <row r="32116" spans="64:64">
      <c r="BL32116" s="69"/>
    </row>
    <row r="32117" spans="64:64">
      <c r="BL32117" s="69"/>
    </row>
    <row r="32118" spans="64:64">
      <c r="BL32118" s="69"/>
    </row>
    <row r="32119" spans="64:64">
      <c r="BL32119" s="69"/>
    </row>
    <row r="32120" spans="64:64">
      <c r="BL32120" s="69"/>
    </row>
    <row r="32121" spans="64:64">
      <c r="BL32121" s="69"/>
    </row>
    <row r="32122" spans="64:64">
      <c r="BL32122" s="69"/>
    </row>
    <row r="32123" spans="64:64">
      <c r="BL32123" s="69"/>
    </row>
    <row r="32124" spans="64:64">
      <c r="BL32124" s="69"/>
    </row>
    <row r="32125" spans="64:64">
      <c r="BL32125" s="69"/>
    </row>
    <row r="32126" spans="64:64">
      <c r="BL32126" s="69"/>
    </row>
    <row r="32127" spans="64:64">
      <c r="BL32127" s="69"/>
    </row>
    <row r="32128" spans="64:64">
      <c r="BL32128" s="69"/>
    </row>
    <row r="32129" spans="64:64">
      <c r="BL32129" s="69"/>
    </row>
    <row r="32130" spans="64:64">
      <c r="BL32130" s="69"/>
    </row>
    <row r="32131" spans="64:64">
      <c r="BL32131" s="69"/>
    </row>
    <row r="32132" spans="64:64">
      <c r="BL32132" s="69"/>
    </row>
    <row r="32133" spans="64:64">
      <c r="BL32133" s="69"/>
    </row>
    <row r="32134" spans="64:64">
      <c r="BL32134" s="69"/>
    </row>
    <row r="32135" spans="64:64">
      <c r="BL32135" s="69"/>
    </row>
    <row r="32136" spans="64:64">
      <c r="BL32136" s="69"/>
    </row>
    <row r="32137" spans="64:64">
      <c r="BL32137" s="69"/>
    </row>
    <row r="32138" spans="64:64">
      <c r="BL32138" s="69"/>
    </row>
    <row r="32139" spans="64:64">
      <c r="BL32139" s="69"/>
    </row>
    <row r="32140" spans="64:64">
      <c r="BL32140" s="69"/>
    </row>
    <row r="32141" spans="64:64">
      <c r="BL32141" s="69"/>
    </row>
    <row r="32142" spans="64:64">
      <c r="BL32142" s="69"/>
    </row>
    <row r="32143" spans="64:64">
      <c r="BL32143" s="69"/>
    </row>
    <row r="32144" spans="64:64">
      <c r="BL32144" s="69"/>
    </row>
    <row r="32145" spans="64:64">
      <c r="BL32145" s="69"/>
    </row>
    <row r="32146" spans="64:64">
      <c r="BL32146" s="69"/>
    </row>
    <row r="32147" spans="64:64">
      <c r="BL32147" s="69"/>
    </row>
    <row r="32148" spans="64:64">
      <c r="BL32148" s="69"/>
    </row>
    <row r="32149" spans="64:64">
      <c r="BL32149" s="69"/>
    </row>
    <row r="32150" spans="64:64">
      <c r="BL32150" s="69"/>
    </row>
    <row r="32151" spans="64:64">
      <c r="BL32151" s="69"/>
    </row>
    <row r="32152" spans="64:64">
      <c r="BL32152" s="69"/>
    </row>
    <row r="32153" spans="64:64">
      <c r="BL32153" s="69"/>
    </row>
    <row r="32154" spans="64:64">
      <c r="BL32154" s="69"/>
    </row>
    <row r="32155" spans="64:64">
      <c r="BL32155" s="69"/>
    </row>
    <row r="32156" spans="64:64">
      <c r="BL32156" s="69"/>
    </row>
    <row r="32157" spans="64:64">
      <c r="BL32157" s="69"/>
    </row>
    <row r="32158" spans="64:64">
      <c r="BL32158" s="69"/>
    </row>
    <row r="32159" spans="64:64">
      <c r="BL32159" s="69"/>
    </row>
    <row r="32160" spans="64:64">
      <c r="BL32160" s="69"/>
    </row>
    <row r="32161" spans="64:64">
      <c r="BL32161" s="69"/>
    </row>
    <row r="32162" spans="64:64">
      <c r="BL32162" s="69"/>
    </row>
    <row r="32163" spans="64:64">
      <c r="BL32163" s="69"/>
    </row>
    <row r="32164" spans="64:64">
      <c r="BL32164" s="69"/>
    </row>
    <row r="32165" spans="64:64">
      <c r="BL32165" s="69"/>
    </row>
    <row r="32166" spans="64:64">
      <c r="BL32166" s="69"/>
    </row>
    <row r="32167" spans="64:64">
      <c r="BL32167" s="69"/>
    </row>
    <row r="32168" spans="64:64">
      <c r="BL32168" s="69"/>
    </row>
    <row r="32169" spans="64:64">
      <c r="BL32169" s="69"/>
    </row>
    <row r="32170" spans="64:64">
      <c r="BL32170" s="69"/>
    </row>
    <row r="32171" spans="64:64">
      <c r="BL32171" s="69"/>
    </row>
    <row r="32172" spans="64:64">
      <c r="BL32172" s="69"/>
    </row>
    <row r="32173" spans="64:64">
      <c r="BL32173" s="69"/>
    </row>
    <row r="32174" spans="64:64">
      <c r="BL32174" s="69"/>
    </row>
    <row r="32175" spans="64:64">
      <c r="BL32175" s="69"/>
    </row>
    <row r="32176" spans="64:64">
      <c r="BL32176" s="69"/>
    </row>
    <row r="32177" spans="64:64">
      <c r="BL32177" s="69"/>
    </row>
    <row r="32178" spans="64:64">
      <c r="BL32178" s="69"/>
    </row>
    <row r="32179" spans="64:64">
      <c r="BL32179" s="69"/>
    </row>
    <row r="32180" spans="64:64">
      <c r="BL32180" s="69"/>
    </row>
    <row r="32181" spans="64:64">
      <c r="BL32181" s="69"/>
    </row>
    <row r="32182" spans="64:64">
      <c r="BL32182" s="69"/>
    </row>
    <row r="32183" spans="64:64">
      <c r="BL32183" s="69"/>
    </row>
    <row r="32184" spans="64:64">
      <c r="BL32184" s="69"/>
    </row>
    <row r="32185" spans="64:64">
      <c r="BL32185" s="69"/>
    </row>
    <row r="32186" spans="64:64">
      <c r="BL32186" s="69"/>
    </row>
    <row r="32187" spans="64:64">
      <c r="BL32187" s="69"/>
    </row>
    <row r="32188" spans="64:64">
      <c r="BL32188" s="69"/>
    </row>
    <row r="32189" spans="64:64">
      <c r="BL32189" s="69"/>
    </row>
    <row r="32190" spans="64:64">
      <c r="BL32190" s="69"/>
    </row>
    <row r="32191" spans="64:64">
      <c r="BL32191" s="69"/>
    </row>
    <row r="32192" spans="64:64">
      <c r="BL32192" s="69"/>
    </row>
    <row r="32193" spans="64:64">
      <c r="BL32193" s="69"/>
    </row>
    <row r="32194" spans="64:64">
      <c r="BL32194" s="69"/>
    </row>
    <row r="32195" spans="64:64">
      <c r="BL32195" s="69"/>
    </row>
    <row r="32196" spans="64:64">
      <c r="BL32196" s="69"/>
    </row>
    <row r="32197" spans="64:64">
      <c r="BL32197" s="69"/>
    </row>
    <row r="32198" spans="64:64">
      <c r="BL32198" s="69"/>
    </row>
    <row r="32199" spans="64:64">
      <c r="BL32199" s="69"/>
    </row>
    <row r="32200" spans="64:64">
      <c r="BL32200" s="69"/>
    </row>
    <row r="32201" spans="64:64">
      <c r="BL32201" s="69"/>
    </row>
    <row r="32202" spans="64:64">
      <c r="BL32202" s="69"/>
    </row>
    <row r="32203" spans="64:64">
      <c r="BL32203" s="69"/>
    </row>
    <row r="32204" spans="64:64">
      <c r="BL32204" s="69"/>
    </row>
    <row r="32205" spans="64:64">
      <c r="BL32205" s="69"/>
    </row>
    <row r="32206" spans="64:64">
      <c r="BL32206" s="69"/>
    </row>
    <row r="32207" spans="64:64">
      <c r="BL32207" s="69"/>
    </row>
    <row r="32208" spans="64:64">
      <c r="BL32208" s="69"/>
    </row>
    <row r="32209" spans="64:64">
      <c r="BL32209" s="69"/>
    </row>
    <row r="32210" spans="64:64">
      <c r="BL32210" s="69"/>
    </row>
    <row r="32211" spans="64:64">
      <c r="BL32211" s="69"/>
    </row>
    <row r="32212" spans="64:64">
      <c r="BL32212" s="69"/>
    </row>
    <row r="32213" spans="64:64">
      <c r="BL32213" s="69"/>
    </row>
    <row r="32214" spans="64:64">
      <c r="BL32214" s="69"/>
    </row>
    <row r="32215" spans="64:64">
      <c r="BL32215" s="69"/>
    </row>
    <row r="32216" spans="64:64">
      <c r="BL32216" s="69"/>
    </row>
    <row r="32217" spans="64:64">
      <c r="BL32217" s="69"/>
    </row>
    <row r="32218" spans="64:64">
      <c r="BL32218" s="69"/>
    </row>
    <row r="32219" spans="64:64">
      <c r="BL32219" s="69"/>
    </row>
    <row r="32220" spans="64:64">
      <c r="BL32220" s="69"/>
    </row>
    <row r="32221" spans="64:64">
      <c r="BL32221" s="69"/>
    </row>
    <row r="32222" spans="64:64">
      <c r="BL32222" s="69"/>
    </row>
    <row r="32223" spans="64:64">
      <c r="BL32223" s="69"/>
    </row>
    <row r="32224" spans="64:64">
      <c r="BL32224" s="69"/>
    </row>
    <row r="32225" spans="64:64">
      <c r="BL32225" s="69"/>
    </row>
    <row r="32226" spans="64:64">
      <c r="BL32226" s="69"/>
    </row>
    <row r="32227" spans="64:64">
      <c r="BL32227" s="69"/>
    </row>
    <row r="32228" spans="64:64">
      <c r="BL32228" s="69"/>
    </row>
    <row r="32229" spans="64:64">
      <c r="BL32229" s="69"/>
    </row>
    <row r="32230" spans="64:64">
      <c r="BL32230" s="69"/>
    </row>
    <row r="32231" spans="64:64">
      <c r="BL32231" s="69"/>
    </row>
    <row r="32232" spans="64:64">
      <c r="BL32232" s="69"/>
    </row>
    <row r="32233" spans="64:64">
      <c r="BL32233" s="69"/>
    </row>
    <row r="32234" spans="64:64">
      <c r="BL32234" s="69"/>
    </row>
    <row r="32235" spans="64:64">
      <c r="BL32235" s="69"/>
    </row>
    <row r="32236" spans="64:64">
      <c r="BL32236" s="69"/>
    </row>
    <row r="32237" spans="64:64">
      <c r="BL32237" s="69"/>
    </row>
    <row r="32238" spans="64:64">
      <c r="BL32238" s="69"/>
    </row>
    <row r="32239" spans="64:64">
      <c r="BL32239" s="69"/>
    </row>
    <row r="32240" spans="64:64">
      <c r="BL32240" s="69"/>
    </row>
    <row r="32241" spans="64:64">
      <c r="BL32241" s="69"/>
    </row>
    <row r="32242" spans="64:64">
      <c r="BL32242" s="69"/>
    </row>
    <row r="32243" spans="64:64">
      <c r="BL32243" s="69"/>
    </row>
    <row r="32244" spans="64:64">
      <c r="BL32244" s="69"/>
    </row>
    <row r="32245" spans="64:64">
      <c r="BL32245" s="69"/>
    </row>
    <row r="32246" spans="64:64">
      <c r="BL32246" s="69"/>
    </row>
    <row r="32247" spans="64:64">
      <c r="BL32247" s="69"/>
    </row>
    <row r="32248" spans="64:64">
      <c r="BL32248" s="69"/>
    </row>
    <row r="32249" spans="64:64">
      <c r="BL32249" s="69"/>
    </row>
    <row r="32250" spans="64:64">
      <c r="BL32250" s="69"/>
    </row>
    <row r="32251" spans="64:64">
      <c r="BL32251" s="69"/>
    </row>
    <row r="32252" spans="64:64">
      <c r="BL32252" s="69"/>
    </row>
    <row r="32253" spans="64:64">
      <c r="BL32253" s="69"/>
    </row>
    <row r="32254" spans="64:64">
      <c r="BL32254" s="69"/>
    </row>
    <row r="32255" spans="64:64">
      <c r="BL32255" s="69"/>
    </row>
    <row r="32256" spans="64:64">
      <c r="BL32256" s="69"/>
    </row>
    <row r="32257" spans="64:64">
      <c r="BL32257" s="69"/>
    </row>
    <row r="32258" spans="64:64">
      <c r="BL32258" s="69"/>
    </row>
    <row r="32259" spans="64:64">
      <c r="BL32259" s="69"/>
    </row>
    <row r="32260" spans="64:64">
      <c r="BL32260" s="69"/>
    </row>
    <row r="32261" spans="64:64">
      <c r="BL32261" s="69"/>
    </row>
    <row r="32262" spans="64:64">
      <c r="BL32262" s="69"/>
    </row>
    <row r="32263" spans="64:64">
      <c r="BL32263" s="69"/>
    </row>
    <row r="32264" spans="64:64">
      <c r="BL32264" s="69"/>
    </row>
    <row r="32265" spans="64:64">
      <c r="BL32265" s="69"/>
    </row>
    <row r="32266" spans="64:64">
      <c r="BL32266" s="69"/>
    </row>
    <row r="32267" spans="64:64">
      <c r="BL32267" s="69"/>
    </row>
    <row r="32268" spans="64:64">
      <c r="BL32268" s="69"/>
    </row>
    <row r="32269" spans="64:64">
      <c r="BL32269" s="69"/>
    </row>
    <row r="32270" spans="64:64">
      <c r="BL32270" s="69"/>
    </row>
    <row r="32271" spans="64:64">
      <c r="BL32271" s="69"/>
    </row>
    <row r="32272" spans="64:64">
      <c r="BL32272" s="69"/>
    </row>
    <row r="32273" spans="64:64">
      <c r="BL32273" s="69"/>
    </row>
    <row r="32274" spans="64:64">
      <c r="BL32274" s="69"/>
    </row>
    <row r="32275" spans="64:64">
      <c r="BL32275" s="69"/>
    </row>
    <row r="32276" spans="64:64">
      <c r="BL32276" s="69"/>
    </row>
    <row r="32277" spans="64:64">
      <c r="BL32277" s="69"/>
    </row>
    <row r="32278" spans="64:64">
      <c r="BL32278" s="69"/>
    </row>
    <row r="32279" spans="64:64">
      <c r="BL32279" s="69"/>
    </row>
    <row r="32280" spans="64:64">
      <c r="BL32280" s="69"/>
    </row>
    <row r="32281" spans="64:64">
      <c r="BL32281" s="69"/>
    </row>
    <row r="32282" spans="64:64">
      <c r="BL32282" s="69"/>
    </row>
    <row r="32283" spans="64:64">
      <c r="BL32283" s="69"/>
    </row>
    <row r="32284" spans="64:64">
      <c r="BL32284" s="69"/>
    </row>
    <row r="32285" spans="64:64">
      <c r="BL32285" s="69"/>
    </row>
    <row r="32286" spans="64:64">
      <c r="BL32286" s="69"/>
    </row>
    <row r="32287" spans="64:64">
      <c r="BL32287" s="69"/>
    </row>
    <row r="32288" spans="64:64">
      <c r="BL32288" s="69"/>
    </row>
    <row r="32289" spans="64:64">
      <c r="BL32289" s="69"/>
    </row>
    <row r="32290" spans="64:64">
      <c r="BL32290" s="69"/>
    </row>
    <row r="32291" spans="64:64">
      <c r="BL32291" s="69"/>
    </row>
    <row r="32292" spans="64:64">
      <c r="BL32292" s="69"/>
    </row>
    <row r="32293" spans="64:64">
      <c r="BL32293" s="69"/>
    </row>
    <row r="32294" spans="64:64">
      <c r="BL32294" s="69"/>
    </row>
    <row r="32295" spans="64:64">
      <c r="BL32295" s="69"/>
    </row>
    <row r="32296" spans="64:64">
      <c r="BL32296" s="69"/>
    </row>
    <row r="32297" spans="64:64">
      <c r="BL32297" s="69"/>
    </row>
    <row r="32298" spans="64:64">
      <c r="BL32298" s="69"/>
    </row>
    <row r="32299" spans="64:64">
      <c r="BL32299" s="69"/>
    </row>
    <row r="32300" spans="64:64">
      <c r="BL32300" s="69"/>
    </row>
    <row r="32301" spans="64:64">
      <c r="BL32301" s="69"/>
    </row>
    <row r="32302" spans="64:64">
      <c r="BL32302" s="69"/>
    </row>
    <row r="32303" spans="64:64">
      <c r="BL32303" s="69"/>
    </row>
    <row r="32304" spans="64:64">
      <c r="BL32304" s="69"/>
    </row>
    <row r="32305" spans="64:64">
      <c r="BL32305" s="69"/>
    </row>
    <row r="32306" spans="64:64">
      <c r="BL32306" s="69"/>
    </row>
    <row r="32307" spans="64:64">
      <c r="BL32307" s="69"/>
    </row>
    <row r="32308" spans="64:64">
      <c r="BL32308" s="69"/>
    </row>
    <row r="32309" spans="64:64">
      <c r="BL32309" s="69"/>
    </row>
    <row r="32310" spans="64:64">
      <c r="BL32310" s="69"/>
    </row>
    <row r="32311" spans="64:64">
      <c r="BL32311" s="69"/>
    </row>
    <row r="32312" spans="64:64">
      <c r="BL32312" s="69"/>
    </row>
    <row r="32313" spans="64:64">
      <c r="BL32313" s="69"/>
    </row>
    <row r="32314" spans="64:64">
      <c r="BL32314" s="69"/>
    </row>
    <row r="32315" spans="64:64">
      <c r="BL32315" s="69"/>
    </row>
    <row r="32316" spans="64:64">
      <c r="BL32316" s="69"/>
    </row>
    <row r="32317" spans="64:64">
      <c r="BL32317" s="69"/>
    </row>
    <row r="32318" spans="64:64">
      <c r="BL32318" s="69"/>
    </row>
    <row r="32319" spans="64:64">
      <c r="BL32319" s="69"/>
    </row>
    <row r="32320" spans="64:64">
      <c r="BL32320" s="69"/>
    </row>
    <row r="32321" spans="64:64">
      <c r="BL32321" s="69"/>
    </row>
    <row r="32322" spans="64:64">
      <c r="BL32322" s="69"/>
    </row>
    <row r="32323" spans="64:64">
      <c r="BL32323" s="69"/>
    </row>
    <row r="32324" spans="64:64">
      <c r="BL32324" s="69"/>
    </row>
    <row r="32325" spans="64:64">
      <c r="BL32325" s="69"/>
    </row>
    <row r="32326" spans="64:64">
      <c r="BL32326" s="69"/>
    </row>
    <row r="32327" spans="64:64">
      <c r="BL32327" s="69"/>
    </row>
    <row r="32328" spans="64:64">
      <c r="BL32328" s="69"/>
    </row>
    <row r="32329" spans="64:64">
      <c r="BL32329" s="69"/>
    </row>
    <row r="32330" spans="64:64">
      <c r="BL32330" s="69"/>
    </row>
    <row r="32331" spans="64:64">
      <c r="BL32331" s="69"/>
    </row>
    <row r="32332" spans="64:64">
      <c r="BL32332" s="69"/>
    </row>
    <row r="32333" spans="64:64">
      <c r="BL32333" s="69"/>
    </row>
    <row r="32334" spans="64:64">
      <c r="BL32334" s="69"/>
    </row>
    <row r="32335" spans="64:64">
      <c r="BL32335" s="69"/>
    </row>
    <row r="32336" spans="64:64">
      <c r="BL32336" s="69"/>
    </row>
    <row r="32337" spans="64:64">
      <c r="BL32337" s="69"/>
    </row>
    <row r="32338" spans="64:64">
      <c r="BL32338" s="69"/>
    </row>
    <row r="32339" spans="64:64">
      <c r="BL32339" s="69"/>
    </row>
    <row r="32340" spans="64:64">
      <c r="BL32340" s="69"/>
    </row>
    <row r="32341" spans="64:64">
      <c r="BL32341" s="69"/>
    </row>
    <row r="32342" spans="64:64">
      <c r="BL32342" s="69"/>
    </row>
    <row r="32343" spans="64:64">
      <c r="BL32343" s="69"/>
    </row>
    <row r="32344" spans="64:64">
      <c r="BL32344" s="69"/>
    </row>
    <row r="32345" spans="64:64">
      <c r="BL32345" s="69"/>
    </row>
    <row r="32346" spans="64:64">
      <c r="BL32346" s="69"/>
    </row>
    <row r="32347" spans="64:64">
      <c r="BL32347" s="69"/>
    </row>
    <row r="32348" spans="64:64">
      <c r="BL32348" s="69"/>
    </row>
    <row r="32349" spans="64:64">
      <c r="BL32349" s="69"/>
    </row>
    <row r="32350" spans="64:64">
      <c r="BL32350" s="69"/>
    </row>
    <row r="32351" spans="64:64">
      <c r="BL32351" s="69"/>
    </row>
    <row r="32352" spans="64:64">
      <c r="BL32352" s="69"/>
    </row>
    <row r="32353" spans="64:64">
      <c r="BL32353" s="69"/>
    </row>
    <row r="32354" spans="64:64">
      <c r="BL32354" s="69"/>
    </row>
    <row r="32355" spans="64:64">
      <c r="BL32355" s="69"/>
    </row>
    <row r="32356" spans="64:64">
      <c r="BL32356" s="69"/>
    </row>
    <row r="32357" spans="64:64">
      <c r="BL32357" s="69"/>
    </row>
    <row r="32358" spans="64:64">
      <c r="BL32358" s="69"/>
    </row>
    <row r="32359" spans="64:64">
      <c r="BL32359" s="69"/>
    </row>
    <row r="32360" spans="64:64">
      <c r="BL32360" s="69"/>
    </row>
    <row r="32361" spans="64:64">
      <c r="BL32361" s="69"/>
    </row>
    <row r="32362" spans="64:64">
      <c r="BL32362" s="69"/>
    </row>
    <row r="32363" spans="64:64">
      <c r="BL32363" s="69"/>
    </row>
    <row r="32364" spans="64:64">
      <c r="BL32364" s="69"/>
    </row>
    <row r="32365" spans="64:64">
      <c r="BL32365" s="69"/>
    </row>
    <row r="32366" spans="64:64">
      <c r="BL32366" s="69"/>
    </row>
    <row r="32367" spans="64:64">
      <c r="BL32367" s="69"/>
    </row>
    <row r="32368" spans="64:64">
      <c r="BL32368" s="69"/>
    </row>
    <row r="32369" spans="64:64">
      <c r="BL32369" s="69"/>
    </row>
    <row r="32370" spans="64:64">
      <c r="BL32370" s="69"/>
    </row>
    <row r="32371" spans="64:64">
      <c r="BL32371" s="69"/>
    </row>
    <row r="32372" spans="64:64">
      <c r="BL32372" s="69"/>
    </row>
    <row r="32373" spans="64:64">
      <c r="BL32373" s="69"/>
    </row>
    <row r="32374" spans="64:64">
      <c r="BL32374" s="69"/>
    </row>
    <row r="32375" spans="64:64">
      <c r="BL32375" s="69"/>
    </row>
    <row r="32376" spans="64:64">
      <c r="BL32376" s="69"/>
    </row>
    <row r="32377" spans="64:64">
      <c r="BL32377" s="69"/>
    </row>
    <row r="32378" spans="64:64">
      <c r="BL32378" s="69"/>
    </row>
    <row r="32379" spans="64:64">
      <c r="BL32379" s="69"/>
    </row>
    <row r="32380" spans="64:64">
      <c r="BL32380" s="69"/>
    </row>
    <row r="32381" spans="64:64">
      <c r="BL32381" s="69"/>
    </row>
    <row r="32382" spans="64:64">
      <c r="BL32382" s="69"/>
    </row>
    <row r="32383" spans="64:64">
      <c r="BL32383" s="69"/>
    </row>
    <row r="32384" spans="64:64">
      <c r="BL32384" s="69"/>
    </row>
    <row r="32385" spans="64:64">
      <c r="BL32385" s="69"/>
    </row>
    <row r="32386" spans="64:64">
      <c r="BL32386" s="69"/>
    </row>
    <row r="32387" spans="64:64">
      <c r="BL32387" s="69"/>
    </row>
    <row r="32388" spans="64:64">
      <c r="BL32388" s="69"/>
    </row>
    <row r="32389" spans="64:64">
      <c r="BL32389" s="69"/>
    </row>
    <row r="32390" spans="64:64">
      <c r="BL32390" s="69"/>
    </row>
    <row r="32391" spans="64:64">
      <c r="BL32391" s="69"/>
    </row>
    <row r="32392" spans="64:64">
      <c r="BL32392" s="69"/>
    </row>
    <row r="32393" spans="64:64">
      <c r="BL32393" s="69"/>
    </row>
    <row r="32394" spans="64:64">
      <c r="BL32394" s="69"/>
    </row>
    <row r="32395" spans="64:64">
      <c r="BL32395" s="69"/>
    </row>
    <row r="32396" spans="64:64">
      <c r="BL32396" s="69"/>
    </row>
    <row r="32397" spans="64:64">
      <c r="BL32397" s="69"/>
    </row>
    <row r="32398" spans="64:64">
      <c r="BL32398" s="69"/>
    </row>
    <row r="32399" spans="64:64">
      <c r="BL32399" s="69"/>
    </row>
    <row r="32400" spans="64:64">
      <c r="BL32400" s="69"/>
    </row>
    <row r="32401" spans="64:64">
      <c r="BL32401" s="69"/>
    </row>
    <row r="32402" spans="64:64">
      <c r="BL32402" s="69"/>
    </row>
    <row r="32403" spans="64:64">
      <c r="BL32403" s="69"/>
    </row>
    <row r="32404" spans="64:64">
      <c r="BL32404" s="69"/>
    </row>
    <row r="32405" spans="64:64">
      <c r="BL32405" s="69"/>
    </row>
    <row r="32406" spans="64:64">
      <c r="BL32406" s="69"/>
    </row>
    <row r="32407" spans="64:64">
      <c r="BL32407" s="69"/>
    </row>
    <row r="32408" spans="64:64">
      <c r="BL32408" s="69"/>
    </row>
    <row r="32409" spans="64:64">
      <c r="BL32409" s="69"/>
    </row>
    <row r="32410" spans="64:64">
      <c r="BL32410" s="69"/>
    </row>
    <row r="32411" spans="64:64">
      <c r="BL32411" s="69"/>
    </row>
    <row r="32412" spans="64:64">
      <c r="BL32412" s="69"/>
    </row>
    <row r="32413" spans="64:64">
      <c r="BL32413" s="69"/>
    </row>
    <row r="32414" spans="64:64">
      <c r="BL32414" s="69"/>
    </row>
    <row r="32415" spans="64:64">
      <c r="BL32415" s="69"/>
    </row>
    <row r="32416" spans="64:64">
      <c r="BL32416" s="69"/>
    </row>
    <row r="32417" spans="64:64">
      <c r="BL32417" s="69"/>
    </row>
    <row r="32418" spans="64:64">
      <c r="BL32418" s="69"/>
    </row>
    <row r="32419" spans="64:64">
      <c r="BL32419" s="69"/>
    </row>
    <row r="32420" spans="64:64">
      <c r="BL32420" s="69"/>
    </row>
    <row r="32421" spans="64:64">
      <c r="BL32421" s="69"/>
    </row>
    <row r="32422" spans="64:64">
      <c r="BL32422" s="69"/>
    </row>
    <row r="32423" spans="64:64">
      <c r="BL32423" s="69"/>
    </row>
    <row r="32424" spans="64:64">
      <c r="BL32424" s="69"/>
    </row>
    <row r="32425" spans="64:64">
      <c r="BL32425" s="69"/>
    </row>
    <row r="32426" spans="64:64">
      <c r="BL32426" s="69"/>
    </row>
    <row r="32427" spans="64:64">
      <c r="BL32427" s="69"/>
    </row>
    <row r="32428" spans="64:64">
      <c r="BL32428" s="69"/>
    </row>
    <row r="32429" spans="64:64">
      <c r="BL32429" s="69"/>
    </row>
    <row r="32430" spans="64:64">
      <c r="BL32430" s="69"/>
    </row>
    <row r="32431" spans="64:64">
      <c r="BL32431" s="69"/>
    </row>
    <row r="32432" spans="64:64">
      <c r="BL32432" s="69"/>
    </row>
    <row r="32433" spans="64:64">
      <c r="BL32433" s="69"/>
    </row>
    <row r="32434" spans="64:64">
      <c r="BL32434" s="69"/>
    </row>
    <row r="32435" spans="64:64">
      <c r="BL32435" s="69"/>
    </row>
    <row r="32436" spans="64:64">
      <c r="BL32436" s="69"/>
    </row>
    <row r="32437" spans="64:64">
      <c r="BL32437" s="69"/>
    </row>
    <row r="32438" spans="64:64">
      <c r="BL32438" s="69"/>
    </row>
    <row r="32439" spans="64:64">
      <c r="BL32439" s="69"/>
    </row>
    <row r="32440" spans="64:64">
      <c r="BL32440" s="69"/>
    </row>
    <row r="32441" spans="64:64">
      <c r="BL32441" s="69"/>
    </row>
    <row r="32442" spans="64:64">
      <c r="BL32442" s="69"/>
    </row>
    <row r="32443" spans="64:64">
      <c r="BL32443" s="69"/>
    </row>
    <row r="32444" spans="64:64">
      <c r="BL32444" s="69"/>
    </row>
    <row r="32445" spans="64:64">
      <c r="BL32445" s="69"/>
    </row>
    <row r="32446" spans="64:64">
      <c r="BL32446" s="69"/>
    </row>
    <row r="32447" spans="64:64">
      <c r="BL32447" s="69"/>
    </row>
    <row r="32448" spans="64:64">
      <c r="BL32448" s="69"/>
    </row>
    <row r="32449" spans="64:64">
      <c r="BL32449" s="69"/>
    </row>
    <row r="32450" spans="64:64">
      <c r="BL32450" s="69"/>
    </row>
    <row r="32451" spans="64:64">
      <c r="BL32451" s="69"/>
    </row>
    <row r="32452" spans="64:64">
      <c r="BL32452" s="69"/>
    </row>
    <row r="32453" spans="64:64">
      <c r="BL32453" s="69"/>
    </row>
    <row r="32454" spans="64:64">
      <c r="BL32454" s="69"/>
    </row>
    <row r="32455" spans="64:64">
      <c r="BL32455" s="69"/>
    </row>
    <row r="32456" spans="64:64">
      <c r="BL32456" s="69"/>
    </row>
    <row r="32457" spans="64:64">
      <c r="BL32457" s="69"/>
    </row>
    <row r="32458" spans="64:64">
      <c r="BL32458" s="69"/>
    </row>
    <row r="32459" spans="64:64">
      <c r="BL32459" s="69"/>
    </row>
    <row r="32460" spans="64:64">
      <c r="BL32460" s="69"/>
    </row>
    <row r="32461" spans="64:64">
      <c r="BL32461" s="69"/>
    </row>
    <row r="32462" spans="64:64">
      <c r="BL32462" s="69"/>
    </row>
    <row r="32463" spans="64:64">
      <c r="BL32463" s="69"/>
    </row>
    <row r="32464" spans="64:64">
      <c r="BL32464" s="69"/>
    </row>
    <row r="32465" spans="64:64">
      <c r="BL32465" s="69"/>
    </row>
    <row r="32466" spans="64:64">
      <c r="BL32466" s="69"/>
    </row>
    <row r="32467" spans="64:64">
      <c r="BL32467" s="69"/>
    </row>
    <row r="32468" spans="64:64">
      <c r="BL32468" s="69"/>
    </row>
    <row r="32469" spans="64:64">
      <c r="BL32469" s="69"/>
    </row>
    <row r="32470" spans="64:64">
      <c r="BL32470" s="69"/>
    </row>
    <row r="32471" spans="64:64">
      <c r="BL32471" s="69"/>
    </row>
    <row r="32472" spans="64:64">
      <c r="BL32472" s="69"/>
    </row>
    <row r="32473" spans="64:64">
      <c r="BL32473" s="69"/>
    </row>
    <row r="32474" spans="64:64">
      <c r="BL32474" s="69"/>
    </row>
    <row r="32475" spans="64:64">
      <c r="BL32475" s="69"/>
    </row>
    <row r="32476" spans="64:64">
      <c r="BL32476" s="69"/>
    </row>
    <row r="32477" spans="64:64">
      <c r="BL32477" s="69"/>
    </row>
    <row r="32478" spans="64:64">
      <c r="BL32478" s="69"/>
    </row>
    <row r="32479" spans="64:64">
      <c r="BL32479" s="69"/>
    </row>
    <row r="32480" spans="64:64">
      <c r="BL32480" s="69"/>
    </row>
    <row r="32481" spans="64:64">
      <c r="BL32481" s="69"/>
    </row>
    <row r="32482" spans="64:64">
      <c r="BL32482" s="69"/>
    </row>
    <row r="32483" spans="64:64">
      <c r="BL32483" s="69"/>
    </row>
    <row r="32484" spans="64:64">
      <c r="BL32484" s="69"/>
    </row>
    <row r="32485" spans="64:64">
      <c r="BL32485" s="69"/>
    </row>
    <row r="32486" spans="64:64">
      <c r="BL32486" s="69"/>
    </row>
    <row r="32487" spans="64:64">
      <c r="BL32487" s="69"/>
    </row>
    <row r="32488" spans="64:64">
      <c r="BL32488" s="69"/>
    </row>
    <row r="32489" spans="64:64">
      <c r="BL32489" s="69"/>
    </row>
    <row r="32490" spans="64:64">
      <c r="BL32490" s="69"/>
    </row>
    <row r="32491" spans="64:64">
      <c r="BL32491" s="69"/>
    </row>
    <row r="32492" spans="64:64">
      <c r="BL32492" s="69"/>
    </row>
    <row r="32493" spans="64:64">
      <c r="BL32493" s="69"/>
    </row>
    <row r="32494" spans="64:64">
      <c r="BL32494" s="69"/>
    </row>
    <row r="32495" spans="64:64">
      <c r="BL32495" s="69"/>
    </row>
    <row r="32496" spans="64:64">
      <c r="BL32496" s="69"/>
    </row>
    <row r="32497" spans="64:64">
      <c r="BL32497" s="69"/>
    </row>
    <row r="32498" spans="64:64">
      <c r="BL32498" s="69"/>
    </row>
    <row r="32499" spans="64:64">
      <c r="BL32499" s="69"/>
    </row>
    <row r="32500" spans="64:64">
      <c r="BL32500" s="69"/>
    </row>
    <row r="32501" spans="64:64">
      <c r="BL32501" s="69"/>
    </row>
    <row r="32502" spans="64:64">
      <c r="BL32502" s="69"/>
    </row>
    <row r="32503" spans="64:64">
      <c r="BL32503" s="69"/>
    </row>
    <row r="32504" spans="64:64">
      <c r="BL32504" s="69"/>
    </row>
    <row r="32505" spans="64:64">
      <c r="BL32505" s="69"/>
    </row>
    <row r="32506" spans="64:64">
      <c r="BL32506" s="69"/>
    </row>
    <row r="32507" spans="64:64">
      <c r="BL32507" s="69"/>
    </row>
    <row r="32508" spans="64:64">
      <c r="BL32508" s="69"/>
    </row>
    <row r="32509" spans="64:64">
      <c r="BL32509" s="69"/>
    </row>
    <row r="32510" spans="64:64">
      <c r="BL32510" s="69"/>
    </row>
    <row r="32511" spans="64:64">
      <c r="BL32511" s="69"/>
    </row>
    <row r="32512" spans="64:64">
      <c r="BL32512" s="69"/>
    </row>
    <row r="32513" spans="64:64">
      <c r="BL32513" s="69"/>
    </row>
    <row r="32514" spans="64:64">
      <c r="BL32514" s="69"/>
    </row>
    <row r="32515" spans="64:64">
      <c r="BL32515" s="69"/>
    </row>
    <row r="32516" spans="64:64">
      <c r="BL32516" s="69"/>
    </row>
    <row r="32517" spans="64:64">
      <c r="BL32517" s="69"/>
    </row>
    <row r="32518" spans="64:64">
      <c r="BL32518" s="69"/>
    </row>
    <row r="32519" spans="64:64">
      <c r="BL32519" s="69"/>
    </row>
    <row r="32520" spans="64:64">
      <c r="BL32520" s="69"/>
    </row>
    <row r="32521" spans="64:64">
      <c r="BL32521" s="69"/>
    </row>
    <row r="32522" spans="64:64">
      <c r="BL32522" s="69"/>
    </row>
    <row r="32523" spans="64:64">
      <c r="BL32523" s="69"/>
    </row>
    <row r="32524" spans="64:64">
      <c r="BL32524" s="69"/>
    </row>
    <row r="32525" spans="64:64">
      <c r="BL32525" s="69"/>
    </row>
    <row r="32526" spans="64:64">
      <c r="BL32526" s="69"/>
    </row>
    <row r="32527" spans="64:64">
      <c r="BL32527" s="69"/>
    </row>
    <row r="32528" spans="64:64">
      <c r="BL32528" s="69"/>
    </row>
    <row r="32529" spans="64:64">
      <c r="BL32529" s="69"/>
    </row>
    <row r="32530" spans="64:64">
      <c r="BL32530" s="69"/>
    </row>
    <row r="32531" spans="64:64">
      <c r="BL32531" s="69"/>
    </row>
    <row r="32532" spans="64:64">
      <c r="BL32532" s="69"/>
    </row>
    <row r="32533" spans="64:64">
      <c r="BL32533" s="69"/>
    </row>
    <row r="32534" spans="64:64">
      <c r="BL32534" s="69"/>
    </row>
    <row r="32535" spans="64:64">
      <c r="BL32535" s="69"/>
    </row>
    <row r="32536" spans="64:64">
      <c r="BL32536" s="69"/>
    </row>
    <row r="32537" spans="64:64">
      <c r="BL32537" s="69"/>
    </row>
    <row r="32538" spans="64:64">
      <c r="BL32538" s="69"/>
    </row>
    <row r="32539" spans="64:64">
      <c r="BL32539" s="69"/>
    </row>
    <row r="32540" spans="64:64">
      <c r="BL32540" s="69"/>
    </row>
    <row r="32541" spans="64:64">
      <c r="BL32541" s="69"/>
    </row>
    <row r="32542" spans="64:64">
      <c r="BL32542" s="69"/>
    </row>
    <row r="32543" spans="64:64">
      <c r="BL32543" s="69"/>
    </row>
    <row r="32544" spans="64:64">
      <c r="BL32544" s="69"/>
    </row>
    <row r="32545" spans="64:64">
      <c r="BL32545" s="69"/>
    </row>
    <row r="32546" spans="64:64">
      <c r="BL32546" s="69"/>
    </row>
    <row r="32547" spans="64:64">
      <c r="BL32547" s="69"/>
    </row>
    <row r="32548" spans="64:64">
      <c r="BL32548" s="69"/>
    </row>
    <row r="32549" spans="64:64">
      <c r="BL32549" s="69"/>
    </row>
    <row r="32550" spans="64:64">
      <c r="BL32550" s="69"/>
    </row>
    <row r="32551" spans="64:64">
      <c r="BL32551" s="69"/>
    </row>
    <row r="32552" spans="64:64">
      <c r="BL32552" s="69"/>
    </row>
    <row r="32553" spans="64:64">
      <c r="BL32553" s="69"/>
    </row>
    <row r="32554" spans="64:64">
      <c r="BL32554" s="69"/>
    </row>
    <row r="32555" spans="64:64">
      <c r="BL32555" s="69"/>
    </row>
    <row r="32556" spans="64:64">
      <c r="BL32556" s="69"/>
    </row>
    <row r="32557" spans="64:64">
      <c r="BL32557" s="69"/>
    </row>
    <row r="32558" spans="64:64">
      <c r="BL32558" s="69"/>
    </row>
    <row r="32559" spans="64:64">
      <c r="BL32559" s="69"/>
    </row>
    <row r="32560" spans="64:64">
      <c r="BL32560" s="69"/>
    </row>
    <row r="32561" spans="64:64">
      <c r="BL32561" s="69"/>
    </row>
    <row r="32562" spans="64:64">
      <c r="BL32562" s="69"/>
    </row>
    <row r="32563" spans="64:64">
      <c r="BL32563" s="69"/>
    </row>
    <row r="32564" spans="64:64">
      <c r="BL32564" s="69"/>
    </row>
    <row r="32565" spans="64:64">
      <c r="BL32565" s="69"/>
    </row>
    <row r="32566" spans="64:64">
      <c r="BL32566" s="69"/>
    </row>
    <row r="32567" spans="64:64">
      <c r="BL32567" s="69"/>
    </row>
    <row r="32568" spans="64:64">
      <c r="BL32568" s="69"/>
    </row>
    <row r="32569" spans="64:64">
      <c r="BL32569" s="69"/>
    </row>
    <row r="32570" spans="64:64">
      <c r="BL32570" s="69"/>
    </row>
    <row r="32571" spans="64:64">
      <c r="BL32571" s="69"/>
    </row>
    <row r="32572" spans="64:64">
      <c r="BL32572" s="69"/>
    </row>
    <row r="32573" spans="64:64">
      <c r="BL32573" s="69"/>
    </row>
    <row r="32574" spans="64:64">
      <c r="BL32574" s="69"/>
    </row>
    <row r="32575" spans="64:64">
      <c r="BL32575" s="69"/>
    </row>
    <row r="32576" spans="64:64">
      <c r="BL32576" s="69"/>
    </row>
    <row r="32577" spans="64:64">
      <c r="BL32577" s="69"/>
    </row>
    <row r="32578" spans="64:64">
      <c r="BL32578" s="69"/>
    </row>
    <row r="32579" spans="64:64">
      <c r="BL32579" s="69"/>
    </row>
    <row r="32580" spans="64:64">
      <c r="BL32580" s="69"/>
    </row>
    <row r="32581" spans="64:64">
      <c r="BL32581" s="69"/>
    </row>
    <row r="32582" spans="64:64">
      <c r="BL32582" s="69"/>
    </row>
    <row r="32583" spans="64:64">
      <c r="BL32583" s="69"/>
    </row>
    <row r="32584" spans="64:64">
      <c r="BL32584" s="69"/>
    </row>
    <row r="32585" spans="64:64">
      <c r="BL32585" s="69"/>
    </row>
    <row r="32586" spans="64:64">
      <c r="BL32586" s="69"/>
    </row>
    <row r="32587" spans="64:64">
      <c r="BL32587" s="69"/>
    </row>
    <row r="32588" spans="64:64">
      <c r="BL32588" s="69"/>
    </row>
    <row r="32589" spans="64:64">
      <c r="BL32589" s="69"/>
    </row>
    <row r="32590" spans="64:64">
      <c r="BL32590" s="69"/>
    </row>
    <row r="32591" spans="64:64">
      <c r="BL32591" s="69"/>
    </row>
    <row r="32592" spans="64:64">
      <c r="BL32592" s="69"/>
    </row>
    <row r="32593" spans="64:64">
      <c r="BL32593" s="69"/>
    </row>
    <row r="32594" spans="64:64">
      <c r="BL32594" s="69"/>
    </row>
    <row r="32595" spans="64:64">
      <c r="BL32595" s="69"/>
    </row>
    <row r="32596" spans="64:64">
      <c r="BL32596" s="69"/>
    </row>
    <row r="32597" spans="64:64">
      <c r="BL32597" s="69"/>
    </row>
    <row r="32598" spans="64:64">
      <c r="BL32598" s="69"/>
    </row>
    <row r="32599" spans="64:64">
      <c r="BL32599" s="69"/>
    </row>
    <row r="32600" spans="64:64">
      <c r="BL32600" s="69"/>
    </row>
    <row r="32601" spans="64:64">
      <c r="BL32601" s="69"/>
    </row>
    <row r="32602" spans="64:64">
      <c r="BL32602" s="69"/>
    </row>
    <row r="32603" spans="64:64">
      <c r="BL32603" s="69"/>
    </row>
    <row r="32604" spans="64:64">
      <c r="BL32604" s="69"/>
    </row>
    <row r="32605" spans="64:64">
      <c r="BL32605" s="69"/>
    </row>
    <row r="32606" spans="64:64">
      <c r="BL32606" s="69"/>
    </row>
    <row r="32607" spans="64:64">
      <c r="BL32607" s="69"/>
    </row>
    <row r="32608" spans="64:64">
      <c r="BL32608" s="69"/>
    </row>
    <row r="32609" spans="64:64">
      <c r="BL32609" s="69"/>
    </row>
    <row r="32610" spans="64:64">
      <c r="BL32610" s="69"/>
    </row>
    <row r="32611" spans="64:64">
      <c r="BL32611" s="69"/>
    </row>
    <row r="32612" spans="64:64">
      <c r="BL32612" s="69"/>
    </row>
    <row r="32613" spans="64:64">
      <c r="BL32613" s="69"/>
    </row>
    <row r="32614" spans="64:64">
      <c r="BL32614" s="69"/>
    </row>
    <row r="32615" spans="64:64">
      <c r="BL32615" s="69"/>
    </row>
    <row r="32616" spans="64:64">
      <c r="BL32616" s="69"/>
    </row>
    <row r="32617" spans="64:64">
      <c r="BL32617" s="69"/>
    </row>
    <row r="32618" spans="64:64">
      <c r="BL32618" s="69"/>
    </row>
    <row r="32619" spans="64:64">
      <c r="BL32619" s="69"/>
    </row>
    <row r="32620" spans="64:64">
      <c r="BL32620" s="69"/>
    </row>
    <row r="32621" spans="64:64">
      <c r="BL32621" s="69"/>
    </row>
    <row r="32622" spans="64:64">
      <c r="BL32622" s="69"/>
    </row>
    <row r="32623" spans="64:64">
      <c r="BL32623" s="69"/>
    </row>
    <row r="32624" spans="64:64">
      <c r="BL32624" s="69"/>
    </row>
    <row r="32625" spans="64:64">
      <c r="BL32625" s="69"/>
    </row>
    <row r="32626" spans="64:64">
      <c r="BL32626" s="69"/>
    </row>
    <row r="32627" spans="64:64">
      <c r="BL32627" s="69"/>
    </row>
    <row r="32628" spans="64:64">
      <c r="BL32628" s="69"/>
    </row>
    <row r="32629" spans="64:64">
      <c r="BL32629" s="69"/>
    </row>
    <row r="32630" spans="64:64">
      <c r="BL32630" s="69"/>
    </row>
    <row r="32631" spans="64:64">
      <c r="BL32631" s="69"/>
    </row>
    <row r="32632" spans="64:64">
      <c r="BL32632" s="69"/>
    </row>
    <row r="32633" spans="64:64">
      <c r="BL32633" s="69"/>
    </row>
    <row r="32634" spans="64:64">
      <c r="BL32634" s="69"/>
    </row>
    <row r="32635" spans="64:64">
      <c r="BL32635" s="69"/>
    </row>
    <row r="32636" spans="64:64">
      <c r="BL32636" s="69"/>
    </row>
    <row r="32637" spans="64:64">
      <c r="BL32637" s="69"/>
    </row>
    <row r="32638" spans="64:64">
      <c r="BL32638" s="69"/>
    </row>
    <row r="32639" spans="64:64">
      <c r="BL32639" s="69"/>
    </row>
    <row r="32640" spans="64:64">
      <c r="BL32640" s="69"/>
    </row>
    <row r="32641" spans="64:64">
      <c r="BL32641" s="69"/>
    </row>
    <row r="32642" spans="64:64">
      <c r="BL32642" s="69"/>
    </row>
    <row r="32643" spans="64:64">
      <c r="BL32643" s="69"/>
    </row>
    <row r="32644" spans="64:64">
      <c r="BL32644" s="69"/>
    </row>
    <row r="32645" spans="64:64">
      <c r="BL32645" s="69"/>
    </row>
    <row r="32646" spans="64:64">
      <c r="BL32646" s="69"/>
    </row>
    <row r="32647" spans="64:64">
      <c r="BL32647" s="69"/>
    </row>
    <row r="32648" spans="64:64">
      <c r="BL32648" s="69"/>
    </row>
    <row r="32649" spans="64:64">
      <c r="BL32649" s="69"/>
    </row>
    <row r="32650" spans="64:64">
      <c r="BL32650" s="69"/>
    </row>
    <row r="32651" spans="64:64">
      <c r="BL32651" s="69"/>
    </row>
    <row r="32652" spans="64:64">
      <c r="BL32652" s="69"/>
    </row>
    <row r="32653" spans="64:64">
      <c r="BL32653" s="69"/>
    </row>
    <row r="32654" spans="64:64">
      <c r="BL32654" s="69"/>
    </row>
    <row r="32655" spans="64:64">
      <c r="BL32655" s="69"/>
    </row>
    <row r="32656" spans="64:64">
      <c r="BL32656" s="69"/>
    </row>
    <row r="32657" spans="64:64">
      <c r="BL32657" s="69"/>
    </row>
    <row r="32658" spans="64:64">
      <c r="BL32658" s="69"/>
    </row>
    <row r="32659" spans="64:64">
      <c r="BL32659" s="69"/>
    </row>
    <row r="32660" spans="64:64">
      <c r="BL32660" s="69"/>
    </row>
    <row r="32661" spans="64:64">
      <c r="BL32661" s="69"/>
    </row>
    <row r="32662" spans="64:64">
      <c r="BL32662" s="69"/>
    </row>
    <row r="32663" spans="64:64">
      <c r="BL32663" s="69"/>
    </row>
    <row r="32664" spans="64:64">
      <c r="BL32664" s="69"/>
    </row>
    <row r="32665" spans="64:64">
      <c r="BL32665" s="69"/>
    </row>
    <row r="32666" spans="64:64">
      <c r="BL32666" s="69"/>
    </row>
    <row r="32667" spans="64:64">
      <c r="BL32667" s="69"/>
    </row>
    <row r="32668" spans="64:64">
      <c r="BL32668" s="69"/>
    </row>
    <row r="32669" spans="64:64">
      <c r="BL32669" s="69"/>
    </row>
    <row r="32670" spans="64:64">
      <c r="BL32670" s="69"/>
    </row>
    <row r="32671" spans="64:64">
      <c r="BL32671" s="69"/>
    </row>
    <row r="32672" spans="64:64">
      <c r="BL32672" s="69"/>
    </row>
    <row r="32673" spans="64:64">
      <c r="BL32673" s="69"/>
    </row>
    <row r="32674" spans="64:64">
      <c r="BL32674" s="69"/>
    </row>
    <row r="32675" spans="64:64">
      <c r="BL32675" s="69"/>
    </row>
    <row r="32676" spans="64:64">
      <c r="BL32676" s="69"/>
    </row>
    <row r="32677" spans="64:64">
      <c r="BL32677" s="69"/>
    </row>
    <row r="32678" spans="64:64">
      <c r="BL32678" s="69"/>
    </row>
    <row r="32679" spans="64:64">
      <c r="BL32679" s="69"/>
    </row>
    <row r="32680" spans="64:64">
      <c r="BL32680" s="69"/>
    </row>
    <row r="32681" spans="64:64">
      <c r="BL32681" s="69"/>
    </row>
    <row r="32682" spans="64:64">
      <c r="BL32682" s="69"/>
    </row>
    <row r="32683" spans="64:64">
      <c r="BL32683" s="69"/>
    </row>
    <row r="32684" spans="64:64">
      <c r="BL32684" s="69"/>
    </row>
    <row r="32685" spans="64:64">
      <c r="BL32685" s="69"/>
    </row>
    <row r="32686" spans="64:64">
      <c r="BL32686" s="69"/>
    </row>
    <row r="32687" spans="64:64">
      <c r="BL32687" s="69"/>
    </row>
    <row r="32688" spans="64:64">
      <c r="BL32688" s="69"/>
    </row>
    <row r="32689" spans="64:64">
      <c r="BL32689" s="69"/>
    </row>
    <row r="32690" spans="64:64">
      <c r="BL32690" s="69"/>
    </row>
    <row r="32691" spans="64:64">
      <c r="BL32691" s="69"/>
    </row>
    <row r="32692" spans="64:64">
      <c r="BL32692" s="69"/>
    </row>
    <row r="32693" spans="64:64">
      <c r="BL32693" s="69"/>
    </row>
    <row r="32694" spans="64:64">
      <c r="BL32694" s="69"/>
    </row>
    <row r="32695" spans="64:64">
      <c r="BL32695" s="69"/>
    </row>
    <row r="32696" spans="64:64">
      <c r="BL32696" s="69"/>
    </row>
    <row r="32697" spans="64:64">
      <c r="BL32697" s="69"/>
    </row>
    <row r="32698" spans="64:64">
      <c r="BL32698" s="69"/>
    </row>
    <row r="32699" spans="64:64">
      <c r="BL32699" s="69"/>
    </row>
    <row r="32700" spans="64:64">
      <c r="BL32700" s="69"/>
    </row>
    <row r="32701" spans="64:64">
      <c r="BL32701" s="69"/>
    </row>
    <row r="32702" spans="64:64">
      <c r="BL32702" s="69"/>
    </row>
    <row r="32703" spans="64:64">
      <c r="BL32703" s="69"/>
    </row>
    <row r="32704" spans="64:64">
      <c r="BL32704" s="69"/>
    </row>
    <row r="32705" spans="64:64">
      <c r="BL32705" s="69"/>
    </row>
    <row r="32706" spans="64:64">
      <c r="BL32706" s="69"/>
    </row>
    <row r="32707" spans="64:64">
      <c r="BL32707" s="69"/>
    </row>
    <row r="32708" spans="64:64">
      <c r="BL32708" s="69"/>
    </row>
    <row r="32709" spans="64:64">
      <c r="BL32709" s="69"/>
    </row>
    <row r="32710" spans="64:64">
      <c r="BL32710" s="69"/>
    </row>
    <row r="32711" spans="64:64">
      <c r="BL32711" s="69"/>
    </row>
    <row r="32712" spans="64:64">
      <c r="BL32712" s="69"/>
    </row>
    <row r="32713" spans="64:64">
      <c r="BL32713" s="69"/>
    </row>
    <row r="32714" spans="64:64">
      <c r="BL32714" s="69"/>
    </row>
    <row r="32715" spans="64:64">
      <c r="BL32715" s="69"/>
    </row>
    <row r="32716" spans="64:64">
      <c r="BL32716" s="69"/>
    </row>
    <row r="32717" spans="64:64">
      <c r="BL32717" s="69"/>
    </row>
    <row r="32718" spans="64:64">
      <c r="BL32718" s="69"/>
    </row>
    <row r="32719" spans="64:64">
      <c r="BL32719" s="69"/>
    </row>
    <row r="32720" spans="64:64">
      <c r="BL32720" s="69"/>
    </row>
    <row r="32721" spans="64:64">
      <c r="BL32721" s="69"/>
    </row>
    <row r="32722" spans="64:64">
      <c r="BL32722" s="69"/>
    </row>
    <row r="32723" spans="64:64">
      <c r="BL32723" s="69"/>
    </row>
    <row r="32724" spans="64:64">
      <c r="BL32724" s="69"/>
    </row>
    <row r="32725" spans="64:64">
      <c r="BL32725" s="69"/>
    </row>
    <row r="32726" spans="64:64">
      <c r="BL32726" s="69"/>
    </row>
    <row r="32727" spans="64:64">
      <c r="BL32727" s="69"/>
    </row>
    <row r="32728" spans="64:64">
      <c r="BL32728" s="69"/>
    </row>
    <row r="32729" spans="64:64">
      <c r="BL32729" s="69"/>
    </row>
    <row r="32730" spans="64:64">
      <c r="BL32730" s="69"/>
    </row>
    <row r="32731" spans="64:64">
      <c r="BL32731" s="69"/>
    </row>
    <row r="32732" spans="64:64">
      <c r="BL32732" s="69"/>
    </row>
    <row r="32733" spans="64:64">
      <c r="BL32733" s="69"/>
    </row>
    <row r="32734" spans="64:64">
      <c r="BL32734" s="69"/>
    </row>
    <row r="32735" spans="64:64">
      <c r="BL32735" s="69"/>
    </row>
    <row r="32736" spans="64:64">
      <c r="BL32736" s="69"/>
    </row>
    <row r="32737" spans="64:64">
      <c r="BL32737" s="69"/>
    </row>
    <row r="32738" spans="64:64">
      <c r="BL32738" s="69"/>
    </row>
    <row r="32739" spans="64:64">
      <c r="BL32739" s="69"/>
    </row>
    <row r="32740" spans="64:64">
      <c r="BL32740" s="69"/>
    </row>
    <row r="32741" spans="64:64">
      <c r="BL32741" s="69"/>
    </row>
    <row r="32742" spans="64:64">
      <c r="BL32742" s="69"/>
    </row>
    <row r="32743" spans="64:64">
      <c r="BL32743" s="69"/>
    </row>
    <row r="32744" spans="64:64">
      <c r="BL32744" s="69"/>
    </row>
    <row r="32745" spans="64:64">
      <c r="BL32745" s="69"/>
    </row>
    <row r="32746" spans="64:64">
      <c r="BL32746" s="69"/>
    </row>
    <row r="32747" spans="64:64">
      <c r="BL32747" s="69"/>
    </row>
    <row r="32748" spans="64:64">
      <c r="BL32748" s="69"/>
    </row>
    <row r="32749" spans="64:64">
      <c r="BL32749" s="69"/>
    </row>
    <row r="32750" spans="64:64">
      <c r="BL32750" s="69"/>
    </row>
    <row r="32751" spans="64:64">
      <c r="BL32751" s="69"/>
    </row>
    <row r="32752" spans="64:64">
      <c r="BL32752" s="69"/>
    </row>
    <row r="32753" spans="64:64">
      <c r="BL32753" s="69"/>
    </row>
    <row r="32754" spans="64:64">
      <c r="BL32754" s="69"/>
    </row>
    <row r="32755" spans="64:64">
      <c r="BL32755" s="69"/>
    </row>
    <row r="32756" spans="64:64">
      <c r="BL32756" s="69"/>
    </row>
    <row r="32757" spans="64:64">
      <c r="BL32757" s="69"/>
    </row>
    <row r="32758" spans="64:64">
      <c r="BL32758" s="69"/>
    </row>
    <row r="32759" spans="64:64">
      <c r="BL32759" s="69"/>
    </row>
    <row r="32760" spans="64:64">
      <c r="BL32760" s="69"/>
    </row>
    <row r="32761" spans="64:64">
      <c r="BL32761" s="69"/>
    </row>
    <row r="32762" spans="64:64">
      <c r="BL32762" s="69"/>
    </row>
    <row r="32763" spans="64:64">
      <c r="BL32763" s="69"/>
    </row>
    <row r="32764" spans="64:64">
      <c r="BL32764" s="69"/>
    </row>
    <row r="32765" spans="64:64">
      <c r="BL32765" s="69"/>
    </row>
    <row r="32766" spans="64:64">
      <c r="BL32766" s="69"/>
    </row>
    <row r="32767" spans="64:64">
      <c r="BL32767" s="69"/>
    </row>
    <row r="32768" spans="64:64">
      <c r="BL32768" s="69"/>
    </row>
    <row r="32769" spans="64:64">
      <c r="BL32769" s="69"/>
    </row>
    <row r="32770" spans="64:64">
      <c r="BL32770" s="69"/>
    </row>
    <row r="32771" spans="64:64">
      <c r="BL32771" s="69"/>
    </row>
    <row r="32772" spans="64:64">
      <c r="BL32772" s="69"/>
    </row>
    <row r="32773" spans="64:64">
      <c r="BL32773" s="69"/>
    </row>
    <row r="32774" spans="64:64">
      <c r="BL32774" s="69"/>
    </row>
    <row r="32775" spans="64:64">
      <c r="BL32775" s="69"/>
    </row>
    <row r="32776" spans="64:64">
      <c r="BL32776" s="69"/>
    </row>
    <row r="32777" spans="64:64">
      <c r="BL32777" s="69"/>
    </row>
    <row r="32778" spans="64:64">
      <c r="BL32778" s="69"/>
    </row>
    <row r="32779" spans="64:64">
      <c r="BL32779" s="69"/>
    </row>
    <row r="32780" spans="64:64">
      <c r="BL32780" s="69"/>
    </row>
    <row r="32781" spans="64:64">
      <c r="BL32781" s="69"/>
    </row>
    <row r="32782" spans="64:64">
      <c r="BL32782" s="69"/>
    </row>
    <row r="32783" spans="64:64">
      <c r="BL32783" s="69"/>
    </row>
    <row r="32784" spans="64:64">
      <c r="BL32784" s="69"/>
    </row>
    <row r="32785" spans="64:64">
      <c r="BL32785" s="69"/>
    </row>
    <row r="32786" spans="64:64">
      <c r="BL32786" s="69"/>
    </row>
    <row r="32787" spans="64:64">
      <c r="BL32787" s="69"/>
    </row>
    <row r="32788" spans="64:64">
      <c r="BL32788" s="69"/>
    </row>
    <row r="32789" spans="64:64">
      <c r="BL32789" s="69"/>
    </row>
    <row r="32790" spans="64:64">
      <c r="BL32790" s="69"/>
    </row>
    <row r="32791" spans="64:64">
      <c r="BL32791" s="69"/>
    </row>
    <row r="32792" spans="64:64">
      <c r="BL32792" s="69"/>
    </row>
    <row r="32793" spans="64:64">
      <c r="BL32793" s="69"/>
    </row>
    <row r="32794" spans="64:64">
      <c r="BL32794" s="69"/>
    </row>
    <row r="32795" spans="64:64">
      <c r="BL32795" s="69"/>
    </row>
    <row r="32796" spans="64:64">
      <c r="BL32796" s="69"/>
    </row>
    <row r="32797" spans="64:64">
      <c r="BL32797" s="69"/>
    </row>
    <row r="32798" spans="64:64">
      <c r="BL32798" s="69"/>
    </row>
    <row r="32799" spans="64:64">
      <c r="BL32799" s="69"/>
    </row>
    <row r="32800" spans="64:64">
      <c r="BL32800" s="69"/>
    </row>
    <row r="32801" spans="64:64">
      <c r="BL32801" s="69"/>
    </row>
    <row r="32802" spans="64:64">
      <c r="BL32802" s="69"/>
    </row>
    <row r="32803" spans="64:64">
      <c r="BL32803" s="69"/>
    </row>
    <row r="32804" spans="64:64">
      <c r="BL32804" s="69"/>
    </row>
    <row r="32805" spans="64:64">
      <c r="BL32805" s="69"/>
    </row>
    <row r="32806" spans="64:64">
      <c r="BL32806" s="69"/>
    </row>
    <row r="32807" spans="64:64">
      <c r="BL32807" s="69"/>
    </row>
    <row r="32808" spans="64:64">
      <c r="BL32808" s="69"/>
    </row>
    <row r="32809" spans="64:64">
      <c r="BL32809" s="69"/>
    </row>
    <row r="32810" spans="64:64">
      <c r="BL32810" s="69"/>
    </row>
    <row r="32811" spans="64:64">
      <c r="BL32811" s="69"/>
    </row>
    <row r="32812" spans="64:64">
      <c r="BL32812" s="69"/>
    </row>
    <row r="32813" spans="64:64">
      <c r="BL32813" s="69"/>
    </row>
    <row r="32814" spans="64:64">
      <c r="BL32814" s="69"/>
    </row>
    <row r="32815" spans="64:64">
      <c r="BL32815" s="69"/>
    </row>
    <row r="32816" spans="64:64">
      <c r="BL32816" s="69"/>
    </row>
    <row r="32817" spans="64:64">
      <c r="BL32817" s="69"/>
    </row>
    <row r="32818" spans="64:64">
      <c r="BL32818" s="69"/>
    </row>
    <row r="32819" spans="64:64">
      <c r="BL32819" s="69"/>
    </row>
    <row r="32820" spans="64:64">
      <c r="BL32820" s="69"/>
    </row>
    <row r="32821" spans="64:64">
      <c r="BL32821" s="69"/>
    </row>
    <row r="32822" spans="64:64">
      <c r="BL32822" s="69"/>
    </row>
    <row r="32823" spans="64:64">
      <c r="BL32823" s="69"/>
    </row>
    <row r="32824" spans="64:64">
      <c r="BL32824" s="69"/>
    </row>
    <row r="32825" spans="64:64">
      <c r="BL32825" s="69"/>
    </row>
    <row r="32826" spans="64:64">
      <c r="BL32826" s="69"/>
    </row>
    <row r="32827" spans="64:64">
      <c r="BL32827" s="69"/>
    </row>
    <row r="32828" spans="64:64">
      <c r="BL32828" s="69"/>
    </row>
    <row r="32829" spans="64:64">
      <c r="BL32829" s="69"/>
    </row>
    <row r="32830" spans="64:64">
      <c r="BL32830" s="69"/>
    </row>
    <row r="32831" spans="64:64">
      <c r="BL32831" s="69"/>
    </row>
    <row r="32832" spans="64:64">
      <c r="BL32832" s="69"/>
    </row>
    <row r="32833" spans="64:64">
      <c r="BL32833" s="69"/>
    </row>
    <row r="32834" spans="64:64">
      <c r="BL32834" s="69"/>
    </row>
    <row r="32835" spans="64:64">
      <c r="BL32835" s="69"/>
    </row>
    <row r="32836" spans="64:64">
      <c r="BL32836" s="69"/>
    </row>
    <row r="32837" spans="64:64">
      <c r="BL32837" s="69"/>
    </row>
    <row r="32838" spans="64:64">
      <c r="BL32838" s="69"/>
    </row>
    <row r="32839" spans="64:64">
      <c r="BL32839" s="69"/>
    </row>
    <row r="32840" spans="64:64">
      <c r="BL32840" s="69"/>
    </row>
    <row r="32841" spans="64:64">
      <c r="BL32841" s="69"/>
    </row>
    <row r="32842" spans="64:64">
      <c r="BL32842" s="69"/>
    </row>
    <row r="32843" spans="64:64">
      <c r="BL32843" s="69"/>
    </row>
    <row r="32844" spans="64:64">
      <c r="BL32844" s="69"/>
    </row>
    <row r="32845" spans="64:64">
      <c r="BL32845" s="69"/>
    </row>
    <row r="32846" spans="64:64">
      <c r="BL32846" s="69"/>
    </row>
    <row r="32847" spans="64:64">
      <c r="BL32847" s="69"/>
    </row>
    <row r="32848" spans="64:64">
      <c r="BL32848" s="69"/>
    </row>
    <row r="32849" spans="64:64">
      <c r="BL32849" s="69"/>
    </row>
    <row r="32850" spans="64:64">
      <c r="BL32850" s="69"/>
    </row>
    <row r="32851" spans="64:64">
      <c r="BL32851" s="69"/>
    </row>
    <row r="32852" spans="64:64">
      <c r="BL32852" s="69"/>
    </row>
    <row r="32853" spans="64:64">
      <c r="BL32853" s="69"/>
    </row>
    <row r="32854" spans="64:64">
      <c r="BL32854" s="69"/>
    </row>
    <row r="32855" spans="64:64">
      <c r="BL32855" s="69"/>
    </row>
    <row r="32856" spans="64:64">
      <c r="BL32856" s="69"/>
    </row>
    <row r="32857" spans="64:64">
      <c r="BL32857" s="69"/>
    </row>
    <row r="32858" spans="64:64">
      <c r="BL32858" s="69"/>
    </row>
    <row r="32859" spans="64:64">
      <c r="BL32859" s="69"/>
    </row>
    <row r="32860" spans="64:64">
      <c r="BL32860" s="69"/>
    </row>
    <row r="32861" spans="64:64">
      <c r="BL32861" s="69"/>
    </row>
    <row r="32862" spans="64:64">
      <c r="BL32862" s="69"/>
    </row>
    <row r="32863" spans="64:64">
      <c r="BL32863" s="69"/>
    </row>
    <row r="32864" spans="64:64">
      <c r="BL32864" s="69"/>
    </row>
    <row r="32865" spans="64:64">
      <c r="BL32865" s="69"/>
    </row>
    <row r="32866" spans="64:64">
      <c r="BL32866" s="69"/>
    </row>
    <row r="32867" spans="64:64">
      <c r="BL32867" s="69"/>
    </row>
    <row r="32868" spans="64:64">
      <c r="BL32868" s="69"/>
    </row>
    <row r="32869" spans="64:64">
      <c r="BL32869" s="69"/>
    </row>
    <row r="32870" spans="64:64">
      <c r="BL32870" s="69"/>
    </row>
    <row r="32871" spans="64:64">
      <c r="BL32871" s="69"/>
    </row>
    <row r="32872" spans="64:64">
      <c r="BL32872" s="69"/>
    </row>
    <row r="32873" spans="64:64">
      <c r="BL32873" s="69"/>
    </row>
    <row r="32874" spans="64:64">
      <c r="BL32874" s="69"/>
    </row>
    <row r="32875" spans="64:64">
      <c r="BL32875" s="69"/>
    </row>
    <row r="32876" spans="64:64">
      <c r="BL32876" s="69"/>
    </row>
    <row r="32877" spans="64:64">
      <c r="BL32877" s="69"/>
    </row>
    <row r="32878" spans="64:64">
      <c r="BL32878" s="69"/>
    </row>
    <row r="32879" spans="64:64">
      <c r="BL32879" s="69"/>
    </row>
    <row r="32880" spans="64:64">
      <c r="BL32880" s="69"/>
    </row>
    <row r="32881" spans="64:64">
      <c r="BL32881" s="69"/>
    </row>
    <row r="32882" spans="64:64">
      <c r="BL32882" s="69"/>
    </row>
    <row r="32883" spans="64:64">
      <c r="BL32883" s="69"/>
    </row>
    <row r="32884" spans="64:64">
      <c r="BL32884" s="69"/>
    </row>
    <row r="32885" spans="64:64">
      <c r="BL32885" s="69"/>
    </row>
    <row r="32886" spans="64:64">
      <c r="BL32886" s="69"/>
    </row>
    <row r="32887" spans="64:64">
      <c r="BL32887" s="69"/>
    </row>
    <row r="32888" spans="64:64">
      <c r="BL32888" s="69"/>
    </row>
    <row r="32889" spans="64:64">
      <c r="BL32889" s="69"/>
    </row>
    <row r="32890" spans="64:64">
      <c r="BL32890" s="69"/>
    </row>
    <row r="32891" spans="64:64">
      <c r="BL32891" s="69"/>
    </row>
    <row r="32892" spans="64:64">
      <c r="BL32892" s="69"/>
    </row>
    <row r="32893" spans="64:64">
      <c r="BL32893" s="69"/>
    </row>
    <row r="32894" spans="64:64">
      <c r="BL32894" s="69"/>
    </row>
    <row r="32895" spans="64:64">
      <c r="BL32895" s="69"/>
    </row>
    <row r="32896" spans="64:64">
      <c r="BL32896" s="69"/>
    </row>
    <row r="32897" spans="64:64">
      <c r="BL32897" s="69"/>
    </row>
    <row r="32898" spans="64:64">
      <c r="BL32898" s="69"/>
    </row>
    <row r="32899" spans="64:64">
      <c r="BL32899" s="69"/>
    </row>
    <row r="32900" spans="64:64">
      <c r="BL32900" s="69"/>
    </row>
    <row r="32901" spans="64:64">
      <c r="BL32901" s="69"/>
    </row>
    <row r="32902" spans="64:64">
      <c r="BL32902" s="69"/>
    </row>
    <row r="32903" spans="64:64">
      <c r="BL32903" s="69"/>
    </row>
    <row r="32904" spans="64:64">
      <c r="BL32904" s="69"/>
    </row>
    <row r="32905" spans="64:64">
      <c r="BL32905" s="69"/>
    </row>
    <row r="32906" spans="64:64">
      <c r="BL32906" s="69"/>
    </row>
    <row r="32907" spans="64:64">
      <c r="BL32907" s="69"/>
    </row>
    <row r="32908" spans="64:64">
      <c r="BL32908" s="69"/>
    </row>
    <row r="32909" spans="64:64">
      <c r="BL32909" s="69"/>
    </row>
    <row r="32910" spans="64:64">
      <c r="BL32910" s="69"/>
    </row>
    <row r="32911" spans="64:64">
      <c r="BL32911" s="69"/>
    </row>
    <row r="32912" spans="64:64">
      <c r="BL32912" s="69"/>
    </row>
    <row r="32913" spans="64:64">
      <c r="BL32913" s="69"/>
    </row>
    <row r="32914" spans="64:64">
      <c r="BL32914" s="69"/>
    </row>
    <row r="32915" spans="64:64">
      <c r="BL32915" s="69"/>
    </row>
    <row r="32916" spans="64:64">
      <c r="BL32916" s="69"/>
    </row>
    <row r="32917" spans="64:64">
      <c r="BL32917" s="69"/>
    </row>
    <row r="32918" spans="64:64">
      <c r="BL32918" s="69"/>
    </row>
    <row r="32919" spans="64:64">
      <c r="BL32919" s="69"/>
    </row>
    <row r="32920" spans="64:64">
      <c r="BL32920" s="69"/>
    </row>
    <row r="32921" spans="64:64">
      <c r="BL32921" s="69"/>
    </row>
    <row r="32922" spans="64:64">
      <c r="BL32922" s="69"/>
    </row>
    <row r="32923" spans="64:64">
      <c r="BL32923" s="69"/>
    </row>
    <row r="32924" spans="64:64">
      <c r="BL32924" s="69"/>
    </row>
    <row r="32925" spans="64:64">
      <c r="BL32925" s="69"/>
    </row>
    <row r="32926" spans="64:64">
      <c r="BL32926" s="69"/>
    </row>
    <row r="32927" spans="64:64">
      <c r="BL32927" s="69"/>
    </row>
    <row r="32928" spans="64:64">
      <c r="BL32928" s="69"/>
    </row>
    <row r="32929" spans="64:64">
      <c r="BL32929" s="69"/>
    </row>
    <row r="32930" spans="64:64">
      <c r="BL32930" s="69"/>
    </row>
    <row r="32931" spans="64:64">
      <c r="BL32931" s="69"/>
    </row>
    <row r="32932" spans="64:64">
      <c r="BL32932" s="69"/>
    </row>
    <row r="32933" spans="64:64">
      <c r="BL32933" s="69"/>
    </row>
    <row r="32934" spans="64:64">
      <c r="BL32934" s="69"/>
    </row>
    <row r="32935" spans="64:64">
      <c r="BL32935" s="69"/>
    </row>
    <row r="32936" spans="64:64">
      <c r="BL32936" s="69"/>
    </row>
    <row r="32937" spans="64:64">
      <c r="BL32937" s="69"/>
    </row>
    <row r="32938" spans="64:64">
      <c r="BL32938" s="69"/>
    </row>
    <row r="32939" spans="64:64">
      <c r="BL32939" s="69"/>
    </row>
    <row r="32940" spans="64:64">
      <c r="BL32940" s="69"/>
    </row>
    <row r="32941" spans="64:64">
      <c r="BL32941" s="69"/>
    </row>
    <row r="32942" spans="64:64">
      <c r="BL32942" s="69"/>
    </row>
    <row r="32943" spans="64:64">
      <c r="BL32943" s="69"/>
    </row>
    <row r="32944" spans="64:64">
      <c r="BL32944" s="69"/>
    </row>
    <row r="32945" spans="64:64">
      <c r="BL32945" s="69"/>
    </row>
    <row r="32946" spans="64:64">
      <c r="BL32946" s="69"/>
    </row>
    <row r="32947" spans="64:64">
      <c r="BL32947" s="69"/>
    </row>
    <row r="32948" spans="64:64">
      <c r="BL32948" s="69"/>
    </row>
    <row r="32949" spans="64:64">
      <c r="BL32949" s="69"/>
    </row>
    <row r="32950" spans="64:64">
      <c r="BL32950" s="69"/>
    </row>
    <row r="32951" spans="64:64">
      <c r="BL32951" s="69"/>
    </row>
    <row r="32952" spans="64:64">
      <c r="BL32952" s="69"/>
    </row>
    <row r="32953" spans="64:64">
      <c r="BL32953" s="69"/>
    </row>
    <row r="32954" spans="64:64">
      <c r="BL32954" s="69"/>
    </row>
    <row r="32955" spans="64:64">
      <c r="BL32955" s="69"/>
    </row>
    <row r="32956" spans="64:64">
      <c r="BL32956" s="69"/>
    </row>
    <row r="32957" spans="64:64">
      <c r="BL32957" s="69"/>
    </row>
    <row r="32958" spans="64:64">
      <c r="BL32958" s="69"/>
    </row>
    <row r="32959" spans="64:64">
      <c r="BL32959" s="69"/>
    </row>
    <row r="32960" spans="64:64">
      <c r="BL32960" s="69"/>
    </row>
    <row r="32961" spans="64:64">
      <c r="BL32961" s="69"/>
    </row>
    <row r="32962" spans="64:64">
      <c r="BL32962" s="69"/>
    </row>
    <row r="32963" spans="64:64">
      <c r="BL32963" s="69"/>
    </row>
    <row r="32964" spans="64:64">
      <c r="BL32964" s="69"/>
    </row>
    <row r="32965" spans="64:64">
      <c r="BL32965" s="69"/>
    </row>
    <row r="32966" spans="64:64">
      <c r="BL32966" s="69"/>
    </row>
    <row r="32967" spans="64:64">
      <c r="BL32967" s="69"/>
    </row>
    <row r="32968" spans="64:64">
      <c r="BL32968" s="69"/>
    </row>
    <row r="32969" spans="64:64">
      <c r="BL32969" s="69"/>
    </row>
    <row r="32970" spans="64:64">
      <c r="BL32970" s="69"/>
    </row>
    <row r="32971" spans="64:64">
      <c r="BL32971" s="69"/>
    </row>
    <row r="32972" spans="64:64">
      <c r="BL32972" s="69"/>
    </row>
    <row r="32973" spans="64:64">
      <c r="BL32973" s="69"/>
    </row>
    <row r="32974" spans="64:64">
      <c r="BL32974" s="69"/>
    </row>
    <row r="32975" spans="64:64">
      <c r="BL32975" s="69"/>
    </row>
    <row r="32976" spans="64:64">
      <c r="BL32976" s="69"/>
    </row>
    <row r="32977" spans="64:64">
      <c r="BL32977" s="69"/>
    </row>
    <row r="32978" spans="64:64">
      <c r="BL32978" s="69"/>
    </row>
    <row r="32979" spans="64:64">
      <c r="BL32979" s="69"/>
    </row>
    <row r="32980" spans="64:64">
      <c r="BL32980" s="69"/>
    </row>
    <row r="32981" spans="64:64">
      <c r="BL32981" s="69"/>
    </row>
    <row r="32982" spans="64:64">
      <c r="BL32982" s="69"/>
    </row>
    <row r="32983" spans="64:64">
      <c r="BL32983" s="69"/>
    </row>
    <row r="32984" spans="64:64">
      <c r="BL32984" s="69"/>
    </row>
    <row r="32985" spans="64:64">
      <c r="BL32985" s="69"/>
    </row>
    <row r="32986" spans="64:64">
      <c r="BL32986" s="69"/>
    </row>
    <row r="32987" spans="64:64">
      <c r="BL32987" s="69"/>
    </row>
    <row r="32988" spans="64:64">
      <c r="BL32988" s="69"/>
    </row>
    <row r="32989" spans="64:64">
      <c r="BL32989" s="69"/>
    </row>
    <row r="32990" spans="64:64">
      <c r="BL32990" s="69"/>
    </row>
    <row r="32991" spans="64:64">
      <c r="BL32991" s="69"/>
    </row>
    <row r="32992" spans="64:64">
      <c r="BL32992" s="69"/>
    </row>
    <row r="32993" spans="64:64">
      <c r="BL32993" s="69"/>
    </row>
    <row r="32994" spans="64:64">
      <c r="BL32994" s="69"/>
    </row>
    <row r="32995" spans="64:64">
      <c r="BL32995" s="69"/>
    </row>
    <row r="32996" spans="64:64">
      <c r="BL32996" s="69"/>
    </row>
    <row r="32997" spans="64:64">
      <c r="BL32997" s="69"/>
    </row>
    <row r="32998" spans="64:64">
      <c r="BL32998" s="69"/>
    </row>
    <row r="32999" spans="64:64">
      <c r="BL32999" s="69"/>
    </row>
    <row r="33000" spans="64:64">
      <c r="BL33000" s="69"/>
    </row>
    <row r="33001" spans="64:64">
      <c r="BL33001" s="69"/>
    </row>
    <row r="33002" spans="64:64">
      <c r="BL33002" s="69"/>
    </row>
    <row r="33003" spans="64:64">
      <c r="BL33003" s="69"/>
    </row>
    <row r="33004" spans="64:64">
      <c r="BL33004" s="69"/>
    </row>
    <row r="33005" spans="64:64">
      <c r="BL33005" s="69"/>
    </row>
    <row r="33006" spans="64:64">
      <c r="BL33006" s="69"/>
    </row>
    <row r="33007" spans="64:64">
      <c r="BL33007" s="69"/>
    </row>
    <row r="33008" spans="64:64">
      <c r="BL33008" s="69"/>
    </row>
    <row r="33009" spans="64:64">
      <c r="BL33009" s="69"/>
    </row>
    <row r="33010" spans="64:64">
      <c r="BL33010" s="69"/>
    </row>
    <row r="33011" spans="64:64">
      <c r="BL33011" s="69"/>
    </row>
    <row r="33012" spans="64:64">
      <c r="BL33012" s="69"/>
    </row>
    <row r="33013" spans="64:64">
      <c r="BL33013" s="69"/>
    </row>
    <row r="33014" spans="64:64">
      <c r="BL33014" s="69"/>
    </row>
    <row r="33015" spans="64:64">
      <c r="BL33015" s="69"/>
    </row>
    <row r="33016" spans="64:64">
      <c r="BL33016" s="69"/>
    </row>
    <row r="33017" spans="64:64">
      <c r="BL33017" s="69"/>
    </row>
    <row r="33018" spans="64:64">
      <c r="BL33018" s="69"/>
    </row>
    <row r="33019" spans="64:64">
      <c r="BL33019" s="69"/>
    </row>
    <row r="33020" spans="64:64">
      <c r="BL33020" s="69"/>
    </row>
    <row r="33021" spans="64:64">
      <c r="BL33021" s="69"/>
    </row>
    <row r="33022" spans="64:64">
      <c r="BL33022" s="69"/>
    </row>
    <row r="33023" spans="64:64">
      <c r="BL33023" s="69"/>
    </row>
    <row r="33024" spans="64:64">
      <c r="BL33024" s="69"/>
    </row>
    <row r="33025" spans="64:64">
      <c r="BL33025" s="69"/>
    </row>
    <row r="33026" spans="64:64">
      <c r="BL33026" s="69"/>
    </row>
    <row r="33027" spans="64:64">
      <c r="BL33027" s="69"/>
    </row>
    <row r="33028" spans="64:64">
      <c r="BL33028" s="69"/>
    </row>
    <row r="33029" spans="64:64">
      <c r="BL33029" s="69"/>
    </row>
    <row r="33030" spans="64:64">
      <c r="BL33030" s="69"/>
    </row>
    <row r="33031" spans="64:64">
      <c r="BL33031" s="69"/>
    </row>
    <row r="33032" spans="64:64">
      <c r="BL33032" s="69"/>
    </row>
    <row r="33033" spans="64:64">
      <c r="BL33033" s="69"/>
    </row>
    <row r="33034" spans="64:64">
      <c r="BL33034" s="69"/>
    </row>
    <row r="33035" spans="64:64">
      <c r="BL33035" s="69"/>
    </row>
    <row r="33036" spans="64:64">
      <c r="BL33036" s="69"/>
    </row>
    <row r="33037" spans="64:64">
      <c r="BL33037" s="69"/>
    </row>
    <row r="33038" spans="64:64">
      <c r="BL33038" s="69"/>
    </row>
    <row r="33039" spans="64:64">
      <c r="BL33039" s="69"/>
    </row>
    <row r="33040" spans="64:64">
      <c r="BL33040" s="69"/>
    </row>
    <row r="33041" spans="64:64">
      <c r="BL33041" s="69"/>
    </row>
    <row r="33042" spans="64:64">
      <c r="BL33042" s="69"/>
    </row>
    <row r="33043" spans="64:64">
      <c r="BL33043" s="69"/>
    </row>
    <row r="33044" spans="64:64">
      <c r="BL33044" s="69"/>
    </row>
    <row r="33045" spans="64:64">
      <c r="BL33045" s="69"/>
    </row>
    <row r="33046" spans="64:64">
      <c r="BL33046" s="69"/>
    </row>
    <row r="33047" spans="64:64">
      <c r="BL33047" s="69"/>
    </row>
    <row r="33048" spans="64:64">
      <c r="BL33048" s="69"/>
    </row>
    <row r="33049" spans="64:64">
      <c r="BL33049" s="69"/>
    </row>
    <row r="33050" spans="64:64">
      <c r="BL33050" s="69"/>
    </row>
    <row r="33051" spans="64:64">
      <c r="BL33051" s="69"/>
    </row>
    <row r="33052" spans="64:64">
      <c r="BL33052" s="69"/>
    </row>
    <row r="33053" spans="64:64">
      <c r="BL33053" s="69"/>
    </row>
    <row r="33054" spans="64:64">
      <c r="BL33054" s="69"/>
    </row>
    <row r="33055" spans="64:64">
      <c r="BL33055" s="69"/>
    </row>
    <row r="33056" spans="64:64">
      <c r="BL33056" s="69"/>
    </row>
    <row r="33057" spans="64:64">
      <c r="BL33057" s="69"/>
    </row>
    <row r="33058" spans="64:64">
      <c r="BL33058" s="69"/>
    </row>
    <row r="33059" spans="64:64">
      <c r="BL33059" s="69"/>
    </row>
    <row r="33060" spans="64:64">
      <c r="BL33060" s="69"/>
    </row>
    <row r="33061" spans="64:64">
      <c r="BL33061" s="69"/>
    </row>
    <row r="33062" spans="64:64">
      <c r="BL33062" s="69"/>
    </row>
    <row r="33063" spans="64:64">
      <c r="BL33063" s="69"/>
    </row>
    <row r="33064" spans="64:64">
      <c r="BL33064" s="69"/>
    </row>
    <row r="33065" spans="64:64">
      <c r="BL33065" s="69"/>
    </row>
    <row r="33066" spans="64:64">
      <c r="BL33066" s="69"/>
    </row>
    <row r="33067" spans="64:64">
      <c r="BL33067" s="69"/>
    </row>
    <row r="33068" spans="64:64">
      <c r="BL33068" s="69"/>
    </row>
    <row r="33069" spans="64:64">
      <c r="BL33069" s="69"/>
    </row>
    <row r="33070" spans="64:64">
      <c r="BL33070" s="69"/>
    </row>
    <row r="33071" spans="64:64">
      <c r="BL33071" s="69"/>
    </row>
    <row r="33072" spans="64:64">
      <c r="BL33072" s="69"/>
    </row>
    <row r="33073" spans="64:64">
      <c r="BL33073" s="69"/>
    </row>
    <row r="33074" spans="64:64">
      <c r="BL33074" s="69"/>
    </row>
    <row r="33075" spans="64:64">
      <c r="BL33075" s="69"/>
    </row>
    <row r="33076" spans="64:64">
      <c r="BL33076" s="69"/>
    </row>
    <row r="33077" spans="64:64">
      <c r="BL33077" s="69"/>
    </row>
    <row r="33078" spans="64:64">
      <c r="BL33078" s="69"/>
    </row>
    <row r="33079" spans="64:64">
      <c r="BL33079" s="69"/>
    </row>
    <row r="33080" spans="64:64">
      <c r="BL33080" s="69"/>
    </row>
    <row r="33081" spans="64:64">
      <c r="BL33081" s="69"/>
    </row>
    <row r="33082" spans="64:64">
      <c r="BL33082" s="69"/>
    </row>
    <row r="33083" spans="64:64">
      <c r="BL33083" s="69"/>
    </row>
    <row r="33084" spans="64:64">
      <c r="BL33084" s="69"/>
    </row>
    <row r="33085" spans="64:64">
      <c r="BL33085" s="69"/>
    </row>
    <row r="33086" spans="64:64">
      <c r="BL33086" s="69"/>
    </row>
    <row r="33087" spans="64:64">
      <c r="BL33087" s="69"/>
    </row>
    <row r="33088" spans="64:64">
      <c r="BL33088" s="69"/>
    </row>
    <row r="33089" spans="64:64">
      <c r="BL33089" s="69"/>
    </row>
    <row r="33090" spans="64:64">
      <c r="BL33090" s="69"/>
    </row>
    <row r="33091" spans="64:64">
      <c r="BL33091" s="69"/>
    </row>
    <row r="33092" spans="64:64">
      <c r="BL33092" s="69"/>
    </row>
    <row r="33093" spans="64:64">
      <c r="BL33093" s="69"/>
    </row>
    <row r="33094" spans="64:64">
      <c r="BL33094" s="69"/>
    </row>
    <row r="33095" spans="64:64">
      <c r="BL33095" s="69"/>
    </row>
    <row r="33096" spans="64:64">
      <c r="BL33096" s="69"/>
    </row>
    <row r="33097" spans="64:64">
      <c r="BL33097" s="69"/>
    </row>
    <row r="33098" spans="64:64">
      <c r="BL33098" s="69"/>
    </row>
    <row r="33099" spans="64:64">
      <c r="BL33099" s="69"/>
    </row>
    <row r="33100" spans="64:64">
      <c r="BL33100" s="69"/>
    </row>
    <row r="33101" spans="64:64">
      <c r="BL33101" s="69"/>
    </row>
    <row r="33102" spans="64:64">
      <c r="BL33102" s="69"/>
    </row>
    <row r="33103" spans="64:64">
      <c r="BL33103" s="69"/>
    </row>
    <row r="33104" spans="64:64">
      <c r="BL33104" s="69"/>
    </row>
    <row r="33105" spans="64:64">
      <c r="BL33105" s="69"/>
    </row>
    <row r="33106" spans="64:64">
      <c r="BL33106" s="69"/>
    </row>
    <row r="33107" spans="64:64">
      <c r="BL33107" s="69"/>
    </row>
    <row r="33108" spans="64:64">
      <c r="BL33108" s="69"/>
    </row>
    <row r="33109" spans="64:64">
      <c r="BL33109" s="69"/>
    </row>
    <row r="33110" spans="64:64">
      <c r="BL33110" s="69"/>
    </row>
    <row r="33111" spans="64:64">
      <c r="BL33111" s="69"/>
    </row>
    <row r="33112" spans="64:64">
      <c r="BL33112" s="69"/>
    </row>
    <row r="33113" spans="64:64">
      <c r="BL33113" s="69"/>
    </row>
    <row r="33114" spans="64:64">
      <c r="BL33114" s="69"/>
    </row>
    <row r="33115" spans="64:64">
      <c r="BL33115" s="69"/>
    </row>
    <row r="33116" spans="64:64">
      <c r="BL33116" s="69"/>
    </row>
    <row r="33117" spans="64:64">
      <c r="BL33117" s="69"/>
    </row>
    <row r="33118" spans="64:64">
      <c r="BL33118" s="69"/>
    </row>
    <row r="33119" spans="64:64">
      <c r="BL33119" s="69"/>
    </row>
    <row r="33120" spans="64:64">
      <c r="BL33120" s="69"/>
    </row>
    <row r="33121" spans="64:64">
      <c r="BL33121" s="69"/>
    </row>
    <row r="33122" spans="64:64">
      <c r="BL33122" s="69"/>
    </row>
    <row r="33123" spans="64:64">
      <c r="BL33123" s="69"/>
    </row>
    <row r="33124" spans="64:64">
      <c r="BL33124" s="69"/>
    </row>
    <row r="33125" spans="64:64">
      <c r="BL33125" s="69"/>
    </row>
    <row r="33126" spans="64:64">
      <c r="BL33126" s="69"/>
    </row>
    <row r="33127" spans="64:64">
      <c r="BL33127" s="69"/>
    </row>
    <row r="33128" spans="64:64">
      <c r="BL33128" s="69"/>
    </row>
    <row r="33129" spans="64:64">
      <c r="BL33129" s="69"/>
    </row>
    <row r="33130" spans="64:64">
      <c r="BL33130" s="69"/>
    </row>
    <row r="33131" spans="64:64">
      <c r="BL33131" s="69"/>
    </row>
    <row r="33132" spans="64:64">
      <c r="BL33132" s="69"/>
    </row>
    <row r="33133" spans="64:64">
      <c r="BL33133" s="69"/>
    </row>
    <row r="33134" spans="64:64">
      <c r="BL33134" s="69"/>
    </row>
    <row r="33135" spans="64:64">
      <c r="BL33135" s="69"/>
    </row>
    <row r="33136" spans="64:64">
      <c r="BL33136" s="69"/>
    </row>
    <row r="33137" spans="64:64">
      <c r="BL33137" s="69"/>
    </row>
    <row r="33138" spans="64:64">
      <c r="BL33138" s="69"/>
    </row>
    <row r="33139" spans="64:64">
      <c r="BL33139" s="69"/>
    </row>
    <row r="33140" spans="64:64">
      <c r="BL33140" s="69"/>
    </row>
    <row r="33141" spans="64:64">
      <c r="BL33141" s="69"/>
    </row>
    <row r="33142" spans="64:64">
      <c r="BL33142" s="69"/>
    </row>
    <row r="33143" spans="64:64">
      <c r="BL33143" s="69"/>
    </row>
    <row r="33144" spans="64:64">
      <c r="BL33144" s="69"/>
    </row>
    <row r="33145" spans="64:64">
      <c r="BL33145" s="69"/>
    </row>
    <row r="33146" spans="64:64">
      <c r="BL33146" s="69"/>
    </row>
    <row r="33147" spans="64:64">
      <c r="BL33147" s="69"/>
    </row>
    <row r="33148" spans="64:64">
      <c r="BL33148" s="69"/>
    </row>
    <row r="33149" spans="64:64">
      <c r="BL33149" s="69"/>
    </row>
    <row r="33150" spans="64:64">
      <c r="BL33150" s="69"/>
    </row>
    <row r="33151" spans="64:64">
      <c r="BL33151" s="69"/>
    </row>
    <row r="33152" spans="64:64">
      <c r="BL33152" s="69"/>
    </row>
    <row r="33153" spans="64:64">
      <c r="BL33153" s="69"/>
    </row>
    <row r="33154" spans="64:64">
      <c r="BL33154" s="69"/>
    </row>
    <row r="33155" spans="64:64">
      <c r="BL33155" s="69"/>
    </row>
    <row r="33156" spans="64:64">
      <c r="BL33156" s="69"/>
    </row>
    <row r="33157" spans="64:64">
      <c r="BL33157" s="69"/>
    </row>
    <row r="33158" spans="64:64">
      <c r="BL33158" s="69"/>
    </row>
    <row r="33159" spans="64:64">
      <c r="BL33159" s="69"/>
    </row>
    <row r="33160" spans="64:64">
      <c r="BL33160" s="69"/>
    </row>
    <row r="33161" spans="64:64">
      <c r="BL33161" s="69"/>
    </row>
    <row r="33162" spans="64:64">
      <c r="BL33162" s="69"/>
    </row>
    <row r="33163" spans="64:64">
      <c r="BL33163" s="69"/>
    </row>
    <row r="33164" spans="64:64">
      <c r="BL33164" s="69"/>
    </row>
    <row r="33165" spans="64:64">
      <c r="BL33165" s="69"/>
    </row>
    <row r="33166" spans="64:64">
      <c r="BL33166" s="69"/>
    </row>
    <row r="33167" spans="64:64">
      <c r="BL33167" s="69"/>
    </row>
    <row r="33168" spans="64:64">
      <c r="BL33168" s="69"/>
    </row>
    <row r="33169" spans="64:64">
      <c r="BL33169" s="69"/>
    </row>
    <row r="33170" spans="64:64">
      <c r="BL33170" s="69"/>
    </row>
    <row r="33171" spans="64:64">
      <c r="BL33171" s="69"/>
    </row>
    <row r="33172" spans="64:64">
      <c r="BL33172" s="69"/>
    </row>
    <row r="33173" spans="64:64">
      <c r="BL33173" s="69"/>
    </row>
    <row r="33174" spans="64:64">
      <c r="BL33174" s="69"/>
    </row>
    <row r="33175" spans="64:64">
      <c r="BL33175" s="69"/>
    </row>
    <row r="33176" spans="64:64">
      <c r="BL33176" s="69"/>
    </row>
    <row r="33177" spans="64:64">
      <c r="BL33177" s="69"/>
    </row>
    <row r="33178" spans="64:64">
      <c r="BL33178" s="69"/>
    </row>
    <row r="33179" spans="64:64">
      <c r="BL33179" s="69"/>
    </row>
    <row r="33180" spans="64:64">
      <c r="BL33180" s="69"/>
    </row>
    <row r="33181" spans="64:64">
      <c r="BL33181" s="69"/>
    </row>
    <row r="33182" spans="64:64">
      <c r="BL33182" s="69"/>
    </row>
    <row r="33183" spans="64:64">
      <c r="BL33183" s="69"/>
    </row>
    <row r="33184" spans="64:64">
      <c r="BL33184" s="69"/>
    </row>
    <row r="33185" spans="64:64">
      <c r="BL33185" s="69"/>
    </row>
    <row r="33186" spans="64:64">
      <c r="BL33186" s="69"/>
    </row>
    <row r="33187" spans="64:64">
      <c r="BL33187" s="69"/>
    </row>
    <row r="33188" spans="64:64">
      <c r="BL33188" s="69"/>
    </row>
    <row r="33189" spans="64:64">
      <c r="BL33189" s="69"/>
    </row>
    <row r="33190" spans="64:64">
      <c r="BL33190" s="69"/>
    </row>
    <row r="33191" spans="64:64">
      <c r="BL33191" s="69"/>
    </row>
    <row r="33192" spans="64:64">
      <c r="BL33192" s="69"/>
    </row>
    <row r="33193" spans="64:64">
      <c r="BL33193" s="69"/>
    </row>
    <row r="33194" spans="64:64">
      <c r="BL33194" s="69"/>
    </row>
    <row r="33195" spans="64:64">
      <c r="BL33195" s="69"/>
    </row>
    <row r="33196" spans="64:64">
      <c r="BL33196" s="69"/>
    </row>
    <row r="33197" spans="64:64">
      <c r="BL33197" s="69"/>
    </row>
    <row r="33198" spans="64:64">
      <c r="BL33198" s="69"/>
    </row>
    <row r="33199" spans="64:64">
      <c r="BL33199" s="69"/>
    </row>
    <row r="33200" spans="64:64">
      <c r="BL33200" s="69"/>
    </row>
    <row r="33201" spans="64:64">
      <c r="BL33201" s="69"/>
    </row>
    <row r="33202" spans="64:64">
      <c r="BL33202" s="69"/>
    </row>
    <row r="33203" spans="64:64">
      <c r="BL33203" s="69"/>
    </row>
    <row r="33204" spans="64:64">
      <c r="BL33204" s="69"/>
    </row>
    <row r="33205" spans="64:64">
      <c r="BL33205" s="69"/>
    </row>
    <row r="33206" spans="64:64">
      <c r="BL33206" s="69"/>
    </row>
    <row r="33207" spans="64:64">
      <c r="BL33207" s="69"/>
    </row>
    <row r="33208" spans="64:64">
      <c r="BL33208" s="69"/>
    </row>
    <row r="33209" spans="64:64">
      <c r="BL33209" s="69"/>
    </row>
    <row r="33210" spans="64:64">
      <c r="BL33210" s="69"/>
    </row>
    <row r="33211" spans="64:64">
      <c r="BL33211" s="69"/>
    </row>
    <row r="33212" spans="64:64">
      <c r="BL33212" s="69"/>
    </row>
    <row r="33213" spans="64:64">
      <c r="BL33213" s="69"/>
    </row>
    <row r="33214" spans="64:64">
      <c r="BL33214" s="69"/>
    </row>
    <row r="33215" spans="64:64">
      <c r="BL33215" s="69"/>
    </row>
    <row r="33216" spans="64:64">
      <c r="BL33216" s="69"/>
    </row>
    <row r="33217" spans="64:64">
      <c r="BL33217" s="69"/>
    </row>
    <row r="33218" spans="64:64">
      <c r="BL33218" s="69"/>
    </row>
    <row r="33219" spans="64:64">
      <c r="BL33219" s="69"/>
    </row>
    <row r="33220" spans="64:64">
      <c r="BL33220" s="69"/>
    </row>
    <row r="33221" spans="64:64">
      <c r="BL33221" s="69"/>
    </row>
    <row r="33222" spans="64:64">
      <c r="BL33222" s="69"/>
    </row>
    <row r="33223" spans="64:64">
      <c r="BL33223" s="69"/>
    </row>
    <row r="33224" spans="64:64">
      <c r="BL33224" s="69"/>
    </row>
    <row r="33225" spans="64:64">
      <c r="BL33225" s="69"/>
    </row>
    <row r="33226" spans="64:64">
      <c r="BL33226" s="69"/>
    </row>
    <row r="33227" spans="64:64">
      <c r="BL33227" s="69"/>
    </row>
    <row r="33228" spans="64:64">
      <c r="BL33228" s="69"/>
    </row>
    <row r="33229" spans="64:64">
      <c r="BL33229" s="69"/>
    </row>
    <row r="33230" spans="64:64">
      <c r="BL33230" s="69"/>
    </row>
    <row r="33231" spans="64:64">
      <c r="BL33231" s="69"/>
    </row>
    <row r="33232" spans="64:64">
      <c r="BL33232" s="69"/>
    </row>
    <row r="33233" spans="64:64">
      <c r="BL33233" s="69"/>
    </row>
    <row r="33234" spans="64:64">
      <c r="BL33234" s="69"/>
    </row>
    <row r="33235" spans="64:64">
      <c r="BL33235" s="69"/>
    </row>
    <row r="33236" spans="64:64">
      <c r="BL33236" s="69"/>
    </row>
    <row r="33237" spans="64:64">
      <c r="BL33237" s="69"/>
    </row>
    <row r="33238" spans="64:64">
      <c r="BL33238" s="69"/>
    </row>
    <row r="33239" spans="64:64">
      <c r="BL33239" s="69"/>
    </row>
    <row r="33240" spans="64:64">
      <c r="BL33240" s="69"/>
    </row>
    <row r="33241" spans="64:64">
      <c r="BL33241" s="69"/>
    </row>
    <row r="33242" spans="64:64">
      <c r="BL33242" s="69"/>
    </row>
    <row r="33243" spans="64:64">
      <c r="BL33243" s="69"/>
    </row>
    <row r="33244" spans="64:64">
      <c r="BL33244" s="69"/>
    </row>
    <row r="33245" spans="64:64">
      <c r="BL33245" s="69"/>
    </row>
    <row r="33246" spans="64:64">
      <c r="BL33246" s="69"/>
    </row>
    <row r="33247" spans="64:64">
      <c r="BL33247" s="69"/>
    </row>
    <row r="33248" spans="64:64">
      <c r="BL33248" s="69"/>
    </row>
    <row r="33249" spans="64:64">
      <c r="BL33249" s="69"/>
    </row>
    <row r="33250" spans="64:64">
      <c r="BL33250" s="69"/>
    </row>
    <row r="33251" spans="64:64">
      <c r="BL33251" s="69"/>
    </row>
    <row r="33252" spans="64:64">
      <c r="BL33252" s="69"/>
    </row>
    <row r="33253" spans="64:64">
      <c r="BL33253" s="69"/>
    </row>
    <row r="33254" spans="64:64">
      <c r="BL33254" s="69"/>
    </row>
    <row r="33255" spans="64:64">
      <c r="BL33255" s="69"/>
    </row>
    <row r="33256" spans="64:64">
      <c r="BL33256" s="69"/>
    </row>
    <row r="33257" spans="64:64">
      <c r="BL33257" s="69"/>
    </row>
    <row r="33258" spans="64:64">
      <c r="BL33258" s="69"/>
    </row>
    <row r="33259" spans="64:64">
      <c r="BL33259" s="69"/>
    </row>
    <row r="33260" spans="64:64">
      <c r="BL33260" s="69"/>
    </row>
    <row r="33261" spans="64:64">
      <c r="BL33261" s="69"/>
    </row>
    <row r="33262" spans="64:64">
      <c r="BL33262" s="69"/>
    </row>
    <row r="33263" spans="64:64">
      <c r="BL33263" s="69"/>
    </row>
    <row r="33264" spans="64:64">
      <c r="BL33264" s="69"/>
    </row>
    <row r="33265" spans="64:64">
      <c r="BL33265" s="69"/>
    </row>
    <row r="33266" spans="64:64">
      <c r="BL33266" s="69"/>
    </row>
    <row r="33267" spans="64:64">
      <c r="BL33267" s="69"/>
    </row>
    <row r="33268" spans="64:64">
      <c r="BL33268" s="69"/>
    </row>
    <row r="33269" spans="64:64">
      <c r="BL33269" s="69"/>
    </row>
    <row r="33270" spans="64:64">
      <c r="BL33270" s="69"/>
    </row>
    <row r="33271" spans="64:64">
      <c r="BL33271" s="69"/>
    </row>
    <row r="33272" spans="64:64">
      <c r="BL33272" s="69"/>
    </row>
    <row r="33273" spans="64:64">
      <c r="BL33273" s="69"/>
    </row>
    <row r="33274" spans="64:64">
      <c r="BL33274" s="69"/>
    </row>
    <row r="33275" spans="64:64">
      <c r="BL33275" s="69"/>
    </row>
    <row r="33276" spans="64:64">
      <c r="BL33276" s="69"/>
    </row>
    <row r="33277" spans="64:64">
      <c r="BL33277" s="69"/>
    </row>
    <row r="33278" spans="64:64">
      <c r="BL33278" s="69"/>
    </row>
    <row r="33279" spans="64:64">
      <c r="BL33279" s="69"/>
    </row>
    <row r="33280" spans="64:64">
      <c r="BL33280" s="69"/>
    </row>
    <row r="33281" spans="64:64">
      <c r="BL33281" s="69"/>
    </row>
    <row r="33282" spans="64:64">
      <c r="BL33282" s="69"/>
    </row>
    <row r="33283" spans="64:64">
      <c r="BL33283" s="69"/>
    </row>
    <row r="33284" spans="64:64">
      <c r="BL33284" s="69"/>
    </row>
    <row r="33285" spans="64:64">
      <c r="BL33285" s="69"/>
    </row>
    <row r="33286" spans="64:64">
      <c r="BL33286" s="69"/>
    </row>
    <row r="33287" spans="64:64">
      <c r="BL33287" s="69"/>
    </row>
    <row r="33288" spans="64:64">
      <c r="BL33288" s="69"/>
    </row>
    <row r="33289" spans="64:64">
      <c r="BL33289" s="69"/>
    </row>
    <row r="33290" spans="64:64">
      <c r="BL33290" s="69"/>
    </row>
    <row r="33291" spans="64:64">
      <c r="BL33291" s="69"/>
    </row>
    <row r="33292" spans="64:64">
      <c r="BL33292" s="69"/>
    </row>
    <row r="33293" spans="64:64">
      <c r="BL33293" s="69"/>
    </row>
    <row r="33294" spans="64:64">
      <c r="BL33294" s="69"/>
    </row>
    <row r="33295" spans="64:64">
      <c r="BL33295" s="69"/>
    </row>
    <row r="33296" spans="64:64">
      <c r="BL33296" s="69"/>
    </row>
    <row r="33297" spans="64:64">
      <c r="BL33297" s="69"/>
    </row>
    <row r="33298" spans="64:64">
      <c r="BL33298" s="69"/>
    </row>
    <row r="33299" spans="64:64">
      <c r="BL33299" s="69"/>
    </row>
    <row r="33300" spans="64:64">
      <c r="BL33300" s="69"/>
    </row>
    <row r="33301" spans="64:64">
      <c r="BL33301" s="69"/>
    </row>
    <row r="33302" spans="64:64">
      <c r="BL33302" s="69"/>
    </row>
    <row r="33303" spans="64:64">
      <c r="BL33303" s="69"/>
    </row>
    <row r="33304" spans="64:64">
      <c r="BL33304" s="69"/>
    </row>
    <row r="33305" spans="64:64">
      <c r="BL33305" s="69"/>
    </row>
    <row r="33306" spans="64:64">
      <c r="BL33306" s="69"/>
    </row>
    <row r="33307" spans="64:64">
      <c r="BL33307" s="69"/>
    </row>
    <row r="33308" spans="64:64">
      <c r="BL33308" s="69"/>
    </row>
    <row r="33309" spans="64:64">
      <c r="BL33309" s="69"/>
    </row>
    <row r="33310" spans="64:64">
      <c r="BL33310" s="69"/>
    </row>
    <row r="33311" spans="64:64">
      <c r="BL33311" s="69"/>
    </row>
    <row r="33312" spans="64:64">
      <c r="BL33312" s="69"/>
    </row>
    <row r="33313" spans="64:64">
      <c r="BL33313" s="69"/>
    </row>
    <row r="33314" spans="64:64">
      <c r="BL33314" s="69"/>
    </row>
    <row r="33315" spans="64:64">
      <c r="BL33315" s="69"/>
    </row>
    <row r="33316" spans="64:64">
      <c r="BL33316" s="69"/>
    </row>
    <row r="33317" spans="64:64">
      <c r="BL33317" s="69"/>
    </row>
    <row r="33318" spans="64:64">
      <c r="BL33318" s="69"/>
    </row>
    <row r="33319" spans="64:64">
      <c r="BL33319" s="69"/>
    </row>
    <row r="33320" spans="64:64">
      <c r="BL33320" s="69"/>
    </row>
    <row r="33321" spans="64:64">
      <c r="BL33321" s="69"/>
    </row>
    <row r="33322" spans="64:64">
      <c r="BL33322" s="69"/>
    </row>
    <row r="33323" spans="64:64">
      <c r="BL33323" s="69"/>
    </row>
    <row r="33324" spans="64:64">
      <c r="BL33324" s="69"/>
    </row>
    <row r="33325" spans="64:64">
      <c r="BL33325" s="69"/>
    </row>
    <row r="33326" spans="64:64">
      <c r="BL33326" s="69"/>
    </row>
    <row r="33327" spans="64:64">
      <c r="BL33327" s="69"/>
    </row>
    <row r="33328" spans="64:64">
      <c r="BL33328" s="69"/>
    </row>
    <row r="33329" spans="64:64">
      <c r="BL33329" s="69"/>
    </row>
    <row r="33330" spans="64:64">
      <c r="BL33330" s="69"/>
    </row>
    <row r="33331" spans="64:64">
      <c r="BL33331" s="69"/>
    </row>
    <row r="33332" spans="64:64">
      <c r="BL33332" s="69"/>
    </row>
    <row r="33333" spans="64:64">
      <c r="BL33333" s="69"/>
    </row>
    <row r="33334" spans="64:64">
      <c r="BL33334" s="69"/>
    </row>
    <row r="33335" spans="64:64">
      <c r="BL33335" s="69"/>
    </row>
    <row r="33336" spans="64:64">
      <c r="BL33336" s="69"/>
    </row>
    <row r="33337" spans="64:64">
      <c r="BL33337" s="69"/>
    </row>
    <row r="33338" spans="64:64">
      <c r="BL33338" s="69"/>
    </row>
    <row r="33339" spans="64:64">
      <c r="BL33339" s="69"/>
    </row>
    <row r="33340" spans="64:64">
      <c r="BL33340" s="69"/>
    </row>
    <row r="33341" spans="64:64">
      <c r="BL33341" s="69"/>
    </row>
    <row r="33342" spans="64:64">
      <c r="BL33342" s="69"/>
    </row>
    <row r="33343" spans="64:64">
      <c r="BL33343" s="69"/>
    </row>
    <row r="33344" spans="64:64">
      <c r="BL33344" s="69"/>
    </row>
    <row r="33345" spans="64:64">
      <c r="BL33345" s="69"/>
    </row>
    <row r="33346" spans="64:64">
      <c r="BL33346" s="69"/>
    </row>
    <row r="33347" spans="64:64">
      <c r="BL33347" s="69"/>
    </row>
    <row r="33348" spans="64:64">
      <c r="BL33348" s="69"/>
    </row>
    <row r="33349" spans="64:64">
      <c r="BL33349" s="69"/>
    </row>
    <row r="33350" spans="64:64">
      <c r="BL33350" s="69"/>
    </row>
    <row r="33351" spans="64:64">
      <c r="BL33351" s="69"/>
    </row>
    <row r="33352" spans="64:64">
      <c r="BL33352" s="69"/>
    </row>
    <row r="33353" spans="64:64">
      <c r="BL33353" s="69"/>
    </row>
    <row r="33354" spans="64:64">
      <c r="BL33354" s="69"/>
    </row>
    <row r="33355" spans="64:64">
      <c r="BL33355" s="69"/>
    </row>
    <row r="33356" spans="64:64">
      <c r="BL33356" s="69"/>
    </row>
    <row r="33357" spans="64:64">
      <c r="BL33357" s="69"/>
    </row>
    <row r="33358" spans="64:64">
      <c r="BL33358" s="69"/>
    </row>
    <row r="33359" spans="64:64">
      <c r="BL33359" s="69"/>
    </row>
    <row r="33360" spans="64:64">
      <c r="BL33360" s="69"/>
    </row>
    <row r="33361" spans="64:64">
      <c r="BL33361" s="69"/>
    </row>
    <row r="33362" spans="64:64">
      <c r="BL33362" s="69"/>
    </row>
    <row r="33363" spans="64:64">
      <c r="BL33363" s="69"/>
    </row>
    <row r="33364" spans="64:64">
      <c r="BL33364" s="69"/>
    </row>
    <row r="33365" spans="64:64">
      <c r="BL33365" s="69"/>
    </row>
    <row r="33366" spans="64:64">
      <c r="BL33366" s="69"/>
    </row>
    <row r="33367" spans="64:64">
      <c r="BL33367" s="69"/>
    </row>
    <row r="33368" spans="64:64">
      <c r="BL33368" s="69"/>
    </row>
    <row r="33369" spans="64:64">
      <c r="BL33369" s="69"/>
    </row>
    <row r="33370" spans="64:64">
      <c r="BL33370" s="69"/>
    </row>
    <row r="33371" spans="64:64">
      <c r="BL33371" s="69"/>
    </row>
    <row r="33372" spans="64:64">
      <c r="BL33372" s="69"/>
    </row>
    <row r="33373" spans="64:64">
      <c r="BL33373" s="69"/>
    </row>
    <row r="33374" spans="64:64">
      <c r="BL33374" s="69"/>
    </row>
    <row r="33375" spans="64:64">
      <c r="BL33375" s="69"/>
    </row>
    <row r="33376" spans="64:64">
      <c r="BL33376" s="69"/>
    </row>
    <row r="33377" spans="64:64">
      <c r="BL33377" s="69"/>
    </row>
    <row r="33378" spans="64:64">
      <c r="BL33378" s="69"/>
    </row>
    <row r="33379" spans="64:64">
      <c r="BL33379" s="69"/>
    </row>
    <row r="33380" spans="64:64">
      <c r="BL33380" s="69"/>
    </row>
    <row r="33381" spans="64:64">
      <c r="BL33381" s="69"/>
    </row>
    <row r="33382" spans="64:64">
      <c r="BL33382" s="69"/>
    </row>
    <row r="33383" spans="64:64">
      <c r="BL33383" s="69"/>
    </row>
    <row r="33384" spans="64:64">
      <c r="BL33384" s="69"/>
    </row>
    <row r="33385" spans="64:64">
      <c r="BL33385" s="69"/>
    </row>
    <row r="33386" spans="64:64">
      <c r="BL33386" s="69"/>
    </row>
    <row r="33387" spans="64:64">
      <c r="BL33387" s="69"/>
    </row>
    <row r="33388" spans="64:64">
      <c r="BL33388" s="69"/>
    </row>
    <row r="33389" spans="64:64">
      <c r="BL33389" s="69"/>
    </row>
    <row r="33390" spans="64:64">
      <c r="BL33390" s="69"/>
    </row>
    <row r="33391" spans="64:64">
      <c r="BL33391" s="69"/>
    </row>
    <row r="33392" spans="64:64">
      <c r="BL33392" s="69"/>
    </row>
    <row r="33393" spans="64:64">
      <c r="BL33393" s="69"/>
    </row>
    <row r="33394" spans="64:64">
      <c r="BL33394" s="69"/>
    </row>
    <row r="33395" spans="64:64">
      <c r="BL33395" s="69"/>
    </row>
    <row r="33396" spans="64:64">
      <c r="BL33396" s="69"/>
    </row>
    <row r="33397" spans="64:64">
      <c r="BL33397" s="69"/>
    </row>
    <row r="33398" spans="64:64">
      <c r="BL33398" s="69"/>
    </row>
    <row r="33399" spans="64:64">
      <c r="BL33399" s="69"/>
    </row>
    <row r="33400" spans="64:64">
      <c r="BL33400" s="69"/>
    </row>
    <row r="33401" spans="64:64">
      <c r="BL33401" s="69"/>
    </row>
    <row r="33402" spans="64:64">
      <c r="BL33402" s="69"/>
    </row>
    <row r="33403" spans="64:64">
      <c r="BL33403" s="69"/>
    </row>
    <row r="33404" spans="64:64">
      <c r="BL33404" s="69"/>
    </row>
    <row r="33405" spans="64:64">
      <c r="BL33405" s="69"/>
    </row>
    <row r="33406" spans="64:64">
      <c r="BL33406" s="69"/>
    </row>
    <row r="33407" spans="64:64">
      <c r="BL33407" s="69"/>
    </row>
    <row r="33408" spans="64:64">
      <c r="BL33408" s="69"/>
    </row>
    <row r="33409" spans="64:64">
      <c r="BL33409" s="69"/>
    </row>
    <row r="33410" spans="64:64">
      <c r="BL33410" s="69"/>
    </row>
    <row r="33411" spans="64:64">
      <c r="BL33411" s="69"/>
    </row>
    <row r="33412" spans="64:64">
      <c r="BL33412" s="69"/>
    </row>
    <row r="33413" spans="64:64">
      <c r="BL33413" s="69"/>
    </row>
    <row r="33414" spans="64:64">
      <c r="BL33414" s="69"/>
    </row>
    <row r="33415" spans="64:64">
      <c r="BL33415" s="69"/>
    </row>
    <row r="33416" spans="64:64">
      <c r="BL33416" s="69"/>
    </row>
    <row r="33417" spans="64:64">
      <c r="BL33417" s="69"/>
    </row>
    <row r="33418" spans="64:64">
      <c r="BL33418" s="69"/>
    </row>
    <row r="33419" spans="64:64">
      <c r="BL33419" s="69"/>
    </row>
    <row r="33420" spans="64:64">
      <c r="BL33420" s="69"/>
    </row>
    <row r="33421" spans="64:64">
      <c r="BL33421" s="69"/>
    </row>
    <row r="33422" spans="64:64">
      <c r="BL33422" s="69"/>
    </row>
    <row r="33423" spans="64:64">
      <c r="BL33423" s="69"/>
    </row>
    <row r="33424" spans="64:64">
      <c r="BL33424" s="69"/>
    </row>
    <row r="33425" spans="64:64">
      <c r="BL33425" s="69"/>
    </row>
    <row r="33426" spans="64:64">
      <c r="BL33426" s="69"/>
    </row>
    <row r="33427" spans="64:64">
      <c r="BL33427" s="69"/>
    </row>
    <row r="33428" spans="64:64">
      <c r="BL33428" s="69"/>
    </row>
    <row r="33429" spans="64:64">
      <c r="BL33429" s="69"/>
    </row>
    <row r="33430" spans="64:64">
      <c r="BL33430" s="69"/>
    </row>
    <row r="33431" spans="64:64">
      <c r="BL33431" s="69"/>
    </row>
    <row r="33432" spans="64:64">
      <c r="BL33432" s="69"/>
    </row>
    <row r="33433" spans="64:64">
      <c r="BL33433" s="69"/>
    </row>
    <row r="33434" spans="64:64">
      <c r="BL33434" s="69"/>
    </row>
    <row r="33435" spans="64:64">
      <c r="BL33435" s="69"/>
    </row>
    <row r="33436" spans="64:64">
      <c r="BL33436" s="69"/>
    </row>
    <row r="33437" spans="64:64">
      <c r="BL33437" s="69"/>
    </row>
    <row r="33438" spans="64:64">
      <c r="BL33438" s="69"/>
    </row>
    <row r="33439" spans="64:64">
      <c r="BL33439" s="69"/>
    </row>
    <row r="33440" spans="64:64">
      <c r="BL33440" s="69"/>
    </row>
    <row r="33441" spans="64:64">
      <c r="BL33441" s="69"/>
    </row>
    <row r="33442" spans="64:64">
      <c r="BL33442" s="69"/>
    </row>
    <row r="33443" spans="64:64">
      <c r="BL33443" s="69"/>
    </row>
    <row r="33444" spans="64:64">
      <c r="BL33444" s="69"/>
    </row>
    <row r="33445" spans="64:64">
      <c r="BL33445" s="69"/>
    </row>
    <row r="33446" spans="64:64">
      <c r="BL33446" s="69"/>
    </row>
    <row r="33447" spans="64:64">
      <c r="BL33447" s="69"/>
    </row>
    <row r="33448" spans="64:64">
      <c r="BL33448" s="69"/>
    </row>
    <row r="33449" spans="64:64">
      <c r="BL33449" s="69"/>
    </row>
    <row r="33450" spans="64:64">
      <c r="BL33450" s="69"/>
    </row>
    <row r="33451" spans="64:64">
      <c r="BL33451" s="69"/>
    </row>
    <row r="33452" spans="64:64">
      <c r="BL33452" s="69"/>
    </row>
    <row r="33453" spans="64:64">
      <c r="BL33453" s="69"/>
    </row>
    <row r="33454" spans="64:64">
      <c r="BL33454" s="69"/>
    </row>
    <row r="33455" spans="64:64">
      <c r="BL33455" s="69"/>
    </row>
    <row r="33456" spans="64:64">
      <c r="BL33456" s="69"/>
    </row>
    <row r="33457" spans="64:64">
      <c r="BL33457" s="69"/>
    </row>
    <row r="33458" spans="64:64">
      <c r="BL33458" s="69"/>
    </row>
    <row r="33459" spans="64:64">
      <c r="BL33459" s="69"/>
    </row>
    <row r="33460" spans="64:64">
      <c r="BL33460" s="69"/>
    </row>
    <row r="33461" spans="64:64">
      <c r="BL33461" s="69"/>
    </row>
    <row r="33462" spans="64:64">
      <c r="BL33462" s="69"/>
    </row>
    <row r="33463" spans="64:64">
      <c r="BL33463" s="69"/>
    </row>
    <row r="33464" spans="64:64">
      <c r="BL33464" s="69"/>
    </row>
    <row r="33465" spans="64:64">
      <c r="BL33465" s="69"/>
    </row>
    <row r="33466" spans="64:64">
      <c r="BL33466" s="69"/>
    </row>
    <row r="33467" spans="64:64">
      <c r="BL33467" s="69"/>
    </row>
    <row r="33468" spans="64:64">
      <c r="BL33468" s="69"/>
    </row>
    <row r="33469" spans="64:64">
      <c r="BL33469" s="69"/>
    </row>
    <row r="33470" spans="64:64">
      <c r="BL33470" s="69"/>
    </row>
    <row r="33471" spans="64:64">
      <c r="BL33471" s="69"/>
    </row>
    <row r="33472" spans="64:64">
      <c r="BL33472" s="69"/>
    </row>
    <row r="33473" spans="64:64">
      <c r="BL33473" s="69"/>
    </row>
    <row r="33474" spans="64:64">
      <c r="BL33474" s="69"/>
    </row>
    <row r="33475" spans="64:64">
      <c r="BL33475" s="69"/>
    </row>
    <row r="33476" spans="64:64">
      <c r="BL33476" s="69"/>
    </row>
    <row r="33477" spans="64:64">
      <c r="BL33477" s="69"/>
    </row>
    <row r="33478" spans="64:64">
      <c r="BL33478" s="69"/>
    </row>
    <row r="33479" spans="64:64">
      <c r="BL33479" s="69"/>
    </row>
    <row r="33480" spans="64:64">
      <c r="BL33480" s="69"/>
    </row>
    <row r="33481" spans="64:64">
      <c r="BL33481" s="69"/>
    </row>
    <row r="33482" spans="64:64">
      <c r="BL33482" s="69"/>
    </row>
    <row r="33483" spans="64:64">
      <c r="BL33483" s="69"/>
    </row>
    <row r="33484" spans="64:64">
      <c r="BL33484" s="69"/>
    </row>
    <row r="33485" spans="64:64">
      <c r="BL33485" s="69"/>
    </row>
    <row r="33486" spans="64:64">
      <c r="BL33486" s="69"/>
    </row>
    <row r="33487" spans="64:64">
      <c r="BL33487" s="69"/>
    </row>
    <row r="33488" spans="64:64">
      <c r="BL33488" s="69"/>
    </row>
    <row r="33489" spans="64:64">
      <c r="BL33489" s="69"/>
    </row>
    <row r="33490" spans="64:64">
      <c r="BL33490" s="69"/>
    </row>
    <row r="33491" spans="64:64">
      <c r="BL33491" s="69"/>
    </row>
    <row r="33492" spans="64:64">
      <c r="BL33492" s="69"/>
    </row>
    <row r="33493" spans="64:64">
      <c r="BL33493" s="69"/>
    </row>
    <row r="33494" spans="64:64">
      <c r="BL33494" s="69"/>
    </row>
    <row r="33495" spans="64:64">
      <c r="BL33495" s="69"/>
    </row>
    <row r="33496" spans="64:64">
      <c r="BL33496" s="69"/>
    </row>
    <row r="33497" spans="64:64">
      <c r="BL33497" s="69"/>
    </row>
    <row r="33498" spans="64:64">
      <c r="BL33498" s="69"/>
    </row>
    <row r="33499" spans="64:64">
      <c r="BL33499" s="69"/>
    </row>
    <row r="33500" spans="64:64">
      <c r="BL33500" s="69"/>
    </row>
    <row r="33501" spans="64:64">
      <c r="BL33501" s="69"/>
    </row>
    <row r="33502" spans="64:64">
      <c r="BL33502" s="69"/>
    </row>
    <row r="33503" spans="64:64">
      <c r="BL33503" s="69"/>
    </row>
    <row r="33504" spans="64:64">
      <c r="BL33504" s="69"/>
    </row>
    <row r="33505" spans="64:64">
      <c r="BL33505" s="69"/>
    </row>
    <row r="33506" spans="64:64">
      <c r="BL33506" s="69"/>
    </row>
    <row r="33507" spans="64:64">
      <c r="BL33507" s="69"/>
    </row>
    <row r="33508" spans="64:64">
      <c r="BL33508" s="69"/>
    </row>
    <row r="33509" spans="64:64">
      <c r="BL33509" s="69"/>
    </row>
    <row r="33510" spans="64:64">
      <c r="BL33510" s="69"/>
    </row>
    <row r="33511" spans="64:64">
      <c r="BL33511" s="69"/>
    </row>
    <row r="33512" spans="64:64">
      <c r="BL33512" s="69"/>
    </row>
    <row r="33513" spans="64:64">
      <c r="BL33513" s="69"/>
    </row>
    <row r="33514" spans="64:64">
      <c r="BL33514" s="69"/>
    </row>
    <row r="33515" spans="64:64">
      <c r="BL33515" s="69"/>
    </row>
    <row r="33516" spans="64:64">
      <c r="BL33516" s="69"/>
    </row>
    <row r="33517" spans="64:64">
      <c r="BL33517" s="69"/>
    </row>
    <row r="33518" spans="64:64">
      <c r="BL33518" s="69"/>
    </row>
    <row r="33519" spans="64:64">
      <c r="BL33519" s="69"/>
    </row>
    <row r="33520" spans="64:64">
      <c r="BL33520" s="69"/>
    </row>
    <row r="33521" spans="64:64">
      <c r="BL33521" s="69"/>
    </row>
    <row r="33522" spans="64:64">
      <c r="BL33522" s="69"/>
    </row>
    <row r="33523" spans="64:64">
      <c r="BL33523" s="69"/>
    </row>
    <row r="33524" spans="64:64">
      <c r="BL33524" s="69"/>
    </row>
    <row r="33525" spans="64:64">
      <c r="BL33525" s="69"/>
    </row>
    <row r="33526" spans="64:64">
      <c r="BL33526" s="69"/>
    </row>
    <row r="33527" spans="64:64">
      <c r="BL33527" s="69"/>
    </row>
    <row r="33528" spans="64:64">
      <c r="BL33528" s="69"/>
    </row>
    <row r="33529" spans="64:64">
      <c r="BL33529" s="69"/>
    </row>
    <row r="33530" spans="64:64">
      <c r="BL33530" s="69"/>
    </row>
    <row r="33531" spans="64:64">
      <c r="BL33531" s="69"/>
    </row>
    <row r="33532" spans="64:64">
      <c r="BL33532" s="69"/>
    </row>
    <row r="33533" spans="64:64">
      <c r="BL33533" s="69"/>
    </row>
    <row r="33534" spans="64:64">
      <c r="BL33534" s="69"/>
    </row>
    <row r="33535" spans="64:64">
      <c r="BL33535" s="69"/>
    </row>
    <row r="33536" spans="64:64">
      <c r="BL33536" s="69"/>
    </row>
    <row r="33537" spans="64:64">
      <c r="BL33537" s="69"/>
    </row>
    <row r="33538" spans="64:64">
      <c r="BL33538" s="69"/>
    </row>
    <row r="33539" spans="64:64">
      <c r="BL33539" s="69"/>
    </row>
    <row r="33540" spans="64:64">
      <c r="BL33540" s="69"/>
    </row>
    <row r="33541" spans="64:64">
      <c r="BL33541" s="69"/>
    </row>
    <row r="33542" spans="64:64">
      <c r="BL33542" s="69"/>
    </row>
    <row r="33543" spans="64:64">
      <c r="BL33543" s="69"/>
    </row>
    <row r="33544" spans="64:64">
      <c r="BL33544" s="69"/>
    </row>
    <row r="33545" spans="64:64">
      <c r="BL33545" s="69"/>
    </row>
    <row r="33546" spans="64:64">
      <c r="BL33546" s="69"/>
    </row>
    <row r="33547" spans="64:64">
      <c r="BL33547" s="69"/>
    </row>
    <row r="33548" spans="64:64">
      <c r="BL33548" s="69"/>
    </row>
    <row r="33549" spans="64:64">
      <c r="BL33549" s="69"/>
    </row>
    <row r="33550" spans="64:64">
      <c r="BL33550" s="69"/>
    </row>
    <row r="33551" spans="64:64">
      <c r="BL33551" s="69"/>
    </row>
    <row r="33552" spans="64:64">
      <c r="BL33552" s="69"/>
    </row>
    <row r="33553" spans="64:64">
      <c r="BL33553" s="69"/>
    </row>
    <row r="33554" spans="64:64">
      <c r="BL33554" s="69"/>
    </row>
    <row r="33555" spans="64:64">
      <c r="BL33555" s="69"/>
    </row>
    <row r="33556" spans="64:64">
      <c r="BL33556" s="69"/>
    </row>
    <row r="33557" spans="64:64">
      <c r="BL33557" s="69"/>
    </row>
    <row r="33558" spans="64:64">
      <c r="BL33558" s="69"/>
    </row>
    <row r="33559" spans="64:64">
      <c r="BL33559" s="69"/>
    </row>
    <row r="33560" spans="64:64">
      <c r="BL33560" s="69"/>
    </row>
    <row r="33561" spans="64:64">
      <c r="BL33561" s="69"/>
    </row>
    <row r="33562" spans="64:64">
      <c r="BL33562" s="69"/>
    </row>
    <row r="33563" spans="64:64">
      <c r="BL33563" s="69"/>
    </row>
    <row r="33564" spans="64:64">
      <c r="BL33564" s="69"/>
    </row>
    <row r="33565" spans="64:64">
      <c r="BL33565" s="69"/>
    </row>
    <row r="33566" spans="64:64">
      <c r="BL33566" s="69"/>
    </row>
    <row r="33567" spans="64:64">
      <c r="BL33567" s="69"/>
    </row>
    <row r="33568" spans="64:64">
      <c r="BL33568" s="69"/>
    </row>
    <row r="33569" spans="64:64">
      <c r="BL33569" s="69"/>
    </row>
    <row r="33570" spans="64:64">
      <c r="BL33570" s="69"/>
    </row>
    <row r="33571" spans="64:64">
      <c r="BL33571" s="69"/>
    </row>
    <row r="33572" spans="64:64">
      <c r="BL33572" s="69"/>
    </row>
    <row r="33573" spans="64:64">
      <c r="BL33573" s="69"/>
    </row>
    <row r="33574" spans="64:64">
      <c r="BL33574" s="69"/>
    </row>
    <row r="33575" spans="64:64">
      <c r="BL33575" s="69"/>
    </row>
    <row r="33576" spans="64:64">
      <c r="BL33576" s="69"/>
    </row>
    <row r="33577" spans="64:64">
      <c r="BL33577" s="69"/>
    </row>
    <row r="33578" spans="64:64">
      <c r="BL33578" s="69"/>
    </row>
    <row r="33579" spans="64:64">
      <c r="BL33579" s="69"/>
    </row>
    <row r="33580" spans="64:64">
      <c r="BL33580" s="69"/>
    </row>
    <row r="33581" spans="64:64">
      <c r="BL33581" s="69"/>
    </row>
    <row r="33582" spans="64:64">
      <c r="BL33582" s="69"/>
    </row>
    <row r="33583" spans="64:64">
      <c r="BL33583" s="69"/>
    </row>
    <row r="33584" spans="64:64">
      <c r="BL33584" s="69"/>
    </row>
    <row r="33585" spans="64:64">
      <c r="BL33585" s="69"/>
    </row>
    <row r="33586" spans="64:64">
      <c r="BL33586" s="69"/>
    </row>
    <row r="33587" spans="64:64">
      <c r="BL33587" s="69"/>
    </row>
    <row r="33588" spans="64:64">
      <c r="BL33588" s="69"/>
    </row>
    <row r="33589" spans="64:64">
      <c r="BL33589" s="69"/>
    </row>
    <row r="33590" spans="64:64">
      <c r="BL33590" s="69"/>
    </row>
    <row r="33591" spans="64:64">
      <c r="BL33591" s="69"/>
    </row>
    <row r="33592" spans="64:64">
      <c r="BL33592" s="69"/>
    </row>
    <row r="33593" spans="64:64">
      <c r="BL33593" s="69"/>
    </row>
    <row r="33594" spans="64:64">
      <c r="BL33594" s="69"/>
    </row>
    <row r="33595" spans="64:64">
      <c r="BL33595" s="69"/>
    </row>
    <row r="33596" spans="64:64">
      <c r="BL33596" s="69"/>
    </row>
    <row r="33597" spans="64:64">
      <c r="BL33597" s="69"/>
    </row>
    <row r="33598" spans="64:64">
      <c r="BL33598" s="69"/>
    </row>
    <row r="33599" spans="64:64">
      <c r="BL33599" s="69"/>
    </row>
    <row r="33600" spans="64:64">
      <c r="BL33600" s="69"/>
    </row>
    <row r="33601" spans="64:64">
      <c r="BL33601" s="69"/>
    </row>
    <row r="33602" spans="64:64">
      <c r="BL33602" s="69"/>
    </row>
    <row r="33603" spans="64:64">
      <c r="BL33603" s="69"/>
    </row>
    <row r="33604" spans="64:64">
      <c r="BL33604" s="69"/>
    </row>
    <row r="33605" spans="64:64">
      <c r="BL33605" s="69"/>
    </row>
    <row r="33606" spans="64:64">
      <c r="BL33606" s="69"/>
    </row>
    <row r="33607" spans="64:64">
      <c r="BL33607" s="69"/>
    </row>
    <row r="33608" spans="64:64">
      <c r="BL33608" s="69"/>
    </row>
    <row r="33609" spans="64:64">
      <c r="BL33609" s="69"/>
    </row>
    <row r="33610" spans="64:64">
      <c r="BL33610" s="69"/>
    </row>
    <row r="33611" spans="64:64">
      <c r="BL33611" s="69"/>
    </row>
    <row r="33612" spans="64:64">
      <c r="BL33612" s="69"/>
    </row>
    <row r="33613" spans="64:64">
      <c r="BL33613" s="69"/>
    </row>
    <row r="33614" spans="64:64">
      <c r="BL33614" s="69"/>
    </row>
    <row r="33615" spans="64:64">
      <c r="BL33615" s="69"/>
    </row>
    <row r="33616" spans="64:64">
      <c r="BL33616" s="69"/>
    </row>
    <row r="33617" spans="64:64">
      <c r="BL33617" s="69"/>
    </row>
    <row r="33618" spans="64:64">
      <c r="BL33618" s="69"/>
    </row>
    <row r="33619" spans="64:64">
      <c r="BL33619" s="69"/>
    </row>
    <row r="33620" spans="64:64">
      <c r="BL33620" s="69"/>
    </row>
    <row r="33621" spans="64:64">
      <c r="BL33621" s="69"/>
    </row>
    <row r="33622" spans="64:64">
      <c r="BL33622" s="69"/>
    </row>
    <row r="33623" spans="64:64">
      <c r="BL33623" s="69"/>
    </row>
    <row r="33624" spans="64:64">
      <c r="BL33624" s="69"/>
    </row>
    <row r="33625" spans="64:64">
      <c r="BL33625" s="69"/>
    </row>
    <row r="33626" spans="64:64">
      <c r="BL33626" s="69"/>
    </row>
    <row r="33627" spans="64:64">
      <c r="BL33627" s="69"/>
    </row>
    <row r="33628" spans="64:64">
      <c r="BL33628" s="69"/>
    </row>
    <row r="33629" spans="64:64">
      <c r="BL33629" s="69"/>
    </row>
    <row r="33630" spans="64:64">
      <c r="BL33630" s="69"/>
    </row>
    <row r="33631" spans="64:64">
      <c r="BL33631" s="69"/>
    </row>
    <row r="33632" spans="64:64">
      <c r="BL33632" s="69"/>
    </row>
    <row r="33633" spans="64:64">
      <c r="BL33633" s="69"/>
    </row>
    <row r="33634" spans="64:64">
      <c r="BL33634" s="69"/>
    </row>
    <row r="33635" spans="64:64">
      <c r="BL33635" s="69"/>
    </row>
    <row r="33636" spans="64:64">
      <c r="BL33636" s="69"/>
    </row>
    <row r="33637" spans="64:64">
      <c r="BL33637" s="69"/>
    </row>
    <row r="33638" spans="64:64">
      <c r="BL33638" s="69"/>
    </row>
    <row r="33639" spans="64:64">
      <c r="BL33639" s="69"/>
    </row>
    <row r="33640" spans="64:64">
      <c r="BL33640" s="69"/>
    </row>
    <row r="33641" spans="64:64">
      <c r="BL33641" s="69"/>
    </row>
    <row r="33642" spans="64:64">
      <c r="BL33642" s="69"/>
    </row>
    <row r="33643" spans="64:64">
      <c r="BL33643" s="69"/>
    </row>
    <row r="33644" spans="64:64">
      <c r="BL33644" s="69"/>
    </row>
    <row r="33645" spans="64:64">
      <c r="BL33645" s="69"/>
    </row>
    <row r="33646" spans="64:64">
      <c r="BL33646" s="69"/>
    </row>
    <row r="33647" spans="64:64">
      <c r="BL33647" s="69"/>
    </row>
    <row r="33648" spans="64:64">
      <c r="BL33648" s="69"/>
    </row>
    <row r="33649" spans="64:64">
      <c r="BL33649" s="69"/>
    </row>
    <row r="33650" spans="64:64">
      <c r="BL33650" s="69"/>
    </row>
    <row r="33651" spans="64:64">
      <c r="BL33651" s="69"/>
    </row>
    <row r="33652" spans="64:64">
      <c r="BL33652" s="69"/>
    </row>
    <row r="33653" spans="64:64">
      <c r="BL33653" s="69"/>
    </row>
    <row r="33654" spans="64:64">
      <c r="BL33654" s="69"/>
    </row>
    <row r="33655" spans="64:64">
      <c r="BL33655" s="69"/>
    </row>
    <row r="33656" spans="64:64">
      <c r="BL33656" s="69"/>
    </row>
    <row r="33657" spans="64:64">
      <c r="BL33657" s="69"/>
    </row>
    <row r="33658" spans="64:64">
      <c r="BL33658" s="69"/>
    </row>
    <row r="33659" spans="64:64">
      <c r="BL33659" s="69"/>
    </row>
    <row r="33660" spans="64:64">
      <c r="BL33660" s="69"/>
    </row>
    <row r="33661" spans="64:64">
      <c r="BL33661" s="69"/>
    </row>
    <row r="33662" spans="64:64">
      <c r="BL33662" s="69"/>
    </row>
    <row r="33663" spans="64:64">
      <c r="BL33663" s="69"/>
    </row>
    <row r="33664" spans="64:64">
      <c r="BL33664" s="69"/>
    </row>
    <row r="33665" spans="64:64">
      <c r="BL33665" s="69"/>
    </row>
    <row r="33666" spans="64:64">
      <c r="BL33666" s="69"/>
    </row>
    <row r="33667" spans="64:64">
      <c r="BL33667" s="69"/>
    </row>
    <row r="33668" spans="64:64">
      <c r="BL33668" s="69"/>
    </row>
    <row r="33669" spans="64:64">
      <c r="BL33669" s="69"/>
    </row>
    <row r="33670" spans="64:64">
      <c r="BL33670" s="69"/>
    </row>
    <row r="33671" spans="64:64">
      <c r="BL33671" s="69"/>
    </row>
    <row r="33672" spans="64:64">
      <c r="BL33672" s="69"/>
    </row>
    <row r="33673" spans="64:64">
      <c r="BL33673" s="69"/>
    </row>
    <row r="33674" spans="64:64">
      <c r="BL33674" s="69"/>
    </row>
    <row r="33675" spans="64:64">
      <c r="BL33675" s="69"/>
    </row>
    <row r="33676" spans="64:64">
      <c r="BL33676" s="69"/>
    </row>
    <row r="33677" spans="64:64">
      <c r="BL33677" s="69"/>
    </row>
    <row r="33678" spans="64:64">
      <c r="BL33678" s="69"/>
    </row>
    <row r="33679" spans="64:64">
      <c r="BL33679" s="69"/>
    </row>
    <row r="33680" spans="64:64">
      <c r="BL33680" s="69"/>
    </row>
    <row r="33681" spans="64:64">
      <c r="BL33681" s="69"/>
    </row>
    <row r="33682" spans="64:64">
      <c r="BL33682" s="69"/>
    </row>
    <row r="33683" spans="64:64">
      <c r="BL33683" s="69"/>
    </row>
    <row r="33684" spans="64:64">
      <c r="BL33684" s="69"/>
    </row>
    <row r="33685" spans="64:64">
      <c r="BL33685" s="69"/>
    </row>
    <row r="33686" spans="64:64">
      <c r="BL33686" s="69"/>
    </row>
    <row r="33687" spans="64:64">
      <c r="BL33687" s="69"/>
    </row>
    <row r="33688" spans="64:64">
      <c r="BL33688" s="69"/>
    </row>
    <row r="33689" spans="64:64">
      <c r="BL33689" s="69"/>
    </row>
    <row r="33690" spans="64:64">
      <c r="BL33690" s="69"/>
    </row>
    <row r="33691" spans="64:64">
      <c r="BL33691" s="69"/>
    </row>
    <row r="33692" spans="64:64">
      <c r="BL33692" s="69"/>
    </row>
    <row r="33693" spans="64:64">
      <c r="BL33693" s="69"/>
    </row>
    <row r="33694" spans="64:64">
      <c r="BL33694" s="69"/>
    </row>
    <row r="33695" spans="64:64">
      <c r="BL33695" s="69"/>
    </row>
    <row r="33696" spans="64:64">
      <c r="BL33696" s="69"/>
    </row>
    <row r="33697" spans="64:64">
      <c r="BL33697" s="69"/>
    </row>
    <row r="33698" spans="64:64">
      <c r="BL33698" s="69"/>
    </row>
    <row r="33699" spans="64:64">
      <c r="BL33699" s="69"/>
    </row>
    <row r="33700" spans="64:64">
      <c r="BL33700" s="69"/>
    </row>
    <row r="33701" spans="64:64">
      <c r="BL33701" s="69"/>
    </row>
    <row r="33702" spans="64:64">
      <c r="BL33702" s="69"/>
    </row>
    <row r="33703" spans="64:64">
      <c r="BL33703" s="69"/>
    </row>
    <row r="33704" spans="64:64">
      <c r="BL33704" s="69"/>
    </row>
    <row r="33705" spans="64:64">
      <c r="BL33705" s="69"/>
    </row>
    <row r="33706" spans="64:64">
      <c r="BL33706" s="69"/>
    </row>
    <row r="33707" spans="64:64">
      <c r="BL33707" s="69"/>
    </row>
    <row r="33708" spans="64:64">
      <c r="BL33708" s="69"/>
    </row>
    <row r="33709" spans="64:64">
      <c r="BL33709" s="69"/>
    </row>
    <row r="33710" spans="64:64">
      <c r="BL33710" s="69"/>
    </row>
    <row r="33711" spans="64:64">
      <c r="BL33711" s="69"/>
    </row>
    <row r="33712" spans="64:64">
      <c r="BL33712" s="69"/>
    </row>
    <row r="33713" spans="64:64">
      <c r="BL33713" s="69"/>
    </row>
    <row r="33714" spans="64:64">
      <c r="BL33714" s="69"/>
    </row>
    <row r="33715" spans="64:64">
      <c r="BL33715" s="69"/>
    </row>
    <row r="33716" spans="64:64">
      <c r="BL33716" s="69"/>
    </row>
    <row r="33717" spans="64:64">
      <c r="BL33717" s="69"/>
    </row>
    <row r="33718" spans="64:64">
      <c r="BL33718" s="69"/>
    </row>
    <row r="33719" spans="64:64">
      <c r="BL33719" s="69"/>
    </row>
    <row r="33720" spans="64:64">
      <c r="BL33720" s="69"/>
    </row>
    <row r="33721" spans="64:64">
      <c r="BL33721" s="69"/>
    </row>
    <row r="33722" spans="64:64">
      <c r="BL33722" s="69"/>
    </row>
    <row r="33723" spans="64:64">
      <c r="BL33723" s="69"/>
    </row>
    <row r="33724" spans="64:64">
      <c r="BL33724" s="69"/>
    </row>
    <row r="33725" spans="64:64">
      <c r="BL33725" s="69"/>
    </row>
    <row r="33726" spans="64:64">
      <c r="BL33726" s="69"/>
    </row>
    <row r="33727" spans="64:64">
      <c r="BL33727" s="69"/>
    </row>
    <row r="33728" spans="64:64">
      <c r="BL33728" s="69"/>
    </row>
    <row r="33729" spans="64:64">
      <c r="BL33729" s="69"/>
    </row>
    <row r="33730" spans="64:64">
      <c r="BL33730" s="69"/>
    </row>
    <row r="33731" spans="64:64">
      <c r="BL33731" s="69"/>
    </row>
    <row r="33732" spans="64:64">
      <c r="BL33732" s="69"/>
    </row>
    <row r="33733" spans="64:64">
      <c r="BL33733" s="69"/>
    </row>
    <row r="33734" spans="64:64">
      <c r="BL33734" s="69"/>
    </row>
    <row r="33735" spans="64:64">
      <c r="BL33735" s="69"/>
    </row>
    <row r="33736" spans="64:64">
      <c r="BL33736" s="69"/>
    </row>
    <row r="33737" spans="64:64">
      <c r="BL33737" s="69"/>
    </row>
    <row r="33738" spans="64:64">
      <c r="BL33738" s="69"/>
    </row>
    <row r="33739" spans="64:64">
      <c r="BL33739" s="69"/>
    </row>
    <row r="33740" spans="64:64">
      <c r="BL33740" s="69"/>
    </row>
    <row r="33741" spans="64:64">
      <c r="BL33741" s="69"/>
    </row>
    <row r="33742" spans="64:64">
      <c r="BL33742" s="69"/>
    </row>
    <row r="33743" spans="64:64">
      <c r="BL33743" s="69"/>
    </row>
    <row r="33744" spans="64:64">
      <c r="BL33744" s="69"/>
    </row>
    <row r="33745" spans="64:64">
      <c r="BL33745" s="69"/>
    </row>
    <row r="33746" spans="64:64">
      <c r="BL33746" s="69"/>
    </row>
    <row r="33747" spans="64:64">
      <c r="BL33747" s="69"/>
    </row>
    <row r="33748" spans="64:64">
      <c r="BL33748" s="69"/>
    </row>
    <row r="33749" spans="64:64">
      <c r="BL33749" s="69"/>
    </row>
    <row r="33750" spans="64:64">
      <c r="BL33750" s="69"/>
    </row>
    <row r="33751" spans="64:64">
      <c r="BL33751" s="69"/>
    </row>
    <row r="33752" spans="64:64">
      <c r="BL33752" s="69"/>
    </row>
    <row r="33753" spans="64:64">
      <c r="BL33753" s="69"/>
    </row>
    <row r="33754" spans="64:64">
      <c r="BL33754" s="69"/>
    </row>
    <row r="33755" spans="64:64">
      <c r="BL33755" s="69"/>
    </row>
    <row r="33756" spans="64:64">
      <c r="BL33756" s="69"/>
    </row>
    <row r="33757" spans="64:64">
      <c r="BL33757" s="69"/>
    </row>
    <row r="33758" spans="64:64">
      <c r="BL33758" s="69"/>
    </row>
    <row r="33759" spans="64:64">
      <c r="BL33759" s="69"/>
    </row>
    <row r="33760" spans="64:64">
      <c r="BL33760" s="69"/>
    </row>
    <row r="33761" spans="64:64">
      <c r="BL33761" s="69"/>
    </row>
    <row r="33762" spans="64:64">
      <c r="BL33762" s="69"/>
    </row>
    <row r="33763" spans="64:64">
      <c r="BL33763" s="69"/>
    </row>
    <row r="33764" spans="64:64">
      <c r="BL33764" s="69"/>
    </row>
    <row r="33765" spans="64:64">
      <c r="BL33765" s="69"/>
    </row>
    <row r="33766" spans="64:64">
      <c r="BL33766" s="69"/>
    </row>
    <row r="33767" spans="64:64">
      <c r="BL33767" s="69"/>
    </row>
    <row r="33768" spans="64:64">
      <c r="BL33768" s="69"/>
    </row>
    <row r="33769" spans="64:64">
      <c r="BL33769" s="69"/>
    </row>
    <row r="33770" spans="64:64">
      <c r="BL33770" s="69"/>
    </row>
    <row r="33771" spans="64:64">
      <c r="BL33771" s="69"/>
    </row>
    <row r="33772" spans="64:64">
      <c r="BL33772" s="69"/>
    </row>
    <row r="33773" spans="64:64">
      <c r="BL33773" s="69"/>
    </row>
    <row r="33774" spans="64:64">
      <c r="BL33774" s="69"/>
    </row>
    <row r="33775" spans="64:64">
      <c r="BL33775" s="69"/>
    </row>
    <row r="33776" spans="64:64">
      <c r="BL33776" s="69"/>
    </row>
    <row r="33777" spans="64:64">
      <c r="BL33777" s="69"/>
    </row>
    <row r="33778" spans="64:64">
      <c r="BL33778" s="69"/>
    </row>
    <row r="33779" spans="64:64">
      <c r="BL33779" s="69"/>
    </row>
    <row r="33780" spans="64:64">
      <c r="BL33780" s="69"/>
    </row>
    <row r="33781" spans="64:64">
      <c r="BL33781" s="69"/>
    </row>
    <row r="33782" spans="64:64">
      <c r="BL33782" s="69"/>
    </row>
    <row r="33783" spans="64:64">
      <c r="BL33783" s="69"/>
    </row>
    <row r="33784" spans="64:64">
      <c r="BL33784" s="69"/>
    </row>
    <row r="33785" spans="64:64">
      <c r="BL33785" s="69"/>
    </row>
    <row r="33786" spans="64:64">
      <c r="BL33786" s="69"/>
    </row>
    <row r="33787" spans="64:64">
      <c r="BL33787" s="69"/>
    </row>
    <row r="33788" spans="64:64">
      <c r="BL33788" s="69"/>
    </row>
    <row r="33789" spans="64:64">
      <c r="BL33789" s="69"/>
    </row>
    <row r="33790" spans="64:64">
      <c r="BL33790" s="69"/>
    </row>
    <row r="33791" spans="64:64">
      <c r="BL33791" s="69"/>
    </row>
    <row r="33792" spans="64:64">
      <c r="BL33792" s="69"/>
    </row>
    <row r="33793" spans="64:64">
      <c r="BL33793" s="69"/>
    </row>
    <row r="33794" spans="64:64">
      <c r="BL33794" s="69"/>
    </row>
    <row r="33795" spans="64:64">
      <c r="BL33795" s="69"/>
    </row>
    <row r="33796" spans="64:64">
      <c r="BL33796" s="69"/>
    </row>
    <row r="33797" spans="64:64">
      <c r="BL33797" s="69"/>
    </row>
    <row r="33798" spans="64:64">
      <c r="BL33798" s="69"/>
    </row>
    <row r="33799" spans="64:64">
      <c r="BL33799" s="69"/>
    </row>
    <row r="33800" spans="64:64">
      <c r="BL33800" s="69"/>
    </row>
    <row r="33801" spans="64:64">
      <c r="BL33801" s="69"/>
    </row>
    <row r="33802" spans="64:64">
      <c r="BL33802" s="69"/>
    </row>
    <row r="33803" spans="64:64">
      <c r="BL33803" s="69"/>
    </row>
    <row r="33804" spans="64:64">
      <c r="BL33804" s="69"/>
    </row>
    <row r="33805" spans="64:64">
      <c r="BL33805" s="69"/>
    </row>
    <row r="33806" spans="64:64">
      <c r="BL33806" s="69"/>
    </row>
    <row r="33807" spans="64:64">
      <c r="BL33807" s="69"/>
    </row>
    <row r="33808" spans="64:64">
      <c r="BL33808" s="69"/>
    </row>
    <row r="33809" spans="64:64">
      <c r="BL33809" s="69"/>
    </row>
    <row r="33810" spans="64:64">
      <c r="BL33810" s="69"/>
    </row>
    <row r="33811" spans="64:64">
      <c r="BL33811" s="69"/>
    </row>
    <row r="33812" spans="64:64">
      <c r="BL33812" s="69"/>
    </row>
    <row r="33813" spans="64:64">
      <c r="BL33813" s="69"/>
    </row>
    <row r="33814" spans="64:64">
      <c r="BL33814" s="69"/>
    </row>
    <row r="33815" spans="64:64">
      <c r="BL33815" s="69"/>
    </row>
    <row r="33816" spans="64:64">
      <c r="BL33816" s="69"/>
    </row>
    <row r="33817" spans="64:64">
      <c r="BL33817" s="69"/>
    </row>
    <row r="33818" spans="64:64">
      <c r="BL33818" s="69"/>
    </row>
    <row r="33819" spans="64:64">
      <c r="BL33819" s="69"/>
    </row>
    <row r="33820" spans="64:64">
      <c r="BL33820" s="69"/>
    </row>
    <row r="33821" spans="64:64">
      <c r="BL33821" s="69"/>
    </row>
    <row r="33822" spans="64:64">
      <c r="BL33822" s="69"/>
    </row>
    <row r="33823" spans="64:64">
      <c r="BL33823" s="69"/>
    </row>
    <row r="33824" spans="64:64">
      <c r="BL33824" s="69"/>
    </row>
    <row r="33825" spans="64:64">
      <c r="BL33825" s="69"/>
    </row>
    <row r="33826" spans="64:64">
      <c r="BL33826" s="69"/>
    </row>
    <row r="33827" spans="64:64">
      <c r="BL33827" s="69"/>
    </row>
    <row r="33828" spans="64:64">
      <c r="BL33828" s="69"/>
    </row>
    <row r="33829" spans="64:64">
      <c r="BL33829" s="69"/>
    </row>
    <row r="33830" spans="64:64">
      <c r="BL33830" s="69"/>
    </row>
    <row r="33831" spans="64:64">
      <c r="BL33831" s="69"/>
    </row>
    <row r="33832" spans="64:64">
      <c r="BL33832" s="69"/>
    </row>
    <row r="33833" spans="64:64">
      <c r="BL33833" s="69"/>
    </row>
    <row r="33834" spans="64:64">
      <c r="BL33834" s="69"/>
    </row>
    <row r="33835" spans="64:64">
      <c r="BL33835" s="69"/>
    </row>
    <row r="33836" spans="64:64">
      <c r="BL33836" s="69"/>
    </row>
    <row r="33837" spans="64:64">
      <c r="BL33837" s="69"/>
    </row>
    <row r="33838" spans="64:64">
      <c r="BL33838" s="69"/>
    </row>
    <row r="33839" spans="64:64">
      <c r="BL33839" s="69"/>
    </row>
    <row r="33840" spans="64:64">
      <c r="BL33840" s="69"/>
    </row>
    <row r="33841" spans="64:64">
      <c r="BL33841" s="69"/>
    </row>
    <row r="33842" spans="64:64">
      <c r="BL33842" s="69"/>
    </row>
    <row r="33843" spans="64:64">
      <c r="BL33843" s="69"/>
    </row>
    <row r="33844" spans="64:64">
      <c r="BL33844" s="69"/>
    </row>
    <row r="33845" spans="64:64">
      <c r="BL33845" s="69"/>
    </row>
    <row r="33846" spans="64:64">
      <c r="BL33846" s="69"/>
    </row>
    <row r="33847" spans="64:64">
      <c r="BL33847" s="69"/>
    </row>
    <row r="33848" spans="64:64">
      <c r="BL33848" s="69"/>
    </row>
    <row r="33849" spans="64:64">
      <c r="BL33849" s="69"/>
    </row>
    <row r="33850" spans="64:64">
      <c r="BL33850" s="69"/>
    </row>
    <row r="33851" spans="64:64">
      <c r="BL33851" s="69"/>
    </row>
    <row r="33852" spans="64:64">
      <c r="BL33852" s="69"/>
    </row>
    <row r="33853" spans="64:64">
      <c r="BL33853" s="69"/>
    </row>
    <row r="33854" spans="64:64">
      <c r="BL33854" s="69"/>
    </row>
    <row r="33855" spans="64:64">
      <c r="BL33855" s="69"/>
    </row>
    <row r="33856" spans="64:64">
      <c r="BL33856" s="69"/>
    </row>
    <row r="33857" spans="64:64">
      <c r="BL33857" s="69"/>
    </row>
    <row r="33858" spans="64:64">
      <c r="BL33858" s="69"/>
    </row>
    <row r="33859" spans="64:64">
      <c r="BL33859" s="69"/>
    </row>
    <row r="33860" spans="64:64">
      <c r="BL33860" s="69"/>
    </row>
    <row r="33861" spans="64:64">
      <c r="BL33861" s="69"/>
    </row>
    <row r="33862" spans="64:64">
      <c r="BL33862" s="69"/>
    </row>
    <row r="33863" spans="64:64">
      <c r="BL33863" s="69"/>
    </row>
    <row r="33864" spans="64:64">
      <c r="BL33864" s="69"/>
    </row>
    <row r="33865" spans="64:64">
      <c r="BL33865" s="69"/>
    </row>
    <row r="33866" spans="64:64">
      <c r="BL33866" s="69"/>
    </row>
    <row r="33867" spans="64:64">
      <c r="BL33867" s="69"/>
    </row>
    <row r="33868" spans="64:64">
      <c r="BL33868" s="69"/>
    </row>
    <row r="33869" spans="64:64">
      <c r="BL33869" s="69"/>
    </row>
    <row r="33870" spans="64:64">
      <c r="BL33870" s="69"/>
    </row>
    <row r="33871" spans="64:64">
      <c r="BL33871" s="69"/>
    </row>
    <row r="33872" spans="64:64">
      <c r="BL33872" s="69"/>
    </row>
    <row r="33873" spans="64:64">
      <c r="BL33873" s="69"/>
    </row>
    <row r="33874" spans="64:64">
      <c r="BL33874" s="69"/>
    </row>
    <row r="33875" spans="64:64">
      <c r="BL33875" s="69"/>
    </row>
    <row r="33876" spans="64:64">
      <c r="BL33876" s="69"/>
    </row>
    <row r="33877" spans="64:64">
      <c r="BL33877" s="69"/>
    </row>
    <row r="33878" spans="64:64">
      <c r="BL33878" s="69"/>
    </row>
    <row r="33879" spans="64:64">
      <c r="BL33879" s="69"/>
    </row>
    <row r="33880" spans="64:64">
      <c r="BL33880" s="69"/>
    </row>
    <row r="33881" spans="64:64">
      <c r="BL33881" s="69"/>
    </row>
    <row r="33882" spans="64:64">
      <c r="BL33882" s="69"/>
    </row>
    <row r="33883" spans="64:64">
      <c r="BL33883" s="69"/>
    </row>
    <row r="33884" spans="64:64">
      <c r="BL33884" s="69"/>
    </row>
    <row r="33885" spans="64:64">
      <c r="BL33885" s="69"/>
    </row>
    <row r="33886" spans="64:64">
      <c r="BL33886" s="69"/>
    </row>
    <row r="33887" spans="64:64">
      <c r="BL33887" s="69"/>
    </row>
    <row r="33888" spans="64:64">
      <c r="BL33888" s="69"/>
    </row>
    <row r="33889" spans="64:64">
      <c r="BL33889" s="69"/>
    </row>
    <row r="33890" spans="64:64">
      <c r="BL33890" s="69"/>
    </row>
    <row r="33891" spans="64:64">
      <c r="BL33891" s="69"/>
    </row>
    <row r="33892" spans="64:64">
      <c r="BL33892" s="69"/>
    </row>
    <row r="33893" spans="64:64">
      <c r="BL33893" s="69"/>
    </row>
    <row r="33894" spans="64:64">
      <c r="BL33894" s="69"/>
    </row>
    <row r="33895" spans="64:64">
      <c r="BL33895" s="69"/>
    </row>
    <row r="33896" spans="64:64">
      <c r="BL33896" s="69"/>
    </row>
    <row r="33897" spans="64:64">
      <c r="BL33897" s="69"/>
    </row>
    <row r="33898" spans="64:64">
      <c r="BL33898" s="69"/>
    </row>
    <row r="33899" spans="64:64">
      <c r="BL33899" s="69"/>
    </row>
    <row r="33900" spans="64:64">
      <c r="BL33900" s="69"/>
    </row>
    <row r="33901" spans="64:64">
      <c r="BL33901" s="69"/>
    </row>
    <row r="33902" spans="64:64">
      <c r="BL33902" s="69"/>
    </row>
    <row r="33903" spans="64:64">
      <c r="BL33903" s="69"/>
    </row>
    <row r="33904" spans="64:64">
      <c r="BL33904" s="69"/>
    </row>
    <row r="33905" spans="64:64">
      <c r="BL33905" s="69"/>
    </row>
    <row r="33906" spans="64:64">
      <c r="BL33906" s="69"/>
    </row>
    <row r="33907" spans="64:64">
      <c r="BL33907" s="69"/>
    </row>
    <row r="33908" spans="64:64">
      <c r="BL33908" s="69"/>
    </row>
    <row r="33909" spans="64:64">
      <c r="BL33909" s="69"/>
    </row>
    <row r="33910" spans="64:64">
      <c r="BL33910" s="69"/>
    </row>
    <row r="33911" spans="64:64">
      <c r="BL33911" s="69"/>
    </row>
    <row r="33912" spans="64:64">
      <c r="BL33912" s="69"/>
    </row>
    <row r="33913" spans="64:64">
      <c r="BL33913" s="69"/>
    </row>
    <row r="33914" spans="64:64">
      <c r="BL33914" s="69"/>
    </row>
    <row r="33915" spans="64:64">
      <c r="BL33915" s="69"/>
    </row>
    <row r="33916" spans="64:64">
      <c r="BL33916" s="69"/>
    </row>
    <row r="33917" spans="64:64">
      <c r="BL33917" s="69"/>
    </row>
    <row r="33918" spans="64:64">
      <c r="BL33918" s="69"/>
    </row>
    <row r="33919" spans="64:64">
      <c r="BL33919" s="69"/>
    </row>
    <row r="33920" spans="64:64">
      <c r="BL33920" s="69"/>
    </row>
    <row r="33921" spans="64:64">
      <c r="BL33921" s="69"/>
    </row>
    <row r="33922" spans="64:64">
      <c r="BL33922" s="69"/>
    </row>
    <row r="33923" spans="64:64">
      <c r="BL33923" s="69"/>
    </row>
    <row r="33924" spans="64:64">
      <c r="BL33924" s="69"/>
    </row>
    <row r="33925" spans="64:64">
      <c r="BL33925" s="69"/>
    </row>
    <row r="33926" spans="64:64">
      <c r="BL33926" s="69"/>
    </row>
    <row r="33927" spans="64:64">
      <c r="BL33927" s="69"/>
    </row>
    <row r="33928" spans="64:64">
      <c r="BL33928" s="69"/>
    </row>
    <row r="33929" spans="64:64">
      <c r="BL33929" s="69"/>
    </row>
    <row r="33930" spans="64:64">
      <c r="BL33930" s="69"/>
    </row>
    <row r="33931" spans="64:64">
      <c r="BL33931" s="69"/>
    </row>
    <row r="33932" spans="64:64">
      <c r="BL33932" s="69"/>
    </row>
    <row r="33933" spans="64:64">
      <c r="BL33933" s="69"/>
    </row>
    <row r="33934" spans="64:64">
      <c r="BL33934" s="69"/>
    </row>
    <row r="33935" spans="64:64">
      <c r="BL33935" s="69"/>
    </row>
    <row r="33936" spans="64:64">
      <c r="BL33936" s="69"/>
    </row>
    <row r="33937" spans="64:64">
      <c r="BL33937" s="69"/>
    </row>
    <row r="33938" spans="64:64">
      <c r="BL33938" s="69"/>
    </row>
    <row r="33939" spans="64:64">
      <c r="BL33939" s="69"/>
    </row>
    <row r="33940" spans="64:64">
      <c r="BL33940" s="69"/>
    </row>
    <row r="33941" spans="64:64">
      <c r="BL33941" s="69"/>
    </row>
    <row r="33942" spans="64:64">
      <c r="BL33942" s="69"/>
    </row>
    <row r="33943" spans="64:64">
      <c r="BL33943" s="69"/>
    </row>
    <row r="33944" spans="64:64">
      <c r="BL33944" s="69"/>
    </row>
    <row r="33945" spans="64:64">
      <c r="BL33945" s="69"/>
    </row>
    <row r="33946" spans="64:64">
      <c r="BL33946" s="69"/>
    </row>
    <row r="33947" spans="64:64">
      <c r="BL33947" s="69"/>
    </row>
    <row r="33948" spans="64:64">
      <c r="BL33948" s="69"/>
    </row>
    <row r="33949" spans="64:64">
      <c r="BL33949" s="69"/>
    </row>
    <row r="33950" spans="64:64">
      <c r="BL33950" s="69"/>
    </row>
    <row r="33951" spans="64:64">
      <c r="BL33951" s="69"/>
    </row>
    <row r="33952" spans="64:64">
      <c r="BL33952" s="69"/>
    </row>
    <row r="33953" spans="64:64">
      <c r="BL33953" s="69"/>
    </row>
    <row r="33954" spans="64:64">
      <c r="BL33954" s="69"/>
    </row>
    <row r="33955" spans="64:64">
      <c r="BL33955" s="69"/>
    </row>
    <row r="33956" spans="64:64">
      <c r="BL33956" s="69"/>
    </row>
    <row r="33957" spans="64:64">
      <c r="BL33957" s="69"/>
    </row>
    <row r="33958" spans="64:64">
      <c r="BL33958" s="69"/>
    </row>
    <row r="33959" spans="64:64">
      <c r="BL33959" s="69"/>
    </row>
    <row r="33960" spans="64:64">
      <c r="BL33960" s="69"/>
    </row>
    <row r="33961" spans="64:64">
      <c r="BL33961" s="69"/>
    </row>
    <row r="33962" spans="64:64">
      <c r="BL33962" s="69"/>
    </row>
    <row r="33963" spans="64:64">
      <c r="BL33963" s="69"/>
    </row>
    <row r="33964" spans="64:64">
      <c r="BL33964" s="69"/>
    </row>
    <row r="33965" spans="64:64">
      <c r="BL33965" s="69"/>
    </row>
    <row r="33966" spans="64:64">
      <c r="BL33966" s="69"/>
    </row>
    <row r="33967" spans="64:64">
      <c r="BL33967" s="69"/>
    </row>
    <row r="33968" spans="64:64">
      <c r="BL33968" s="69"/>
    </row>
    <row r="33969" spans="64:64">
      <c r="BL33969" s="69"/>
    </row>
    <row r="33970" spans="64:64">
      <c r="BL33970" s="69"/>
    </row>
    <row r="33971" spans="64:64">
      <c r="BL33971" s="69"/>
    </row>
    <row r="33972" spans="64:64">
      <c r="BL33972" s="69"/>
    </row>
    <row r="33973" spans="64:64">
      <c r="BL33973" s="69"/>
    </row>
    <row r="33974" spans="64:64">
      <c r="BL33974" s="69"/>
    </row>
    <row r="33975" spans="64:64">
      <c r="BL33975" s="69"/>
    </row>
    <row r="33976" spans="64:64">
      <c r="BL33976" s="69"/>
    </row>
    <row r="33977" spans="64:64">
      <c r="BL33977" s="69"/>
    </row>
    <row r="33978" spans="64:64">
      <c r="BL33978" s="69"/>
    </row>
    <row r="33979" spans="64:64">
      <c r="BL33979" s="69"/>
    </row>
    <row r="33980" spans="64:64">
      <c r="BL33980" s="69"/>
    </row>
    <row r="33981" spans="64:64">
      <c r="BL33981" s="69"/>
    </row>
    <row r="33982" spans="64:64">
      <c r="BL33982" s="69"/>
    </row>
    <row r="33983" spans="64:64">
      <c r="BL33983" s="69"/>
    </row>
    <row r="33984" spans="64:64">
      <c r="BL33984" s="69"/>
    </row>
    <row r="33985" spans="64:64">
      <c r="BL33985" s="69"/>
    </row>
    <row r="33986" spans="64:64">
      <c r="BL33986" s="69"/>
    </row>
    <row r="33987" spans="64:64">
      <c r="BL33987" s="69"/>
    </row>
    <row r="33988" spans="64:64">
      <c r="BL33988" s="69"/>
    </row>
    <row r="33989" spans="64:64">
      <c r="BL33989" s="69"/>
    </row>
    <row r="33990" spans="64:64">
      <c r="BL33990" s="69"/>
    </row>
    <row r="33991" spans="64:64">
      <c r="BL33991" s="69"/>
    </row>
    <row r="33992" spans="64:64">
      <c r="BL33992" s="69"/>
    </row>
    <row r="33993" spans="64:64">
      <c r="BL33993" s="69"/>
    </row>
    <row r="33994" spans="64:64">
      <c r="BL33994" s="69"/>
    </row>
    <row r="33995" spans="64:64">
      <c r="BL33995" s="69"/>
    </row>
    <row r="33996" spans="64:64">
      <c r="BL33996" s="69"/>
    </row>
    <row r="33997" spans="64:64">
      <c r="BL33997" s="69"/>
    </row>
    <row r="33998" spans="64:64">
      <c r="BL33998" s="69"/>
    </row>
    <row r="33999" spans="64:64">
      <c r="BL33999" s="69"/>
    </row>
    <row r="34000" spans="64:64">
      <c r="BL34000" s="69"/>
    </row>
    <row r="34001" spans="64:64">
      <c r="BL34001" s="69"/>
    </row>
    <row r="34002" spans="64:64">
      <c r="BL34002" s="69"/>
    </row>
    <row r="34003" spans="64:64">
      <c r="BL34003" s="69"/>
    </row>
    <row r="34004" spans="64:64">
      <c r="BL34004" s="69"/>
    </row>
    <row r="34005" spans="64:64">
      <c r="BL34005" s="69"/>
    </row>
    <row r="34006" spans="64:64">
      <c r="BL34006" s="69"/>
    </row>
    <row r="34007" spans="64:64">
      <c r="BL34007" s="69"/>
    </row>
    <row r="34008" spans="64:64">
      <c r="BL34008" s="69"/>
    </row>
    <row r="34009" spans="64:64">
      <c r="BL34009" s="69"/>
    </row>
    <row r="34010" spans="64:64">
      <c r="BL34010" s="69"/>
    </row>
    <row r="34011" spans="64:64">
      <c r="BL34011" s="69"/>
    </row>
    <row r="34012" spans="64:64">
      <c r="BL34012" s="69"/>
    </row>
    <row r="34013" spans="64:64">
      <c r="BL34013" s="69"/>
    </row>
    <row r="34014" spans="64:64">
      <c r="BL34014" s="69"/>
    </row>
    <row r="34015" spans="64:64">
      <c r="BL34015" s="69"/>
    </row>
    <row r="34016" spans="64:64">
      <c r="BL34016" s="69"/>
    </row>
    <row r="34017" spans="64:64">
      <c r="BL34017" s="69"/>
    </row>
    <row r="34018" spans="64:64">
      <c r="BL34018" s="69"/>
    </row>
    <row r="34019" spans="64:64">
      <c r="BL34019" s="69"/>
    </row>
    <row r="34020" spans="64:64">
      <c r="BL34020" s="69"/>
    </row>
    <row r="34021" spans="64:64">
      <c r="BL34021" s="69"/>
    </row>
    <row r="34022" spans="64:64">
      <c r="BL34022" s="69"/>
    </row>
    <row r="34023" spans="64:64">
      <c r="BL34023" s="69"/>
    </row>
    <row r="34024" spans="64:64">
      <c r="BL34024" s="69"/>
    </row>
    <row r="34025" spans="64:64">
      <c r="BL34025" s="69"/>
    </row>
    <row r="34026" spans="64:64">
      <c r="BL34026" s="69"/>
    </row>
    <row r="34027" spans="64:64">
      <c r="BL34027" s="69"/>
    </row>
    <row r="34028" spans="64:64">
      <c r="BL34028" s="69"/>
    </row>
    <row r="34029" spans="64:64">
      <c r="BL34029" s="69"/>
    </row>
    <row r="34030" spans="64:64">
      <c r="BL34030" s="69"/>
    </row>
    <row r="34031" spans="64:64">
      <c r="BL34031" s="69"/>
    </row>
    <row r="34032" spans="64:64">
      <c r="BL34032" s="69"/>
    </row>
    <row r="34033" spans="64:64">
      <c r="BL34033" s="69"/>
    </row>
    <row r="34034" spans="64:64">
      <c r="BL34034" s="69"/>
    </row>
    <row r="34035" spans="64:64">
      <c r="BL34035" s="69"/>
    </row>
    <row r="34036" spans="64:64">
      <c r="BL34036" s="69"/>
    </row>
    <row r="34037" spans="64:64">
      <c r="BL34037" s="69"/>
    </row>
    <row r="34038" spans="64:64">
      <c r="BL34038" s="69"/>
    </row>
    <row r="34039" spans="64:64">
      <c r="BL34039" s="69"/>
    </row>
    <row r="34040" spans="64:64">
      <c r="BL34040" s="69"/>
    </row>
    <row r="34041" spans="64:64">
      <c r="BL34041" s="69"/>
    </row>
    <row r="34042" spans="64:64">
      <c r="BL34042" s="69"/>
    </row>
    <row r="34043" spans="64:64">
      <c r="BL34043" s="69"/>
    </row>
    <row r="34044" spans="64:64">
      <c r="BL34044" s="69"/>
    </row>
    <row r="34045" spans="64:64">
      <c r="BL34045" s="69"/>
    </row>
    <row r="34046" spans="64:64">
      <c r="BL34046" s="69"/>
    </row>
    <row r="34047" spans="64:64">
      <c r="BL34047" s="69"/>
    </row>
    <row r="34048" spans="64:64">
      <c r="BL34048" s="69"/>
    </row>
    <row r="34049" spans="64:64">
      <c r="BL34049" s="69"/>
    </row>
    <row r="34050" spans="64:64">
      <c r="BL34050" s="69"/>
    </row>
    <row r="34051" spans="64:64">
      <c r="BL34051" s="69"/>
    </row>
    <row r="34052" spans="64:64">
      <c r="BL34052" s="69"/>
    </row>
    <row r="34053" spans="64:64">
      <c r="BL34053" s="69"/>
    </row>
    <row r="34054" spans="64:64">
      <c r="BL34054" s="69"/>
    </row>
    <row r="34055" spans="64:64">
      <c r="BL34055" s="69"/>
    </row>
    <row r="34056" spans="64:64">
      <c r="BL34056" s="69"/>
    </row>
    <row r="34057" spans="64:64">
      <c r="BL34057" s="69"/>
    </row>
    <row r="34058" spans="64:64">
      <c r="BL34058" s="69"/>
    </row>
    <row r="34059" spans="64:64">
      <c r="BL34059" s="69"/>
    </row>
    <row r="34060" spans="64:64">
      <c r="BL34060" s="69"/>
    </row>
    <row r="34061" spans="64:64">
      <c r="BL34061" s="69"/>
    </row>
    <row r="34062" spans="64:64">
      <c r="BL34062" s="69"/>
    </row>
    <row r="34063" spans="64:64">
      <c r="BL34063" s="69"/>
    </row>
    <row r="34064" spans="64:64">
      <c r="BL34064" s="69"/>
    </row>
    <row r="34065" spans="64:64">
      <c r="BL34065" s="69"/>
    </row>
    <row r="34066" spans="64:64">
      <c r="BL34066" s="69"/>
    </row>
    <row r="34067" spans="64:64">
      <c r="BL34067" s="69"/>
    </row>
    <row r="34068" spans="64:64">
      <c r="BL34068" s="69"/>
    </row>
    <row r="34069" spans="64:64">
      <c r="BL34069" s="69"/>
    </row>
    <row r="34070" spans="64:64">
      <c r="BL34070" s="69"/>
    </row>
    <row r="34071" spans="64:64">
      <c r="BL34071" s="69"/>
    </row>
    <row r="34072" spans="64:64">
      <c r="BL34072" s="69"/>
    </row>
    <row r="34073" spans="64:64">
      <c r="BL34073" s="69"/>
    </row>
    <row r="34074" spans="64:64">
      <c r="BL34074" s="69"/>
    </row>
    <row r="34075" spans="64:64">
      <c r="BL34075" s="69"/>
    </row>
    <row r="34076" spans="64:64">
      <c r="BL34076" s="69"/>
    </row>
    <row r="34077" spans="64:64">
      <c r="BL34077" s="69"/>
    </row>
    <row r="34078" spans="64:64">
      <c r="BL34078" s="69"/>
    </row>
    <row r="34079" spans="64:64">
      <c r="BL34079" s="69"/>
    </row>
    <row r="34080" spans="64:64">
      <c r="BL34080" s="69"/>
    </row>
    <row r="34081" spans="64:64">
      <c r="BL34081" s="69"/>
    </row>
    <row r="34082" spans="64:64">
      <c r="BL34082" s="69"/>
    </row>
    <row r="34083" spans="64:64">
      <c r="BL34083" s="69"/>
    </row>
    <row r="34084" spans="64:64">
      <c r="BL34084" s="69"/>
    </row>
    <row r="34085" spans="64:64">
      <c r="BL34085" s="69"/>
    </row>
    <row r="34086" spans="64:64">
      <c r="BL34086" s="69"/>
    </row>
    <row r="34087" spans="64:64">
      <c r="BL34087" s="69"/>
    </row>
    <row r="34088" spans="64:64">
      <c r="BL34088" s="69"/>
    </row>
    <row r="34089" spans="64:64">
      <c r="BL34089" s="69"/>
    </row>
    <row r="34090" spans="64:64">
      <c r="BL34090" s="69"/>
    </row>
    <row r="34091" spans="64:64">
      <c r="BL34091" s="69"/>
    </row>
    <row r="34092" spans="64:64">
      <c r="BL34092" s="69"/>
    </row>
    <row r="34093" spans="64:64">
      <c r="BL34093" s="69"/>
    </row>
    <row r="34094" spans="64:64">
      <c r="BL34094" s="69"/>
    </row>
    <row r="34095" spans="64:64">
      <c r="BL34095" s="69"/>
    </row>
    <row r="34096" spans="64:64">
      <c r="BL34096" s="69"/>
    </row>
    <row r="34097" spans="64:64">
      <c r="BL34097" s="69"/>
    </row>
    <row r="34098" spans="64:64">
      <c r="BL34098" s="69"/>
    </row>
    <row r="34099" spans="64:64">
      <c r="BL34099" s="69"/>
    </row>
    <row r="34100" spans="64:64">
      <c r="BL34100" s="69"/>
    </row>
    <row r="34101" spans="64:64">
      <c r="BL34101" s="69"/>
    </row>
    <row r="34102" spans="64:64">
      <c r="BL34102" s="69"/>
    </row>
    <row r="34103" spans="64:64">
      <c r="BL34103" s="69"/>
    </row>
    <row r="34104" spans="64:64">
      <c r="BL34104" s="69"/>
    </row>
    <row r="34105" spans="64:64">
      <c r="BL34105" s="69"/>
    </row>
    <row r="34106" spans="64:64">
      <c r="BL34106" s="69"/>
    </row>
    <row r="34107" spans="64:64">
      <c r="BL34107" s="69"/>
    </row>
    <row r="34108" spans="64:64">
      <c r="BL34108" s="69"/>
    </row>
    <row r="34109" spans="64:64">
      <c r="BL34109" s="69"/>
    </row>
    <row r="34110" spans="64:64">
      <c r="BL34110" s="69"/>
    </row>
    <row r="34111" spans="64:64">
      <c r="BL34111" s="69"/>
    </row>
    <row r="34112" spans="64:64">
      <c r="BL34112" s="69"/>
    </row>
    <row r="34113" spans="64:64">
      <c r="BL34113" s="69"/>
    </row>
    <row r="34114" spans="64:64">
      <c r="BL34114" s="69"/>
    </row>
    <row r="34115" spans="64:64">
      <c r="BL34115" s="69"/>
    </row>
    <row r="34116" spans="64:64">
      <c r="BL34116" s="69"/>
    </row>
    <row r="34117" spans="64:64">
      <c r="BL34117" s="69"/>
    </row>
    <row r="34118" spans="64:64">
      <c r="BL34118" s="69"/>
    </row>
    <row r="34119" spans="64:64">
      <c r="BL34119" s="69"/>
    </row>
    <row r="34120" spans="64:64">
      <c r="BL34120" s="69"/>
    </row>
    <row r="34121" spans="64:64">
      <c r="BL34121" s="69"/>
    </row>
    <row r="34122" spans="64:64">
      <c r="BL34122" s="69"/>
    </row>
    <row r="34123" spans="64:64">
      <c r="BL34123" s="69"/>
    </row>
    <row r="34124" spans="64:64">
      <c r="BL34124" s="69"/>
    </row>
    <row r="34125" spans="64:64">
      <c r="BL34125" s="69"/>
    </row>
    <row r="34126" spans="64:64">
      <c r="BL34126" s="69"/>
    </row>
    <row r="34127" spans="64:64">
      <c r="BL34127" s="69"/>
    </row>
    <row r="34128" spans="64:64">
      <c r="BL34128" s="69"/>
    </row>
    <row r="34129" spans="64:64">
      <c r="BL34129" s="69"/>
    </row>
    <row r="34130" spans="64:64">
      <c r="BL34130" s="69"/>
    </row>
    <row r="34131" spans="64:64">
      <c r="BL34131" s="69"/>
    </row>
    <row r="34132" spans="64:64">
      <c r="BL34132" s="69"/>
    </row>
    <row r="34133" spans="64:64">
      <c r="BL34133" s="69"/>
    </row>
    <row r="34134" spans="64:64">
      <c r="BL34134" s="69"/>
    </row>
    <row r="34135" spans="64:64">
      <c r="BL34135" s="69"/>
    </row>
    <row r="34136" spans="64:64">
      <c r="BL34136" s="69"/>
    </row>
    <row r="34137" spans="64:64">
      <c r="BL34137" s="69"/>
    </row>
    <row r="34138" spans="64:64">
      <c r="BL34138" s="69"/>
    </row>
    <row r="34139" spans="64:64">
      <c r="BL34139" s="69"/>
    </row>
    <row r="34140" spans="64:64">
      <c r="BL34140" s="69"/>
    </row>
    <row r="34141" spans="64:64">
      <c r="BL34141" s="69"/>
    </row>
    <row r="34142" spans="64:64">
      <c r="BL34142" s="69"/>
    </row>
    <row r="34143" spans="64:64">
      <c r="BL34143" s="69"/>
    </row>
    <row r="34144" spans="64:64">
      <c r="BL34144" s="69"/>
    </row>
    <row r="34145" spans="64:64">
      <c r="BL34145" s="69"/>
    </row>
    <row r="34146" spans="64:64">
      <c r="BL34146" s="69"/>
    </row>
    <row r="34147" spans="64:64">
      <c r="BL34147" s="69"/>
    </row>
    <row r="34148" spans="64:64">
      <c r="BL34148" s="69"/>
    </row>
    <row r="34149" spans="64:64">
      <c r="BL34149" s="69"/>
    </row>
    <row r="34150" spans="64:64">
      <c r="BL34150" s="69"/>
    </row>
    <row r="34151" spans="64:64">
      <c r="BL34151" s="69"/>
    </row>
    <row r="34152" spans="64:64">
      <c r="BL34152" s="69"/>
    </row>
    <row r="34153" spans="64:64">
      <c r="BL34153" s="69"/>
    </row>
    <row r="34154" spans="64:64">
      <c r="BL34154" s="69"/>
    </row>
    <row r="34155" spans="64:64">
      <c r="BL34155" s="69"/>
    </row>
    <row r="34156" spans="64:64">
      <c r="BL34156" s="69"/>
    </row>
    <row r="34157" spans="64:64">
      <c r="BL34157" s="69"/>
    </row>
    <row r="34158" spans="64:64">
      <c r="BL34158" s="69"/>
    </row>
    <row r="34159" spans="64:64">
      <c r="BL34159" s="69"/>
    </row>
    <row r="34160" spans="64:64">
      <c r="BL34160" s="69"/>
    </row>
    <row r="34161" spans="64:64">
      <c r="BL34161" s="69"/>
    </row>
    <row r="34162" spans="64:64">
      <c r="BL34162" s="69"/>
    </row>
    <row r="34163" spans="64:64">
      <c r="BL34163" s="69"/>
    </row>
    <row r="34164" spans="64:64">
      <c r="BL34164" s="69"/>
    </row>
    <row r="34165" spans="64:64">
      <c r="BL34165" s="69"/>
    </row>
    <row r="34166" spans="64:64">
      <c r="BL34166" s="69"/>
    </row>
    <row r="34167" spans="64:64">
      <c r="BL34167" s="69"/>
    </row>
    <row r="34168" spans="64:64">
      <c r="BL34168" s="69"/>
    </row>
    <row r="34169" spans="64:64">
      <c r="BL34169" s="69"/>
    </row>
    <row r="34170" spans="64:64">
      <c r="BL34170" s="69"/>
    </row>
    <row r="34171" spans="64:64">
      <c r="BL34171" s="69"/>
    </row>
    <row r="34172" spans="64:64">
      <c r="BL34172" s="69"/>
    </row>
    <row r="34173" spans="64:64">
      <c r="BL34173" s="69"/>
    </row>
    <row r="34174" spans="64:64">
      <c r="BL34174" s="69"/>
    </row>
    <row r="34175" spans="64:64">
      <c r="BL34175" s="69"/>
    </row>
    <row r="34176" spans="64:64">
      <c r="BL34176" s="69"/>
    </row>
    <row r="34177" spans="64:64">
      <c r="BL34177" s="69"/>
    </row>
    <row r="34178" spans="64:64">
      <c r="BL34178" s="69"/>
    </row>
    <row r="34179" spans="64:64">
      <c r="BL34179" s="69"/>
    </row>
    <row r="34180" spans="64:64">
      <c r="BL34180" s="69"/>
    </row>
    <row r="34181" spans="64:64">
      <c r="BL34181" s="69"/>
    </row>
    <row r="34182" spans="64:64">
      <c r="BL34182" s="69"/>
    </row>
    <row r="34183" spans="64:64">
      <c r="BL34183" s="69"/>
    </row>
    <row r="34184" spans="64:64">
      <c r="BL34184" s="69"/>
    </row>
    <row r="34185" spans="64:64">
      <c r="BL34185" s="69"/>
    </row>
    <row r="34186" spans="64:64">
      <c r="BL34186" s="69"/>
    </row>
    <row r="34187" spans="64:64">
      <c r="BL34187" s="69"/>
    </row>
    <row r="34188" spans="64:64">
      <c r="BL34188" s="69"/>
    </row>
    <row r="34189" spans="64:64">
      <c r="BL34189" s="69"/>
    </row>
    <row r="34190" spans="64:64">
      <c r="BL34190" s="69"/>
    </row>
    <row r="34191" spans="64:64">
      <c r="BL34191" s="69"/>
    </row>
    <row r="34192" spans="64:64">
      <c r="BL34192" s="69"/>
    </row>
    <row r="34193" spans="64:64">
      <c r="BL34193" s="69"/>
    </row>
    <row r="34194" spans="64:64">
      <c r="BL34194" s="69"/>
    </row>
    <row r="34195" spans="64:64">
      <c r="BL34195" s="69"/>
    </row>
    <row r="34196" spans="64:64">
      <c r="BL34196" s="69"/>
    </row>
    <row r="34197" spans="64:64">
      <c r="BL34197" s="69"/>
    </row>
    <row r="34198" spans="64:64">
      <c r="BL34198" s="69"/>
    </row>
    <row r="34199" spans="64:64">
      <c r="BL34199" s="69"/>
    </row>
    <row r="34200" spans="64:64">
      <c r="BL34200" s="69"/>
    </row>
    <row r="34201" spans="64:64">
      <c r="BL34201" s="69"/>
    </row>
    <row r="34202" spans="64:64">
      <c r="BL34202" s="69"/>
    </row>
    <row r="34203" spans="64:64">
      <c r="BL34203" s="69"/>
    </row>
    <row r="34204" spans="64:64">
      <c r="BL34204" s="69"/>
    </row>
    <row r="34205" spans="64:64">
      <c r="BL34205" s="69"/>
    </row>
    <row r="34206" spans="64:64">
      <c r="BL34206" s="69"/>
    </row>
    <row r="34207" spans="64:64">
      <c r="BL34207" s="69"/>
    </row>
    <row r="34208" spans="64:64">
      <c r="BL34208" s="69"/>
    </row>
    <row r="34209" spans="64:64">
      <c r="BL34209" s="69"/>
    </row>
    <row r="34210" spans="64:64">
      <c r="BL34210" s="69"/>
    </row>
    <row r="34211" spans="64:64">
      <c r="BL34211" s="69"/>
    </row>
    <row r="34212" spans="64:64">
      <c r="BL34212" s="69"/>
    </row>
    <row r="34213" spans="64:64">
      <c r="BL34213" s="69"/>
    </row>
    <row r="34214" spans="64:64">
      <c r="BL34214" s="69"/>
    </row>
    <row r="34215" spans="64:64">
      <c r="BL34215" s="69"/>
    </row>
    <row r="34216" spans="64:64">
      <c r="BL34216" s="69"/>
    </row>
    <row r="34217" spans="64:64">
      <c r="BL34217" s="69"/>
    </row>
    <row r="34218" spans="64:64">
      <c r="BL34218" s="69"/>
    </row>
    <row r="34219" spans="64:64">
      <c r="BL34219" s="69"/>
    </row>
    <row r="34220" spans="64:64">
      <c r="BL34220" s="69"/>
    </row>
    <row r="34221" spans="64:64">
      <c r="BL34221" s="69"/>
    </row>
    <row r="34222" spans="64:64">
      <c r="BL34222" s="69"/>
    </row>
    <row r="34223" spans="64:64">
      <c r="BL34223" s="69"/>
    </row>
    <row r="34224" spans="64:64">
      <c r="BL34224" s="69"/>
    </row>
    <row r="34225" spans="64:64">
      <c r="BL34225" s="69"/>
    </row>
    <row r="34226" spans="64:64">
      <c r="BL34226" s="69"/>
    </row>
    <row r="34227" spans="64:64">
      <c r="BL34227" s="69"/>
    </row>
    <row r="34228" spans="64:64">
      <c r="BL34228" s="69"/>
    </row>
    <row r="34229" spans="64:64">
      <c r="BL34229" s="69"/>
    </row>
    <row r="34230" spans="64:64">
      <c r="BL34230" s="69"/>
    </row>
    <row r="34231" spans="64:64">
      <c r="BL34231" s="69"/>
    </row>
    <row r="34232" spans="64:64">
      <c r="BL34232" s="69"/>
    </row>
    <row r="34233" spans="64:64">
      <c r="BL34233" s="69"/>
    </row>
    <row r="34234" spans="64:64">
      <c r="BL34234" s="69"/>
    </row>
    <row r="34235" spans="64:64">
      <c r="BL34235" s="69"/>
    </row>
    <row r="34236" spans="64:64">
      <c r="BL34236" s="69"/>
    </row>
    <row r="34237" spans="64:64">
      <c r="BL34237" s="69"/>
    </row>
    <row r="34238" spans="64:64">
      <c r="BL34238" s="69"/>
    </row>
    <row r="34239" spans="64:64">
      <c r="BL34239" s="69"/>
    </row>
    <row r="34240" spans="64:64">
      <c r="BL34240" s="69"/>
    </row>
    <row r="34241" spans="64:64">
      <c r="BL34241" s="69"/>
    </row>
    <row r="34242" spans="64:64">
      <c r="BL34242" s="69"/>
    </row>
    <row r="34243" spans="64:64">
      <c r="BL34243" s="69"/>
    </row>
    <row r="34244" spans="64:64">
      <c r="BL34244" s="69"/>
    </row>
    <row r="34245" spans="64:64">
      <c r="BL34245" s="69"/>
    </row>
    <row r="34246" spans="64:64">
      <c r="BL34246" s="69"/>
    </row>
    <row r="34247" spans="64:64">
      <c r="BL34247" s="69"/>
    </row>
    <row r="34248" spans="64:64">
      <c r="BL34248" s="69"/>
    </row>
    <row r="34249" spans="64:64">
      <c r="BL34249" s="69"/>
    </row>
    <row r="34250" spans="64:64">
      <c r="BL34250" s="69"/>
    </row>
    <row r="34251" spans="64:64">
      <c r="BL34251" s="69"/>
    </row>
    <row r="34252" spans="64:64">
      <c r="BL34252" s="69"/>
    </row>
    <row r="34253" spans="64:64">
      <c r="BL34253" s="69"/>
    </row>
    <row r="34254" spans="64:64">
      <c r="BL34254" s="69"/>
    </row>
    <row r="34255" spans="64:64">
      <c r="BL34255" s="69"/>
    </row>
    <row r="34256" spans="64:64">
      <c r="BL34256" s="69"/>
    </row>
    <row r="34257" spans="64:64">
      <c r="BL34257" s="69"/>
    </row>
    <row r="34258" spans="64:64">
      <c r="BL34258" s="69"/>
    </row>
    <row r="34259" spans="64:64">
      <c r="BL34259" s="69"/>
    </row>
    <row r="34260" spans="64:64">
      <c r="BL34260" s="69"/>
    </row>
    <row r="34261" spans="64:64">
      <c r="BL34261" s="69"/>
    </row>
    <row r="34262" spans="64:64">
      <c r="BL34262" s="69"/>
    </row>
    <row r="34263" spans="64:64">
      <c r="BL34263" s="69"/>
    </row>
    <row r="34264" spans="64:64">
      <c r="BL34264" s="69"/>
    </row>
    <row r="34265" spans="64:64">
      <c r="BL34265" s="69"/>
    </row>
    <row r="34266" spans="64:64">
      <c r="BL34266" s="69"/>
    </row>
    <row r="34267" spans="64:64">
      <c r="BL34267" s="69"/>
    </row>
    <row r="34268" spans="64:64">
      <c r="BL34268" s="69"/>
    </row>
    <row r="34269" spans="64:64">
      <c r="BL34269" s="69"/>
    </row>
    <row r="34270" spans="64:64">
      <c r="BL34270" s="69"/>
    </row>
    <row r="34271" spans="64:64">
      <c r="BL34271" s="69"/>
    </row>
    <row r="34272" spans="64:64">
      <c r="BL34272" s="69"/>
    </row>
    <row r="34273" spans="64:64">
      <c r="BL34273" s="69"/>
    </row>
    <row r="34274" spans="64:64">
      <c r="BL34274" s="69"/>
    </row>
    <row r="34275" spans="64:64">
      <c r="BL34275" s="69"/>
    </row>
    <row r="34276" spans="64:64">
      <c r="BL34276" s="69"/>
    </row>
    <row r="34277" spans="64:64">
      <c r="BL34277" s="69"/>
    </row>
    <row r="34278" spans="64:64">
      <c r="BL34278" s="69"/>
    </row>
    <row r="34279" spans="64:64">
      <c r="BL34279" s="69"/>
    </row>
    <row r="34280" spans="64:64">
      <c r="BL34280" s="69"/>
    </row>
    <row r="34281" spans="64:64">
      <c r="BL34281" s="69"/>
    </row>
    <row r="34282" spans="64:64">
      <c r="BL34282" s="69"/>
    </row>
    <row r="34283" spans="64:64">
      <c r="BL34283" s="69"/>
    </row>
    <row r="34284" spans="64:64">
      <c r="BL34284" s="69"/>
    </row>
    <row r="34285" spans="64:64">
      <c r="BL34285" s="69"/>
    </row>
    <row r="34286" spans="64:64">
      <c r="BL34286" s="69"/>
    </row>
    <row r="34287" spans="64:64">
      <c r="BL34287" s="69"/>
    </row>
    <row r="34288" spans="64:64">
      <c r="BL34288" s="69"/>
    </row>
    <row r="34289" spans="64:64">
      <c r="BL34289" s="69"/>
    </row>
    <row r="34290" spans="64:64">
      <c r="BL34290" s="69"/>
    </row>
    <row r="34291" spans="64:64">
      <c r="BL34291" s="69"/>
    </row>
    <row r="34292" spans="64:64">
      <c r="BL34292" s="69"/>
    </row>
    <row r="34293" spans="64:64">
      <c r="BL34293" s="69"/>
    </row>
    <row r="34294" spans="64:64">
      <c r="BL34294" s="69"/>
    </row>
    <row r="34295" spans="64:64">
      <c r="BL34295" s="69"/>
    </row>
    <row r="34296" spans="64:64">
      <c r="BL34296" s="69"/>
    </row>
    <row r="34297" spans="64:64">
      <c r="BL34297" s="69"/>
    </row>
    <row r="34298" spans="64:64">
      <c r="BL34298" s="69"/>
    </row>
    <row r="34299" spans="64:64">
      <c r="BL34299" s="69"/>
    </row>
    <row r="34300" spans="64:64">
      <c r="BL34300" s="69"/>
    </row>
    <row r="34301" spans="64:64">
      <c r="BL34301" s="69"/>
    </row>
    <row r="34302" spans="64:64">
      <c r="BL34302" s="69"/>
    </row>
    <row r="34303" spans="64:64">
      <c r="BL34303" s="69"/>
    </row>
    <row r="34304" spans="64:64">
      <c r="BL34304" s="69"/>
    </row>
    <row r="34305" spans="64:64">
      <c r="BL34305" s="69"/>
    </row>
    <row r="34306" spans="64:64">
      <c r="BL34306" s="69"/>
    </row>
    <row r="34307" spans="64:64">
      <c r="BL34307" s="69"/>
    </row>
    <row r="34308" spans="64:64">
      <c r="BL34308" s="69"/>
    </row>
    <row r="34309" spans="64:64">
      <c r="BL34309" s="69"/>
    </row>
    <row r="34310" spans="64:64">
      <c r="BL34310" s="69"/>
    </row>
    <row r="34311" spans="64:64">
      <c r="BL34311" s="69"/>
    </row>
    <row r="34312" spans="64:64">
      <c r="BL34312" s="69"/>
    </row>
    <row r="34313" spans="64:64">
      <c r="BL34313" s="69"/>
    </row>
    <row r="34314" spans="64:64">
      <c r="BL34314" s="69"/>
    </row>
    <row r="34315" spans="64:64">
      <c r="BL34315" s="69"/>
    </row>
    <row r="34316" spans="64:64">
      <c r="BL34316" s="69"/>
    </row>
    <row r="34317" spans="64:64">
      <c r="BL34317" s="69"/>
    </row>
    <row r="34318" spans="64:64">
      <c r="BL34318" s="69"/>
    </row>
    <row r="34319" spans="64:64">
      <c r="BL34319" s="69"/>
    </row>
    <row r="34320" spans="64:64">
      <c r="BL34320" s="69"/>
    </row>
    <row r="34321" spans="64:64">
      <c r="BL34321" s="69"/>
    </row>
    <row r="34322" spans="64:64">
      <c r="BL34322" s="69"/>
    </row>
    <row r="34323" spans="64:64">
      <c r="BL34323" s="69"/>
    </row>
    <row r="34324" spans="64:64">
      <c r="BL34324" s="69"/>
    </row>
    <row r="34325" spans="64:64">
      <c r="BL34325" s="69"/>
    </row>
    <row r="34326" spans="64:64">
      <c r="BL34326" s="69"/>
    </row>
    <row r="34327" spans="64:64">
      <c r="BL34327" s="69"/>
    </row>
    <row r="34328" spans="64:64">
      <c r="BL34328" s="69"/>
    </row>
    <row r="34329" spans="64:64">
      <c r="BL34329" s="69"/>
    </row>
    <row r="34330" spans="64:64">
      <c r="BL34330" s="69"/>
    </row>
    <row r="34331" spans="64:64">
      <c r="BL34331" s="69"/>
    </row>
    <row r="34332" spans="64:64">
      <c r="BL34332" s="69"/>
    </row>
    <row r="34333" spans="64:64">
      <c r="BL34333" s="69"/>
    </row>
    <row r="34334" spans="64:64">
      <c r="BL34334" s="69"/>
    </row>
    <row r="34335" spans="64:64">
      <c r="BL34335" s="69"/>
    </row>
    <row r="34336" spans="64:64">
      <c r="BL34336" s="69"/>
    </row>
    <row r="34337" spans="64:64">
      <c r="BL34337" s="69"/>
    </row>
    <row r="34338" spans="64:64">
      <c r="BL34338" s="69"/>
    </row>
    <row r="34339" spans="64:64">
      <c r="BL34339" s="69"/>
    </row>
    <row r="34340" spans="64:64">
      <c r="BL34340" s="69"/>
    </row>
    <row r="34341" spans="64:64">
      <c r="BL34341" s="69"/>
    </row>
    <row r="34342" spans="64:64">
      <c r="BL34342" s="69"/>
    </row>
    <row r="34343" spans="64:64">
      <c r="BL34343" s="69"/>
    </row>
    <row r="34344" spans="64:64">
      <c r="BL34344" s="69"/>
    </row>
    <row r="34345" spans="64:64">
      <c r="BL34345" s="69"/>
    </row>
    <row r="34346" spans="64:64">
      <c r="BL34346" s="69"/>
    </row>
    <row r="34347" spans="64:64">
      <c r="BL34347" s="69"/>
    </row>
    <row r="34348" spans="64:64">
      <c r="BL34348" s="69"/>
    </row>
    <row r="34349" spans="64:64">
      <c r="BL34349" s="69"/>
    </row>
    <row r="34350" spans="64:64">
      <c r="BL34350" s="69"/>
    </row>
    <row r="34351" spans="64:64">
      <c r="BL34351" s="69"/>
    </row>
    <row r="34352" spans="64:64">
      <c r="BL34352" s="69"/>
    </row>
    <row r="34353" spans="64:64">
      <c r="BL34353" s="69"/>
    </row>
    <row r="34354" spans="64:64">
      <c r="BL34354" s="69"/>
    </row>
    <row r="34355" spans="64:64">
      <c r="BL34355" s="69"/>
    </row>
    <row r="34356" spans="64:64">
      <c r="BL34356" s="69"/>
    </row>
    <row r="34357" spans="64:64">
      <c r="BL34357" s="69"/>
    </row>
    <row r="34358" spans="64:64">
      <c r="BL34358" s="69"/>
    </row>
    <row r="34359" spans="64:64">
      <c r="BL34359" s="69"/>
    </row>
    <row r="34360" spans="64:64">
      <c r="BL34360" s="69"/>
    </row>
    <row r="34361" spans="64:64">
      <c r="BL34361" s="69"/>
    </row>
    <row r="34362" spans="64:64">
      <c r="BL34362" s="69"/>
    </row>
    <row r="34363" spans="64:64">
      <c r="BL34363" s="69"/>
    </row>
    <row r="34364" spans="64:64">
      <c r="BL34364" s="69"/>
    </row>
    <row r="34365" spans="64:64">
      <c r="BL34365" s="69"/>
    </row>
    <row r="34366" spans="64:64">
      <c r="BL34366" s="69"/>
    </row>
    <row r="34367" spans="64:64">
      <c r="BL34367" s="69"/>
    </row>
    <row r="34368" spans="64:64">
      <c r="BL34368" s="69"/>
    </row>
    <row r="34369" spans="64:64">
      <c r="BL34369" s="69"/>
    </row>
    <row r="34370" spans="64:64">
      <c r="BL34370" s="69"/>
    </row>
    <row r="34371" spans="64:64">
      <c r="BL34371" s="69"/>
    </row>
    <row r="34372" spans="64:64">
      <c r="BL34372" s="69"/>
    </row>
    <row r="34373" spans="64:64">
      <c r="BL34373" s="69"/>
    </row>
    <row r="34374" spans="64:64">
      <c r="BL34374" s="69"/>
    </row>
    <row r="34375" spans="64:64">
      <c r="BL34375" s="69"/>
    </row>
    <row r="34376" spans="64:64">
      <c r="BL34376" s="69"/>
    </row>
    <row r="34377" spans="64:64">
      <c r="BL34377" s="69"/>
    </row>
    <row r="34378" spans="64:64">
      <c r="BL34378" s="69"/>
    </row>
    <row r="34379" spans="64:64">
      <c r="BL34379" s="69"/>
    </row>
    <row r="34380" spans="64:64">
      <c r="BL34380" s="69"/>
    </row>
    <row r="34381" spans="64:64">
      <c r="BL34381" s="69"/>
    </row>
    <row r="34382" spans="64:64">
      <c r="BL34382" s="69"/>
    </row>
    <row r="34383" spans="64:64">
      <c r="BL34383" s="69"/>
    </row>
    <row r="34384" spans="64:64">
      <c r="BL34384" s="69"/>
    </row>
    <row r="34385" spans="64:64">
      <c r="BL34385" s="69"/>
    </row>
    <row r="34386" spans="64:64">
      <c r="BL34386" s="69"/>
    </row>
    <row r="34387" spans="64:64">
      <c r="BL34387" s="69"/>
    </row>
    <row r="34388" spans="64:64">
      <c r="BL34388" s="69"/>
    </row>
    <row r="34389" spans="64:64">
      <c r="BL34389" s="69"/>
    </row>
    <row r="34390" spans="64:64">
      <c r="BL34390" s="69"/>
    </row>
    <row r="34391" spans="64:64">
      <c r="BL34391" s="69"/>
    </row>
    <row r="34392" spans="64:64">
      <c r="BL34392" s="69"/>
    </row>
    <row r="34393" spans="64:64">
      <c r="BL34393" s="69"/>
    </row>
    <row r="34394" spans="64:64">
      <c r="BL34394" s="69"/>
    </row>
    <row r="34395" spans="64:64">
      <c r="BL34395" s="69"/>
    </row>
    <row r="34396" spans="64:64">
      <c r="BL34396" s="69"/>
    </row>
    <row r="34397" spans="64:64">
      <c r="BL34397" s="69"/>
    </row>
    <row r="34398" spans="64:64">
      <c r="BL34398" s="69"/>
    </row>
    <row r="34399" spans="64:64">
      <c r="BL34399" s="69"/>
    </row>
    <row r="34400" spans="64:64">
      <c r="BL34400" s="69"/>
    </row>
    <row r="34401" spans="64:64">
      <c r="BL34401" s="69"/>
    </row>
    <row r="34402" spans="64:64">
      <c r="BL34402" s="69"/>
    </row>
    <row r="34403" spans="64:64">
      <c r="BL34403" s="69"/>
    </row>
    <row r="34404" spans="64:64">
      <c r="BL34404" s="69"/>
    </row>
    <row r="34405" spans="64:64">
      <c r="BL34405" s="69"/>
    </row>
    <row r="34406" spans="64:64">
      <c r="BL34406" s="69"/>
    </row>
    <row r="34407" spans="64:64">
      <c r="BL34407" s="69"/>
    </row>
    <row r="34408" spans="64:64">
      <c r="BL34408" s="69"/>
    </row>
    <row r="34409" spans="64:64">
      <c r="BL34409" s="69"/>
    </row>
    <row r="34410" spans="64:64">
      <c r="BL34410" s="69"/>
    </row>
    <row r="34411" spans="64:64">
      <c r="BL34411" s="69"/>
    </row>
    <row r="34412" spans="64:64">
      <c r="BL34412" s="69"/>
    </row>
    <row r="34413" spans="64:64">
      <c r="BL34413" s="69"/>
    </row>
    <row r="34414" spans="64:64">
      <c r="BL34414" s="69"/>
    </row>
    <row r="34415" spans="64:64">
      <c r="BL34415" s="69"/>
    </row>
    <row r="34416" spans="64:64">
      <c r="BL34416" s="69"/>
    </row>
    <row r="34417" spans="64:64">
      <c r="BL34417" s="69"/>
    </row>
    <row r="34418" spans="64:64">
      <c r="BL34418" s="69"/>
    </row>
    <row r="34419" spans="64:64">
      <c r="BL34419" s="69"/>
    </row>
    <row r="34420" spans="64:64">
      <c r="BL34420" s="69"/>
    </row>
    <row r="34421" spans="64:64">
      <c r="BL34421" s="69"/>
    </row>
    <row r="34422" spans="64:64">
      <c r="BL34422" s="69"/>
    </row>
    <row r="34423" spans="64:64">
      <c r="BL34423" s="69"/>
    </row>
    <row r="34424" spans="64:64">
      <c r="BL34424" s="69"/>
    </row>
    <row r="34425" spans="64:64">
      <c r="BL34425" s="69"/>
    </row>
    <row r="34426" spans="64:64">
      <c r="BL34426" s="69"/>
    </row>
    <row r="34427" spans="64:64">
      <c r="BL34427" s="69"/>
    </row>
    <row r="34428" spans="64:64">
      <c r="BL34428" s="69"/>
    </row>
    <row r="34429" spans="64:64">
      <c r="BL34429" s="69"/>
    </row>
    <row r="34430" spans="64:64">
      <c r="BL34430" s="69"/>
    </row>
    <row r="34431" spans="64:64">
      <c r="BL34431" s="69"/>
    </row>
    <row r="34432" spans="64:64">
      <c r="BL34432" s="69"/>
    </row>
    <row r="34433" spans="64:64">
      <c r="BL34433" s="69"/>
    </row>
    <row r="34434" spans="64:64">
      <c r="BL34434" s="69"/>
    </row>
    <row r="34435" spans="64:64">
      <c r="BL34435" s="69"/>
    </row>
    <row r="34436" spans="64:64">
      <c r="BL34436" s="69"/>
    </row>
    <row r="34437" spans="64:64">
      <c r="BL34437" s="69"/>
    </row>
    <row r="34438" spans="64:64">
      <c r="BL34438" s="69"/>
    </row>
    <row r="34439" spans="64:64">
      <c r="BL34439" s="69"/>
    </row>
    <row r="34440" spans="64:64">
      <c r="BL34440" s="69"/>
    </row>
    <row r="34441" spans="64:64">
      <c r="BL34441" s="69"/>
    </row>
    <row r="34442" spans="64:64">
      <c r="BL34442" s="69"/>
    </row>
    <row r="34443" spans="64:64">
      <c r="BL34443" s="69"/>
    </row>
    <row r="34444" spans="64:64">
      <c r="BL34444" s="69"/>
    </row>
    <row r="34445" spans="64:64">
      <c r="BL34445" s="69"/>
    </row>
    <row r="34446" spans="64:64">
      <c r="BL34446" s="69"/>
    </row>
    <row r="34447" spans="64:64">
      <c r="BL34447" s="69"/>
    </row>
    <row r="34448" spans="64:64">
      <c r="BL34448" s="69"/>
    </row>
    <row r="34449" spans="64:64">
      <c r="BL34449" s="69"/>
    </row>
    <row r="34450" spans="64:64">
      <c r="BL34450" s="69"/>
    </row>
    <row r="34451" spans="64:64">
      <c r="BL34451" s="69"/>
    </row>
    <row r="34452" spans="64:64">
      <c r="BL34452" s="69"/>
    </row>
    <row r="34453" spans="64:64">
      <c r="BL34453" s="69"/>
    </row>
    <row r="34454" spans="64:64">
      <c r="BL34454" s="69"/>
    </row>
    <row r="34455" spans="64:64">
      <c r="BL34455" s="69"/>
    </row>
    <row r="34456" spans="64:64">
      <c r="BL34456" s="69"/>
    </row>
    <row r="34457" spans="64:64">
      <c r="BL34457" s="69"/>
    </row>
    <row r="34458" spans="64:64">
      <c r="BL34458" s="69"/>
    </row>
    <row r="34459" spans="64:64">
      <c r="BL34459" s="69"/>
    </row>
    <row r="34460" spans="64:64">
      <c r="BL34460" s="69"/>
    </row>
    <row r="34461" spans="64:64">
      <c r="BL34461" s="69"/>
    </row>
    <row r="34462" spans="64:64">
      <c r="BL34462" s="69"/>
    </row>
    <row r="34463" spans="64:64">
      <c r="BL34463" s="69"/>
    </row>
    <row r="34464" spans="64:64">
      <c r="BL34464" s="69"/>
    </row>
    <row r="34465" spans="64:64">
      <c r="BL34465" s="69"/>
    </row>
    <row r="34466" spans="64:64">
      <c r="BL34466" s="69"/>
    </row>
    <row r="34467" spans="64:64">
      <c r="BL34467" s="69"/>
    </row>
    <row r="34468" spans="64:64">
      <c r="BL34468" s="69"/>
    </row>
    <row r="34469" spans="64:64">
      <c r="BL34469" s="69"/>
    </row>
    <row r="34470" spans="64:64">
      <c r="BL34470" s="69"/>
    </row>
    <row r="34471" spans="64:64">
      <c r="BL34471" s="69"/>
    </row>
    <row r="34472" spans="64:64">
      <c r="BL34472" s="69"/>
    </row>
    <row r="34473" spans="64:64">
      <c r="BL34473" s="69"/>
    </row>
    <row r="34474" spans="64:64">
      <c r="BL34474" s="69"/>
    </row>
    <row r="34475" spans="64:64">
      <c r="BL34475" s="69"/>
    </row>
    <row r="34476" spans="64:64">
      <c r="BL34476" s="69"/>
    </row>
    <row r="34477" spans="64:64">
      <c r="BL34477" s="69"/>
    </row>
    <row r="34478" spans="64:64">
      <c r="BL34478" s="69"/>
    </row>
    <row r="34479" spans="64:64">
      <c r="BL34479" s="69"/>
    </row>
    <row r="34480" spans="64:64">
      <c r="BL34480" s="69"/>
    </row>
    <row r="34481" spans="64:64">
      <c r="BL34481" s="69"/>
    </row>
    <row r="34482" spans="64:64">
      <c r="BL34482" s="69"/>
    </row>
    <row r="34483" spans="64:64">
      <c r="BL34483" s="69"/>
    </row>
    <row r="34484" spans="64:64">
      <c r="BL34484" s="69"/>
    </row>
    <row r="34485" spans="64:64">
      <c r="BL34485" s="69"/>
    </row>
    <row r="34486" spans="64:64">
      <c r="BL34486" s="69"/>
    </row>
    <row r="34487" spans="64:64">
      <c r="BL34487" s="69"/>
    </row>
    <row r="34488" spans="64:64">
      <c r="BL34488" s="69"/>
    </row>
    <row r="34489" spans="64:64">
      <c r="BL34489" s="69"/>
    </row>
    <row r="34490" spans="64:64">
      <c r="BL34490" s="69"/>
    </row>
    <row r="34491" spans="64:64">
      <c r="BL34491" s="69"/>
    </row>
    <row r="34492" spans="64:64">
      <c r="BL34492" s="69"/>
    </row>
    <row r="34493" spans="64:64">
      <c r="BL34493" s="69"/>
    </row>
    <row r="34494" spans="64:64">
      <c r="BL34494" s="69"/>
    </row>
    <row r="34495" spans="64:64">
      <c r="BL34495" s="69"/>
    </row>
    <row r="34496" spans="64:64">
      <c r="BL34496" s="69"/>
    </row>
    <row r="34497" spans="64:64">
      <c r="BL34497" s="69"/>
    </row>
    <row r="34498" spans="64:64">
      <c r="BL34498" s="69"/>
    </row>
    <row r="34499" spans="64:64">
      <c r="BL34499" s="69"/>
    </row>
    <row r="34500" spans="64:64">
      <c r="BL34500" s="69"/>
    </row>
    <row r="34501" spans="64:64">
      <c r="BL34501" s="69"/>
    </row>
    <row r="34502" spans="64:64">
      <c r="BL34502" s="69"/>
    </row>
    <row r="34503" spans="64:64">
      <c r="BL34503" s="69"/>
    </row>
    <row r="34504" spans="64:64">
      <c r="BL34504" s="69"/>
    </row>
    <row r="34505" spans="64:64">
      <c r="BL34505" s="69"/>
    </row>
    <row r="34506" spans="64:64">
      <c r="BL34506" s="69"/>
    </row>
    <row r="34507" spans="64:64">
      <c r="BL34507" s="69"/>
    </row>
    <row r="34508" spans="64:64">
      <c r="BL34508" s="69"/>
    </row>
    <row r="34509" spans="64:64">
      <c r="BL34509" s="69"/>
    </row>
    <row r="34510" spans="64:64">
      <c r="BL34510" s="69"/>
    </row>
    <row r="34511" spans="64:64">
      <c r="BL34511" s="69"/>
    </row>
    <row r="34512" spans="64:64">
      <c r="BL34512" s="69"/>
    </row>
    <row r="34513" spans="64:64">
      <c r="BL34513" s="69"/>
    </row>
    <row r="34514" spans="64:64">
      <c r="BL34514" s="69"/>
    </row>
    <row r="34515" spans="64:64">
      <c r="BL34515" s="69"/>
    </row>
    <row r="34516" spans="64:64">
      <c r="BL34516" s="69"/>
    </row>
    <row r="34517" spans="64:64">
      <c r="BL34517" s="69"/>
    </row>
    <row r="34518" spans="64:64">
      <c r="BL34518" s="69"/>
    </row>
    <row r="34519" spans="64:64">
      <c r="BL34519" s="69"/>
    </row>
    <row r="34520" spans="64:64">
      <c r="BL34520" s="69"/>
    </row>
    <row r="34521" spans="64:64">
      <c r="BL34521" s="69"/>
    </row>
    <row r="34522" spans="64:64">
      <c r="BL34522" s="69"/>
    </row>
    <row r="34523" spans="64:64">
      <c r="BL34523" s="69"/>
    </row>
    <row r="34524" spans="64:64">
      <c r="BL34524" s="69"/>
    </row>
    <row r="34525" spans="64:64">
      <c r="BL34525" s="69"/>
    </row>
    <row r="34526" spans="64:64">
      <c r="BL34526" s="69"/>
    </row>
    <row r="34527" spans="64:64">
      <c r="BL34527" s="69"/>
    </row>
    <row r="34528" spans="64:64">
      <c r="BL34528" s="69"/>
    </row>
    <row r="34529" spans="64:64">
      <c r="BL34529" s="69"/>
    </row>
    <row r="34530" spans="64:64">
      <c r="BL34530" s="69"/>
    </row>
    <row r="34531" spans="64:64">
      <c r="BL34531" s="69"/>
    </row>
    <row r="34532" spans="64:64">
      <c r="BL34532" s="69"/>
    </row>
    <row r="34533" spans="64:64">
      <c r="BL34533" s="69"/>
    </row>
    <row r="34534" spans="64:64">
      <c r="BL34534" s="69"/>
    </row>
    <row r="34535" spans="64:64">
      <c r="BL34535" s="69"/>
    </row>
    <row r="34536" spans="64:64">
      <c r="BL34536" s="69"/>
    </row>
    <row r="34537" spans="64:64">
      <c r="BL34537" s="69"/>
    </row>
    <row r="34538" spans="64:64">
      <c r="BL34538" s="69"/>
    </row>
    <row r="34539" spans="64:64">
      <c r="BL34539" s="69"/>
    </row>
    <row r="34540" spans="64:64">
      <c r="BL34540" s="69"/>
    </row>
    <row r="34541" spans="64:64">
      <c r="BL34541" s="69"/>
    </row>
    <row r="34542" spans="64:64">
      <c r="BL34542" s="69"/>
    </row>
    <row r="34543" spans="64:64">
      <c r="BL34543" s="69"/>
    </row>
    <row r="34544" spans="64:64">
      <c r="BL34544" s="69"/>
    </row>
    <row r="34545" spans="64:64">
      <c r="BL34545" s="69"/>
    </row>
    <row r="34546" spans="64:64">
      <c r="BL34546" s="69"/>
    </row>
    <row r="34547" spans="64:64">
      <c r="BL34547" s="69"/>
    </row>
    <row r="34548" spans="64:64">
      <c r="BL34548" s="69"/>
    </row>
    <row r="34549" spans="64:64">
      <c r="BL34549" s="69"/>
    </row>
    <row r="34550" spans="64:64">
      <c r="BL34550" s="69"/>
    </row>
    <row r="34551" spans="64:64">
      <c r="BL34551" s="69"/>
    </row>
    <row r="34552" spans="64:64">
      <c r="BL34552" s="69"/>
    </row>
    <row r="34553" spans="64:64">
      <c r="BL34553" s="69"/>
    </row>
    <row r="34554" spans="64:64">
      <c r="BL34554" s="69"/>
    </row>
    <row r="34555" spans="64:64">
      <c r="BL34555" s="69"/>
    </row>
    <row r="34556" spans="64:64">
      <c r="BL34556" s="69"/>
    </row>
    <row r="34557" spans="64:64">
      <c r="BL34557" s="69"/>
    </row>
    <row r="34558" spans="64:64">
      <c r="BL34558" s="69"/>
    </row>
    <row r="34559" spans="64:64">
      <c r="BL34559" s="69"/>
    </row>
    <row r="34560" spans="64:64">
      <c r="BL34560" s="69"/>
    </row>
    <row r="34561" spans="64:64">
      <c r="BL34561" s="69"/>
    </row>
    <row r="34562" spans="64:64">
      <c r="BL34562" s="69"/>
    </row>
    <row r="34563" spans="64:64">
      <c r="BL34563" s="69"/>
    </row>
    <row r="34564" spans="64:64">
      <c r="BL34564" s="69"/>
    </row>
    <row r="34565" spans="64:64">
      <c r="BL34565" s="69"/>
    </row>
    <row r="34566" spans="64:64">
      <c r="BL34566" s="69"/>
    </row>
    <row r="34567" spans="64:64">
      <c r="BL34567" s="69"/>
    </row>
    <row r="34568" spans="64:64">
      <c r="BL34568" s="69"/>
    </row>
    <row r="34569" spans="64:64">
      <c r="BL34569" s="69"/>
    </row>
    <row r="34570" spans="64:64">
      <c r="BL34570" s="69"/>
    </row>
    <row r="34571" spans="64:64">
      <c r="BL34571" s="69"/>
    </row>
    <row r="34572" spans="64:64">
      <c r="BL34572" s="69"/>
    </row>
    <row r="34573" spans="64:64">
      <c r="BL34573" s="69"/>
    </row>
    <row r="34574" spans="64:64">
      <c r="BL34574" s="69"/>
    </row>
    <row r="34575" spans="64:64">
      <c r="BL34575" s="69"/>
    </row>
    <row r="34576" spans="64:64">
      <c r="BL34576" s="69"/>
    </row>
    <row r="34577" spans="64:64">
      <c r="BL34577" s="69"/>
    </row>
    <row r="34578" spans="64:64">
      <c r="BL34578" s="69"/>
    </row>
    <row r="34579" spans="64:64">
      <c r="BL34579" s="69"/>
    </row>
    <row r="34580" spans="64:64">
      <c r="BL34580" s="69"/>
    </row>
    <row r="34581" spans="64:64">
      <c r="BL34581" s="69"/>
    </row>
    <row r="34582" spans="64:64">
      <c r="BL34582" s="69"/>
    </row>
    <row r="34583" spans="64:64">
      <c r="BL34583" s="69"/>
    </row>
    <row r="34584" spans="64:64">
      <c r="BL34584" s="69"/>
    </row>
    <row r="34585" spans="64:64">
      <c r="BL34585" s="69"/>
    </row>
    <row r="34586" spans="64:64">
      <c r="BL34586" s="69"/>
    </row>
    <row r="34587" spans="64:64">
      <c r="BL34587" s="69"/>
    </row>
    <row r="34588" spans="64:64">
      <c r="BL34588" s="69"/>
    </row>
    <row r="34589" spans="64:64">
      <c r="BL34589" s="69"/>
    </row>
    <row r="34590" spans="64:64">
      <c r="BL34590" s="69"/>
    </row>
    <row r="34591" spans="64:64">
      <c r="BL34591" s="69"/>
    </row>
    <row r="34592" spans="64:64">
      <c r="BL34592" s="69"/>
    </row>
    <row r="34593" spans="64:64">
      <c r="BL34593" s="69"/>
    </row>
    <row r="34594" spans="64:64">
      <c r="BL34594" s="69"/>
    </row>
    <row r="34595" spans="64:64">
      <c r="BL34595" s="69"/>
    </row>
    <row r="34596" spans="64:64">
      <c r="BL34596" s="69"/>
    </row>
    <row r="34597" spans="64:64">
      <c r="BL34597" s="69"/>
    </row>
    <row r="34598" spans="64:64">
      <c r="BL34598" s="69"/>
    </row>
    <row r="34599" spans="64:64">
      <c r="BL34599" s="69"/>
    </row>
    <row r="34600" spans="64:64">
      <c r="BL34600" s="69"/>
    </row>
    <row r="34601" spans="64:64">
      <c r="BL34601" s="69"/>
    </row>
    <row r="34602" spans="64:64">
      <c r="BL34602" s="69"/>
    </row>
    <row r="34603" spans="64:64">
      <c r="BL34603" s="69"/>
    </row>
    <row r="34604" spans="64:64">
      <c r="BL34604" s="69"/>
    </row>
    <row r="34605" spans="64:64">
      <c r="BL34605" s="69"/>
    </row>
    <row r="34606" spans="64:64">
      <c r="BL34606" s="69"/>
    </row>
    <row r="34607" spans="64:64">
      <c r="BL34607" s="69"/>
    </row>
    <row r="34608" spans="64:64">
      <c r="BL34608" s="69"/>
    </row>
    <row r="34609" spans="64:64">
      <c r="BL34609" s="69"/>
    </row>
    <row r="34610" spans="64:64">
      <c r="BL34610" s="69"/>
    </row>
    <row r="34611" spans="64:64">
      <c r="BL34611" s="69"/>
    </row>
    <row r="34612" spans="64:64">
      <c r="BL34612" s="69"/>
    </row>
    <row r="34613" spans="64:64">
      <c r="BL34613" s="69"/>
    </row>
    <row r="34614" spans="64:64">
      <c r="BL34614" s="69"/>
    </row>
    <row r="34615" spans="64:64">
      <c r="BL34615" s="69"/>
    </row>
    <row r="34616" spans="64:64">
      <c r="BL34616" s="69"/>
    </row>
    <row r="34617" spans="64:64">
      <c r="BL34617" s="69"/>
    </row>
    <row r="34618" spans="64:64">
      <c r="BL34618" s="69"/>
    </row>
    <row r="34619" spans="64:64">
      <c r="BL34619" s="69"/>
    </row>
    <row r="34620" spans="64:64">
      <c r="BL34620" s="69"/>
    </row>
    <row r="34621" spans="64:64">
      <c r="BL34621" s="69"/>
    </row>
    <row r="34622" spans="64:64">
      <c r="BL34622" s="69"/>
    </row>
    <row r="34623" spans="64:64">
      <c r="BL34623" s="69"/>
    </row>
    <row r="34624" spans="64:64">
      <c r="BL34624" s="69"/>
    </row>
    <row r="34625" spans="64:64">
      <c r="BL34625" s="69"/>
    </row>
    <row r="34626" spans="64:64">
      <c r="BL34626" s="69"/>
    </row>
    <row r="34627" spans="64:64">
      <c r="BL34627" s="69"/>
    </row>
    <row r="34628" spans="64:64">
      <c r="BL34628" s="69"/>
    </row>
    <row r="34629" spans="64:64">
      <c r="BL34629" s="69"/>
    </row>
    <row r="34630" spans="64:64">
      <c r="BL34630" s="69"/>
    </row>
    <row r="34631" spans="64:64">
      <c r="BL34631" s="69"/>
    </row>
    <row r="34632" spans="64:64">
      <c r="BL34632" s="69"/>
    </row>
    <row r="34633" spans="64:64">
      <c r="BL34633" s="69"/>
    </row>
    <row r="34634" spans="64:64">
      <c r="BL34634" s="69"/>
    </row>
    <row r="34635" spans="64:64">
      <c r="BL34635" s="69"/>
    </row>
    <row r="34636" spans="64:64">
      <c r="BL34636" s="69"/>
    </row>
    <row r="34637" spans="64:64">
      <c r="BL34637" s="69"/>
    </row>
    <row r="34638" spans="64:64">
      <c r="BL34638" s="69"/>
    </row>
    <row r="34639" spans="64:64">
      <c r="BL34639" s="69"/>
    </row>
    <row r="34640" spans="64:64">
      <c r="BL34640" s="69"/>
    </row>
    <row r="34641" spans="64:64">
      <c r="BL34641" s="69"/>
    </row>
    <row r="34642" spans="64:64">
      <c r="BL34642" s="69"/>
    </row>
    <row r="34643" spans="64:64">
      <c r="BL34643" s="69"/>
    </row>
    <row r="34644" spans="64:64">
      <c r="BL34644" s="69"/>
    </row>
    <row r="34645" spans="64:64">
      <c r="BL34645" s="69"/>
    </row>
    <row r="34646" spans="64:64">
      <c r="BL34646" s="69"/>
    </row>
    <row r="34647" spans="64:64">
      <c r="BL34647" s="69"/>
    </row>
    <row r="34648" spans="64:64">
      <c r="BL34648" s="69"/>
    </row>
    <row r="34649" spans="64:64">
      <c r="BL34649" s="69"/>
    </row>
    <row r="34650" spans="64:64">
      <c r="BL34650" s="69"/>
    </row>
    <row r="34651" spans="64:64">
      <c r="BL34651" s="69"/>
    </row>
    <row r="34652" spans="64:64">
      <c r="BL34652" s="69"/>
    </row>
    <row r="34653" spans="64:64">
      <c r="BL34653" s="69"/>
    </row>
    <row r="34654" spans="64:64">
      <c r="BL34654" s="69"/>
    </row>
    <row r="34655" spans="64:64">
      <c r="BL34655" s="69"/>
    </row>
    <row r="34656" spans="64:64">
      <c r="BL34656" s="69"/>
    </row>
    <row r="34657" spans="64:64">
      <c r="BL34657" s="69"/>
    </row>
    <row r="34658" spans="64:64">
      <c r="BL34658" s="69"/>
    </row>
    <row r="34659" spans="64:64">
      <c r="BL34659" s="69"/>
    </row>
    <row r="34660" spans="64:64">
      <c r="BL34660" s="69"/>
    </row>
    <row r="34661" spans="64:64">
      <c r="BL34661" s="69"/>
    </row>
    <row r="34662" spans="64:64">
      <c r="BL34662" s="69"/>
    </row>
    <row r="34663" spans="64:64">
      <c r="BL34663" s="69"/>
    </row>
    <row r="34664" spans="64:64">
      <c r="BL34664" s="69"/>
    </row>
    <row r="34665" spans="64:64">
      <c r="BL34665" s="69"/>
    </row>
    <row r="34666" spans="64:64">
      <c r="BL34666" s="69"/>
    </row>
    <row r="34667" spans="64:64">
      <c r="BL34667" s="69"/>
    </row>
    <row r="34668" spans="64:64">
      <c r="BL34668" s="69"/>
    </row>
    <row r="34669" spans="64:64">
      <c r="BL34669" s="69"/>
    </row>
    <row r="34670" spans="64:64">
      <c r="BL34670" s="69"/>
    </row>
    <row r="34671" spans="64:64">
      <c r="BL34671" s="69"/>
    </row>
    <row r="34672" spans="64:64">
      <c r="BL34672" s="69"/>
    </row>
    <row r="34673" spans="64:64">
      <c r="BL34673" s="69"/>
    </row>
    <row r="34674" spans="64:64">
      <c r="BL34674" s="69"/>
    </row>
    <row r="34675" spans="64:64">
      <c r="BL34675" s="69"/>
    </row>
    <row r="34676" spans="64:64">
      <c r="BL34676" s="69"/>
    </row>
    <row r="34677" spans="64:64">
      <c r="BL34677" s="69"/>
    </row>
    <row r="34678" spans="64:64">
      <c r="BL34678" s="69"/>
    </row>
    <row r="34679" spans="64:64">
      <c r="BL34679" s="69"/>
    </row>
    <row r="34680" spans="64:64">
      <c r="BL34680" s="69"/>
    </row>
    <row r="34681" spans="64:64">
      <c r="BL34681" s="69"/>
    </row>
    <row r="34682" spans="64:64">
      <c r="BL34682" s="69"/>
    </row>
    <row r="34683" spans="64:64">
      <c r="BL34683" s="69"/>
    </row>
    <row r="34684" spans="64:64">
      <c r="BL34684" s="69"/>
    </row>
    <row r="34685" spans="64:64">
      <c r="BL34685" s="69"/>
    </row>
    <row r="34686" spans="64:64">
      <c r="BL34686" s="69"/>
    </row>
    <row r="34687" spans="64:64">
      <c r="BL34687" s="69"/>
    </row>
    <row r="34688" spans="64:64">
      <c r="BL34688" s="69"/>
    </row>
    <row r="34689" spans="64:64">
      <c r="BL34689" s="69"/>
    </row>
    <row r="34690" spans="64:64">
      <c r="BL34690" s="69"/>
    </row>
    <row r="34691" spans="64:64">
      <c r="BL34691" s="69"/>
    </row>
    <row r="34692" spans="64:64">
      <c r="BL34692" s="69"/>
    </row>
    <row r="34693" spans="64:64">
      <c r="BL34693" s="69"/>
    </row>
    <row r="34694" spans="64:64">
      <c r="BL34694" s="69"/>
    </row>
    <row r="34695" spans="64:64">
      <c r="BL34695" s="69"/>
    </row>
    <row r="34696" spans="64:64">
      <c r="BL34696" s="69"/>
    </row>
    <row r="34697" spans="64:64">
      <c r="BL34697" s="69"/>
    </row>
    <row r="34698" spans="64:64">
      <c r="BL34698" s="69"/>
    </row>
    <row r="34699" spans="64:64">
      <c r="BL34699" s="69"/>
    </row>
    <row r="34700" spans="64:64">
      <c r="BL34700" s="69"/>
    </row>
    <row r="34701" spans="64:64">
      <c r="BL34701" s="69"/>
    </row>
    <row r="34702" spans="64:64">
      <c r="BL34702" s="69"/>
    </row>
    <row r="34703" spans="64:64">
      <c r="BL34703" s="69"/>
    </row>
    <row r="34704" spans="64:64">
      <c r="BL34704" s="69"/>
    </row>
    <row r="34705" spans="64:64">
      <c r="BL34705" s="69"/>
    </row>
    <row r="34706" spans="64:64">
      <c r="BL34706" s="69"/>
    </row>
    <row r="34707" spans="64:64">
      <c r="BL34707" s="69"/>
    </row>
    <row r="34708" spans="64:64">
      <c r="BL34708" s="69"/>
    </row>
    <row r="34709" spans="64:64">
      <c r="BL34709" s="69"/>
    </row>
    <row r="34710" spans="64:64">
      <c r="BL34710" s="69"/>
    </row>
    <row r="34711" spans="64:64">
      <c r="BL34711" s="69"/>
    </row>
    <row r="34712" spans="64:64">
      <c r="BL34712" s="69"/>
    </row>
    <row r="34713" spans="64:64">
      <c r="BL34713" s="69"/>
    </row>
    <row r="34714" spans="64:64">
      <c r="BL34714" s="69"/>
    </row>
    <row r="34715" spans="64:64">
      <c r="BL34715" s="69"/>
    </row>
    <row r="34716" spans="64:64">
      <c r="BL34716" s="69"/>
    </row>
    <row r="34717" spans="64:64">
      <c r="BL34717" s="69"/>
    </row>
    <row r="34718" spans="64:64">
      <c r="BL34718" s="69"/>
    </row>
    <row r="34719" spans="64:64">
      <c r="BL34719" s="69"/>
    </row>
    <row r="34720" spans="64:64">
      <c r="BL34720" s="69"/>
    </row>
    <row r="34721" spans="64:64">
      <c r="BL34721" s="69"/>
    </row>
    <row r="34722" spans="64:64">
      <c r="BL34722" s="69"/>
    </row>
    <row r="34723" spans="64:64">
      <c r="BL34723" s="69"/>
    </row>
    <row r="34724" spans="64:64">
      <c r="BL34724" s="69"/>
    </row>
    <row r="34725" spans="64:64">
      <c r="BL34725" s="69"/>
    </row>
    <row r="34726" spans="64:64">
      <c r="BL34726" s="69"/>
    </row>
    <row r="34727" spans="64:64">
      <c r="BL34727" s="69"/>
    </row>
    <row r="34728" spans="64:64">
      <c r="BL34728" s="69"/>
    </row>
    <row r="34729" spans="64:64">
      <c r="BL34729" s="69"/>
    </row>
    <row r="34730" spans="64:64">
      <c r="BL34730" s="69"/>
    </row>
    <row r="34731" spans="64:64">
      <c r="BL34731" s="69"/>
    </row>
    <row r="34732" spans="64:64">
      <c r="BL34732" s="69"/>
    </row>
    <row r="34733" spans="64:64">
      <c r="BL34733" s="69"/>
    </row>
    <row r="34734" spans="64:64">
      <c r="BL34734" s="69"/>
    </row>
    <row r="34735" spans="64:64">
      <c r="BL34735" s="69"/>
    </row>
    <row r="34736" spans="64:64">
      <c r="BL34736" s="69"/>
    </row>
    <row r="34737" spans="64:64">
      <c r="BL34737" s="69"/>
    </row>
    <row r="34738" spans="64:64">
      <c r="BL34738" s="69"/>
    </row>
    <row r="34739" spans="64:64">
      <c r="BL34739" s="69"/>
    </row>
    <row r="34740" spans="64:64">
      <c r="BL34740" s="69"/>
    </row>
    <row r="34741" spans="64:64">
      <c r="BL34741" s="69"/>
    </row>
    <row r="34742" spans="64:64">
      <c r="BL34742" s="69"/>
    </row>
    <row r="34743" spans="64:64">
      <c r="BL34743" s="69"/>
    </row>
    <row r="34744" spans="64:64">
      <c r="BL34744" s="69"/>
    </row>
    <row r="34745" spans="64:64">
      <c r="BL34745" s="69"/>
    </row>
    <row r="34746" spans="64:64">
      <c r="BL34746" s="69"/>
    </row>
    <row r="34747" spans="64:64">
      <c r="BL34747" s="69"/>
    </row>
    <row r="34748" spans="64:64">
      <c r="BL34748" s="69"/>
    </row>
    <row r="34749" spans="64:64">
      <c r="BL34749" s="69"/>
    </row>
    <row r="34750" spans="64:64">
      <c r="BL34750" s="69"/>
    </row>
    <row r="34751" spans="64:64">
      <c r="BL34751" s="69"/>
    </row>
    <row r="34752" spans="64:64">
      <c r="BL34752" s="69"/>
    </row>
    <row r="34753" spans="64:64">
      <c r="BL34753" s="69"/>
    </row>
    <row r="34754" spans="64:64">
      <c r="BL34754" s="69"/>
    </row>
    <row r="34755" spans="64:64">
      <c r="BL34755" s="69"/>
    </row>
    <row r="34756" spans="64:64">
      <c r="BL34756" s="69"/>
    </row>
    <row r="34757" spans="64:64">
      <c r="BL34757" s="69"/>
    </row>
    <row r="34758" spans="64:64">
      <c r="BL34758" s="69"/>
    </row>
    <row r="34759" spans="64:64">
      <c r="BL34759" s="69"/>
    </row>
    <row r="34760" spans="64:64">
      <c r="BL34760" s="69"/>
    </row>
    <row r="34761" spans="64:64">
      <c r="BL34761" s="69"/>
    </row>
    <row r="34762" spans="64:64">
      <c r="BL34762" s="69"/>
    </row>
    <row r="34763" spans="64:64">
      <c r="BL34763" s="69"/>
    </row>
    <row r="34764" spans="64:64">
      <c r="BL34764" s="69"/>
    </row>
    <row r="34765" spans="64:64">
      <c r="BL34765" s="69"/>
    </row>
    <row r="34766" spans="64:64">
      <c r="BL34766" s="69"/>
    </row>
    <row r="34767" spans="64:64">
      <c r="BL34767" s="69"/>
    </row>
    <row r="34768" spans="64:64">
      <c r="BL34768" s="69"/>
    </row>
    <row r="34769" spans="64:64">
      <c r="BL34769" s="69"/>
    </row>
    <row r="34770" spans="64:64">
      <c r="BL34770" s="69"/>
    </row>
    <row r="34771" spans="64:64">
      <c r="BL34771" s="69"/>
    </row>
    <row r="34772" spans="64:64">
      <c r="BL34772" s="69"/>
    </row>
    <row r="34773" spans="64:64">
      <c r="BL34773" s="69"/>
    </row>
    <row r="34774" spans="64:64">
      <c r="BL34774" s="69"/>
    </row>
    <row r="34775" spans="64:64">
      <c r="BL34775" s="69"/>
    </row>
    <row r="34776" spans="64:64">
      <c r="BL34776" s="69"/>
    </row>
    <row r="34777" spans="64:64">
      <c r="BL34777" s="69"/>
    </row>
    <row r="34778" spans="64:64">
      <c r="BL34778" s="69"/>
    </row>
    <row r="34779" spans="64:64">
      <c r="BL34779" s="69"/>
    </row>
    <row r="34780" spans="64:64">
      <c r="BL34780" s="69"/>
    </row>
    <row r="34781" spans="64:64">
      <c r="BL34781" s="69"/>
    </row>
    <row r="34782" spans="64:64">
      <c r="BL34782" s="69"/>
    </row>
    <row r="34783" spans="64:64">
      <c r="BL34783" s="69"/>
    </row>
    <row r="34784" spans="64:64">
      <c r="BL34784" s="69"/>
    </row>
    <row r="34785" spans="64:64">
      <c r="BL34785" s="69"/>
    </row>
    <row r="34786" spans="64:64">
      <c r="BL34786" s="69"/>
    </row>
    <row r="34787" spans="64:64">
      <c r="BL34787" s="69"/>
    </row>
    <row r="34788" spans="64:64">
      <c r="BL34788" s="69"/>
    </row>
    <row r="34789" spans="64:64">
      <c r="BL34789" s="69"/>
    </row>
    <row r="34790" spans="64:64">
      <c r="BL34790" s="69"/>
    </row>
    <row r="34791" spans="64:64">
      <c r="BL34791" s="69"/>
    </row>
    <row r="34792" spans="64:64">
      <c r="BL34792" s="69"/>
    </row>
    <row r="34793" spans="64:64">
      <c r="BL34793" s="69"/>
    </row>
    <row r="34794" spans="64:64">
      <c r="BL34794" s="69"/>
    </row>
    <row r="34795" spans="64:64">
      <c r="BL34795" s="69"/>
    </row>
    <row r="34796" spans="64:64">
      <c r="BL34796" s="69"/>
    </row>
    <row r="34797" spans="64:64">
      <c r="BL34797" s="69"/>
    </row>
    <row r="34798" spans="64:64">
      <c r="BL34798" s="69"/>
    </row>
    <row r="34799" spans="64:64">
      <c r="BL34799" s="69"/>
    </row>
    <row r="34800" spans="64:64">
      <c r="BL34800" s="69"/>
    </row>
    <row r="34801" spans="64:64">
      <c r="BL34801" s="69"/>
    </row>
    <row r="34802" spans="64:64">
      <c r="BL34802" s="69"/>
    </row>
    <row r="34803" spans="64:64">
      <c r="BL34803" s="69"/>
    </row>
    <row r="34804" spans="64:64">
      <c r="BL34804" s="69"/>
    </row>
    <row r="34805" spans="64:64">
      <c r="BL34805" s="69"/>
    </row>
    <row r="34806" spans="64:64">
      <c r="BL34806" s="69"/>
    </row>
    <row r="34807" spans="64:64">
      <c r="BL34807" s="69"/>
    </row>
    <row r="34808" spans="64:64">
      <c r="BL34808" s="69"/>
    </row>
    <row r="34809" spans="64:64">
      <c r="BL34809" s="69"/>
    </row>
    <row r="34810" spans="64:64">
      <c r="BL34810" s="69"/>
    </row>
    <row r="34811" spans="64:64">
      <c r="BL34811" s="69"/>
    </row>
    <row r="34812" spans="64:64">
      <c r="BL34812" s="69"/>
    </row>
    <row r="34813" spans="64:64">
      <c r="BL34813" s="69"/>
    </row>
    <row r="34814" spans="64:64">
      <c r="BL34814" s="69"/>
    </row>
    <row r="34815" spans="64:64">
      <c r="BL34815" s="69"/>
    </row>
    <row r="34816" spans="64:64">
      <c r="BL34816" s="69"/>
    </row>
    <row r="34817" spans="64:64">
      <c r="BL34817" s="69"/>
    </row>
    <row r="34818" spans="64:64">
      <c r="BL34818" s="69"/>
    </row>
    <row r="34819" spans="64:64">
      <c r="BL34819" s="69"/>
    </row>
    <row r="34820" spans="64:64">
      <c r="BL34820" s="69"/>
    </row>
    <row r="34821" spans="64:64">
      <c r="BL34821" s="69"/>
    </row>
    <row r="34822" spans="64:64">
      <c r="BL34822" s="69"/>
    </row>
    <row r="34823" spans="64:64">
      <c r="BL34823" s="69"/>
    </row>
    <row r="34824" spans="64:64">
      <c r="BL34824" s="69"/>
    </row>
    <row r="34825" spans="64:64">
      <c r="BL34825" s="69"/>
    </row>
    <row r="34826" spans="64:64">
      <c r="BL34826" s="69"/>
    </row>
    <row r="34827" spans="64:64">
      <c r="BL34827" s="69"/>
    </row>
    <row r="34828" spans="64:64">
      <c r="BL34828" s="69"/>
    </row>
    <row r="34829" spans="64:64">
      <c r="BL34829" s="69"/>
    </row>
    <row r="34830" spans="64:64">
      <c r="BL34830" s="69"/>
    </row>
    <row r="34831" spans="64:64">
      <c r="BL34831" s="69"/>
    </row>
    <row r="34832" spans="64:64">
      <c r="BL34832" s="69"/>
    </row>
    <row r="34833" spans="64:64">
      <c r="BL34833" s="69"/>
    </row>
    <row r="34834" spans="64:64">
      <c r="BL34834" s="69"/>
    </row>
    <row r="34835" spans="64:64">
      <c r="BL34835" s="69"/>
    </row>
    <row r="34836" spans="64:64">
      <c r="BL34836" s="69"/>
    </row>
    <row r="34837" spans="64:64">
      <c r="BL34837" s="69"/>
    </row>
    <row r="34838" spans="64:64">
      <c r="BL34838" s="69"/>
    </row>
    <row r="34839" spans="64:64">
      <c r="BL34839" s="69"/>
    </row>
    <row r="34840" spans="64:64">
      <c r="BL34840" s="69"/>
    </row>
    <row r="34841" spans="64:64">
      <c r="BL34841" s="69"/>
    </row>
    <row r="34842" spans="64:64">
      <c r="BL34842" s="69"/>
    </row>
    <row r="34843" spans="64:64">
      <c r="BL34843" s="69"/>
    </row>
    <row r="34844" spans="64:64">
      <c r="BL34844" s="69"/>
    </row>
    <row r="34845" spans="64:64">
      <c r="BL34845" s="69"/>
    </row>
    <row r="34846" spans="64:64">
      <c r="BL34846" s="69"/>
    </row>
    <row r="34847" spans="64:64">
      <c r="BL34847" s="69"/>
    </row>
    <row r="34848" spans="64:64">
      <c r="BL34848" s="69"/>
    </row>
    <row r="34849" spans="64:64">
      <c r="BL34849" s="69"/>
    </row>
    <row r="34850" spans="64:64">
      <c r="BL34850" s="69"/>
    </row>
    <row r="34851" spans="64:64">
      <c r="BL34851" s="69"/>
    </row>
    <row r="34852" spans="64:64">
      <c r="BL34852" s="69"/>
    </row>
    <row r="34853" spans="64:64">
      <c r="BL34853" s="69"/>
    </row>
    <row r="34854" spans="64:64">
      <c r="BL34854" s="69"/>
    </row>
    <row r="34855" spans="64:64">
      <c r="BL34855" s="69"/>
    </row>
    <row r="34856" spans="64:64">
      <c r="BL34856" s="69"/>
    </row>
    <row r="34857" spans="64:64">
      <c r="BL34857" s="69"/>
    </row>
    <row r="34858" spans="64:64">
      <c r="BL34858" s="69"/>
    </row>
    <row r="34859" spans="64:64">
      <c r="BL34859" s="69"/>
    </row>
    <row r="34860" spans="64:64">
      <c r="BL34860" s="69"/>
    </row>
    <row r="34861" spans="64:64">
      <c r="BL34861" s="69"/>
    </row>
    <row r="34862" spans="64:64">
      <c r="BL34862" s="69"/>
    </row>
    <row r="34863" spans="64:64">
      <c r="BL34863" s="69"/>
    </row>
    <row r="34864" spans="64:64">
      <c r="BL34864" s="69"/>
    </row>
    <row r="34865" spans="64:64">
      <c r="BL34865" s="69"/>
    </row>
    <row r="34866" spans="64:64">
      <c r="BL34866" s="69"/>
    </row>
    <row r="34867" spans="64:64">
      <c r="BL34867" s="69"/>
    </row>
    <row r="34868" spans="64:64">
      <c r="BL34868" s="69"/>
    </row>
    <row r="34869" spans="64:64">
      <c r="BL34869" s="69"/>
    </row>
    <row r="34870" spans="64:64">
      <c r="BL34870" s="69"/>
    </row>
    <row r="34871" spans="64:64">
      <c r="BL34871" s="69"/>
    </row>
    <row r="34872" spans="64:64">
      <c r="BL34872" s="69"/>
    </row>
    <row r="34873" spans="64:64">
      <c r="BL34873" s="69"/>
    </row>
    <row r="34874" spans="64:64">
      <c r="BL34874" s="69"/>
    </row>
    <row r="34875" spans="64:64">
      <c r="BL34875" s="69"/>
    </row>
    <row r="34876" spans="64:64">
      <c r="BL34876" s="69"/>
    </row>
    <row r="34877" spans="64:64">
      <c r="BL34877" s="69"/>
    </row>
    <row r="34878" spans="64:64">
      <c r="BL34878" s="69"/>
    </row>
    <row r="34879" spans="64:64">
      <c r="BL34879" s="69"/>
    </row>
    <row r="34880" spans="64:64">
      <c r="BL34880" s="69"/>
    </row>
    <row r="34881" spans="64:64">
      <c r="BL34881" s="69"/>
    </row>
    <row r="34882" spans="64:64">
      <c r="BL34882" s="69"/>
    </row>
    <row r="34883" spans="64:64">
      <c r="BL34883" s="69"/>
    </row>
    <row r="34884" spans="64:64">
      <c r="BL34884" s="69"/>
    </row>
    <row r="34885" spans="64:64">
      <c r="BL34885" s="69"/>
    </row>
    <row r="34886" spans="64:64">
      <c r="BL34886" s="69"/>
    </row>
    <row r="34887" spans="64:64">
      <c r="BL34887" s="69"/>
    </row>
    <row r="34888" spans="64:64">
      <c r="BL34888" s="69"/>
    </row>
    <row r="34889" spans="64:64">
      <c r="BL34889" s="69"/>
    </row>
    <row r="34890" spans="64:64">
      <c r="BL34890" s="69"/>
    </row>
    <row r="34891" spans="64:64">
      <c r="BL34891" s="69"/>
    </row>
    <row r="34892" spans="64:64">
      <c r="BL34892" s="69"/>
    </row>
    <row r="34893" spans="64:64">
      <c r="BL34893" s="69"/>
    </row>
    <row r="34894" spans="64:64">
      <c r="BL34894" s="69"/>
    </row>
    <row r="34895" spans="64:64">
      <c r="BL34895" s="69"/>
    </row>
    <row r="34896" spans="64:64">
      <c r="BL34896" s="69"/>
    </row>
    <row r="34897" spans="64:64">
      <c r="BL34897" s="69"/>
    </row>
    <row r="34898" spans="64:64">
      <c r="BL34898" s="69"/>
    </row>
    <row r="34899" spans="64:64">
      <c r="BL34899" s="69"/>
    </row>
    <row r="34900" spans="64:64">
      <c r="BL34900" s="69"/>
    </row>
    <row r="34901" spans="64:64">
      <c r="BL34901" s="69"/>
    </row>
    <row r="34902" spans="64:64">
      <c r="BL34902" s="69"/>
    </row>
    <row r="34903" spans="64:64">
      <c r="BL34903" s="69"/>
    </row>
    <row r="34904" spans="64:64">
      <c r="BL34904" s="69"/>
    </row>
    <row r="34905" spans="64:64">
      <c r="BL34905" s="69"/>
    </row>
    <row r="34906" spans="64:64">
      <c r="BL34906" s="69"/>
    </row>
    <row r="34907" spans="64:64">
      <c r="BL34907" s="69"/>
    </row>
    <row r="34908" spans="64:64">
      <c r="BL34908" s="69"/>
    </row>
    <row r="34909" spans="64:64">
      <c r="BL34909" s="69"/>
    </row>
    <row r="34910" spans="64:64">
      <c r="BL34910" s="69"/>
    </row>
    <row r="34911" spans="64:64">
      <c r="BL34911" s="69"/>
    </row>
    <row r="34912" spans="64:64">
      <c r="BL34912" s="69"/>
    </row>
    <row r="34913" spans="64:64">
      <c r="BL34913" s="69"/>
    </row>
    <row r="34914" spans="64:64">
      <c r="BL34914" s="69"/>
    </row>
    <row r="34915" spans="64:64">
      <c r="BL34915" s="69"/>
    </row>
    <row r="34916" spans="64:64">
      <c r="BL34916" s="69"/>
    </row>
    <row r="34917" spans="64:64">
      <c r="BL34917" s="69"/>
    </row>
    <row r="34918" spans="64:64">
      <c r="BL34918" s="69"/>
    </row>
    <row r="34919" spans="64:64">
      <c r="BL34919" s="69"/>
    </row>
    <row r="34920" spans="64:64">
      <c r="BL34920" s="69"/>
    </row>
    <row r="34921" spans="64:64">
      <c r="BL34921" s="69"/>
    </row>
    <row r="34922" spans="64:64">
      <c r="BL34922" s="69"/>
    </row>
    <row r="34923" spans="64:64">
      <c r="BL34923" s="69"/>
    </row>
    <row r="34924" spans="64:64">
      <c r="BL34924" s="69"/>
    </row>
    <row r="34925" spans="64:64">
      <c r="BL34925" s="69"/>
    </row>
    <row r="34926" spans="64:64">
      <c r="BL34926" s="69"/>
    </row>
    <row r="34927" spans="64:64">
      <c r="BL34927" s="69"/>
    </row>
    <row r="34928" spans="64:64">
      <c r="BL34928" s="69"/>
    </row>
    <row r="34929" spans="64:64">
      <c r="BL34929" s="69"/>
    </row>
    <row r="34930" spans="64:64">
      <c r="BL34930" s="69"/>
    </row>
    <row r="34931" spans="64:64">
      <c r="BL34931" s="69"/>
    </row>
    <row r="34932" spans="64:64">
      <c r="BL34932" s="69"/>
    </row>
    <row r="34933" spans="64:64">
      <c r="BL34933" s="69"/>
    </row>
    <row r="34934" spans="64:64">
      <c r="BL34934" s="69"/>
    </row>
    <row r="34935" spans="64:64">
      <c r="BL34935" s="69"/>
    </row>
    <row r="34936" spans="64:64">
      <c r="BL34936" s="69"/>
    </row>
    <row r="34937" spans="64:64">
      <c r="BL34937" s="69"/>
    </row>
    <row r="34938" spans="64:64">
      <c r="BL34938" s="69"/>
    </row>
    <row r="34939" spans="64:64">
      <c r="BL34939" s="69"/>
    </row>
    <row r="34940" spans="64:64">
      <c r="BL34940" s="69"/>
    </row>
    <row r="34941" spans="64:64">
      <c r="BL34941" s="69"/>
    </row>
    <row r="34942" spans="64:64">
      <c r="BL34942" s="69"/>
    </row>
    <row r="34943" spans="64:64">
      <c r="BL34943" s="69"/>
    </row>
    <row r="34944" spans="64:64">
      <c r="BL34944" s="69"/>
    </row>
    <row r="34945" spans="64:64">
      <c r="BL34945" s="69"/>
    </row>
    <row r="34946" spans="64:64">
      <c r="BL34946" s="69"/>
    </row>
    <row r="34947" spans="64:64">
      <c r="BL34947" s="69"/>
    </row>
    <row r="34948" spans="64:64">
      <c r="BL34948" s="69"/>
    </row>
    <row r="34949" spans="64:64">
      <c r="BL34949" s="69"/>
    </row>
    <row r="34950" spans="64:64">
      <c r="BL34950" s="69"/>
    </row>
    <row r="34951" spans="64:64">
      <c r="BL34951" s="69"/>
    </row>
    <row r="34952" spans="64:64">
      <c r="BL34952" s="69"/>
    </row>
    <row r="34953" spans="64:64">
      <c r="BL34953" s="69"/>
    </row>
    <row r="34954" spans="64:64">
      <c r="BL34954" s="69"/>
    </row>
    <row r="34955" spans="64:64">
      <c r="BL34955" s="69"/>
    </row>
    <row r="34956" spans="64:64">
      <c r="BL34956" s="69"/>
    </row>
    <row r="34957" spans="64:64">
      <c r="BL34957" s="69"/>
    </row>
    <row r="34958" spans="64:64">
      <c r="BL34958" s="69"/>
    </row>
    <row r="34959" spans="64:64">
      <c r="BL34959" s="69"/>
    </row>
    <row r="34960" spans="64:64">
      <c r="BL34960" s="69"/>
    </row>
    <row r="34961" spans="64:64">
      <c r="BL34961" s="69"/>
    </row>
    <row r="34962" spans="64:64">
      <c r="BL34962" s="69"/>
    </row>
    <row r="34963" spans="64:64">
      <c r="BL34963" s="69"/>
    </row>
    <row r="34964" spans="64:64">
      <c r="BL34964" s="69"/>
    </row>
    <row r="34965" spans="64:64">
      <c r="BL34965" s="69"/>
    </row>
    <row r="34966" spans="64:64">
      <c r="BL34966" s="69"/>
    </row>
    <row r="34967" spans="64:64">
      <c r="BL34967" s="69"/>
    </row>
    <row r="34968" spans="64:64">
      <c r="BL34968" s="69"/>
    </row>
    <row r="34969" spans="64:64">
      <c r="BL34969" s="69"/>
    </row>
    <row r="34970" spans="64:64">
      <c r="BL34970" s="69"/>
    </row>
    <row r="34971" spans="64:64">
      <c r="BL34971" s="69"/>
    </row>
    <row r="34972" spans="64:64">
      <c r="BL34972" s="69"/>
    </row>
    <row r="34973" spans="64:64">
      <c r="BL34973" s="69"/>
    </row>
    <row r="34974" spans="64:64">
      <c r="BL34974" s="69"/>
    </row>
    <row r="34975" spans="64:64">
      <c r="BL34975" s="69"/>
    </row>
    <row r="34976" spans="64:64">
      <c r="BL34976" s="69"/>
    </row>
    <row r="34977" spans="64:64">
      <c r="BL34977" s="69"/>
    </row>
    <row r="34978" spans="64:64">
      <c r="BL34978" s="69"/>
    </row>
    <row r="34979" spans="64:64">
      <c r="BL34979" s="69"/>
    </row>
    <row r="34980" spans="64:64">
      <c r="BL34980" s="69"/>
    </row>
    <row r="34981" spans="64:64">
      <c r="BL34981" s="69"/>
    </row>
    <row r="34982" spans="64:64">
      <c r="BL34982" s="69"/>
    </row>
    <row r="34983" spans="64:64">
      <c r="BL34983" s="69"/>
    </row>
    <row r="34984" spans="64:64">
      <c r="BL34984" s="69"/>
    </row>
    <row r="34985" spans="64:64">
      <c r="BL34985" s="69"/>
    </row>
    <row r="34986" spans="64:64">
      <c r="BL34986" s="69"/>
    </row>
    <row r="34987" spans="64:64">
      <c r="BL34987" s="69"/>
    </row>
    <row r="34988" spans="64:64">
      <c r="BL34988" s="69"/>
    </row>
    <row r="34989" spans="64:64">
      <c r="BL34989" s="69"/>
    </row>
    <row r="34990" spans="64:64">
      <c r="BL34990" s="69"/>
    </row>
    <row r="34991" spans="64:64">
      <c r="BL34991" s="69"/>
    </row>
    <row r="34992" spans="64:64">
      <c r="BL34992" s="69"/>
    </row>
    <row r="34993" spans="64:64">
      <c r="BL34993" s="69"/>
    </row>
    <row r="34994" spans="64:64">
      <c r="BL34994" s="69"/>
    </row>
    <row r="34995" spans="64:64">
      <c r="BL34995" s="69"/>
    </row>
    <row r="34996" spans="64:64">
      <c r="BL34996" s="69"/>
    </row>
    <row r="34997" spans="64:64">
      <c r="BL34997" s="69"/>
    </row>
    <row r="34998" spans="64:64">
      <c r="BL34998" s="69"/>
    </row>
    <row r="34999" spans="64:64">
      <c r="BL34999" s="69"/>
    </row>
    <row r="35000" spans="64:64">
      <c r="BL35000" s="69"/>
    </row>
    <row r="35001" spans="64:64">
      <c r="BL35001" s="69"/>
    </row>
    <row r="35002" spans="64:64">
      <c r="BL35002" s="69"/>
    </row>
    <row r="35003" spans="64:64">
      <c r="BL35003" s="69"/>
    </row>
    <row r="35004" spans="64:64">
      <c r="BL35004" s="69"/>
    </row>
    <row r="35005" spans="64:64">
      <c r="BL35005" s="69"/>
    </row>
    <row r="35006" spans="64:64">
      <c r="BL35006" s="69"/>
    </row>
    <row r="35007" spans="64:64">
      <c r="BL35007" s="69"/>
    </row>
    <row r="35008" spans="64:64">
      <c r="BL35008" s="69"/>
    </row>
    <row r="35009" spans="64:64">
      <c r="BL35009" s="69"/>
    </row>
    <row r="35010" spans="64:64">
      <c r="BL35010" s="69"/>
    </row>
    <row r="35011" spans="64:64">
      <c r="BL35011" s="69"/>
    </row>
    <row r="35012" spans="64:64">
      <c r="BL35012" s="69"/>
    </row>
    <row r="35013" spans="64:64">
      <c r="BL35013" s="69"/>
    </row>
    <row r="35014" spans="64:64">
      <c r="BL35014" s="69"/>
    </row>
    <row r="35015" spans="64:64">
      <c r="BL35015" s="69"/>
    </row>
    <row r="35016" spans="64:64">
      <c r="BL35016" s="69"/>
    </row>
    <row r="35017" spans="64:64">
      <c r="BL35017" s="69"/>
    </row>
    <row r="35018" spans="64:64">
      <c r="BL35018" s="69"/>
    </row>
    <row r="35019" spans="64:64">
      <c r="BL35019" s="69"/>
    </row>
    <row r="35020" spans="64:64">
      <c r="BL35020" s="69"/>
    </row>
    <row r="35021" spans="64:64">
      <c r="BL35021" s="69"/>
    </row>
    <row r="35022" spans="64:64">
      <c r="BL35022" s="69"/>
    </row>
    <row r="35023" spans="64:64">
      <c r="BL35023" s="69"/>
    </row>
    <row r="35024" spans="64:64">
      <c r="BL35024" s="69"/>
    </row>
    <row r="35025" spans="64:64">
      <c r="BL35025" s="69"/>
    </row>
    <row r="35026" spans="64:64">
      <c r="BL35026" s="69"/>
    </row>
    <row r="35027" spans="64:64">
      <c r="BL35027" s="69"/>
    </row>
    <row r="35028" spans="64:64">
      <c r="BL35028" s="69"/>
    </row>
    <row r="35029" spans="64:64">
      <c r="BL35029" s="69"/>
    </row>
    <row r="35030" spans="64:64">
      <c r="BL35030" s="69"/>
    </row>
    <row r="35031" spans="64:64">
      <c r="BL35031" s="69"/>
    </row>
    <row r="35032" spans="64:64">
      <c r="BL35032" s="69"/>
    </row>
    <row r="35033" spans="64:64">
      <c r="BL35033" s="69"/>
    </row>
    <row r="35034" spans="64:64">
      <c r="BL35034" s="69"/>
    </row>
    <row r="35035" spans="64:64">
      <c r="BL35035" s="69"/>
    </row>
    <row r="35036" spans="64:64">
      <c r="BL35036" s="69"/>
    </row>
    <row r="35037" spans="64:64">
      <c r="BL35037" s="69"/>
    </row>
    <row r="35038" spans="64:64">
      <c r="BL35038" s="69"/>
    </row>
    <row r="35039" spans="64:64">
      <c r="BL35039" s="69"/>
    </row>
    <row r="35040" spans="64:64">
      <c r="BL35040" s="69"/>
    </row>
    <row r="35041" spans="64:64">
      <c r="BL35041" s="69"/>
    </row>
    <row r="35042" spans="64:64">
      <c r="BL35042" s="69"/>
    </row>
    <row r="35043" spans="64:64">
      <c r="BL35043" s="69"/>
    </row>
    <row r="35044" spans="64:64">
      <c r="BL35044" s="69"/>
    </row>
    <row r="35045" spans="64:64">
      <c r="BL35045" s="69"/>
    </row>
    <row r="35046" spans="64:64">
      <c r="BL35046" s="69"/>
    </row>
    <row r="35047" spans="64:64">
      <c r="BL35047" s="69"/>
    </row>
    <row r="35048" spans="64:64">
      <c r="BL35048" s="69"/>
    </row>
    <row r="35049" spans="64:64">
      <c r="BL35049" s="69"/>
    </row>
    <row r="35050" spans="64:64">
      <c r="BL35050" s="69"/>
    </row>
    <row r="35051" spans="64:64">
      <c r="BL35051" s="69"/>
    </row>
    <row r="35052" spans="64:64">
      <c r="BL35052" s="69"/>
    </row>
    <row r="35053" spans="64:64">
      <c r="BL35053" s="69"/>
    </row>
    <row r="35054" spans="64:64">
      <c r="BL35054" s="69"/>
    </row>
    <row r="35055" spans="64:64">
      <c r="BL35055" s="69"/>
    </row>
    <row r="35056" spans="64:64">
      <c r="BL35056" s="69"/>
    </row>
    <row r="35057" spans="64:64">
      <c r="BL35057" s="69"/>
    </row>
    <row r="35058" spans="64:64">
      <c r="BL35058" s="69"/>
    </row>
    <row r="35059" spans="64:64">
      <c r="BL35059" s="69"/>
    </row>
    <row r="35060" spans="64:64">
      <c r="BL35060" s="69"/>
    </row>
    <row r="35061" spans="64:64">
      <c r="BL35061" s="69"/>
    </row>
    <row r="35062" spans="64:64">
      <c r="BL35062" s="69"/>
    </row>
    <row r="35063" spans="64:64">
      <c r="BL35063" s="69"/>
    </row>
    <row r="35064" spans="64:64">
      <c r="BL35064" s="69"/>
    </row>
    <row r="35065" spans="64:64">
      <c r="BL35065" s="69"/>
    </row>
    <row r="35066" spans="64:64">
      <c r="BL35066" s="69"/>
    </row>
    <row r="35067" spans="64:64">
      <c r="BL35067" s="69"/>
    </row>
    <row r="35068" spans="64:64">
      <c r="BL35068" s="69"/>
    </row>
    <row r="35069" spans="64:64">
      <c r="BL35069" s="69"/>
    </row>
    <row r="35070" spans="64:64">
      <c r="BL35070" s="69"/>
    </row>
    <row r="35071" spans="64:64">
      <c r="BL35071" s="69"/>
    </row>
    <row r="35072" spans="64:64">
      <c r="BL35072" s="69"/>
    </row>
    <row r="35073" spans="64:64">
      <c r="BL35073" s="69"/>
    </row>
    <row r="35074" spans="64:64">
      <c r="BL35074" s="69"/>
    </row>
    <row r="35075" spans="64:64">
      <c r="BL35075" s="69"/>
    </row>
    <row r="35076" spans="64:64">
      <c r="BL35076" s="69"/>
    </row>
    <row r="35077" spans="64:64">
      <c r="BL35077" s="69"/>
    </row>
    <row r="35078" spans="64:64">
      <c r="BL35078" s="69"/>
    </row>
    <row r="35079" spans="64:64">
      <c r="BL35079" s="69"/>
    </row>
    <row r="35080" spans="64:64">
      <c r="BL35080" s="69"/>
    </row>
    <row r="35081" spans="64:64">
      <c r="BL35081" s="69"/>
    </row>
    <row r="35082" spans="64:64">
      <c r="BL35082" s="69"/>
    </row>
    <row r="35083" spans="64:64">
      <c r="BL35083" s="69"/>
    </row>
    <row r="35084" spans="64:64">
      <c r="BL35084" s="69"/>
    </row>
    <row r="35085" spans="64:64">
      <c r="BL35085" s="69"/>
    </row>
    <row r="35086" spans="64:64">
      <c r="BL35086" s="69"/>
    </row>
    <row r="35087" spans="64:64">
      <c r="BL35087" s="69"/>
    </row>
    <row r="35088" spans="64:64">
      <c r="BL35088" s="69"/>
    </row>
    <row r="35089" spans="64:64">
      <c r="BL35089" s="69"/>
    </row>
    <row r="35090" spans="64:64">
      <c r="BL35090" s="69"/>
    </row>
    <row r="35091" spans="64:64">
      <c r="BL35091" s="69"/>
    </row>
    <row r="35092" spans="64:64">
      <c r="BL35092" s="69"/>
    </row>
    <row r="35093" spans="64:64">
      <c r="BL35093" s="69"/>
    </row>
    <row r="35094" spans="64:64">
      <c r="BL35094" s="69"/>
    </row>
    <row r="35095" spans="64:64">
      <c r="BL35095" s="69"/>
    </row>
    <row r="35096" spans="64:64">
      <c r="BL35096" s="69"/>
    </row>
    <row r="35097" spans="64:64">
      <c r="BL35097" s="69"/>
    </row>
    <row r="35098" spans="64:64">
      <c r="BL35098" s="69"/>
    </row>
    <row r="35099" spans="64:64">
      <c r="BL35099" s="69"/>
    </row>
    <row r="35100" spans="64:64">
      <c r="BL35100" s="69"/>
    </row>
    <row r="35101" spans="64:64">
      <c r="BL35101" s="69"/>
    </row>
    <row r="35102" spans="64:64">
      <c r="BL35102" s="69"/>
    </row>
    <row r="35103" spans="64:64">
      <c r="BL35103" s="69"/>
    </row>
    <row r="35104" spans="64:64">
      <c r="BL35104" s="69"/>
    </row>
    <row r="35105" spans="64:64">
      <c r="BL35105" s="69"/>
    </row>
    <row r="35106" spans="64:64">
      <c r="BL35106" s="69"/>
    </row>
    <row r="35107" spans="64:64">
      <c r="BL35107" s="69"/>
    </row>
    <row r="35108" spans="64:64">
      <c r="BL35108" s="69"/>
    </row>
    <row r="35109" spans="64:64">
      <c r="BL35109" s="69"/>
    </row>
    <row r="35110" spans="64:64">
      <c r="BL35110" s="69"/>
    </row>
    <row r="35111" spans="64:64">
      <c r="BL35111" s="69"/>
    </row>
    <row r="35112" spans="64:64">
      <c r="BL35112" s="69"/>
    </row>
    <row r="35113" spans="64:64">
      <c r="BL35113" s="69"/>
    </row>
    <row r="35114" spans="64:64">
      <c r="BL35114" s="69"/>
    </row>
    <row r="35115" spans="64:64">
      <c r="BL35115" s="69"/>
    </row>
    <row r="35116" spans="64:64">
      <c r="BL35116" s="69"/>
    </row>
    <row r="35117" spans="64:64">
      <c r="BL35117" s="69"/>
    </row>
    <row r="35118" spans="64:64">
      <c r="BL35118" s="69"/>
    </row>
    <row r="35119" spans="64:64">
      <c r="BL35119" s="69"/>
    </row>
    <row r="35120" spans="64:64">
      <c r="BL35120" s="69"/>
    </row>
    <row r="35121" spans="64:64">
      <c r="BL35121" s="69"/>
    </row>
    <row r="35122" spans="64:64">
      <c r="BL35122" s="69"/>
    </row>
    <row r="35123" spans="64:64">
      <c r="BL35123" s="69"/>
    </row>
    <row r="35124" spans="64:64">
      <c r="BL35124" s="69"/>
    </row>
    <row r="35125" spans="64:64">
      <c r="BL35125" s="69"/>
    </row>
    <row r="35126" spans="64:64">
      <c r="BL35126" s="69"/>
    </row>
    <row r="35127" spans="64:64">
      <c r="BL35127" s="69"/>
    </row>
    <row r="35128" spans="64:64">
      <c r="BL35128" s="69"/>
    </row>
    <row r="35129" spans="64:64">
      <c r="BL35129" s="69"/>
    </row>
    <row r="35130" spans="64:64">
      <c r="BL35130" s="69"/>
    </row>
    <row r="35131" spans="64:64">
      <c r="BL35131" s="69"/>
    </row>
    <row r="35132" spans="64:64">
      <c r="BL35132" s="69"/>
    </row>
    <row r="35133" spans="64:64">
      <c r="BL35133" s="69"/>
    </row>
    <row r="35134" spans="64:64">
      <c r="BL35134" s="69"/>
    </row>
    <row r="35135" spans="64:64">
      <c r="BL35135" s="69"/>
    </row>
    <row r="35136" spans="64:64">
      <c r="BL35136" s="69"/>
    </row>
    <row r="35137" spans="64:64">
      <c r="BL35137" s="69"/>
    </row>
    <row r="35138" spans="64:64">
      <c r="BL35138" s="69"/>
    </row>
    <row r="35139" spans="64:64">
      <c r="BL35139" s="69"/>
    </row>
    <row r="35140" spans="64:64">
      <c r="BL35140" s="69"/>
    </row>
    <row r="35141" spans="64:64">
      <c r="BL35141" s="69"/>
    </row>
    <row r="35142" spans="64:64">
      <c r="BL35142" s="69"/>
    </row>
    <row r="35143" spans="64:64">
      <c r="BL35143" s="69"/>
    </row>
    <row r="35144" spans="64:64">
      <c r="BL35144" s="69"/>
    </row>
    <row r="35145" spans="64:64">
      <c r="BL35145" s="69"/>
    </row>
    <row r="35146" spans="64:64">
      <c r="BL35146" s="69"/>
    </row>
    <row r="35147" spans="64:64">
      <c r="BL35147" s="69"/>
    </row>
    <row r="35148" spans="64:64">
      <c r="BL35148" s="69"/>
    </row>
    <row r="35149" spans="64:64">
      <c r="BL35149" s="69"/>
    </row>
    <row r="35150" spans="64:64">
      <c r="BL35150" s="69"/>
    </row>
    <row r="35151" spans="64:64">
      <c r="BL35151" s="69"/>
    </row>
    <row r="35152" spans="64:64">
      <c r="BL35152" s="69"/>
    </row>
    <row r="35153" spans="64:64">
      <c r="BL35153" s="69"/>
    </row>
    <row r="35154" spans="64:64">
      <c r="BL35154" s="69"/>
    </row>
    <row r="35155" spans="64:64">
      <c r="BL35155" s="69"/>
    </row>
    <row r="35156" spans="64:64">
      <c r="BL35156" s="69"/>
    </row>
    <row r="35157" spans="64:64">
      <c r="BL35157" s="69"/>
    </row>
    <row r="35158" spans="64:64">
      <c r="BL35158" s="69"/>
    </row>
    <row r="35159" spans="64:64">
      <c r="BL35159" s="69"/>
    </row>
    <row r="35160" spans="64:64">
      <c r="BL35160" s="69"/>
    </row>
    <row r="35161" spans="64:64">
      <c r="BL35161" s="69"/>
    </row>
    <row r="35162" spans="64:64">
      <c r="BL35162" s="69"/>
    </row>
    <row r="35163" spans="64:64">
      <c r="BL35163" s="69"/>
    </row>
    <row r="35164" spans="64:64">
      <c r="BL35164" s="69"/>
    </row>
    <row r="35165" spans="64:64">
      <c r="BL35165" s="69"/>
    </row>
    <row r="35166" spans="64:64">
      <c r="BL35166" s="69"/>
    </row>
    <row r="35167" spans="64:64">
      <c r="BL35167" s="69"/>
    </row>
    <row r="35168" spans="64:64">
      <c r="BL35168" s="69"/>
    </row>
    <row r="35169" spans="64:64">
      <c r="BL35169" s="69"/>
    </row>
    <row r="35170" spans="64:64">
      <c r="BL35170" s="69"/>
    </row>
    <row r="35171" spans="64:64">
      <c r="BL35171" s="69"/>
    </row>
    <row r="35172" spans="64:64">
      <c r="BL35172" s="69"/>
    </row>
    <row r="35173" spans="64:64">
      <c r="BL35173" s="69"/>
    </row>
    <row r="35174" spans="64:64">
      <c r="BL35174" s="69"/>
    </row>
    <row r="35175" spans="64:64">
      <c r="BL35175" s="69"/>
    </row>
    <row r="35176" spans="64:64">
      <c r="BL35176" s="69"/>
    </row>
    <row r="35177" spans="64:64">
      <c r="BL35177" s="69"/>
    </row>
    <row r="35178" spans="64:64">
      <c r="BL35178" s="69"/>
    </row>
    <row r="35179" spans="64:64">
      <c r="BL35179" s="69"/>
    </row>
    <row r="35180" spans="64:64">
      <c r="BL35180" s="69"/>
    </row>
    <row r="35181" spans="64:64">
      <c r="BL35181" s="69"/>
    </row>
    <row r="35182" spans="64:64">
      <c r="BL35182" s="69"/>
    </row>
    <row r="35183" spans="64:64">
      <c r="BL35183" s="69"/>
    </row>
    <row r="35184" spans="64:64">
      <c r="BL35184" s="69"/>
    </row>
    <row r="35185" spans="64:64">
      <c r="BL35185" s="69"/>
    </row>
    <row r="35186" spans="64:64">
      <c r="BL35186" s="69"/>
    </row>
    <row r="35187" spans="64:64">
      <c r="BL35187" s="69"/>
    </row>
    <row r="35188" spans="64:64">
      <c r="BL35188" s="69"/>
    </row>
    <row r="35189" spans="64:64">
      <c r="BL35189" s="69"/>
    </row>
    <row r="35190" spans="64:64">
      <c r="BL35190" s="69"/>
    </row>
    <row r="35191" spans="64:64">
      <c r="BL35191" s="69"/>
    </row>
    <row r="35192" spans="64:64">
      <c r="BL35192" s="69"/>
    </row>
    <row r="35193" spans="64:64">
      <c r="BL35193" s="69"/>
    </row>
    <row r="35194" spans="64:64">
      <c r="BL35194" s="69"/>
    </row>
    <row r="35195" spans="64:64">
      <c r="BL35195" s="69"/>
    </row>
    <row r="35196" spans="64:64">
      <c r="BL35196" s="69"/>
    </row>
    <row r="35197" spans="64:64">
      <c r="BL35197" s="69"/>
    </row>
    <row r="35198" spans="64:64">
      <c r="BL35198" s="69"/>
    </row>
    <row r="35199" spans="64:64">
      <c r="BL35199" s="69"/>
    </row>
    <row r="35200" spans="64:64">
      <c r="BL35200" s="69"/>
    </row>
    <row r="35201" spans="64:64">
      <c r="BL35201" s="69"/>
    </row>
    <row r="35202" spans="64:64">
      <c r="BL35202" s="69"/>
    </row>
    <row r="35203" spans="64:64">
      <c r="BL35203" s="69"/>
    </row>
    <row r="35204" spans="64:64">
      <c r="BL35204" s="69"/>
    </row>
    <row r="35205" spans="64:64">
      <c r="BL35205" s="69"/>
    </row>
    <row r="35206" spans="64:64">
      <c r="BL35206" s="69"/>
    </row>
    <row r="35207" spans="64:64">
      <c r="BL35207" s="69"/>
    </row>
    <row r="35208" spans="64:64">
      <c r="BL35208" s="69"/>
    </row>
    <row r="35209" spans="64:64">
      <c r="BL35209" s="69"/>
    </row>
    <row r="35210" spans="64:64">
      <c r="BL35210" s="69"/>
    </row>
    <row r="35211" spans="64:64">
      <c r="BL35211" s="69"/>
    </row>
    <row r="35212" spans="64:64">
      <c r="BL35212" s="69"/>
    </row>
    <row r="35213" spans="64:64">
      <c r="BL35213" s="69"/>
    </row>
    <row r="35214" spans="64:64">
      <c r="BL35214" s="69"/>
    </row>
    <row r="35215" spans="64:64">
      <c r="BL35215" s="69"/>
    </row>
    <row r="35216" spans="64:64">
      <c r="BL35216" s="69"/>
    </row>
    <row r="35217" spans="64:64">
      <c r="BL35217" s="69"/>
    </row>
    <row r="35218" spans="64:64">
      <c r="BL35218" s="69"/>
    </row>
    <row r="35219" spans="64:64">
      <c r="BL35219" s="69"/>
    </row>
    <row r="35220" spans="64:64">
      <c r="BL35220" s="69"/>
    </row>
    <row r="35221" spans="64:64">
      <c r="BL35221" s="69"/>
    </row>
    <row r="35222" spans="64:64">
      <c r="BL35222" s="69"/>
    </row>
    <row r="35223" spans="64:64">
      <c r="BL35223" s="69"/>
    </row>
    <row r="35224" spans="64:64">
      <c r="BL35224" s="69"/>
    </row>
    <row r="35225" spans="64:64">
      <c r="BL35225" s="69"/>
    </row>
    <row r="35226" spans="64:64">
      <c r="BL35226" s="69"/>
    </row>
    <row r="35227" spans="64:64">
      <c r="BL35227" s="69"/>
    </row>
    <row r="35228" spans="64:64">
      <c r="BL35228" s="69"/>
    </row>
    <row r="35229" spans="64:64">
      <c r="BL35229" s="69"/>
    </row>
    <row r="35230" spans="64:64">
      <c r="BL35230" s="69"/>
    </row>
    <row r="35231" spans="64:64">
      <c r="BL35231" s="69"/>
    </row>
    <row r="35232" spans="64:64">
      <c r="BL35232" s="69"/>
    </row>
    <row r="35233" spans="64:64">
      <c r="BL35233" s="69"/>
    </row>
    <row r="35234" spans="64:64">
      <c r="BL35234" s="69"/>
    </row>
    <row r="35235" spans="64:64">
      <c r="BL35235" s="69"/>
    </row>
    <row r="35236" spans="64:64">
      <c r="BL35236" s="69"/>
    </row>
    <row r="35237" spans="64:64">
      <c r="BL35237" s="69"/>
    </row>
    <row r="35238" spans="64:64">
      <c r="BL35238" s="69"/>
    </row>
    <row r="35239" spans="64:64">
      <c r="BL35239" s="69"/>
    </row>
    <row r="35240" spans="64:64">
      <c r="BL35240" s="69"/>
    </row>
    <row r="35241" spans="64:64">
      <c r="BL35241" s="69"/>
    </row>
    <row r="35242" spans="64:64">
      <c r="BL35242" s="69"/>
    </row>
    <row r="35243" spans="64:64">
      <c r="BL35243" s="69"/>
    </row>
    <row r="35244" spans="64:64">
      <c r="BL35244" s="69"/>
    </row>
    <row r="35245" spans="64:64">
      <c r="BL35245" s="69"/>
    </row>
    <row r="35246" spans="64:64">
      <c r="BL35246" s="69"/>
    </row>
    <row r="35247" spans="64:64">
      <c r="BL35247" s="69"/>
    </row>
    <row r="35248" spans="64:64">
      <c r="BL35248" s="69"/>
    </row>
    <row r="35249" spans="64:64">
      <c r="BL35249" s="69"/>
    </row>
    <row r="35250" spans="64:64">
      <c r="BL35250" s="69"/>
    </row>
    <row r="35251" spans="64:64">
      <c r="BL35251" s="69"/>
    </row>
    <row r="35252" spans="64:64">
      <c r="BL35252" s="69"/>
    </row>
    <row r="35253" spans="64:64">
      <c r="BL35253" s="69"/>
    </row>
    <row r="35254" spans="64:64">
      <c r="BL35254" s="69"/>
    </row>
    <row r="35255" spans="64:64">
      <c r="BL35255" s="69"/>
    </row>
    <row r="35256" spans="64:64">
      <c r="BL35256" s="69"/>
    </row>
    <row r="35257" spans="64:64">
      <c r="BL35257" s="69"/>
    </row>
    <row r="35258" spans="64:64">
      <c r="BL35258" s="69"/>
    </row>
    <row r="35259" spans="64:64">
      <c r="BL35259" s="69"/>
    </row>
    <row r="35260" spans="64:64">
      <c r="BL35260" s="69"/>
    </row>
    <row r="35261" spans="64:64">
      <c r="BL35261" s="69"/>
    </row>
    <row r="35262" spans="64:64">
      <c r="BL35262" s="69"/>
    </row>
    <row r="35263" spans="64:64">
      <c r="BL35263" s="69"/>
    </row>
    <row r="35264" spans="64:64">
      <c r="BL35264" s="69"/>
    </row>
    <row r="35265" spans="64:64">
      <c r="BL35265" s="69"/>
    </row>
    <row r="35266" spans="64:64">
      <c r="BL35266" s="69"/>
    </row>
    <row r="35267" spans="64:64">
      <c r="BL35267" s="69"/>
    </row>
    <row r="35268" spans="64:64">
      <c r="BL35268" s="69"/>
    </row>
    <row r="35269" spans="64:64">
      <c r="BL35269" s="69"/>
    </row>
    <row r="35270" spans="64:64">
      <c r="BL35270" s="69"/>
    </row>
    <row r="35271" spans="64:64">
      <c r="BL35271" s="69"/>
    </row>
    <row r="35272" spans="64:64">
      <c r="BL35272" s="69"/>
    </row>
    <row r="35273" spans="64:64">
      <c r="BL35273" s="69"/>
    </row>
    <row r="35274" spans="64:64">
      <c r="BL35274" s="69"/>
    </row>
    <row r="35275" spans="64:64">
      <c r="BL35275" s="69"/>
    </row>
    <row r="35276" spans="64:64">
      <c r="BL35276" s="69"/>
    </row>
    <row r="35277" spans="64:64">
      <c r="BL35277" s="69"/>
    </row>
    <row r="35278" spans="64:64">
      <c r="BL35278" s="69"/>
    </row>
    <row r="35279" spans="64:64">
      <c r="BL35279" s="69"/>
    </row>
    <row r="35280" spans="64:64">
      <c r="BL35280" s="69"/>
    </row>
    <row r="35281" spans="64:64">
      <c r="BL35281" s="69"/>
    </row>
    <row r="35282" spans="64:64">
      <c r="BL35282" s="69"/>
    </row>
    <row r="35283" spans="64:64">
      <c r="BL35283" s="69"/>
    </row>
    <row r="35284" spans="64:64">
      <c r="BL35284" s="69"/>
    </row>
    <row r="35285" spans="64:64">
      <c r="BL35285" s="69"/>
    </row>
    <row r="35286" spans="64:64">
      <c r="BL35286" s="69"/>
    </row>
    <row r="35287" spans="64:64">
      <c r="BL35287" s="69"/>
    </row>
    <row r="35288" spans="64:64">
      <c r="BL35288" s="69"/>
    </row>
    <row r="35289" spans="64:64">
      <c r="BL35289" s="69"/>
    </row>
    <row r="35290" spans="64:64">
      <c r="BL35290" s="69"/>
    </row>
    <row r="35291" spans="64:64">
      <c r="BL35291" s="69"/>
    </row>
    <row r="35292" spans="64:64">
      <c r="BL35292" s="69"/>
    </row>
    <row r="35293" spans="64:64">
      <c r="BL35293" s="69"/>
    </row>
    <row r="35294" spans="64:64">
      <c r="BL35294" s="69"/>
    </row>
    <row r="35295" spans="64:64">
      <c r="BL35295" s="69"/>
    </row>
    <row r="35296" spans="64:64">
      <c r="BL35296" s="69"/>
    </row>
    <row r="35297" spans="64:64">
      <c r="BL35297" s="69"/>
    </row>
    <row r="35298" spans="64:64">
      <c r="BL35298" s="69"/>
    </row>
    <row r="35299" spans="64:64">
      <c r="BL35299" s="69"/>
    </row>
    <row r="35300" spans="64:64">
      <c r="BL35300" s="69"/>
    </row>
    <row r="35301" spans="64:64">
      <c r="BL35301" s="69"/>
    </row>
    <row r="35302" spans="64:64">
      <c r="BL35302" s="69"/>
    </row>
    <row r="35303" spans="64:64">
      <c r="BL35303" s="69"/>
    </row>
    <row r="35304" spans="64:64">
      <c r="BL35304" s="69"/>
    </row>
    <row r="35305" spans="64:64">
      <c r="BL35305" s="69"/>
    </row>
    <row r="35306" spans="64:64">
      <c r="BL35306" s="69"/>
    </row>
    <row r="35307" spans="64:64">
      <c r="BL35307" s="69"/>
    </row>
    <row r="35308" spans="64:64">
      <c r="BL35308" s="69"/>
    </row>
    <row r="35309" spans="64:64">
      <c r="BL35309" s="69"/>
    </row>
    <row r="35310" spans="64:64">
      <c r="BL35310" s="69"/>
    </row>
    <row r="35311" spans="64:64">
      <c r="BL35311" s="69"/>
    </row>
    <row r="35312" spans="64:64">
      <c r="BL35312" s="69"/>
    </row>
    <row r="35313" spans="64:64">
      <c r="BL35313" s="69"/>
    </row>
    <row r="35314" spans="64:64">
      <c r="BL35314" s="69"/>
    </row>
    <row r="35315" spans="64:64">
      <c r="BL35315" s="69"/>
    </row>
    <row r="35316" spans="64:64">
      <c r="BL35316" s="69"/>
    </row>
    <row r="35317" spans="64:64">
      <c r="BL35317" s="69"/>
    </row>
    <row r="35318" spans="64:64">
      <c r="BL35318" s="69"/>
    </row>
    <row r="35319" spans="64:64">
      <c r="BL35319" s="69"/>
    </row>
    <row r="35320" spans="64:64">
      <c r="BL35320" s="69"/>
    </row>
    <row r="35321" spans="64:64">
      <c r="BL35321" s="69"/>
    </row>
    <row r="35322" spans="64:64">
      <c r="BL35322" s="69"/>
    </row>
    <row r="35323" spans="64:64">
      <c r="BL35323" s="69"/>
    </row>
    <row r="35324" spans="64:64">
      <c r="BL35324" s="69"/>
    </row>
    <row r="35325" spans="64:64">
      <c r="BL35325" s="69"/>
    </row>
    <row r="35326" spans="64:64">
      <c r="BL35326" s="69"/>
    </row>
    <row r="35327" spans="64:64">
      <c r="BL35327" s="69"/>
    </row>
    <row r="35328" spans="64:64">
      <c r="BL35328" s="69"/>
    </row>
    <row r="35329" spans="64:64">
      <c r="BL35329" s="69"/>
    </row>
    <row r="35330" spans="64:64">
      <c r="BL35330" s="69"/>
    </row>
    <row r="35331" spans="64:64">
      <c r="BL35331" s="69"/>
    </row>
    <row r="35332" spans="64:64">
      <c r="BL35332" s="69"/>
    </row>
    <row r="35333" spans="64:64">
      <c r="BL35333" s="69"/>
    </row>
    <row r="35334" spans="64:64">
      <c r="BL35334" s="69"/>
    </row>
    <row r="35335" spans="64:64">
      <c r="BL35335" s="69"/>
    </row>
    <row r="35336" spans="64:64">
      <c r="BL35336" s="69"/>
    </row>
    <row r="35337" spans="64:64">
      <c r="BL35337" s="69"/>
    </row>
    <row r="35338" spans="64:64">
      <c r="BL35338" s="69"/>
    </row>
    <row r="35339" spans="64:64">
      <c r="BL35339" s="69"/>
    </row>
    <row r="35340" spans="64:64">
      <c r="BL35340" s="69"/>
    </row>
    <row r="35341" spans="64:64">
      <c r="BL35341" s="69"/>
    </row>
    <row r="35342" spans="64:64">
      <c r="BL35342" s="69"/>
    </row>
    <row r="35343" spans="64:64">
      <c r="BL35343" s="69"/>
    </row>
    <row r="35344" spans="64:64">
      <c r="BL35344" s="69"/>
    </row>
    <row r="35345" spans="64:64">
      <c r="BL35345" s="69"/>
    </row>
    <row r="35346" spans="64:64">
      <c r="BL35346" s="69"/>
    </row>
    <row r="35347" spans="64:64">
      <c r="BL35347" s="69"/>
    </row>
    <row r="35348" spans="64:64">
      <c r="BL35348" s="69"/>
    </row>
    <row r="35349" spans="64:64">
      <c r="BL35349" s="69"/>
    </row>
    <row r="35350" spans="64:64">
      <c r="BL35350" s="69"/>
    </row>
    <row r="35351" spans="64:64">
      <c r="BL35351" s="69"/>
    </row>
    <row r="35352" spans="64:64">
      <c r="BL35352" s="69"/>
    </row>
    <row r="35353" spans="64:64">
      <c r="BL35353" s="69"/>
    </row>
    <row r="35354" spans="64:64">
      <c r="BL35354" s="69"/>
    </row>
    <row r="35355" spans="64:64">
      <c r="BL35355" s="69"/>
    </row>
    <row r="35356" spans="64:64">
      <c r="BL35356" s="69"/>
    </row>
    <row r="35357" spans="64:64">
      <c r="BL35357" s="69"/>
    </row>
    <row r="35358" spans="64:64">
      <c r="BL35358" s="69"/>
    </row>
    <row r="35359" spans="64:64">
      <c r="BL35359" s="69"/>
    </row>
    <row r="35360" spans="64:64">
      <c r="BL35360" s="69"/>
    </row>
    <row r="35361" spans="64:64">
      <c r="BL35361" s="69"/>
    </row>
    <row r="35362" spans="64:64">
      <c r="BL35362" s="69"/>
    </row>
    <row r="35363" spans="64:64">
      <c r="BL35363" s="69"/>
    </row>
    <row r="35364" spans="64:64">
      <c r="BL35364" s="69"/>
    </row>
    <row r="35365" spans="64:64">
      <c r="BL35365" s="69"/>
    </row>
    <row r="35366" spans="64:64">
      <c r="BL35366" s="69"/>
    </row>
    <row r="35367" spans="64:64">
      <c r="BL35367" s="69"/>
    </row>
    <row r="35368" spans="64:64">
      <c r="BL35368" s="69"/>
    </row>
    <row r="35369" spans="64:64">
      <c r="BL35369" s="69"/>
    </row>
    <row r="35370" spans="64:64">
      <c r="BL35370" s="69"/>
    </row>
    <row r="35371" spans="64:64">
      <c r="BL35371" s="69"/>
    </row>
    <row r="35372" spans="64:64">
      <c r="BL35372" s="69"/>
    </row>
    <row r="35373" spans="64:64">
      <c r="BL35373" s="69"/>
    </row>
    <row r="35374" spans="64:64">
      <c r="BL35374" s="69"/>
    </row>
    <row r="35375" spans="64:64">
      <c r="BL35375" s="69"/>
    </row>
    <row r="35376" spans="64:64">
      <c r="BL35376" s="69"/>
    </row>
    <row r="35377" spans="64:64">
      <c r="BL35377" s="69"/>
    </row>
    <row r="35378" spans="64:64">
      <c r="BL35378" s="69"/>
    </row>
    <row r="35379" spans="64:64">
      <c r="BL35379" s="69"/>
    </row>
    <row r="35380" spans="64:64">
      <c r="BL35380" s="69"/>
    </row>
    <row r="35381" spans="64:64">
      <c r="BL35381" s="69"/>
    </row>
    <row r="35382" spans="64:64">
      <c r="BL35382" s="69"/>
    </row>
    <row r="35383" spans="64:64">
      <c r="BL35383" s="69"/>
    </row>
    <row r="35384" spans="64:64">
      <c r="BL35384" s="69"/>
    </row>
    <row r="35385" spans="64:64">
      <c r="BL35385" s="69"/>
    </row>
    <row r="35386" spans="64:64">
      <c r="BL35386" s="69"/>
    </row>
    <row r="35387" spans="64:64">
      <c r="BL35387" s="69"/>
    </row>
    <row r="35388" spans="64:64">
      <c r="BL35388" s="69"/>
    </row>
    <row r="35389" spans="64:64">
      <c r="BL35389" s="69"/>
    </row>
    <row r="35390" spans="64:64">
      <c r="BL35390" s="69"/>
    </row>
    <row r="35391" spans="64:64">
      <c r="BL35391" s="69"/>
    </row>
    <row r="35392" spans="64:64">
      <c r="BL35392" s="69"/>
    </row>
    <row r="35393" spans="64:64">
      <c r="BL35393" s="69"/>
    </row>
    <row r="35394" spans="64:64">
      <c r="BL35394" s="69"/>
    </row>
    <row r="35395" spans="64:64">
      <c r="BL35395" s="69"/>
    </row>
    <row r="35396" spans="64:64">
      <c r="BL35396" s="69"/>
    </row>
    <row r="35397" spans="64:64">
      <c r="BL35397" s="69"/>
    </row>
    <row r="35398" spans="64:64">
      <c r="BL35398" s="69"/>
    </row>
    <row r="35399" spans="64:64">
      <c r="BL35399" s="69"/>
    </row>
    <row r="35400" spans="64:64">
      <c r="BL35400" s="69"/>
    </row>
    <row r="35401" spans="64:64">
      <c r="BL35401" s="69"/>
    </row>
    <row r="35402" spans="64:64">
      <c r="BL35402" s="69"/>
    </row>
    <row r="35403" spans="64:64">
      <c r="BL35403" s="69"/>
    </row>
    <row r="35404" spans="64:64">
      <c r="BL35404" s="69"/>
    </row>
    <row r="35405" spans="64:64">
      <c r="BL35405" s="69"/>
    </row>
    <row r="35406" spans="64:64">
      <c r="BL35406" s="69"/>
    </row>
    <row r="35407" spans="64:64">
      <c r="BL35407" s="69"/>
    </row>
    <row r="35408" spans="64:64">
      <c r="BL35408" s="69"/>
    </row>
    <row r="35409" spans="64:64">
      <c r="BL35409" s="69"/>
    </row>
    <row r="35410" spans="64:64">
      <c r="BL35410" s="69"/>
    </row>
    <row r="35411" spans="64:64">
      <c r="BL35411" s="69"/>
    </row>
    <row r="35412" spans="64:64">
      <c r="BL35412" s="69"/>
    </row>
    <row r="35413" spans="64:64">
      <c r="BL35413" s="69"/>
    </row>
    <row r="35414" spans="64:64">
      <c r="BL35414" s="69"/>
    </row>
    <row r="35415" spans="64:64">
      <c r="BL35415" s="69"/>
    </row>
    <row r="35416" spans="64:64">
      <c r="BL35416" s="69"/>
    </row>
    <row r="35417" spans="64:64">
      <c r="BL35417" s="69"/>
    </row>
    <row r="35418" spans="64:64">
      <c r="BL35418" s="69"/>
    </row>
    <row r="35419" spans="64:64">
      <c r="BL35419" s="69"/>
    </row>
    <row r="35420" spans="64:64">
      <c r="BL35420" s="69"/>
    </row>
    <row r="35421" spans="64:64">
      <c r="BL35421" s="69"/>
    </row>
    <row r="35422" spans="64:64">
      <c r="BL35422" s="69"/>
    </row>
    <row r="35423" spans="64:64">
      <c r="BL35423" s="69"/>
    </row>
    <row r="35424" spans="64:64">
      <c r="BL35424" s="69"/>
    </row>
    <row r="35425" spans="64:64">
      <c r="BL35425" s="69"/>
    </row>
    <row r="35426" spans="64:64">
      <c r="BL35426" s="69"/>
    </row>
    <row r="35427" spans="64:64">
      <c r="BL35427" s="69"/>
    </row>
    <row r="35428" spans="64:64">
      <c r="BL35428" s="69"/>
    </row>
    <row r="35429" spans="64:64">
      <c r="BL35429" s="69"/>
    </row>
    <row r="35430" spans="64:64">
      <c r="BL35430" s="69"/>
    </row>
    <row r="35431" spans="64:64">
      <c r="BL35431" s="69"/>
    </row>
    <row r="35432" spans="64:64">
      <c r="BL35432" s="69"/>
    </row>
    <row r="35433" spans="64:64">
      <c r="BL35433" s="69"/>
    </row>
    <row r="35434" spans="64:64">
      <c r="BL35434" s="69"/>
    </row>
    <row r="35435" spans="64:64">
      <c r="BL35435" s="69"/>
    </row>
    <row r="35436" spans="64:64">
      <c r="BL35436" s="69"/>
    </row>
    <row r="35437" spans="64:64">
      <c r="BL35437" s="69"/>
    </row>
    <row r="35438" spans="64:64">
      <c r="BL35438" s="69"/>
    </row>
    <row r="35439" spans="64:64">
      <c r="BL35439" s="69"/>
    </row>
    <row r="35440" spans="64:64">
      <c r="BL35440" s="69"/>
    </row>
    <row r="35441" spans="64:64">
      <c r="BL35441" s="69"/>
    </row>
    <row r="35442" spans="64:64">
      <c r="BL35442" s="69"/>
    </row>
    <row r="35443" spans="64:64">
      <c r="BL35443" s="69"/>
    </row>
    <row r="35444" spans="64:64">
      <c r="BL35444" s="69"/>
    </row>
    <row r="35445" spans="64:64">
      <c r="BL35445" s="69"/>
    </row>
    <row r="35446" spans="64:64">
      <c r="BL35446" s="69"/>
    </row>
    <row r="35447" spans="64:64">
      <c r="BL35447" s="69"/>
    </row>
    <row r="35448" spans="64:64">
      <c r="BL35448" s="69"/>
    </row>
    <row r="35449" spans="64:64">
      <c r="BL35449" s="69"/>
    </row>
    <row r="35450" spans="64:64">
      <c r="BL35450" s="69"/>
    </row>
    <row r="35451" spans="64:64">
      <c r="BL35451" s="69"/>
    </row>
    <row r="35452" spans="64:64">
      <c r="BL35452" s="69"/>
    </row>
    <row r="35453" spans="64:64">
      <c r="BL35453" s="69"/>
    </row>
    <row r="35454" spans="64:64">
      <c r="BL35454" s="69"/>
    </row>
    <row r="35455" spans="64:64">
      <c r="BL35455" s="69"/>
    </row>
    <row r="35456" spans="64:64">
      <c r="BL35456" s="69"/>
    </row>
    <row r="35457" spans="64:64">
      <c r="BL35457" s="69"/>
    </row>
    <row r="35458" spans="64:64">
      <c r="BL35458" s="69"/>
    </row>
    <row r="35459" spans="64:64">
      <c r="BL35459" s="69"/>
    </row>
    <row r="35460" spans="64:64">
      <c r="BL35460" s="69"/>
    </row>
    <row r="35461" spans="64:64">
      <c r="BL35461" s="69"/>
    </row>
    <row r="35462" spans="64:64">
      <c r="BL35462" s="69"/>
    </row>
    <row r="35463" spans="64:64">
      <c r="BL35463" s="69"/>
    </row>
    <row r="35464" spans="64:64">
      <c r="BL35464" s="69"/>
    </row>
    <row r="35465" spans="64:64">
      <c r="BL35465" s="69"/>
    </row>
    <row r="35466" spans="64:64">
      <c r="BL35466" s="69"/>
    </row>
    <row r="35467" spans="64:64">
      <c r="BL35467" s="69"/>
    </row>
    <row r="35468" spans="64:64">
      <c r="BL35468" s="69"/>
    </row>
    <row r="35469" spans="64:64">
      <c r="BL35469" s="69"/>
    </row>
    <row r="35470" spans="64:64">
      <c r="BL35470" s="69"/>
    </row>
    <row r="35471" spans="64:64">
      <c r="BL35471" s="69"/>
    </row>
    <row r="35472" spans="64:64">
      <c r="BL35472" s="69"/>
    </row>
    <row r="35473" spans="64:64">
      <c r="BL35473" s="69"/>
    </row>
    <row r="35474" spans="64:64">
      <c r="BL35474" s="69"/>
    </row>
    <row r="35475" spans="64:64">
      <c r="BL35475" s="69"/>
    </row>
    <row r="35476" spans="64:64">
      <c r="BL35476" s="69"/>
    </row>
    <row r="35477" spans="64:64">
      <c r="BL35477" s="69"/>
    </row>
    <row r="35478" spans="64:64">
      <c r="BL35478" s="69"/>
    </row>
    <row r="35479" spans="64:64">
      <c r="BL35479" s="69"/>
    </row>
    <row r="35480" spans="64:64">
      <c r="BL35480" s="69"/>
    </row>
    <row r="35481" spans="64:64">
      <c r="BL35481" s="69"/>
    </row>
    <row r="35482" spans="64:64">
      <c r="BL35482" s="69"/>
    </row>
    <row r="35483" spans="64:64">
      <c r="BL35483" s="69"/>
    </row>
    <row r="35484" spans="64:64">
      <c r="BL35484" s="69"/>
    </row>
    <row r="35485" spans="64:64">
      <c r="BL35485" s="69"/>
    </row>
    <row r="35486" spans="64:64">
      <c r="BL35486" s="69"/>
    </row>
    <row r="35487" spans="64:64">
      <c r="BL35487" s="69"/>
    </row>
    <row r="35488" spans="64:64">
      <c r="BL35488" s="69"/>
    </row>
    <row r="35489" spans="64:64">
      <c r="BL35489" s="69"/>
    </row>
    <row r="35490" spans="64:64">
      <c r="BL35490" s="69"/>
    </row>
    <row r="35491" spans="64:64">
      <c r="BL35491" s="69"/>
    </row>
    <row r="35492" spans="64:64">
      <c r="BL35492" s="69"/>
    </row>
    <row r="35493" spans="64:64">
      <c r="BL35493" s="69"/>
    </row>
    <row r="35494" spans="64:64">
      <c r="BL35494" s="69"/>
    </row>
    <row r="35495" spans="64:64">
      <c r="BL35495" s="69"/>
    </row>
    <row r="35496" spans="64:64">
      <c r="BL35496" s="69"/>
    </row>
    <row r="35497" spans="64:64">
      <c r="BL35497" s="69"/>
    </row>
    <row r="35498" spans="64:64">
      <c r="BL35498" s="69"/>
    </row>
    <row r="35499" spans="64:64">
      <c r="BL35499" s="69"/>
    </row>
    <row r="35500" spans="64:64">
      <c r="BL35500" s="69"/>
    </row>
    <row r="35501" spans="64:64">
      <c r="BL35501" s="69"/>
    </row>
    <row r="35502" spans="64:64">
      <c r="BL35502" s="69"/>
    </row>
    <row r="35503" spans="64:64">
      <c r="BL35503" s="69"/>
    </row>
    <row r="35504" spans="64:64">
      <c r="BL35504" s="69"/>
    </row>
    <row r="35505" spans="64:64">
      <c r="BL35505" s="69"/>
    </row>
    <row r="35506" spans="64:64">
      <c r="BL35506" s="69"/>
    </row>
    <row r="35507" spans="64:64">
      <c r="BL35507" s="69"/>
    </row>
    <row r="35508" spans="64:64">
      <c r="BL35508" s="69"/>
    </row>
    <row r="35509" spans="64:64">
      <c r="BL35509" s="69"/>
    </row>
    <row r="35510" spans="64:64">
      <c r="BL35510" s="69"/>
    </row>
    <row r="35511" spans="64:64">
      <c r="BL35511" s="69"/>
    </row>
    <row r="35512" spans="64:64">
      <c r="BL35512" s="69"/>
    </row>
    <row r="35513" spans="64:64">
      <c r="BL35513" s="69"/>
    </row>
    <row r="35514" spans="64:64">
      <c r="BL35514" s="69"/>
    </row>
    <row r="35515" spans="64:64">
      <c r="BL35515" s="69"/>
    </row>
    <row r="35516" spans="64:64">
      <c r="BL35516" s="69"/>
    </row>
    <row r="35517" spans="64:64">
      <c r="BL35517" s="69"/>
    </row>
    <row r="35518" spans="64:64">
      <c r="BL35518" s="69"/>
    </row>
    <row r="35519" spans="64:64">
      <c r="BL35519" s="69"/>
    </row>
    <row r="35520" spans="64:64">
      <c r="BL35520" s="69"/>
    </row>
    <row r="35521" spans="64:64">
      <c r="BL35521" s="69"/>
    </row>
    <row r="35522" spans="64:64">
      <c r="BL35522" s="69"/>
    </row>
    <row r="35523" spans="64:64">
      <c r="BL35523" s="69"/>
    </row>
    <row r="35524" spans="64:64">
      <c r="BL35524" s="69"/>
    </row>
    <row r="35525" spans="64:64">
      <c r="BL35525" s="69"/>
    </row>
    <row r="35526" spans="64:64">
      <c r="BL35526" s="69"/>
    </row>
    <row r="35527" spans="64:64">
      <c r="BL35527" s="69"/>
    </row>
    <row r="35528" spans="64:64">
      <c r="BL35528" s="69"/>
    </row>
    <row r="35529" spans="64:64">
      <c r="BL35529" s="69"/>
    </row>
    <row r="35530" spans="64:64">
      <c r="BL35530" s="69"/>
    </row>
    <row r="35531" spans="64:64">
      <c r="BL35531" s="69"/>
    </row>
    <row r="35532" spans="64:64">
      <c r="BL35532" s="69"/>
    </row>
    <row r="35533" spans="64:64">
      <c r="BL35533" s="69"/>
    </row>
    <row r="35534" spans="64:64">
      <c r="BL35534" s="69"/>
    </row>
    <row r="35535" spans="64:64">
      <c r="BL35535" s="69"/>
    </row>
    <row r="35536" spans="64:64">
      <c r="BL35536" s="69"/>
    </row>
    <row r="35537" spans="64:64">
      <c r="BL35537" s="69"/>
    </row>
    <row r="35538" spans="64:64">
      <c r="BL35538" s="69"/>
    </row>
    <row r="35539" spans="64:64">
      <c r="BL35539" s="69"/>
    </row>
    <row r="35540" spans="64:64">
      <c r="BL35540" s="69"/>
    </row>
    <row r="35541" spans="64:64">
      <c r="BL35541" s="69"/>
    </row>
    <row r="35542" spans="64:64">
      <c r="BL35542" s="69"/>
    </row>
    <row r="35543" spans="64:64">
      <c r="BL35543" s="69"/>
    </row>
    <row r="35544" spans="64:64">
      <c r="BL35544" s="69"/>
    </row>
    <row r="35545" spans="64:64">
      <c r="BL35545" s="69"/>
    </row>
    <row r="35546" spans="64:64">
      <c r="BL35546" s="69"/>
    </row>
    <row r="35547" spans="64:64">
      <c r="BL35547" s="69"/>
    </row>
    <row r="35548" spans="64:64">
      <c r="BL35548" s="69"/>
    </row>
    <row r="35549" spans="64:64">
      <c r="BL35549" s="69"/>
    </row>
    <row r="35550" spans="64:64">
      <c r="BL35550" s="69"/>
    </row>
    <row r="35551" spans="64:64">
      <c r="BL35551" s="69"/>
    </row>
    <row r="35552" spans="64:64">
      <c r="BL35552" s="69"/>
    </row>
    <row r="35553" spans="64:64">
      <c r="BL35553" s="69"/>
    </row>
    <row r="35554" spans="64:64">
      <c r="BL35554" s="69"/>
    </row>
    <row r="35555" spans="64:64">
      <c r="BL35555" s="69"/>
    </row>
    <row r="35556" spans="64:64">
      <c r="BL35556" s="69"/>
    </row>
    <row r="35557" spans="64:64">
      <c r="BL35557" s="69"/>
    </row>
    <row r="35558" spans="64:64">
      <c r="BL35558" s="69"/>
    </row>
    <row r="35559" spans="64:64">
      <c r="BL35559" s="69"/>
    </row>
    <row r="35560" spans="64:64">
      <c r="BL35560" s="69"/>
    </row>
    <row r="35561" spans="64:64">
      <c r="BL35561" s="69"/>
    </row>
    <row r="35562" spans="64:64">
      <c r="BL35562" s="69"/>
    </row>
    <row r="35563" spans="64:64">
      <c r="BL35563" s="69"/>
    </row>
    <row r="35564" spans="64:64">
      <c r="BL35564" s="69"/>
    </row>
    <row r="35565" spans="64:64">
      <c r="BL35565" s="69"/>
    </row>
    <row r="35566" spans="64:64">
      <c r="BL35566" s="69"/>
    </row>
    <row r="35567" spans="64:64">
      <c r="BL35567" s="69"/>
    </row>
    <row r="35568" spans="64:64">
      <c r="BL35568" s="69"/>
    </row>
    <row r="35569" spans="64:64">
      <c r="BL35569" s="69"/>
    </row>
    <row r="35570" spans="64:64">
      <c r="BL35570" s="69"/>
    </row>
    <row r="35571" spans="64:64">
      <c r="BL35571" s="69"/>
    </row>
    <row r="35572" spans="64:64">
      <c r="BL35572" s="69"/>
    </row>
    <row r="35573" spans="64:64">
      <c r="BL35573" s="69"/>
    </row>
    <row r="35574" spans="64:64">
      <c r="BL35574" s="69"/>
    </row>
    <row r="35575" spans="64:64">
      <c r="BL35575" s="69"/>
    </row>
    <row r="35576" spans="64:64">
      <c r="BL35576" s="69"/>
    </row>
    <row r="35577" spans="64:64">
      <c r="BL35577" s="69"/>
    </row>
    <row r="35578" spans="64:64">
      <c r="BL35578" s="69"/>
    </row>
    <row r="35579" spans="64:64">
      <c r="BL35579" s="69"/>
    </row>
    <row r="35580" spans="64:64">
      <c r="BL35580" s="69"/>
    </row>
    <row r="35581" spans="64:64">
      <c r="BL35581" s="69"/>
    </row>
    <row r="35582" spans="64:64">
      <c r="BL35582" s="69"/>
    </row>
    <row r="35583" spans="64:64">
      <c r="BL35583" s="69"/>
    </row>
    <row r="35584" spans="64:64">
      <c r="BL35584" s="69"/>
    </row>
    <row r="35585" spans="64:64">
      <c r="BL35585" s="69"/>
    </row>
    <row r="35586" spans="64:64">
      <c r="BL35586" s="69"/>
    </row>
    <row r="35587" spans="64:64">
      <c r="BL35587" s="69"/>
    </row>
    <row r="35588" spans="64:64">
      <c r="BL35588" s="69"/>
    </row>
    <row r="35589" spans="64:64">
      <c r="BL35589" s="69"/>
    </row>
    <row r="35590" spans="64:64">
      <c r="BL35590" s="69"/>
    </row>
    <row r="35591" spans="64:64">
      <c r="BL35591" s="69"/>
    </row>
    <row r="35592" spans="64:64">
      <c r="BL35592" s="69"/>
    </row>
    <row r="35593" spans="64:64">
      <c r="BL35593" s="69"/>
    </row>
    <row r="35594" spans="64:64">
      <c r="BL35594" s="69"/>
    </row>
    <row r="35595" spans="64:64">
      <c r="BL35595" s="69"/>
    </row>
    <row r="35596" spans="64:64">
      <c r="BL35596" s="69"/>
    </row>
    <row r="35597" spans="64:64">
      <c r="BL35597" s="69"/>
    </row>
    <row r="35598" spans="64:64">
      <c r="BL35598" s="69"/>
    </row>
    <row r="35599" spans="64:64">
      <c r="BL35599" s="69"/>
    </row>
    <row r="35600" spans="64:64">
      <c r="BL35600" s="69"/>
    </row>
    <row r="35601" spans="64:64">
      <c r="BL35601" s="69"/>
    </row>
    <row r="35602" spans="64:64">
      <c r="BL35602" s="69"/>
    </row>
    <row r="35603" spans="64:64">
      <c r="BL35603" s="69"/>
    </row>
    <row r="35604" spans="64:64">
      <c r="BL35604" s="69"/>
    </row>
    <row r="35605" spans="64:64">
      <c r="BL35605" s="69"/>
    </row>
    <row r="35606" spans="64:64">
      <c r="BL35606" s="69"/>
    </row>
    <row r="35607" spans="64:64">
      <c r="BL35607" s="69"/>
    </row>
    <row r="35608" spans="64:64">
      <c r="BL35608" s="69"/>
    </row>
    <row r="35609" spans="64:64">
      <c r="BL35609" s="69"/>
    </row>
    <row r="35610" spans="64:64">
      <c r="BL35610" s="69"/>
    </row>
    <row r="35611" spans="64:64">
      <c r="BL35611" s="69"/>
    </row>
    <row r="35612" spans="64:64">
      <c r="BL35612" s="69"/>
    </row>
    <row r="35613" spans="64:64">
      <c r="BL35613" s="69"/>
    </row>
    <row r="35614" spans="64:64">
      <c r="BL35614" s="69"/>
    </row>
    <row r="35615" spans="64:64">
      <c r="BL35615" s="69"/>
    </row>
    <row r="35616" spans="64:64">
      <c r="BL35616" s="69"/>
    </row>
    <row r="35617" spans="64:64">
      <c r="BL35617" s="69"/>
    </row>
    <row r="35618" spans="64:64">
      <c r="BL35618" s="69"/>
    </row>
    <row r="35619" spans="64:64">
      <c r="BL35619" s="69"/>
    </row>
    <row r="35620" spans="64:64">
      <c r="BL35620" s="69"/>
    </row>
    <row r="35621" spans="64:64">
      <c r="BL35621" s="69"/>
    </row>
    <row r="35622" spans="64:64">
      <c r="BL35622" s="69"/>
    </row>
    <row r="35623" spans="64:64">
      <c r="BL35623" s="69"/>
    </row>
    <row r="35624" spans="64:64">
      <c r="BL35624" s="69"/>
    </row>
    <row r="35625" spans="64:64">
      <c r="BL35625" s="69"/>
    </row>
    <row r="35626" spans="64:64">
      <c r="BL35626" s="69"/>
    </row>
    <row r="35627" spans="64:64">
      <c r="BL35627" s="69"/>
    </row>
    <row r="35628" spans="64:64">
      <c r="BL35628" s="69"/>
    </row>
    <row r="35629" spans="64:64">
      <c r="BL35629" s="69"/>
    </row>
    <row r="35630" spans="64:64">
      <c r="BL35630" s="69"/>
    </row>
    <row r="35631" spans="64:64">
      <c r="BL35631" s="69"/>
    </row>
    <row r="35632" spans="64:64">
      <c r="BL35632" s="69"/>
    </row>
    <row r="35633" spans="64:64">
      <c r="BL35633" s="69"/>
    </row>
    <row r="35634" spans="64:64">
      <c r="BL35634" s="69"/>
    </row>
    <row r="35635" spans="64:64">
      <c r="BL35635" s="69"/>
    </row>
    <row r="35636" spans="64:64">
      <c r="BL35636" s="69"/>
    </row>
    <row r="35637" spans="64:64">
      <c r="BL35637" s="69"/>
    </row>
    <row r="35638" spans="64:64">
      <c r="BL35638" s="69"/>
    </row>
    <row r="35639" spans="64:64">
      <c r="BL35639" s="69"/>
    </row>
    <row r="35640" spans="64:64">
      <c r="BL35640" s="69"/>
    </row>
    <row r="35641" spans="64:64">
      <c r="BL35641" s="69"/>
    </row>
    <row r="35642" spans="64:64">
      <c r="BL35642" s="69"/>
    </row>
    <row r="35643" spans="64:64">
      <c r="BL35643" s="69"/>
    </row>
    <row r="35644" spans="64:64">
      <c r="BL35644" s="69"/>
    </row>
    <row r="35645" spans="64:64">
      <c r="BL35645" s="69"/>
    </row>
    <row r="35646" spans="64:64">
      <c r="BL35646" s="69"/>
    </row>
    <row r="35647" spans="64:64">
      <c r="BL35647" s="69"/>
    </row>
    <row r="35648" spans="64:64">
      <c r="BL35648" s="69"/>
    </row>
    <row r="35649" spans="64:64">
      <c r="BL35649" s="69"/>
    </row>
    <row r="35650" spans="64:64">
      <c r="BL35650" s="69"/>
    </row>
    <row r="35651" spans="64:64">
      <c r="BL35651" s="69"/>
    </row>
    <row r="35652" spans="64:64">
      <c r="BL35652" s="69"/>
    </row>
    <row r="35653" spans="64:64">
      <c r="BL35653" s="69"/>
    </row>
    <row r="35654" spans="64:64">
      <c r="BL35654" s="69"/>
    </row>
    <row r="35655" spans="64:64">
      <c r="BL35655" s="69"/>
    </row>
    <row r="35656" spans="64:64">
      <c r="BL35656" s="69"/>
    </row>
    <row r="35657" spans="64:64">
      <c r="BL35657" s="69"/>
    </row>
    <row r="35658" spans="64:64">
      <c r="BL35658" s="69"/>
    </row>
    <row r="35659" spans="64:64">
      <c r="BL35659" s="69"/>
    </row>
    <row r="35660" spans="64:64">
      <c r="BL35660" s="69"/>
    </row>
    <row r="35661" spans="64:64">
      <c r="BL35661" s="69"/>
    </row>
    <row r="35662" spans="64:64">
      <c r="BL35662" s="69"/>
    </row>
    <row r="35663" spans="64:64">
      <c r="BL35663" s="69"/>
    </row>
    <row r="35664" spans="64:64">
      <c r="BL35664" s="69"/>
    </row>
    <row r="35665" spans="64:64">
      <c r="BL35665" s="69"/>
    </row>
    <row r="35666" spans="64:64">
      <c r="BL35666" s="69"/>
    </row>
    <row r="35667" spans="64:64">
      <c r="BL35667" s="69"/>
    </row>
    <row r="35668" spans="64:64">
      <c r="BL35668" s="69"/>
    </row>
    <row r="35669" spans="64:64">
      <c r="BL35669" s="69"/>
    </row>
    <row r="35670" spans="64:64">
      <c r="BL35670" s="69"/>
    </row>
    <row r="35671" spans="64:64">
      <c r="BL35671" s="69"/>
    </row>
    <row r="35672" spans="64:64">
      <c r="BL35672" s="69"/>
    </row>
    <row r="35673" spans="64:64">
      <c r="BL35673" s="69"/>
    </row>
    <row r="35674" spans="64:64">
      <c r="BL35674" s="69"/>
    </row>
    <row r="35675" spans="64:64">
      <c r="BL35675" s="69"/>
    </row>
    <row r="35676" spans="64:64">
      <c r="BL35676" s="69"/>
    </row>
    <row r="35677" spans="64:64">
      <c r="BL35677" s="69"/>
    </row>
    <row r="35678" spans="64:64">
      <c r="BL35678" s="69"/>
    </row>
    <row r="35679" spans="64:64">
      <c r="BL35679" s="69"/>
    </row>
    <row r="35680" spans="64:64">
      <c r="BL35680" s="69"/>
    </row>
    <row r="35681" spans="64:64">
      <c r="BL35681" s="69"/>
    </row>
    <row r="35682" spans="64:64">
      <c r="BL35682" s="69"/>
    </row>
    <row r="35683" spans="64:64">
      <c r="BL35683" s="69"/>
    </row>
    <row r="35684" spans="64:64">
      <c r="BL35684" s="69"/>
    </row>
    <row r="35685" spans="64:64">
      <c r="BL35685" s="69"/>
    </row>
    <row r="35686" spans="64:64">
      <c r="BL35686" s="69"/>
    </row>
    <row r="35687" spans="64:64">
      <c r="BL35687" s="69"/>
    </row>
    <row r="35688" spans="64:64">
      <c r="BL35688" s="69"/>
    </row>
    <row r="35689" spans="64:64">
      <c r="BL35689" s="69"/>
    </row>
    <row r="35690" spans="64:64">
      <c r="BL35690" s="69"/>
    </row>
    <row r="35691" spans="64:64">
      <c r="BL35691" s="69"/>
    </row>
    <row r="35692" spans="64:64">
      <c r="BL35692" s="69"/>
    </row>
    <row r="35693" spans="64:64">
      <c r="BL35693" s="69"/>
    </row>
    <row r="35694" spans="64:64">
      <c r="BL35694" s="69"/>
    </row>
    <row r="35695" spans="64:64">
      <c r="BL35695" s="69"/>
    </row>
    <row r="35696" spans="64:64">
      <c r="BL35696" s="69"/>
    </row>
    <row r="35697" spans="64:64">
      <c r="BL35697" s="69"/>
    </row>
    <row r="35698" spans="64:64">
      <c r="BL35698" s="69"/>
    </row>
    <row r="35699" spans="64:64">
      <c r="BL35699" s="69"/>
    </row>
    <row r="35700" spans="64:64">
      <c r="BL35700" s="69"/>
    </row>
    <row r="35701" spans="64:64">
      <c r="BL35701" s="69"/>
    </row>
    <row r="35702" spans="64:64">
      <c r="BL35702" s="69"/>
    </row>
    <row r="35703" spans="64:64">
      <c r="BL35703" s="69"/>
    </row>
    <row r="35704" spans="64:64">
      <c r="BL35704" s="69"/>
    </row>
    <row r="35705" spans="64:64">
      <c r="BL35705" s="69"/>
    </row>
    <row r="35706" spans="64:64">
      <c r="BL35706" s="69"/>
    </row>
    <row r="35707" spans="64:64">
      <c r="BL35707" s="69"/>
    </row>
    <row r="35708" spans="64:64">
      <c r="BL35708" s="69"/>
    </row>
    <row r="35709" spans="64:64">
      <c r="BL35709" s="69"/>
    </row>
    <row r="35710" spans="64:64">
      <c r="BL35710" s="69"/>
    </row>
    <row r="35711" spans="64:64">
      <c r="BL35711" s="69"/>
    </row>
    <row r="35712" spans="64:64">
      <c r="BL35712" s="69"/>
    </row>
    <row r="35713" spans="64:64">
      <c r="BL35713" s="69"/>
    </row>
    <row r="35714" spans="64:64">
      <c r="BL35714" s="69"/>
    </row>
    <row r="35715" spans="64:64">
      <c r="BL35715" s="69"/>
    </row>
    <row r="35716" spans="64:64">
      <c r="BL35716" s="69"/>
    </row>
    <row r="35717" spans="64:64">
      <c r="BL35717" s="69"/>
    </row>
    <row r="35718" spans="64:64">
      <c r="BL35718" s="69"/>
    </row>
    <row r="35719" spans="64:64">
      <c r="BL35719" s="69"/>
    </row>
    <row r="35720" spans="64:64">
      <c r="BL35720" s="69"/>
    </row>
    <row r="35721" spans="64:64">
      <c r="BL35721" s="69"/>
    </row>
    <row r="35722" spans="64:64">
      <c r="BL35722" s="69"/>
    </row>
    <row r="35723" spans="64:64">
      <c r="BL35723" s="69"/>
    </row>
    <row r="35724" spans="64:64">
      <c r="BL35724" s="69"/>
    </row>
    <row r="35725" spans="64:64">
      <c r="BL35725" s="69"/>
    </row>
    <row r="35726" spans="64:64">
      <c r="BL35726" s="69"/>
    </row>
    <row r="35727" spans="64:64">
      <c r="BL35727" s="69"/>
    </row>
    <row r="35728" spans="64:64">
      <c r="BL35728" s="69"/>
    </row>
    <row r="35729" spans="64:64">
      <c r="BL35729" s="69"/>
    </row>
    <row r="35730" spans="64:64">
      <c r="BL35730" s="69"/>
    </row>
    <row r="35731" spans="64:64">
      <c r="BL35731" s="69"/>
    </row>
    <row r="35732" spans="64:64">
      <c r="BL35732" s="69"/>
    </row>
    <row r="35733" spans="64:64">
      <c r="BL35733" s="69"/>
    </row>
    <row r="35734" spans="64:64">
      <c r="BL35734" s="69"/>
    </row>
    <row r="35735" spans="64:64">
      <c r="BL35735" s="69"/>
    </row>
    <row r="35736" spans="64:64">
      <c r="BL35736" s="69"/>
    </row>
    <row r="35737" spans="64:64">
      <c r="BL35737" s="69"/>
    </row>
    <row r="35738" spans="64:64">
      <c r="BL35738" s="69"/>
    </row>
    <row r="35739" spans="64:64">
      <c r="BL35739" s="69"/>
    </row>
    <row r="35740" spans="64:64">
      <c r="BL35740" s="69"/>
    </row>
    <row r="35741" spans="64:64">
      <c r="BL35741" s="69"/>
    </row>
    <row r="35742" spans="64:64">
      <c r="BL35742" s="69"/>
    </row>
    <row r="35743" spans="64:64">
      <c r="BL35743" s="69"/>
    </row>
    <row r="35744" spans="64:64">
      <c r="BL35744" s="69"/>
    </row>
    <row r="35745" spans="64:64">
      <c r="BL35745" s="69"/>
    </row>
    <row r="35746" spans="64:64">
      <c r="BL35746" s="69"/>
    </row>
    <row r="35747" spans="64:64">
      <c r="BL35747" s="69"/>
    </row>
    <row r="35748" spans="64:64">
      <c r="BL35748" s="69"/>
    </row>
    <row r="35749" spans="64:64">
      <c r="BL35749" s="69"/>
    </row>
    <row r="35750" spans="64:64">
      <c r="BL35750" s="69"/>
    </row>
    <row r="35751" spans="64:64">
      <c r="BL35751" s="69"/>
    </row>
    <row r="35752" spans="64:64">
      <c r="BL35752" s="69"/>
    </row>
    <row r="35753" spans="64:64">
      <c r="BL35753" s="69"/>
    </row>
    <row r="35754" spans="64:64">
      <c r="BL35754" s="69"/>
    </row>
    <row r="35755" spans="64:64">
      <c r="BL35755" s="69"/>
    </row>
    <row r="35756" spans="64:64">
      <c r="BL35756" s="69"/>
    </row>
    <row r="35757" spans="64:64">
      <c r="BL35757" s="69"/>
    </row>
    <row r="35758" spans="64:64">
      <c r="BL35758" s="69"/>
    </row>
    <row r="35759" spans="64:64">
      <c r="BL35759" s="69"/>
    </row>
    <row r="35760" spans="64:64">
      <c r="BL35760" s="69"/>
    </row>
    <row r="35761" spans="64:64">
      <c r="BL35761" s="69"/>
    </row>
    <row r="35762" spans="64:64">
      <c r="BL35762" s="69"/>
    </row>
    <row r="35763" spans="64:64">
      <c r="BL35763" s="69"/>
    </row>
    <row r="35764" spans="64:64">
      <c r="BL35764" s="69"/>
    </row>
    <row r="35765" spans="64:64">
      <c r="BL35765" s="69"/>
    </row>
    <row r="35766" spans="64:64">
      <c r="BL35766" s="69"/>
    </row>
    <row r="35767" spans="64:64">
      <c r="BL35767" s="69"/>
    </row>
    <row r="35768" spans="64:64">
      <c r="BL35768" s="69"/>
    </row>
    <row r="35769" spans="64:64">
      <c r="BL35769" s="69"/>
    </row>
    <row r="35770" spans="64:64">
      <c r="BL35770" s="69"/>
    </row>
    <row r="35771" spans="64:64">
      <c r="BL35771" s="69"/>
    </row>
    <row r="35772" spans="64:64">
      <c r="BL35772" s="69"/>
    </row>
    <row r="35773" spans="64:64">
      <c r="BL35773" s="69"/>
    </row>
    <row r="35774" spans="64:64">
      <c r="BL35774" s="69"/>
    </row>
    <row r="35775" spans="64:64">
      <c r="BL35775" s="69"/>
    </row>
    <row r="35776" spans="64:64">
      <c r="BL35776" s="69"/>
    </row>
    <row r="35777" spans="64:64">
      <c r="BL35777" s="69"/>
    </row>
    <row r="35778" spans="64:64">
      <c r="BL35778" s="69"/>
    </row>
    <row r="35779" spans="64:64">
      <c r="BL35779" s="69"/>
    </row>
    <row r="35780" spans="64:64">
      <c r="BL35780" s="69"/>
    </row>
    <row r="35781" spans="64:64">
      <c r="BL35781" s="69"/>
    </row>
    <row r="35782" spans="64:64">
      <c r="BL35782" s="69"/>
    </row>
    <row r="35783" spans="64:64">
      <c r="BL35783" s="69"/>
    </row>
    <row r="35784" spans="64:64">
      <c r="BL35784" s="69"/>
    </row>
    <row r="35785" spans="64:64">
      <c r="BL35785" s="69"/>
    </row>
    <row r="35786" spans="64:64">
      <c r="BL35786" s="69"/>
    </row>
    <row r="35787" spans="64:64">
      <c r="BL35787" s="69"/>
    </row>
    <row r="35788" spans="64:64">
      <c r="BL35788" s="69"/>
    </row>
    <row r="35789" spans="64:64">
      <c r="BL35789" s="69"/>
    </row>
    <row r="35790" spans="64:64">
      <c r="BL35790" s="69"/>
    </row>
    <row r="35791" spans="64:64">
      <c r="BL35791" s="69"/>
    </row>
    <row r="35792" spans="64:64">
      <c r="BL35792" s="69"/>
    </row>
    <row r="35793" spans="64:64">
      <c r="BL35793" s="69"/>
    </row>
    <row r="35794" spans="64:64">
      <c r="BL35794" s="69"/>
    </row>
    <row r="35795" spans="64:64">
      <c r="BL35795" s="69"/>
    </row>
    <row r="35796" spans="64:64">
      <c r="BL35796" s="69"/>
    </row>
    <row r="35797" spans="64:64">
      <c r="BL35797" s="69"/>
    </row>
    <row r="35798" spans="64:64">
      <c r="BL35798" s="69"/>
    </row>
    <row r="35799" spans="64:64">
      <c r="BL35799" s="69"/>
    </row>
    <row r="35800" spans="64:64">
      <c r="BL35800" s="69"/>
    </row>
    <row r="35801" spans="64:64">
      <c r="BL35801" s="69"/>
    </row>
    <row r="35802" spans="64:64">
      <c r="BL35802" s="69"/>
    </row>
    <row r="35803" spans="64:64">
      <c r="BL35803" s="69"/>
    </row>
    <row r="35804" spans="64:64">
      <c r="BL35804" s="69"/>
    </row>
    <row r="35805" spans="64:64">
      <c r="BL35805" s="69"/>
    </row>
    <row r="35806" spans="64:64">
      <c r="BL35806" s="69"/>
    </row>
    <row r="35807" spans="64:64">
      <c r="BL35807" s="69"/>
    </row>
    <row r="35808" spans="64:64">
      <c r="BL35808" s="69"/>
    </row>
    <row r="35809" spans="64:64">
      <c r="BL35809" s="69"/>
    </row>
    <row r="35810" spans="64:64">
      <c r="BL35810" s="69"/>
    </row>
    <row r="35811" spans="64:64">
      <c r="BL35811" s="69"/>
    </row>
    <row r="35812" spans="64:64">
      <c r="BL35812" s="69"/>
    </row>
    <row r="35813" spans="64:64">
      <c r="BL35813" s="69"/>
    </row>
    <row r="35814" spans="64:64">
      <c r="BL35814" s="69"/>
    </row>
    <row r="35815" spans="64:64">
      <c r="BL35815" s="69"/>
    </row>
    <row r="35816" spans="64:64">
      <c r="BL35816" s="69"/>
    </row>
    <row r="35817" spans="64:64">
      <c r="BL35817" s="69"/>
    </row>
    <row r="35818" spans="64:64">
      <c r="BL35818" s="69"/>
    </row>
    <row r="35819" spans="64:64">
      <c r="BL35819" s="69"/>
    </row>
    <row r="35820" spans="64:64">
      <c r="BL35820" s="69"/>
    </row>
    <row r="35821" spans="64:64">
      <c r="BL35821" s="69"/>
    </row>
    <row r="35822" spans="64:64">
      <c r="BL35822" s="69"/>
    </row>
    <row r="35823" spans="64:64">
      <c r="BL35823" s="69"/>
    </row>
    <row r="35824" spans="64:64">
      <c r="BL35824" s="69"/>
    </row>
    <row r="35825" spans="64:64">
      <c r="BL35825" s="69"/>
    </row>
    <row r="35826" spans="64:64">
      <c r="BL35826" s="69"/>
    </row>
    <row r="35827" spans="64:64">
      <c r="BL35827" s="69"/>
    </row>
    <row r="35828" spans="64:64">
      <c r="BL35828" s="69"/>
    </row>
    <row r="35829" spans="64:64">
      <c r="BL35829" s="69"/>
    </row>
    <row r="35830" spans="64:64">
      <c r="BL35830" s="69"/>
    </row>
    <row r="35831" spans="64:64">
      <c r="BL35831" s="69"/>
    </row>
    <row r="35832" spans="64:64">
      <c r="BL35832" s="69"/>
    </row>
    <row r="35833" spans="64:64">
      <c r="BL35833" s="69"/>
    </row>
    <row r="35834" spans="64:64">
      <c r="BL35834" s="69"/>
    </row>
    <row r="35835" spans="64:64">
      <c r="BL35835" s="69"/>
    </row>
    <row r="35836" spans="64:64">
      <c r="BL35836" s="69"/>
    </row>
    <row r="35837" spans="64:64">
      <c r="BL35837" s="69"/>
    </row>
    <row r="35838" spans="64:64">
      <c r="BL35838" s="69"/>
    </row>
    <row r="35839" spans="64:64">
      <c r="BL35839" s="69"/>
    </row>
    <row r="35840" spans="64:64">
      <c r="BL35840" s="69"/>
    </row>
    <row r="35841" spans="64:64">
      <c r="BL35841" s="69"/>
    </row>
    <row r="35842" spans="64:64">
      <c r="BL35842" s="69"/>
    </row>
    <row r="35843" spans="64:64">
      <c r="BL35843" s="69"/>
    </row>
    <row r="35844" spans="64:64">
      <c r="BL35844" s="69"/>
    </row>
    <row r="35845" spans="64:64">
      <c r="BL35845" s="69"/>
    </row>
    <row r="35846" spans="64:64">
      <c r="BL35846" s="69"/>
    </row>
    <row r="35847" spans="64:64">
      <c r="BL35847" s="69"/>
    </row>
    <row r="35848" spans="64:64">
      <c r="BL35848" s="69"/>
    </row>
    <row r="35849" spans="64:64">
      <c r="BL35849" s="69"/>
    </row>
    <row r="35850" spans="64:64">
      <c r="BL35850" s="69"/>
    </row>
    <row r="35851" spans="64:64">
      <c r="BL35851" s="69"/>
    </row>
    <row r="35852" spans="64:64">
      <c r="BL35852" s="69"/>
    </row>
    <row r="35853" spans="64:64">
      <c r="BL35853" s="69"/>
    </row>
    <row r="35854" spans="64:64">
      <c r="BL35854" s="69"/>
    </row>
    <row r="35855" spans="64:64">
      <c r="BL35855" s="69"/>
    </row>
    <row r="35856" spans="64:64">
      <c r="BL35856" s="69"/>
    </row>
    <row r="35857" spans="64:64">
      <c r="BL35857" s="69"/>
    </row>
    <row r="35858" spans="64:64">
      <c r="BL35858" s="69"/>
    </row>
    <row r="35859" spans="64:64">
      <c r="BL35859" s="69"/>
    </row>
    <row r="35860" spans="64:64">
      <c r="BL35860" s="69"/>
    </row>
    <row r="35861" spans="64:64">
      <c r="BL35861" s="69"/>
    </row>
    <row r="35862" spans="64:64">
      <c r="BL35862" s="69"/>
    </row>
    <row r="35863" spans="64:64">
      <c r="BL35863" s="69"/>
    </row>
    <row r="35864" spans="64:64">
      <c r="BL35864" s="69"/>
    </row>
    <row r="35865" spans="64:64">
      <c r="BL35865" s="69"/>
    </row>
    <row r="35866" spans="64:64">
      <c r="BL35866" s="69"/>
    </row>
    <row r="35867" spans="64:64">
      <c r="BL35867" s="69"/>
    </row>
    <row r="35868" spans="64:64">
      <c r="BL35868" s="69"/>
    </row>
    <row r="35869" spans="64:64">
      <c r="BL35869" s="69"/>
    </row>
    <row r="35870" spans="64:64">
      <c r="BL35870" s="69"/>
    </row>
    <row r="35871" spans="64:64">
      <c r="BL35871" s="69"/>
    </row>
    <row r="35872" spans="64:64">
      <c r="BL35872" s="69"/>
    </row>
    <row r="35873" spans="64:64">
      <c r="BL35873" s="69"/>
    </row>
    <row r="35874" spans="64:64">
      <c r="BL35874" s="69"/>
    </row>
    <row r="35875" spans="64:64">
      <c r="BL35875" s="69"/>
    </row>
    <row r="35876" spans="64:64">
      <c r="BL35876" s="69"/>
    </row>
    <row r="35877" spans="64:64">
      <c r="BL35877" s="69"/>
    </row>
    <row r="35878" spans="64:64">
      <c r="BL35878" s="69"/>
    </row>
    <row r="35879" spans="64:64">
      <c r="BL35879" s="69"/>
    </row>
    <row r="35880" spans="64:64">
      <c r="BL35880" s="69"/>
    </row>
    <row r="35881" spans="64:64">
      <c r="BL35881" s="69"/>
    </row>
    <row r="35882" spans="64:64">
      <c r="BL35882" s="69"/>
    </row>
    <row r="35883" spans="64:64">
      <c r="BL35883" s="69"/>
    </row>
    <row r="35884" spans="64:64">
      <c r="BL35884" s="69"/>
    </row>
    <row r="35885" spans="64:64">
      <c r="BL35885" s="69"/>
    </row>
    <row r="35886" spans="64:64">
      <c r="BL35886" s="69"/>
    </row>
    <row r="35887" spans="64:64">
      <c r="BL35887" s="69"/>
    </row>
    <row r="35888" spans="64:64">
      <c r="BL35888" s="69"/>
    </row>
    <row r="35889" spans="64:64">
      <c r="BL35889" s="69"/>
    </row>
    <row r="35890" spans="64:64">
      <c r="BL35890" s="69"/>
    </row>
    <row r="35891" spans="64:64">
      <c r="BL35891" s="69"/>
    </row>
    <row r="35892" spans="64:64">
      <c r="BL35892" s="69"/>
    </row>
    <row r="35893" spans="64:64">
      <c r="BL35893" s="69"/>
    </row>
    <row r="35894" spans="64:64">
      <c r="BL35894" s="69"/>
    </row>
    <row r="35895" spans="64:64">
      <c r="BL35895" s="69"/>
    </row>
    <row r="35896" spans="64:64">
      <c r="BL35896" s="69"/>
    </row>
    <row r="35897" spans="64:64">
      <c r="BL35897" s="69"/>
    </row>
    <row r="35898" spans="64:64">
      <c r="BL35898" s="69"/>
    </row>
    <row r="35899" spans="64:64">
      <c r="BL35899" s="69"/>
    </row>
    <row r="35900" spans="64:64">
      <c r="BL35900" s="69"/>
    </row>
    <row r="35901" spans="64:64">
      <c r="BL35901" s="69"/>
    </row>
    <row r="35902" spans="64:64">
      <c r="BL35902" s="69"/>
    </row>
    <row r="35903" spans="64:64">
      <c r="BL35903" s="69"/>
    </row>
    <row r="35904" spans="64:64">
      <c r="BL35904" s="69"/>
    </row>
    <row r="35905" spans="64:64">
      <c r="BL35905" s="69"/>
    </row>
    <row r="35906" spans="64:64">
      <c r="BL35906" s="69"/>
    </row>
    <row r="35907" spans="64:64">
      <c r="BL35907" s="69"/>
    </row>
    <row r="35908" spans="64:64">
      <c r="BL35908" s="69"/>
    </row>
    <row r="35909" spans="64:64">
      <c r="BL35909" s="69"/>
    </row>
    <row r="35910" spans="64:64">
      <c r="BL35910" s="69"/>
    </row>
    <row r="35911" spans="64:64">
      <c r="BL35911" s="69"/>
    </row>
    <row r="35912" spans="64:64">
      <c r="BL35912" s="69"/>
    </row>
    <row r="35913" spans="64:64">
      <c r="BL35913" s="69"/>
    </row>
    <row r="35914" spans="64:64">
      <c r="BL35914" s="69"/>
    </row>
    <row r="35915" spans="64:64">
      <c r="BL35915" s="69"/>
    </row>
    <row r="35916" spans="64:64">
      <c r="BL35916" s="69"/>
    </row>
    <row r="35917" spans="64:64">
      <c r="BL35917" s="69"/>
    </row>
    <row r="35918" spans="64:64">
      <c r="BL35918" s="69"/>
    </row>
    <row r="35919" spans="64:64">
      <c r="BL35919" s="69"/>
    </row>
    <row r="35920" spans="64:64">
      <c r="BL35920" s="69"/>
    </row>
    <row r="35921" spans="64:64">
      <c r="BL35921" s="69"/>
    </row>
    <row r="35922" spans="64:64">
      <c r="BL35922" s="69"/>
    </row>
    <row r="35923" spans="64:64">
      <c r="BL35923" s="69"/>
    </row>
    <row r="35924" spans="64:64">
      <c r="BL35924" s="69"/>
    </row>
    <row r="35925" spans="64:64">
      <c r="BL35925" s="69"/>
    </row>
    <row r="35926" spans="64:64">
      <c r="BL35926" s="69"/>
    </row>
    <row r="35927" spans="64:64">
      <c r="BL35927" s="69"/>
    </row>
    <row r="35928" spans="64:64">
      <c r="BL35928" s="69"/>
    </row>
    <row r="35929" spans="64:64">
      <c r="BL35929" s="69"/>
    </row>
    <row r="35930" spans="64:64">
      <c r="BL35930" s="69"/>
    </row>
    <row r="35931" spans="64:64">
      <c r="BL35931" s="69"/>
    </row>
    <row r="35932" spans="64:64">
      <c r="BL35932" s="69"/>
    </row>
    <row r="35933" spans="64:64">
      <c r="BL35933" s="69"/>
    </row>
    <row r="35934" spans="64:64">
      <c r="BL35934" s="69"/>
    </row>
    <row r="35935" spans="64:64">
      <c r="BL35935" s="69"/>
    </row>
    <row r="35936" spans="64:64">
      <c r="BL35936" s="69"/>
    </row>
    <row r="35937" spans="64:64">
      <c r="BL35937" s="69"/>
    </row>
    <row r="35938" spans="64:64">
      <c r="BL35938" s="69"/>
    </row>
    <row r="35939" spans="64:64">
      <c r="BL35939" s="69"/>
    </row>
    <row r="35940" spans="64:64">
      <c r="BL35940" s="69"/>
    </row>
    <row r="35941" spans="64:64">
      <c r="BL35941" s="69"/>
    </row>
    <row r="35942" spans="64:64">
      <c r="BL35942" s="69"/>
    </row>
    <row r="35943" spans="64:64">
      <c r="BL35943" s="69"/>
    </row>
    <row r="35944" spans="64:64">
      <c r="BL35944" s="69"/>
    </row>
    <row r="35945" spans="64:64">
      <c r="BL35945" s="69"/>
    </row>
    <row r="35946" spans="64:64">
      <c r="BL35946" s="69"/>
    </row>
    <row r="35947" spans="64:64">
      <c r="BL35947" s="69"/>
    </row>
    <row r="35948" spans="64:64">
      <c r="BL35948" s="69"/>
    </row>
    <row r="35949" spans="64:64">
      <c r="BL35949" s="69"/>
    </row>
    <row r="35950" spans="64:64">
      <c r="BL35950" s="69"/>
    </row>
    <row r="35951" spans="64:64">
      <c r="BL35951" s="69"/>
    </row>
    <row r="35952" spans="64:64">
      <c r="BL35952" s="69"/>
    </row>
    <row r="35953" spans="64:64">
      <c r="BL35953" s="69"/>
    </row>
    <row r="35954" spans="64:64">
      <c r="BL35954" s="69"/>
    </row>
    <row r="35955" spans="64:64">
      <c r="BL35955" s="69"/>
    </row>
    <row r="35956" spans="64:64">
      <c r="BL35956" s="69"/>
    </row>
    <row r="35957" spans="64:64">
      <c r="BL35957" s="69"/>
    </row>
    <row r="35958" spans="64:64">
      <c r="BL35958" s="69"/>
    </row>
    <row r="35959" spans="64:64">
      <c r="BL35959" s="69"/>
    </row>
    <row r="35960" spans="64:64">
      <c r="BL35960" s="69"/>
    </row>
    <row r="35961" spans="64:64">
      <c r="BL35961" s="69"/>
    </row>
    <row r="35962" spans="64:64">
      <c r="BL35962" s="69"/>
    </row>
    <row r="35963" spans="64:64">
      <c r="BL35963" s="69"/>
    </row>
    <row r="35964" spans="64:64">
      <c r="BL35964" s="69"/>
    </row>
    <row r="35965" spans="64:64">
      <c r="BL35965" s="69"/>
    </row>
    <row r="35966" spans="64:64">
      <c r="BL35966" s="69"/>
    </row>
    <row r="35967" spans="64:64">
      <c r="BL35967" s="69"/>
    </row>
    <row r="35968" spans="64:64">
      <c r="BL35968" s="69"/>
    </row>
    <row r="35969" spans="64:64">
      <c r="BL35969" s="69"/>
    </row>
    <row r="35970" spans="64:64">
      <c r="BL35970" s="69"/>
    </row>
    <row r="35971" spans="64:64">
      <c r="BL35971" s="69"/>
    </row>
    <row r="35972" spans="64:64">
      <c r="BL35972" s="69"/>
    </row>
    <row r="35973" spans="64:64">
      <c r="BL35973" s="69"/>
    </row>
    <row r="35974" spans="64:64">
      <c r="BL35974" s="69"/>
    </row>
    <row r="35975" spans="64:64">
      <c r="BL35975" s="69"/>
    </row>
    <row r="35976" spans="64:64">
      <c r="BL35976" s="69"/>
    </row>
    <row r="35977" spans="64:64">
      <c r="BL35977" s="69"/>
    </row>
    <row r="35978" spans="64:64">
      <c r="BL35978" s="69"/>
    </row>
    <row r="35979" spans="64:64">
      <c r="BL35979" s="69"/>
    </row>
    <row r="35980" spans="64:64">
      <c r="BL35980" s="69"/>
    </row>
    <row r="35981" spans="64:64">
      <c r="BL35981" s="69"/>
    </row>
    <row r="35982" spans="64:64">
      <c r="BL35982" s="69"/>
    </row>
    <row r="35983" spans="64:64">
      <c r="BL35983" s="69"/>
    </row>
    <row r="35984" spans="64:64">
      <c r="BL35984" s="69"/>
    </row>
    <row r="35985" spans="64:64">
      <c r="BL35985" s="69"/>
    </row>
    <row r="35986" spans="64:64">
      <c r="BL35986" s="69"/>
    </row>
    <row r="35987" spans="64:64">
      <c r="BL35987" s="69"/>
    </row>
    <row r="35988" spans="64:64">
      <c r="BL35988" s="69"/>
    </row>
    <row r="35989" spans="64:64">
      <c r="BL35989" s="69"/>
    </row>
    <row r="35990" spans="64:64">
      <c r="BL35990" s="69"/>
    </row>
    <row r="35991" spans="64:64">
      <c r="BL35991" s="69"/>
    </row>
    <row r="35992" spans="64:64">
      <c r="BL35992" s="69"/>
    </row>
    <row r="35993" spans="64:64">
      <c r="BL35993" s="69"/>
    </row>
    <row r="35994" spans="64:64">
      <c r="BL35994" s="69"/>
    </row>
    <row r="35995" spans="64:64">
      <c r="BL35995" s="69"/>
    </row>
    <row r="35996" spans="64:64">
      <c r="BL35996" s="69"/>
    </row>
    <row r="35997" spans="64:64">
      <c r="BL35997" s="69"/>
    </row>
    <row r="35998" spans="64:64">
      <c r="BL35998" s="69"/>
    </row>
    <row r="35999" spans="64:64">
      <c r="BL35999" s="69"/>
    </row>
    <row r="36000" spans="64:64">
      <c r="BL36000" s="69"/>
    </row>
    <row r="36001" spans="64:64">
      <c r="BL36001" s="69"/>
    </row>
    <row r="36002" spans="64:64">
      <c r="BL36002" s="69"/>
    </row>
    <row r="36003" spans="64:64">
      <c r="BL36003" s="69"/>
    </row>
    <row r="36004" spans="64:64">
      <c r="BL36004" s="69"/>
    </row>
    <row r="36005" spans="64:64">
      <c r="BL36005" s="69"/>
    </row>
    <row r="36006" spans="64:64">
      <c r="BL36006" s="69"/>
    </row>
    <row r="36007" spans="64:64">
      <c r="BL36007" s="69"/>
    </row>
    <row r="36008" spans="64:64">
      <c r="BL36008" s="69"/>
    </row>
    <row r="36009" spans="64:64">
      <c r="BL36009" s="69"/>
    </row>
    <row r="36010" spans="64:64">
      <c r="BL36010" s="69"/>
    </row>
    <row r="36011" spans="64:64">
      <c r="BL36011" s="69"/>
    </row>
    <row r="36012" spans="64:64">
      <c r="BL36012" s="69"/>
    </row>
    <row r="36013" spans="64:64">
      <c r="BL36013" s="69"/>
    </row>
    <row r="36014" spans="64:64">
      <c r="BL36014" s="69"/>
    </row>
    <row r="36015" spans="64:64">
      <c r="BL36015" s="69"/>
    </row>
    <row r="36016" spans="64:64">
      <c r="BL36016" s="69"/>
    </row>
    <row r="36017" spans="64:64">
      <c r="BL36017" s="69"/>
    </row>
    <row r="36018" spans="64:64">
      <c r="BL36018" s="69"/>
    </row>
    <row r="36019" spans="64:64">
      <c r="BL36019" s="69"/>
    </row>
    <row r="36020" spans="64:64">
      <c r="BL36020" s="69"/>
    </row>
    <row r="36021" spans="64:64">
      <c r="BL36021" s="69"/>
    </row>
    <row r="36022" spans="64:64">
      <c r="BL36022" s="69"/>
    </row>
    <row r="36023" spans="64:64">
      <c r="BL36023" s="69"/>
    </row>
    <row r="36024" spans="64:64">
      <c r="BL36024" s="69"/>
    </row>
    <row r="36025" spans="64:64">
      <c r="BL36025" s="69"/>
    </row>
    <row r="36026" spans="64:64">
      <c r="BL36026" s="69"/>
    </row>
    <row r="36027" spans="64:64">
      <c r="BL36027" s="69"/>
    </row>
    <row r="36028" spans="64:64">
      <c r="BL36028" s="69"/>
    </row>
    <row r="36029" spans="64:64">
      <c r="BL36029" s="69"/>
    </row>
    <row r="36030" spans="64:64">
      <c r="BL36030" s="69"/>
    </row>
    <row r="36031" spans="64:64">
      <c r="BL36031" s="69"/>
    </row>
    <row r="36032" spans="64:64">
      <c r="BL36032" s="69"/>
    </row>
    <row r="36033" spans="64:64">
      <c r="BL36033" s="69"/>
    </row>
    <row r="36034" spans="64:64">
      <c r="BL36034" s="69"/>
    </row>
    <row r="36035" spans="64:64">
      <c r="BL36035" s="69"/>
    </row>
    <row r="36036" spans="64:64">
      <c r="BL36036" s="69"/>
    </row>
    <row r="36037" spans="64:64">
      <c r="BL36037" s="69"/>
    </row>
    <row r="36038" spans="64:64">
      <c r="BL36038" s="69"/>
    </row>
    <row r="36039" spans="64:64">
      <c r="BL36039" s="69"/>
    </row>
    <row r="36040" spans="64:64">
      <c r="BL36040" s="69"/>
    </row>
    <row r="36041" spans="64:64">
      <c r="BL36041" s="69"/>
    </row>
    <row r="36042" spans="64:64">
      <c r="BL36042" s="69"/>
    </row>
    <row r="36043" spans="64:64">
      <c r="BL36043" s="69"/>
    </row>
    <row r="36044" spans="64:64">
      <c r="BL36044" s="69"/>
    </row>
    <row r="36045" spans="64:64">
      <c r="BL36045" s="69"/>
    </row>
    <row r="36046" spans="64:64">
      <c r="BL36046" s="69"/>
    </row>
    <row r="36047" spans="64:64">
      <c r="BL36047" s="69"/>
    </row>
    <row r="36048" spans="64:64">
      <c r="BL36048" s="69"/>
    </row>
    <row r="36049" spans="64:64">
      <c r="BL36049" s="69"/>
    </row>
    <row r="36050" spans="64:64">
      <c r="BL36050" s="69"/>
    </row>
    <row r="36051" spans="64:64">
      <c r="BL36051" s="69"/>
    </row>
    <row r="36052" spans="64:64">
      <c r="BL36052" s="69"/>
    </row>
    <row r="36053" spans="64:64">
      <c r="BL36053" s="69"/>
    </row>
    <row r="36054" spans="64:64">
      <c r="BL36054" s="69"/>
    </row>
    <row r="36055" spans="64:64">
      <c r="BL36055" s="69"/>
    </row>
    <row r="36056" spans="64:64">
      <c r="BL36056" s="69"/>
    </row>
    <row r="36057" spans="64:64">
      <c r="BL36057" s="69"/>
    </row>
    <row r="36058" spans="64:64">
      <c r="BL36058" s="69"/>
    </row>
    <row r="36059" spans="64:64">
      <c r="BL36059" s="69"/>
    </row>
    <row r="36060" spans="64:64">
      <c r="BL36060" s="69"/>
    </row>
    <row r="36061" spans="64:64">
      <c r="BL36061" s="69"/>
    </row>
    <row r="36062" spans="64:64">
      <c r="BL36062" s="69"/>
    </row>
    <row r="36063" spans="64:64">
      <c r="BL36063" s="69"/>
    </row>
    <row r="36064" spans="64:64">
      <c r="BL36064" s="69"/>
    </row>
    <row r="36065" spans="64:64">
      <c r="BL36065" s="69"/>
    </row>
    <row r="36066" spans="64:64">
      <c r="BL36066" s="69"/>
    </row>
    <row r="36067" spans="64:64">
      <c r="BL36067" s="69"/>
    </row>
    <row r="36068" spans="64:64">
      <c r="BL36068" s="69"/>
    </row>
    <row r="36069" spans="64:64">
      <c r="BL36069" s="69"/>
    </row>
    <row r="36070" spans="64:64">
      <c r="BL36070" s="69"/>
    </row>
    <row r="36071" spans="64:64">
      <c r="BL36071" s="69"/>
    </row>
    <row r="36072" spans="64:64">
      <c r="BL36072" s="69"/>
    </row>
    <row r="36073" spans="64:64">
      <c r="BL36073" s="69"/>
    </row>
    <row r="36074" spans="64:64">
      <c r="BL36074" s="69"/>
    </row>
    <row r="36075" spans="64:64">
      <c r="BL36075" s="69"/>
    </row>
    <row r="36076" spans="64:64">
      <c r="BL36076" s="69"/>
    </row>
    <row r="36077" spans="64:64">
      <c r="BL36077" s="69"/>
    </row>
    <row r="36078" spans="64:64">
      <c r="BL36078" s="69"/>
    </row>
    <row r="36079" spans="64:64">
      <c r="BL36079" s="69"/>
    </row>
    <row r="36080" spans="64:64">
      <c r="BL36080" s="69"/>
    </row>
    <row r="36081" spans="64:64">
      <c r="BL36081" s="69"/>
    </row>
    <row r="36082" spans="64:64">
      <c r="BL36082" s="69"/>
    </row>
    <row r="36083" spans="64:64">
      <c r="BL36083" s="69"/>
    </row>
    <row r="36084" spans="64:64">
      <c r="BL36084" s="69"/>
    </row>
    <row r="36085" spans="64:64">
      <c r="BL36085" s="69"/>
    </row>
    <row r="36086" spans="64:64">
      <c r="BL36086" s="69"/>
    </row>
    <row r="36087" spans="64:64">
      <c r="BL36087" s="69"/>
    </row>
    <row r="36088" spans="64:64">
      <c r="BL36088" s="69"/>
    </row>
    <row r="36089" spans="64:64">
      <c r="BL36089" s="69"/>
    </row>
    <row r="36090" spans="64:64">
      <c r="BL36090" s="69"/>
    </row>
    <row r="36091" spans="64:64">
      <c r="BL36091" s="69"/>
    </row>
    <row r="36092" spans="64:64">
      <c r="BL36092" s="69"/>
    </row>
    <row r="36093" spans="64:64">
      <c r="BL36093" s="69"/>
    </row>
    <row r="36094" spans="64:64">
      <c r="BL36094" s="69"/>
    </row>
    <row r="36095" spans="64:64">
      <c r="BL36095" s="69"/>
    </row>
    <row r="36096" spans="64:64">
      <c r="BL36096" s="69"/>
    </row>
    <row r="36097" spans="64:64">
      <c r="BL36097" s="69"/>
    </row>
    <row r="36098" spans="64:64">
      <c r="BL36098" s="69"/>
    </row>
    <row r="36099" spans="64:64">
      <c r="BL36099" s="69"/>
    </row>
    <row r="36100" spans="64:64">
      <c r="BL36100" s="69"/>
    </row>
    <row r="36101" spans="64:64">
      <c r="BL36101" s="69"/>
    </row>
    <row r="36102" spans="64:64">
      <c r="BL36102" s="69"/>
    </row>
    <row r="36103" spans="64:64">
      <c r="BL36103" s="69"/>
    </row>
    <row r="36104" spans="64:64">
      <c r="BL36104" s="69"/>
    </row>
    <row r="36105" spans="64:64">
      <c r="BL36105" s="69"/>
    </row>
    <row r="36106" spans="64:64">
      <c r="BL36106" s="69"/>
    </row>
    <row r="36107" spans="64:64">
      <c r="BL36107" s="69"/>
    </row>
    <row r="36108" spans="64:64">
      <c r="BL36108" s="69"/>
    </row>
    <row r="36109" spans="64:64">
      <c r="BL36109" s="69"/>
    </row>
    <row r="36110" spans="64:64">
      <c r="BL36110" s="69"/>
    </row>
    <row r="36111" spans="64:64">
      <c r="BL36111" s="69"/>
    </row>
    <row r="36112" spans="64:64">
      <c r="BL36112" s="69"/>
    </row>
    <row r="36113" spans="64:64">
      <c r="BL36113" s="69"/>
    </row>
    <row r="36114" spans="64:64">
      <c r="BL36114" s="69"/>
    </row>
    <row r="36115" spans="64:64">
      <c r="BL36115" s="69"/>
    </row>
    <row r="36116" spans="64:64">
      <c r="BL36116" s="69"/>
    </row>
    <row r="36117" spans="64:64">
      <c r="BL36117" s="69"/>
    </row>
    <row r="36118" spans="64:64">
      <c r="BL36118" s="69"/>
    </row>
    <row r="36119" spans="64:64">
      <c r="BL36119" s="69"/>
    </row>
    <row r="36120" spans="64:64">
      <c r="BL36120" s="69"/>
    </row>
    <row r="36121" spans="64:64">
      <c r="BL36121" s="69"/>
    </row>
    <row r="36122" spans="64:64">
      <c r="BL36122" s="69"/>
    </row>
    <row r="36123" spans="64:64">
      <c r="BL36123" s="69"/>
    </row>
    <row r="36124" spans="64:64">
      <c r="BL36124" s="69"/>
    </row>
    <row r="36125" spans="64:64">
      <c r="BL36125" s="69"/>
    </row>
    <row r="36126" spans="64:64">
      <c r="BL36126" s="69"/>
    </row>
    <row r="36127" spans="64:64">
      <c r="BL36127" s="69"/>
    </row>
    <row r="36128" spans="64:64">
      <c r="BL36128" s="69"/>
    </row>
    <row r="36129" spans="64:64">
      <c r="BL36129" s="69"/>
    </row>
    <row r="36130" spans="64:64">
      <c r="BL36130" s="69"/>
    </row>
    <row r="36131" spans="64:64">
      <c r="BL36131" s="69"/>
    </row>
    <row r="36132" spans="64:64">
      <c r="BL36132" s="69"/>
    </row>
    <row r="36133" spans="64:64">
      <c r="BL36133" s="69"/>
    </row>
    <row r="36134" spans="64:64">
      <c r="BL36134" s="69"/>
    </row>
    <row r="36135" spans="64:64">
      <c r="BL36135" s="69"/>
    </row>
    <row r="36136" spans="64:64">
      <c r="BL36136" s="69"/>
    </row>
    <row r="36137" spans="64:64">
      <c r="BL36137" s="69"/>
    </row>
    <row r="36138" spans="64:64">
      <c r="BL36138" s="69"/>
    </row>
    <row r="36139" spans="64:64">
      <c r="BL36139" s="69"/>
    </row>
    <row r="36140" spans="64:64">
      <c r="BL36140" s="69"/>
    </row>
    <row r="36141" spans="64:64">
      <c r="BL36141" s="69"/>
    </row>
    <row r="36142" spans="64:64">
      <c r="BL36142" s="69"/>
    </row>
    <row r="36143" spans="64:64">
      <c r="BL36143" s="69"/>
    </row>
    <row r="36144" spans="64:64">
      <c r="BL36144" s="69"/>
    </row>
    <row r="36145" spans="64:64">
      <c r="BL36145" s="69"/>
    </row>
    <row r="36146" spans="64:64">
      <c r="BL36146" s="69"/>
    </row>
    <row r="36147" spans="64:64">
      <c r="BL36147" s="69"/>
    </row>
    <row r="36148" spans="64:64">
      <c r="BL36148" s="69"/>
    </row>
    <row r="36149" spans="64:64">
      <c r="BL36149" s="69"/>
    </row>
    <row r="36150" spans="64:64">
      <c r="BL36150" s="69"/>
    </row>
    <row r="36151" spans="64:64">
      <c r="BL36151" s="69"/>
    </row>
    <row r="36152" spans="64:64">
      <c r="BL36152" s="69"/>
    </row>
    <row r="36153" spans="64:64">
      <c r="BL36153" s="69"/>
    </row>
    <row r="36154" spans="64:64">
      <c r="BL36154" s="69"/>
    </row>
    <row r="36155" spans="64:64">
      <c r="BL36155" s="69"/>
    </row>
    <row r="36156" spans="64:64">
      <c r="BL36156" s="69"/>
    </row>
    <row r="36157" spans="64:64">
      <c r="BL36157" s="69"/>
    </row>
    <row r="36158" spans="64:64">
      <c r="BL36158" s="69"/>
    </row>
    <row r="36159" spans="64:64">
      <c r="BL36159" s="69"/>
    </row>
    <row r="36160" spans="64:64">
      <c r="BL36160" s="69"/>
    </row>
    <row r="36161" spans="64:64">
      <c r="BL36161" s="69"/>
    </row>
    <row r="36162" spans="64:64">
      <c r="BL36162" s="69"/>
    </row>
    <row r="36163" spans="64:64">
      <c r="BL36163" s="69"/>
    </row>
    <row r="36164" spans="64:64">
      <c r="BL36164" s="69"/>
    </row>
    <row r="36165" spans="64:64">
      <c r="BL36165" s="69"/>
    </row>
    <row r="36166" spans="64:64">
      <c r="BL36166" s="69"/>
    </row>
    <row r="36167" spans="64:64">
      <c r="BL36167" s="69"/>
    </row>
    <row r="36168" spans="64:64">
      <c r="BL36168" s="69"/>
    </row>
    <row r="36169" spans="64:64">
      <c r="BL36169" s="69"/>
    </row>
    <row r="36170" spans="64:64">
      <c r="BL36170" s="69"/>
    </row>
    <row r="36171" spans="64:64">
      <c r="BL36171" s="69"/>
    </row>
    <row r="36172" spans="64:64">
      <c r="BL36172" s="69"/>
    </row>
    <row r="36173" spans="64:64">
      <c r="BL36173" s="69"/>
    </row>
    <row r="36174" spans="64:64">
      <c r="BL36174" s="69"/>
    </row>
    <row r="36175" spans="64:64">
      <c r="BL36175" s="69"/>
    </row>
    <row r="36176" spans="64:64">
      <c r="BL36176" s="69"/>
    </row>
    <row r="36177" spans="64:64">
      <c r="BL36177" s="69"/>
    </row>
    <row r="36178" spans="64:64">
      <c r="BL36178" s="69"/>
    </row>
    <row r="36179" spans="64:64">
      <c r="BL36179" s="69"/>
    </row>
    <row r="36180" spans="64:64">
      <c r="BL36180" s="69"/>
    </row>
    <row r="36181" spans="64:64">
      <c r="BL36181" s="69"/>
    </row>
    <row r="36182" spans="64:64">
      <c r="BL36182" s="69"/>
    </row>
    <row r="36183" spans="64:64">
      <c r="BL36183" s="69"/>
    </row>
    <row r="36184" spans="64:64">
      <c r="BL36184" s="69"/>
    </row>
    <row r="36185" spans="64:64">
      <c r="BL36185" s="69"/>
    </row>
    <row r="36186" spans="64:64">
      <c r="BL36186" s="69"/>
    </row>
    <row r="36187" spans="64:64">
      <c r="BL36187" s="69"/>
    </row>
    <row r="36188" spans="64:64">
      <c r="BL36188" s="69"/>
    </row>
    <row r="36189" spans="64:64">
      <c r="BL36189" s="69"/>
    </row>
    <row r="36190" spans="64:64">
      <c r="BL36190" s="69"/>
    </row>
    <row r="36191" spans="64:64">
      <c r="BL36191" s="69"/>
    </row>
    <row r="36192" spans="64:64">
      <c r="BL36192" s="69"/>
    </row>
    <row r="36193" spans="64:64">
      <c r="BL36193" s="69"/>
    </row>
    <row r="36194" spans="64:64">
      <c r="BL36194" s="69"/>
    </row>
    <row r="36195" spans="64:64">
      <c r="BL36195" s="69"/>
    </row>
    <row r="36196" spans="64:64">
      <c r="BL36196" s="69"/>
    </row>
    <row r="36197" spans="64:64">
      <c r="BL36197" s="69"/>
    </row>
    <row r="36198" spans="64:64">
      <c r="BL36198" s="69"/>
    </row>
    <row r="36199" spans="64:64">
      <c r="BL36199" s="69"/>
    </row>
    <row r="36200" spans="64:64">
      <c r="BL36200" s="69"/>
    </row>
    <row r="36201" spans="64:64">
      <c r="BL36201" s="69"/>
    </row>
    <row r="36202" spans="64:64">
      <c r="BL36202" s="69"/>
    </row>
    <row r="36203" spans="64:64">
      <c r="BL36203" s="69"/>
    </row>
    <row r="36204" spans="64:64">
      <c r="BL36204" s="69"/>
    </row>
    <row r="36205" spans="64:64">
      <c r="BL36205" s="69"/>
    </row>
    <row r="36206" spans="64:64">
      <c r="BL36206" s="69"/>
    </row>
    <row r="36207" spans="64:64">
      <c r="BL36207" s="69"/>
    </row>
    <row r="36208" spans="64:64">
      <c r="BL36208" s="69"/>
    </row>
    <row r="36209" spans="64:64">
      <c r="BL36209" s="69"/>
    </row>
    <row r="36210" spans="64:64">
      <c r="BL36210" s="69"/>
    </row>
    <row r="36211" spans="64:64">
      <c r="BL36211" s="69"/>
    </row>
    <row r="36212" spans="64:64">
      <c r="BL36212" s="69"/>
    </row>
    <row r="36213" spans="64:64">
      <c r="BL36213" s="69"/>
    </row>
    <row r="36214" spans="64:64">
      <c r="BL36214" s="69"/>
    </row>
    <row r="36215" spans="64:64">
      <c r="BL36215" s="69"/>
    </row>
    <row r="36216" spans="64:64">
      <c r="BL36216" s="69"/>
    </row>
    <row r="36217" spans="64:64">
      <c r="BL36217" s="69"/>
    </row>
    <row r="36218" spans="64:64">
      <c r="BL36218" s="69"/>
    </row>
    <row r="36219" spans="64:64">
      <c r="BL36219" s="69"/>
    </row>
    <row r="36220" spans="64:64">
      <c r="BL36220" s="69"/>
    </row>
    <row r="36221" spans="64:64">
      <c r="BL36221" s="69"/>
    </row>
    <row r="36222" spans="64:64">
      <c r="BL36222" s="69"/>
    </row>
    <row r="36223" spans="64:64">
      <c r="BL36223" s="69"/>
    </row>
    <row r="36224" spans="64:64">
      <c r="BL36224" s="69"/>
    </row>
    <row r="36225" spans="64:64">
      <c r="BL36225" s="69"/>
    </row>
    <row r="36226" spans="64:64">
      <c r="BL36226" s="69"/>
    </row>
    <row r="36227" spans="64:64">
      <c r="BL36227" s="69"/>
    </row>
    <row r="36228" spans="64:64">
      <c r="BL36228" s="69"/>
    </row>
    <row r="36229" spans="64:64">
      <c r="BL36229" s="69"/>
    </row>
    <row r="36230" spans="64:64">
      <c r="BL36230" s="69"/>
    </row>
    <row r="36231" spans="64:64">
      <c r="BL36231" s="69"/>
    </row>
    <row r="36232" spans="64:64">
      <c r="BL36232" s="69"/>
    </row>
    <row r="36233" spans="64:64">
      <c r="BL36233" s="69"/>
    </row>
    <row r="36234" spans="64:64">
      <c r="BL36234" s="69"/>
    </row>
    <row r="36235" spans="64:64">
      <c r="BL36235" s="69"/>
    </row>
    <row r="36236" spans="64:64">
      <c r="BL36236" s="69"/>
    </row>
    <row r="36237" spans="64:64">
      <c r="BL36237" s="69"/>
    </row>
    <row r="36238" spans="64:64">
      <c r="BL36238" s="69"/>
    </row>
    <row r="36239" spans="64:64">
      <c r="BL36239" s="69"/>
    </row>
    <row r="36240" spans="64:64">
      <c r="BL36240" s="69"/>
    </row>
    <row r="36241" spans="64:64">
      <c r="BL36241" s="69"/>
    </row>
    <row r="36242" spans="64:64">
      <c r="BL36242" s="69"/>
    </row>
    <row r="36243" spans="64:64">
      <c r="BL36243" s="69"/>
    </row>
    <row r="36244" spans="64:64">
      <c r="BL36244" s="69"/>
    </row>
    <row r="36245" spans="64:64">
      <c r="BL36245" s="69"/>
    </row>
    <row r="36246" spans="64:64">
      <c r="BL36246" s="69"/>
    </row>
    <row r="36247" spans="64:64">
      <c r="BL36247" s="69"/>
    </row>
    <row r="36248" spans="64:64">
      <c r="BL36248" s="69"/>
    </row>
    <row r="36249" spans="64:64">
      <c r="BL36249" s="69"/>
    </row>
    <row r="36250" spans="64:64">
      <c r="BL36250" s="69"/>
    </row>
    <row r="36251" spans="64:64">
      <c r="BL36251" s="69"/>
    </row>
    <row r="36252" spans="64:64">
      <c r="BL36252" s="69"/>
    </row>
    <row r="36253" spans="64:64">
      <c r="BL36253" s="69"/>
    </row>
    <row r="36254" spans="64:64">
      <c r="BL36254" s="69"/>
    </row>
    <row r="36255" spans="64:64">
      <c r="BL36255" s="69"/>
    </row>
    <row r="36256" spans="64:64">
      <c r="BL36256" s="69"/>
    </row>
    <row r="36257" spans="64:64">
      <c r="BL36257" s="69"/>
    </row>
    <row r="36258" spans="64:64">
      <c r="BL36258" s="69"/>
    </row>
    <row r="36259" spans="64:64">
      <c r="BL36259" s="69"/>
    </row>
    <row r="36260" spans="64:64">
      <c r="BL36260" s="69"/>
    </row>
    <row r="36261" spans="64:64">
      <c r="BL36261" s="69"/>
    </row>
    <row r="36262" spans="64:64">
      <c r="BL36262" s="69"/>
    </row>
    <row r="36263" spans="64:64">
      <c r="BL36263" s="69"/>
    </row>
    <row r="36264" spans="64:64">
      <c r="BL36264" s="69"/>
    </row>
    <row r="36265" spans="64:64">
      <c r="BL36265" s="69"/>
    </row>
    <row r="36266" spans="64:64">
      <c r="BL36266" s="69"/>
    </row>
    <row r="36267" spans="64:64">
      <c r="BL36267" s="69"/>
    </row>
    <row r="36268" spans="64:64">
      <c r="BL36268" s="69"/>
    </row>
    <row r="36269" spans="64:64">
      <c r="BL36269" s="69"/>
    </row>
    <row r="36270" spans="64:64">
      <c r="BL36270" s="69"/>
    </row>
    <row r="36271" spans="64:64">
      <c r="BL36271" s="69"/>
    </row>
    <row r="36272" spans="64:64">
      <c r="BL36272" s="69"/>
    </row>
    <row r="36273" spans="64:64">
      <c r="BL36273" s="69"/>
    </row>
    <row r="36274" spans="64:64">
      <c r="BL36274" s="69"/>
    </row>
    <row r="36275" spans="64:64">
      <c r="BL36275" s="69"/>
    </row>
    <row r="36276" spans="64:64">
      <c r="BL36276" s="69"/>
    </row>
    <row r="36277" spans="64:64">
      <c r="BL36277" s="69"/>
    </row>
    <row r="36278" spans="64:64">
      <c r="BL36278" s="69"/>
    </row>
    <row r="36279" spans="64:64">
      <c r="BL36279" s="69"/>
    </row>
    <row r="36280" spans="64:64">
      <c r="BL36280" s="69"/>
    </row>
    <row r="36281" spans="64:64">
      <c r="BL36281" s="69"/>
    </row>
    <row r="36282" spans="64:64">
      <c r="BL36282" s="69"/>
    </row>
    <row r="36283" spans="64:64">
      <c r="BL36283" s="69"/>
    </row>
    <row r="36284" spans="64:64">
      <c r="BL36284" s="69"/>
    </row>
    <row r="36285" spans="64:64">
      <c r="BL36285" s="69"/>
    </row>
    <row r="36286" spans="64:64">
      <c r="BL36286" s="69"/>
    </row>
    <row r="36287" spans="64:64">
      <c r="BL36287" s="69"/>
    </row>
    <row r="36288" spans="64:64">
      <c r="BL36288" s="69"/>
    </row>
    <row r="36289" spans="64:64">
      <c r="BL36289" s="69"/>
    </row>
    <row r="36290" spans="64:64">
      <c r="BL36290" s="69"/>
    </row>
    <row r="36291" spans="64:64">
      <c r="BL36291" s="69"/>
    </row>
    <row r="36292" spans="64:64">
      <c r="BL36292" s="69"/>
    </row>
    <row r="36293" spans="64:64">
      <c r="BL36293" s="69"/>
    </row>
    <row r="36294" spans="64:64">
      <c r="BL36294" s="69"/>
    </row>
    <row r="36295" spans="64:64">
      <c r="BL36295" s="69"/>
    </row>
    <row r="36296" spans="64:64">
      <c r="BL36296" s="69"/>
    </row>
    <row r="36297" spans="64:64">
      <c r="BL36297" s="69"/>
    </row>
    <row r="36298" spans="64:64">
      <c r="BL36298" s="69"/>
    </row>
    <row r="36299" spans="64:64">
      <c r="BL36299" s="69"/>
    </row>
    <row r="36300" spans="64:64">
      <c r="BL36300" s="69"/>
    </row>
    <row r="36301" spans="64:64">
      <c r="BL36301" s="69"/>
    </row>
    <row r="36302" spans="64:64">
      <c r="BL36302" s="69"/>
    </row>
    <row r="36303" spans="64:64">
      <c r="BL36303" s="69"/>
    </row>
    <row r="36304" spans="64:64">
      <c r="BL36304" s="69"/>
    </row>
    <row r="36305" spans="64:64">
      <c r="BL36305" s="69"/>
    </row>
    <row r="36306" spans="64:64">
      <c r="BL36306" s="69"/>
    </row>
    <row r="36307" spans="64:64">
      <c r="BL36307" s="69"/>
    </row>
    <row r="36308" spans="64:64">
      <c r="BL36308" s="69"/>
    </row>
    <row r="36309" spans="64:64">
      <c r="BL36309" s="69"/>
    </row>
    <row r="36310" spans="64:64">
      <c r="BL36310" s="69"/>
    </row>
    <row r="36311" spans="64:64">
      <c r="BL36311" s="69"/>
    </row>
    <row r="36312" spans="64:64">
      <c r="BL36312" s="69"/>
    </row>
    <row r="36313" spans="64:64">
      <c r="BL36313" s="69"/>
    </row>
    <row r="36314" spans="64:64">
      <c r="BL36314" s="69"/>
    </row>
    <row r="36315" spans="64:64">
      <c r="BL36315" s="69"/>
    </row>
    <row r="36316" spans="64:64">
      <c r="BL36316" s="69"/>
    </row>
    <row r="36317" spans="64:64">
      <c r="BL36317" s="69"/>
    </row>
    <row r="36318" spans="64:64">
      <c r="BL36318" s="69"/>
    </row>
    <row r="36319" spans="64:64">
      <c r="BL36319" s="69"/>
    </row>
    <row r="36320" spans="64:64">
      <c r="BL36320" s="69"/>
    </row>
    <row r="36321" spans="64:64">
      <c r="BL36321" s="69"/>
    </row>
    <row r="36322" spans="64:64">
      <c r="BL36322" s="69"/>
    </row>
    <row r="36323" spans="64:64">
      <c r="BL36323" s="69"/>
    </row>
    <row r="36324" spans="64:64">
      <c r="BL36324" s="69"/>
    </row>
    <row r="36325" spans="64:64">
      <c r="BL36325" s="69"/>
    </row>
    <row r="36326" spans="64:64">
      <c r="BL36326" s="69"/>
    </row>
    <row r="36327" spans="64:64">
      <c r="BL36327" s="69"/>
    </row>
    <row r="36328" spans="64:64">
      <c r="BL36328" s="69"/>
    </row>
    <row r="36329" spans="64:64">
      <c r="BL36329" s="69"/>
    </row>
    <row r="36330" spans="64:64">
      <c r="BL36330" s="69"/>
    </row>
    <row r="36331" spans="64:64">
      <c r="BL36331" s="69"/>
    </row>
    <row r="36332" spans="64:64">
      <c r="BL36332" s="69"/>
    </row>
    <row r="36333" spans="64:64">
      <c r="BL36333" s="69"/>
    </row>
    <row r="36334" spans="64:64">
      <c r="BL36334" s="69"/>
    </row>
    <row r="36335" spans="64:64">
      <c r="BL36335" s="69"/>
    </row>
    <row r="36336" spans="64:64">
      <c r="BL36336" s="69"/>
    </row>
    <row r="36337" spans="64:64">
      <c r="BL36337" s="69"/>
    </row>
    <row r="36338" spans="64:64">
      <c r="BL36338" s="69"/>
    </row>
    <row r="36339" spans="64:64">
      <c r="BL36339" s="69"/>
    </row>
    <row r="36340" spans="64:64">
      <c r="BL36340" s="69"/>
    </row>
    <row r="36341" spans="64:64">
      <c r="BL36341" s="69"/>
    </row>
    <row r="36342" spans="64:64">
      <c r="BL36342" s="69"/>
    </row>
    <row r="36343" spans="64:64">
      <c r="BL36343" s="69"/>
    </row>
    <row r="36344" spans="64:64">
      <c r="BL36344" s="69"/>
    </row>
    <row r="36345" spans="64:64">
      <c r="BL36345" s="69"/>
    </row>
    <row r="36346" spans="64:64">
      <c r="BL36346" s="69"/>
    </row>
    <row r="36347" spans="64:64">
      <c r="BL36347" s="69"/>
    </row>
    <row r="36348" spans="64:64">
      <c r="BL36348" s="69"/>
    </row>
    <row r="36349" spans="64:64">
      <c r="BL36349" s="69"/>
    </row>
    <row r="36350" spans="64:64">
      <c r="BL36350" s="69"/>
    </row>
    <row r="36351" spans="64:64">
      <c r="BL36351" s="69"/>
    </row>
    <row r="36352" spans="64:64">
      <c r="BL36352" s="69"/>
    </row>
    <row r="36353" spans="64:64">
      <c r="BL36353" s="69"/>
    </row>
    <row r="36354" spans="64:64">
      <c r="BL36354" s="69"/>
    </row>
    <row r="36355" spans="64:64">
      <c r="BL36355" s="69"/>
    </row>
    <row r="36356" spans="64:64">
      <c r="BL36356" s="69"/>
    </row>
    <row r="36357" spans="64:64">
      <c r="BL36357" s="69"/>
    </row>
    <row r="36358" spans="64:64">
      <c r="BL36358" s="69"/>
    </row>
    <row r="36359" spans="64:64">
      <c r="BL36359" s="69"/>
    </row>
    <row r="36360" spans="64:64">
      <c r="BL36360" s="69"/>
    </row>
    <row r="36361" spans="64:64">
      <c r="BL36361" s="69"/>
    </row>
    <row r="36362" spans="64:64">
      <c r="BL36362" s="69"/>
    </row>
    <row r="36363" spans="64:64">
      <c r="BL36363" s="69"/>
    </row>
    <row r="36364" spans="64:64">
      <c r="BL36364" s="69"/>
    </row>
    <row r="36365" spans="64:64">
      <c r="BL36365" s="69"/>
    </row>
    <row r="36366" spans="64:64">
      <c r="BL36366" s="69"/>
    </row>
    <row r="36367" spans="64:64">
      <c r="BL36367" s="69"/>
    </row>
    <row r="36368" spans="64:64">
      <c r="BL36368" s="69"/>
    </row>
    <row r="36369" spans="64:64">
      <c r="BL36369" s="69"/>
    </row>
    <row r="36370" spans="64:64">
      <c r="BL36370" s="69"/>
    </row>
    <row r="36371" spans="64:64">
      <c r="BL36371" s="69"/>
    </row>
    <row r="36372" spans="64:64">
      <c r="BL36372" s="69"/>
    </row>
    <row r="36373" spans="64:64">
      <c r="BL36373" s="69"/>
    </row>
    <row r="36374" spans="64:64">
      <c r="BL36374" s="69"/>
    </row>
    <row r="36375" spans="64:64">
      <c r="BL36375" s="69"/>
    </row>
    <row r="36376" spans="64:64">
      <c r="BL36376" s="69"/>
    </row>
    <row r="36377" spans="64:64">
      <c r="BL36377" s="69"/>
    </row>
    <row r="36378" spans="64:64">
      <c r="BL36378" s="69"/>
    </row>
    <row r="36379" spans="64:64">
      <c r="BL36379" s="69"/>
    </row>
    <row r="36380" spans="64:64">
      <c r="BL36380" s="69"/>
    </row>
    <row r="36381" spans="64:64">
      <c r="BL36381" s="69"/>
    </row>
    <row r="36382" spans="64:64">
      <c r="BL36382" s="69"/>
    </row>
    <row r="36383" spans="64:64">
      <c r="BL36383" s="69"/>
    </row>
    <row r="36384" spans="64:64">
      <c r="BL36384" s="69"/>
    </row>
    <row r="36385" spans="64:64">
      <c r="BL36385" s="69"/>
    </row>
    <row r="36386" spans="64:64">
      <c r="BL36386" s="69"/>
    </row>
    <row r="36387" spans="64:64">
      <c r="BL36387" s="69"/>
    </row>
    <row r="36388" spans="64:64">
      <c r="BL36388" s="69"/>
    </row>
    <row r="36389" spans="64:64">
      <c r="BL36389" s="69"/>
    </row>
    <row r="36390" spans="64:64">
      <c r="BL36390" s="69"/>
    </row>
    <row r="36391" spans="64:64">
      <c r="BL36391" s="69"/>
    </row>
    <row r="36392" spans="64:64">
      <c r="BL36392" s="69"/>
    </row>
    <row r="36393" spans="64:64">
      <c r="BL36393" s="69"/>
    </row>
    <row r="36394" spans="64:64">
      <c r="BL36394" s="69"/>
    </row>
    <row r="36395" spans="64:64">
      <c r="BL36395" s="69"/>
    </row>
    <row r="36396" spans="64:64">
      <c r="BL36396" s="69"/>
    </row>
    <row r="36397" spans="64:64">
      <c r="BL36397" s="69"/>
    </row>
    <row r="36398" spans="64:64">
      <c r="BL36398" s="69"/>
    </row>
    <row r="36399" spans="64:64">
      <c r="BL36399" s="69"/>
    </row>
    <row r="36400" spans="64:64">
      <c r="BL36400" s="69"/>
    </row>
    <row r="36401" spans="64:64">
      <c r="BL36401" s="69"/>
    </row>
    <row r="36402" spans="64:64">
      <c r="BL36402" s="69"/>
    </row>
    <row r="36403" spans="64:64">
      <c r="BL36403" s="69"/>
    </row>
    <row r="36404" spans="64:64">
      <c r="BL36404" s="69"/>
    </row>
    <row r="36405" spans="64:64">
      <c r="BL36405" s="69"/>
    </row>
    <row r="36406" spans="64:64">
      <c r="BL36406" s="69"/>
    </row>
    <row r="36407" spans="64:64">
      <c r="BL36407" s="69"/>
    </row>
    <row r="36408" spans="64:64">
      <c r="BL36408" s="69"/>
    </row>
    <row r="36409" spans="64:64">
      <c r="BL36409" s="69"/>
    </row>
    <row r="36410" spans="64:64">
      <c r="BL36410" s="69"/>
    </row>
    <row r="36411" spans="64:64">
      <c r="BL36411" s="69"/>
    </row>
    <row r="36412" spans="64:64">
      <c r="BL36412" s="69"/>
    </row>
    <row r="36413" spans="64:64">
      <c r="BL36413" s="69"/>
    </row>
    <row r="36414" spans="64:64">
      <c r="BL36414" s="69"/>
    </row>
    <row r="36415" spans="64:64">
      <c r="BL36415" s="69"/>
    </row>
    <row r="36416" spans="64:64">
      <c r="BL36416" s="69"/>
    </row>
    <row r="36417" spans="64:64">
      <c r="BL36417" s="69"/>
    </row>
    <row r="36418" spans="64:64">
      <c r="BL36418" s="69"/>
    </row>
    <row r="36419" spans="64:64">
      <c r="BL36419" s="69"/>
    </row>
    <row r="36420" spans="64:64">
      <c r="BL36420" s="69"/>
    </row>
    <row r="36421" spans="64:64">
      <c r="BL36421" s="69"/>
    </row>
    <row r="36422" spans="64:64">
      <c r="BL36422" s="69"/>
    </row>
    <row r="36423" spans="64:64">
      <c r="BL36423" s="69"/>
    </row>
    <row r="36424" spans="64:64">
      <c r="BL36424" s="69"/>
    </row>
    <row r="36425" spans="64:64">
      <c r="BL36425" s="69"/>
    </row>
    <row r="36426" spans="64:64">
      <c r="BL36426" s="69"/>
    </row>
    <row r="36427" spans="64:64">
      <c r="BL36427" s="69"/>
    </row>
    <row r="36428" spans="64:64">
      <c r="BL36428" s="69"/>
    </row>
    <row r="36429" spans="64:64">
      <c r="BL36429" s="69"/>
    </row>
    <row r="36430" spans="64:64">
      <c r="BL36430" s="69"/>
    </row>
    <row r="36431" spans="64:64">
      <c r="BL36431" s="69"/>
    </row>
    <row r="36432" spans="64:64">
      <c r="BL36432" s="69"/>
    </row>
    <row r="36433" spans="64:64">
      <c r="BL36433" s="69"/>
    </row>
    <row r="36434" spans="64:64">
      <c r="BL36434" s="69"/>
    </row>
    <row r="36435" spans="64:64">
      <c r="BL36435" s="69"/>
    </row>
    <row r="36436" spans="64:64">
      <c r="BL36436" s="69"/>
    </row>
    <row r="36437" spans="64:64">
      <c r="BL36437" s="69"/>
    </row>
    <row r="36438" spans="64:64">
      <c r="BL36438" s="69"/>
    </row>
    <row r="36439" spans="64:64">
      <c r="BL36439" s="69"/>
    </row>
    <row r="36440" spans="64:64">
      <c r="BL36440" s="69"/>
    </row>
    <row r="36441" spans="64:64">
      <c r="BL36441" s="69"/>
    </row>
    <row r="36442" spans="64:64">
      <c r="BL36442" s="69"/>
    </row>
    <row r="36443" spans="64:64">
      <c r="BL36443" s="69"/>
    </row>
    <row r="36444" spans="64:64">
      <c r="BL36444" s="69"/>
    </row>
    <row r="36445" spans="64:64">
      <c r="BL36445" s="69"/>
    </row>
    <row r="36446" spans="64:64">
      <c r="BL36446" s="69"/>
    </row>
    <row r="36447" spans="64:64">
      <c r="BL36447" s="69"/>
    </row>
    <row r="36448" spans="64:64">
      <c r="BL36448" s="69"/>
    </row>
    <row r="36449" spans="64:64">
      <c r="BL36449" s="69"/>
    </row>
    <row r="36450" spans="64:64">
      <c r="BL36450" s="69"/>
    </row>
    <row r="36451" spans="64:64">
      <c r="BL36451" s="69"/>
    </row>
    <row r="36452" spans="64:64">
      <c r="BL36452" s="69"/>
    </row>
    <row r="36453" spans="64:64">
      <c r="BL36453" s="69"/>
    </row>
    <row r="36454" spans="64:64">
      <c r="BL36454" s="69"/>
    </row>
    <row r="36455" spans="64:64">
      <c r="BL36455" s="69"/>
    </row>
    <row r="36456" spans="64:64">
      <c r="BL36456" s="69"/>
    </row>
    <row r="36457" spans="64:64">
      <c r="BL36457" s="69"/>
    </row>
    <row r="36458" spans="64:64">
      <c r="BL36458" s="69"/>
    </row>
    <row r="36459" spans="64:64">
      <c r="BL36459" s="69"/>
    </row>
    <row r="36460" spans="64:64">
      <c r="BL36460" s="69"/>
    </row>
    <row r="36461" spans="64:64">
      <c r="BL36461" s="69"/>
    </row>
    <row r="36462" spans="64:64">
      <c r="BL36462" s="69"/>
    </row>
    <row r="36463" spans="64:64">
      <c r="BL36463" s="69"/>
    </row>
    <row r="36464" spans="64:64">
      <c r="BL36464" s="69"/>
    </row>
    <row r="36465" spans="64:64">
      <c r="BL36465" s="69"/>
    </row>
    <row r="36466" spans="64:64">
      <c r="BL36466" s="69"/>
    </row>
    <row r="36467" spans="64:64">
      <c r="BL36467" s="69"/>
    </row>
    <row r="36468" spans="64:64">
      <c r="BL36468" s="69"/>
    </row>
    <row r="36469" spans="64:64">
      <c r="BL36469" s="69"/>
    </row>
    <row r="36470" spans="64:64">
      <c r="BL36470" s="69"/>
    </row>
    <row r="36471" spans="64:64">
      <c r="BL36471" s="69"/>
    </row>
    <row r="36472" spans="64:64">
      <c r="BL36472" s="69"/>
    </row>
    <row r="36473" spans="64:64">
      <c r="BL36473" s="69"/>
    </row>
    <row r="36474" spans="64:64">
      <c r="BL36474" s="69"/>
    </row>
    <row r="36475" spans="64:64">
      <c r="BL36475" s="69"/>
    </row>
    <row r="36476" spans="64:64">
      <c r="BL36476" s="69"/>
    </row>
    <row r="36477" spans="64:64">
      <c r="BL36477" s="69"/>
    </row>
    <row r="36478" spans="64:64">
      <c r="BL36478" s="69"/>
    </row>
    <row r="36479" spans="64:64">
      <c r="BL36479" s="69"/>
    </row>
    <row r="36480" spans="64:64">
      <c r="BL36480" s="69"/>
    </row>
    <row r="36481" spans="64:64">
      <c r="BL36481" s="69"/>
    </row>
    <row r="36482" spans="64:64">
      <c r="BL36482" s="69"/>
    </row>
    <row r="36483" spans="64:64">
      <c r="BL36483" s="69"/>
    </row>
    <row r="36484" spans="64:64">
      <c r="BL36484" s="69"/>
    </row>
    <row r="36485" spans="64:64">
      <c r="BL36485" s="69"/>
    </row>
    <row r="36486" spans="64:64">
      <c r="BL36486" s="69"/>
    </row>
    <row r="36487" spans="64:64">
      <c r="BL36487" s="69"/>
    </row>
    <row r="36488" spans="64:64">
      <c r="BL36488" s="69"/>
    </row>
    <row r="36489" spans="64:64">
      <c r="BL36489" s="69"/>
    </row>
    <row r="36490" spans="64:64">
      <c r="BL36490" s="69"/>
    </row>
    <row r="36491" spans="64:64">
      <c r="BL36491" s="69"/>
    </row>
    <row r="36492" spans="64:64">
      <c r="BL36492" s="69"/>
    </row>
    <row r="36493" spans="64:64">
      <c r="BL36493" s="69"/>
    </row>
    <row r="36494" spans="64:64">
      <c r="BL36494" s="69"/>
    </row>
    <row r="36495" spans="64:64">
      <c r="BL36495" s="69"/>
    </row>
    <row r="36496" spans="64:64">
      <c r="BL36496" s="69"/>
    </row>
    <row r="36497" spans="64:64">
      <c r="BL36497" s="69"/>
    </row>
    <row r="36498" spans="64:64">
      <c r="BL36498" s="69"/>
    </row>
    <row r="36499" spans="64:64">
      <c r="BL36499" s="69"/>
    </row>
    <row r="36500" spans="64:64">
      <c r="BL36500" s="69"/>
    </row>
    <row r="36501" spans="64:64">
      <c r="BL36501" s="69"/>
    </row>
    <row r="36502" spans="64:64">
      <c r="BL36502" s="69"/>
    </row>
    <row r="36503" spans="64:64">
      <c r="BL36503" s="69"/>
    </row>
    <row r="36504" spans="64:64">
      <c r="BL36504" s="69"/>
    </row>
    <row r="36505" spans="64:64">
      <c r="BL36505" s="69"/>
    </row>
    <row r="36506" spans="64:64">
      <c r="BL36506" s="69"/>
    </row>
    <row r="36507" spans="64:64">
      <c r="BL36507" s="69"/>
    </row>
    <row r="36508" spans="64:64">
      <c r="BL36508" s="69"/>
    </row>
    <row r="36509" spans="64:64">
      <c r="BL36509" s="69"/>
    </row>
    <row r="36510" spans="64:64">
      <c r="BL36510" s="69"/>
    </row>
    <row r="36511" spans="64:64">
      <c r="BL36511" s="69"/>
    </row>
    <row r="36512" spans="64:64">
      <c r="BL36512" s="69"/>
    </row>
    <row r="36513" spans="64:64">
      <c r="BL36513" s="69"/>
    </row>
    <row r="36514" spans="64:64">
      <c r="BL36514" s="69"/>
    </row>
    <row r="36515" spans="64:64">
      <c r="BL36515" s="69"/>
    </row>
    <row r="36516" spans="64:64">
      <c r="BL36516" s="69"/>
    </row>
    <row r="36517" spans="64:64">
      <c r="BL36517" s="69"/>
    </row>
    <row r="36518" spans="64:64">
      <c r="BL36518" s="69"/>
    </row>
    <row r="36519" spans="64:64">
      <c r="BL36519" s="69"/>
    </row>
    <row r="36520" spans="64:64">
      <c r="BL36520" s="69"/>
    </row>
    <row r="36521" spans="64:64">
      <c r="BL36521" s="69"/>
    </row>
    <row r="36522" spans="64:64">
      <c r="BL36522" s="69"/>
    </row>
    <row r="36523" spans="64:64">
      <c r="BL36523" s="69"/>
    </row>
    <row r="36524" spans="64:64">
      <c r="BL36524" s="69"/>
    </row>
    <row r="36525" spans="64:64">
      <c r="BL36525" s="69"/>
    </row>
    <row r="36526" spans="64:64">
      <c r="BL36526" s="69"/>
    </row>
    <row r="36527" spans="64:64">
      <c r="BL36527" s="69"/>
    </row>
    <row r="36528" spans="64:64">
      <c r="BL36528" s="69"/>
    </row>
    <row r="36529" spans="64:64">
      <c r="BL36529" s="69"/>
    </row>
    <row r="36530" spans="64:64">
      <c r="BL36530" s="69"/>
    </row>
    <row r="36531" spans="64:64">
      <c r="BL36531" s="69"/>
    </row>
    <row r="36532" spans="64:64">
      <c r="BL36532" s="69"/>
    </row>
    <row r="36533" spans="64:64">
      <c r="BL36533" s="69"/>
    </row>
    <row r="36534" spans="64:64">
      <c r="BL36534" s="69"/>
    </row>
    <row r="36535" spans="64:64">
      <c r="BL36535" s="69"/>
    </row>
    <row r="36536" spans="64:64">
      <c r="BL36536" s="69"/>
    </row>
    <row r="36537" spans="64:64">
      <c r="BL36537" s="69"/>
    </row>
    <row r="36538" spans="64:64">
      <c r="BL36538" s="69"/>
    </row>
    <row r="36539" spans="64:64">
      <c r="BL36539" s="69"/>
    </row>
    <row r="36540" spans="64:64">
      <c r="BL36540" s="69"/>
    </row>
    <row r="36541" spans="64:64">
      <c r="BL36541" s="69"/>
    </row>
    <row r="36542" spans="64:64">
      <c r="BL36542" s="69"/>
    </row>
    <row r="36543" spans="64:64">
      <c r="BL36543" s="69"/>
    </row>
    <row r="36544" spans="64:64">
      <c r="BL36544" s="69"/>
    </row>
    <row r="36545" spans="64:64">
      <c r="BL36545" s="69"/>
    </row>
    <row r="36546" spans="64:64">
      <c r="BL36546" s="69"/>
    </row>
    <row r="36547" spans="64:64">
      <c r="BL36547" s="69"/>
    </row>
    <row r="36548" spans="64:64">
      <c r="BL36548" s="69"/>
    </row>
    <row r="36549" spans="64:64">
      <c r="BL36549" s="69"/>
    </row>
    <row r="36550" spans="64:64">
      <c r="BL36550" s="69"/>
    </row>
    <row r="36551" spans="64:64">
      <c r="BL36551" s="69"/>
    </row>
    <row r="36552" spans="64:64">
      <c r="BL36552" s="69"/>
    </row>
    <row r="36553" spans="64:64">
      <c r="BL36553" s="69"/>
    </row>
    <row r="36554" spans="64:64">
      <c r="BL36554" s="69"/>
    </row>
    <row r="36555" spans="64:64">
      <c r="BL36555" s="69"/>
    </row>
    <row r="36556" spans="64:64">
      <c r="BL36556" s="69"/>
    </row>
    <row r="36557" spans="64:64">
      <c r="BL36557" s="69"/>
    </row>
    <row r="36558" spans="64:64">
      <c r="BL36558" s="69"/>
    </row>
    <row r="36559" spans="64:64">
      <c r="BL36559" s="69"/>
    </row>
    <row r="36560" spans="64:64">
      <c r="BL36560" s="69"/>
    </row>
    <row r="36561" spans="64:64">
      <c r="BL36561" s="69"/>
    </row>
    <row r="36562" spans="64:64">
      <c r="BL36562" s="69"/>
    </row>
    <row r="36563" spans="64:64">
      <c r="BL36563" s="69"/>
    </row>
    <row r="36564" spans="64:64">
      <c r="BL36564" s="69"/>
    </row>
    <row r="36565" spans="64:64">
      <c r="BL36565" s="69"/>
    </row>
    <row r="36566" spans="64:64">
      <c r="BL36566" s="69"/>
    </row>
    <row r="36567" spans="64:64">
      <c r="BL36567" s="69"/>
    </row>
    <row r="36568" spans="64:64">
      <c r="BL36568" s="69"/>
    </row>
    <row r="36569" spans="64:64">
      <c r="BL36569" s="69"/>
    </row>
    <row r="36570" spans="64:64">
      <c r="BL36570" s="69"/>
    </row>
    <row r="36571" spans="64:64">
      <c r="BL36571" s="69"/>
    </row>
    <row r="36572" spans="64:64">
      <c r="BL36572" s="69"/>
    </row>
    <row r="36573" spans="64:64">
      <c r="BL36573" s="69"/>
    </row>
    <row r="36574" spans="64:64">
      <c r="BL36574" s="69"/>
    </row>
    <row r="36575" spans="64:64">
      <c r="BL36575" s="69"/>
    </row>
    <row r="36576" spans="64:64">
      <c r="BL36576" s="69"/>
    </row>
    <row r="36577" spans="64:64">
      <c r="BL36577" s="69"/>
    </row>
    <row r="36578" spans="64:64">
      <c r="BL36578" s="69"/>
    </row>
    <row r="36579" spans="64:64">
      <c r="BL36579" s="69"/>
    </row>
    <row r="36580" spans="64:64">
      <c r="BL36580" s="69"/>
    </row>
    <row r="36581" spans="64:64">
      <c r="BL36581" s="69"/>
    </row>
    <row r="36582" spans="64:64">
      <c r="BL36582" s="69"/>
    </row>
    <row r="36583" spans="64:64">
      <c r="BL36583" s="69"/>
    </row>
    <row r="36584" spans="64:64">
      <c r="BL36584" s="69"/>
    </row>
    <row r="36585" spans="64:64">
      <c r="BL36585" s="69"/>
    </row>
    <row r="36586" spans="64:64">
      <c r="BL36586" s="69"/>
    </row>
    <row r="36587" spans="64:64">
      <c r="BL36587" s="69"/>
    </row>
    <row r="36588" spans="64:64">
      <c r="BL36588" s="69"/>
    </row>
    <row r="36589" spans="64:64">
      <c r="BL36589" s="69"/>
    </row>
    <row r="36590" spans="64:64">
      <c r="BL36590" s="69"/>
    </row>
    <row r="36591" spans="64:64">
      <c r="BL36591" s="69"/>
    </row>
    <row r="36592" spans="64:64">
      <c r="BL36592" s="69"/>
    </row>
    <row r="36593" spans="64:64">
      <c r="BL36593" s="69"/>
    </row>
    <row r="36594" spans="64:64">
      <c r="BL36594" s="69"/>
    </row>
    <row r="36595" spans="64:64">
      <c r="BL36595" s="69"/>
    </row>
    <row r="36596" spans="64:64">
      <c r="BL36596" s="69"/>
    </row>
    <row r="36597" spans="64:64">
      <c r="BL36597" s="69"/>
    </row>
    <row r="36598" spans="64:64">
      <c r="BL36598" s="69"/>
    </row>
    <row r="36599" spans="64:64">
      <c r="BL36599" s="69"/>
    </row>
    <row r="36600" spans="64:64">
      <c r="BL36600" s="69"/>
    </row>
    <row r="36601" spans="64:64">
      <c r="BL36601" s="69"/>
    </row>
    <row r="36602" spans="64:64">
      <c r="BL36602" s="69"/>
    </row>
    <row r="36603" spans="64:64">
      <c r="BL36603" s="69"/>
    </row>
    <row r="36604" spans="64:64">
      <c r="BL36604" s="69"/>
    </row>
    <row r="36605" spans="64:64">
      <c r="BL36605" s="69"/>
    </row>
    <row r="36606" spans="64:64">
      <c r="BL36606" s="69"/>
    </row>
    <row r="36607" spans="64:64">
      <c r="BL36607" s="69"/>
    </row>
    <row r="36608" spans="64:64">
      <c r="BL36608" s="69"/>
    </row>
    <row r="36609" spans="64:64">
      <c r="BL36609" s="69"/>
    </row>
    <row r="36610" spans="64:64">
      <c r="BL36610" s="69"/>
    </row>
    <row r="36611" spans="64:64">
      <c r="BL36611" s="69"/>
    </row>
    <row r="36612" spans="64:64">
      <c r="BL36612" s="69"/>
    </row>
    <row r="36613" spans="64:64">
      <c r="BL36613" s="69"/>
    </row>
    <row r="36614" spans="64:64">
      <c r="BL36614" s="69"/>
    </row>
    <row r="36615" spans="64:64">
      <c r="BL36615" s="69"/>
    </row>
    <row r="36616" spans="64:64">
      <c r="BL36616" s="69"/>
    </row>
    <row r="36617" spans="64:64">
      <c r="BL36617" s="69"/>
    </row>
    <row r="36618" spans="64:64">
      <c r="BL36618" s="69"/>
    </row>
    <row r="36619" spans="64:64">
      <c r="BL36619" s="69"/>
    </row>
    <row r="36620" spans="64:64">
      <c r="BL36620" s="69"/>
    </row>
    <row r="36621" spans="64:64">
      <c r="BL36621" s="69"/>
    </row>
    <row r="36622" spans="64:64">
      <c r="BL36622" s="69"/>
    </row>
    <row r="36623" spans="64:64">
      <c r="BL36623" s="69"/>
    </row>
    <row r="36624" spans="64:64">
      <c r="BL36624" s="69"/>
    </row>
    <row r="36625" spans="64:64">
      <c r="BL36625" s="69"/>
    </row>
    <row r="36626" spans="64:64">
      <c r="BL36626" s="69"/>
    </row>
    <row r="36627" spans="64:64">
      <c r="BL36627" s="69"/>
    </row>
    <row r="36628" spans="64:64">
      <c r="BL36628" s="69"/>
    </row>
    <row r="36629" spans="64:64">
      <c r="BL36629" s="69"/>
    </row>
    <row r="36630" spans="64:64">
      <c r="BL36630" s="69"/>
    </row>
    <row r="36631" spans="64:64">
      <c r="BL36631" s="69"/>
    </row>
    <row r="36632" spans="64:64">
      <c r="BL36632" s="69"/>
    </row>
    <row r="36633" spans="64:64">
      <c r="BL36633" s="69"/>
    </row>
    <row r="36634" spans="64:64">
      <c r="BL36634" s="69"/>
    </row>
    <row r="36635" spans="64:64">
      <c r="BL36635" s="69"/>
    </row>
    <row r="36636" spans="64:64">
      <c r="BL36636" s="69"/>
    </row>
    <row r="36637" spans="64:64">
      <c r="BL36637" s="69"/>
    </row>
    <row r="36638" spans="64:64">
      <c r="BL36638" s="69"/>
    </row>
    <row r="36639" spans="64:64">
      <c r="BL36639" s="69"/>
    </row>
    <row r="36640" spans="64:64">
      <c r="BL36640" s="69"/>
    </row>
    <row r="36641" spans="64:64">
      <c r="BL36641" s="69"/>
    </row>
    <row r="36642" spans="64:64">
      <c r="BL36642" s="69"/>
    </row>
    <row r="36643" spans="64:64">
      <c r="BL36643" s="69"/>
    </row>
    <row r="36644" spans="64:64">
      <c r="BL36644" s="69"/>
    </row>
    <row r="36645" spans="64:64">
      <c r="BL36645" s="69"/>
    </row>
    <row r="36646" spans="64:64">
      <c r="BL36646" s="69"/>
    </row>
    <row r="36647" spans="64:64">
      <c r="BL36647" s="69"/>
    </row>
    <row r="36648" spans="64:64">
      <c r="BL36648" s="69"/>
    </row>
    <row r="36649" spans="64:64">
      <c r="BL36649" s="69"/>
    </row>
    <row r="36650" spans="64:64">
      <c r="BL36650" s="69"/>
    </row>
    <row r="36651" spans="64:64">
      <c r="BL36651" s="69"/>
    </row>
    <row r="36652" spans="64:64">
      <c r="BL36652" s="69"/>
    </row>
    <row r="36653" spans="64:64">
      <c r="BL36653" s="69"/>
    </row>
    <row r="36654" spans="64:64">
      <c r="BL36654" s="69"/>
    </row>
    <row r="36655" spans="64:64">
      <c r="BL36655" s="69"/>
    </row>
    <row r="36656" spans="64:64">
      <c r="BL36656" s="69"/>
    </row>
    <row r="36657" spans="64:64">
      <c r="BL36657" s="69"/>
    </row>
    <row r="36658" spans="64:64">
      <c r="BL36658" s="69"/>
    </row>
    <row r="36659" spans="64:64">
      <c r="BL36659" s="69"/>
    </row>
    <row r="36660" spans="64:64">
      <c r="BL36660" s="69"/>
    </row>
    <row r="36661" spans="64:64">
      <c r="BL36661" s="69"/>
    </row>
    <row r="36662" spans="64:64">
      <c r="BL36662" s="69"/>
    </row>
    <row r="36663" spans="64:64">
      <c r="BL36663" s="69"/>
    </row>
    <row r="36664" spans="64:64">
      <c r="BL36664" s="69"/>
    </row>
    <row r="36665" spans="64:64">
      <c r="BL36665" s="69"/>
    </row>
    <row r="36666" spans="64:64">
      <c r="BL36666" s="69"/>
    </row>
    <row r="36667" spans="64:64">
      <c r="BL36667" s="69"/>
    </row>
    <row r="36668" spans="64:64">
      <c r="BL36668" s="69"/>
    </row>
    <row r="36669" spans="64:64">
      <c r="BL36669" s="69"/>
    </row>
    <row r="36670" spans="64:64">
      <c r="BL36670" s="69"/>
    </row>
    <row r="36671" spans="64:64">
      <c r="BL36671" s="69"/>
    </row>
    <row r="36672" spans="64:64">
      <c r="BL36672" s="69"/>
    </row>
    <row r="36673" spans="64:64">
      <c r="BL36673" s="69"/>
    </row>
    <row r="36674" spans="64:64">
      <c r="BL36674" s="69"/>
    </row>
    <row r="36675" spans="64:64">
      <c r="BL36675" s="69"/>
    </row>
    <row r="36676" spans="64:64">
      <c r="BL36676" s="69"/>
    </row>
    <row r="36677" spans="64:64">
      <c r="BL36677" s="69"/>
    </row>
    <row r="36678" spans="64:64">
      <c r="BL36678" s="69"/>
    </row>
    <row r="36679" spans="64:64">
      <c r="BL36679" s="69"/>
    </row>
    <row r="36680" spans="64:64">
      <c r="BL36680" s="69"/>
    </row>
    <row r="36681" spans="64:64">
      <c r="BL36681" s="69"/>
    </row>
    <row r="36682" spans="64:64">
      <c r="BL36682" s="69"/>
    </row>
    <row r="36683" spans="64:64">
      <c r="BL36683" s="69"/>
    </row>
    <row r="36684" spans="64:64">
      <c r="BL36684" s="69"/>
    </row>
    <row r="36685" spans="64:64">
      <c r="BL36685" s="69"/>
    </row>
    <row r="36686" spans="64:64">
      <c r="BL36686" s="69"/>
    </row>
    <row r="36687" spans="64:64">
      <c r="BL36687" s="69"/>
    </row>
    <row r="36688" spans="64:64">
      <c r="BL36688" s="69"/>
    </row>
    <row r="36689" spans="64:64">
      <c r="BL36689" s="69"/>
    </row>
    <row r="36690" spans="64:64">
      <c r="BL36690" s="69"/>
    </row>
    <row r="36691" spans="64:64">
      <c r="BL36691" s="69"/>
    </row>
    <row r="36692" spans="64:64">
      <c r="BL36692" s="69"/>
    </row>
    <row r="36693" spans="64:64">
      <c r="BL36693" s="69"/>
    </row>
    <row r="36694" spans="64:64">
      <c r="BL36694" s="69"/>
    </row>
    <row r="36695" spans="64:64">
      <c r="BL36695" s="69"/>
    </row>
    <row r="36696" spans="64:64">
      <c r="BL36696" s="69"/>
    </row>
    <row r="36697" spans="64:64">
      <c r="BL36697" s="69"/>
    </row>
    <row r="36698" spans="64:64">
      <c r="BL36698" s="69"/>
    </row>
    <row r="36699" spans="64:64">
      <c r="BL36699" s="69"/>
    </row>
    <row r="36700" spans="64:64">
      <c r="BL36700" s="69"/>
    </row>
    <row r="36701" spans="64:64">
      <c r="BL36701" s="69"/>
    </row>
    <row r="36702" spans="64:64">
      <c r="BL36702" s="69"/>
    </row>
    <row r="36703" spans="64:64">
      <c r="BL36703" s="69"/>
    </row>
    <row r="36704" spans="64:64">
      <c r="BL36704" s="69"/>
    </row>
    <row r="36705" spans="64:64">
      <c r="BL36705" s="69"/>
    </row>
    <row r="36706" spans="64:64">
      <c r="BL36706" s="69"/>
    </row>
    <row r="36707" spans="64:64">
      <c r="BL36707" s="69"/>
    </row>
    <row r="36708" spans="64:64">
      <c r="BL36708" s="69"/>
    </row>
    <row r="36709" spans="64:64">
      <c r="BL36709" s="69"/>
    </row>
    <row r="36710" spans="64:64">
      <c r="BL36710" s="69"/>
    </row>
    <row r="36711" spans="64:64">
      <c r="BL36711" s="69"/>
    </row>
    <row r="36712" spans="64:64">
      <c r="BL36712" s="69"/>
    </row>
    <row r="36713" spans="64:64">
      <c r="BL36713" s="69"/>
    </row>
    <row r="36714" spans="64:64">
      <c r="BL36714" s="69"/>
    </row>
    <row r="36715" spans="64:64">
      <c r="BL36715" s="69"/>
    </row>
    <row r="36716" spans="64:64">
      <c r="BL36716" s="69"/>
    </row>
    <row r="36717" spans="64:64">
      <c r="BL36717" s="69"/>
    </row>
    <row r="36718" spans="64:64">
      <c r="BL36718" s="69"/>
    </row>
    <row r="36719" spans="64:64">
      <c r="BL36719" s="69"/>
    </row>
    <row r="36720" spans="64:64">
      <c r="BL36720" s="69"/>
    </row>
    <row r="36721" spans="64:64">
      <c r="BL36721" s="69"/>
    </row>
    <row r="36722" spans="64:64">
      <c r="BL36722" s="69"/>
    </row>
    <row r="36723" spans="64:64">
      <c r="BL36723" s="69"/>
    </row>
    <row r="36724" spans="64:64">
      <c r="BL36724" s="69"/>
    </row>
    <row r="36725" spans="64:64">
      <c r="BL36725" s="69"/>
    </row>
    <row r="36726" spans="64:64">
      <c r="BL36726" s="69"/>
    </row>
    <row r="36727" spans="64:64">
      <c r="BL36727" s="69"/>
    </row>
    <row r="36728" spans="64:64">
      <c r="BL36728" s="69"/>
    </row>
    <row r="36729" spans="64:64">
      <c r="BL36729" s="69"/>
    </row>
    <row r="36730" spans="64:64">
      <c r="BL36730" s="69"/>
    </row>
    <row r="36731" spans="64:64">
      <c r="BL36731" s="69"/>
    </row>
    <row r="36732" spans="64:64">
      <c r="BL36732" s="69"/>
    </row>
    <row r="36733" spans="64:64">
      <c r="BL36733" s="69"/>
    </row>
    <row r="36734" spans="64:64">
      <c r="BL36734" s="69"/>
    </row>
    <row r="36735" spans="64:64">
      <c r="BL36735" s="69"/>
    </row>
  </sheetData>
  <sortState xmlns:xlrd2="http://schemas.microsoft.com/office/spreadsheetml/2017/richdata2" ref="A2:AF36735">
    <sortCondition ref="B2:B36735"/>
    <sortCondition ref="E2:E36735"/>
    <sortCondition ref="F2:F36735"/>
    <sortCondition ref="G2:G36735"/>
  </sortState>
  <phoneticPr fontId="10" type="noConversion"/>
  <conditionalFormatting sqref="CB1:CS1">
    <cfRule type="containsText" dxfId="0" priority="2" operator="containsText" text="REVISAR">
      <formula>NOT(ISERROR(SEARCH("REVISAR",CB1)))</formula>
    </cfRule>
  </conditionalFormatting>
  <pageMargins left="0.75" right="0.75" top="1" bottom="1" header="0" footer="0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3"/>
  <sheetViews>
    <sheetView topLeftCell="A87" zoomScaleNormal="100" workbookViewId="0">
      <selection activeCell="A105" sqref="A105:XFD159"/>
    </sheetView>
  </sheetViews>
  <sheetFormatPr baseColWidth="10" defaultColWidth="11.42578125" defaultRowHeight="11.25"/>
  <cols>
    <col min="1" max="1" width="15.7109375" style="2" customWidth="1"/>
    <col min="2" max="2" width="40.7109375" style="2" customWidth="1"/>
    <col min="3" max="3" width="40.7109375" style="3" customWidth="1"/>
    <col min="4" max="4" width="40.7109375" style="2" customWidth="1"/>
    <col min="5" max="6" width="11.5703125" style="2" customWidth="1"/>
    <col min="7" max="8" width="11.5703125" style="4" customWidth="1"/>
    <col min="9" max="14" width="11.5703125" style="1" customWidth="1"/>
    <col min="15" max="16384" width="11.42578125" style="1"/>
  </cols>
  <sheetData>
    <row r="1" spans="1:11" ht="12.75">
      <c r="A1" s="179" t="s">
        <v>765</v>
      </c>
      <c r="B1" s="179" t="s">
        <v>766</v>
      </c>
      <c r="C1" s="179" t="s">
        <v>767</v>
      </c>
      <c r="D1" s="179" t="s">
        <v>768</v>
      </c>
      <c r="E1" s="70"/>
      <c r="F1" s="70"/>
      <c r="G1" s="70"/>
      <c r="H1" s="70"/>
      <c r="I1" s="70"/>
      <c r="J1" s="70"/>
      <c r="K1" s="71"/>
    </row>
    <row r="2" spans="1:11" ht="12.75">
      <c r="A2" s="192" t="s">
        <v>769</v>
      </c>
      <c r="B2" s="193" t="s">
        <v>770</v>
      </c>
      <c r="C2" s="193" t="s">
        <v>771</v>
      </c>
      <c r="D2" s="194" t="s">
        <v>771</v>
      </c>
      <c r="E2" s="77"/>
      <c r="F2" s="77"/>
      <c r="G2" s="77"/>
      <c r="H2" s="77"/>
      <c r="I2" s="77"/>
      <c r="J2" s="77"/>
      <c r="K2" s="71"/>
    </row>
    <row r="3" spans="1:11" ht="12.75">
      <c r="A3" s="192" t="s">
        <v>772</v>
      </c>
      <c r="B3" s="193" t="s">
        <v>773</v>
      </c>
      <c r="C3" s="193" t="s">
        <v>774</v>
      </c>
      <c r="D3" s="194" t="s">
        <v>774</v>
      </c>
      <c r="E3" s="77"/>
      <c r="F3" s="77"/>
      <c r="G3" s="77"/>
      <c r="H3" s="77"/>
      <c r="I3" s="77"/>
      <c r="J3" s="77"/>
      <c r="K3" s="71"/>
    </row>
    <row r="4" spans="1:11" ht="12.75">
      <c r="A4" s="195" t="s">
        <v>2631</v>
      </c>
      <c r="B4" s="196" t="s">
        <v>773</v>
      </c>
      <c r="C4" s="197" t="s">
        <v>774</v>
      </c>
      <c r="D4" s="197" t="s">
        <v>774</v>
      </c>
      <c r="E4" s="77"/>
      <c r="F4" s="77"/>
      <c r="G4" s="77"/>
      <c r="H4" s="77"/>
      <c r="I4" s="77"/>
      <c r="J4" s="77"/>
      <c r="K4" s="71"/>
    </row>
    <row r="5" spans="1:11" ht="12.75">
      <c r="A5" s="195" t="s">
        <v>2632</v>
      </c>
      <c r="B5" s="196" t="s">
        <v>773</v>
      </c>
      <c r="C5" s="197" t="s">
        <v>774</v>
      </c>
      <c r="D5" s="197" t="s">
        <v>774</v>
      </c>
      <c r="E5" s="77"/>
      <c r="F5" s="77"/>
      <c r="G5" s="77"/>
      <c r="H5" s="77"/>
      <c r="I5" s="77"/>
      <c r="J5" s="77"/>
      <c r="K5" s="71"/>
    </row>
    <row r="6" spans="1:11" ht="12.75">
      <c r="A6" s="192" t="s">
        <v>775</v>
      </c>
      <c r="B6" s="193" t="s">
        <v>773</v>
      </c>
      <c r="C6" s="193" t="s">
        <v>776</v>
      </c>
      <c r="D6" s="194" t="s">
        <v>776</v>
      </c>
      <c r="E6" s="77"/>
      <c r="F6" s="77"/>
      <c r="G6" s="77"/>
      <c r="H6" s="77"/>
      <c r="I6" s="77"/>
      <c r="J6" s="77"/>
      <c r="K6" s="71"/>
    </row>
    <row r="7" spans="1:11" ht="12.75">
      <c r="A7" s="192" t="s">
        <v>777</v>
      </c>
      <c r="B7" s="193" t="s">
        <v>773</v>
      </c>
      <c r="C7" s="193" t="s">
        <v>778</v>
      </c>
      <c r="D7" s="194" t="s">
        <v>778</v>
      </c>
      <c r="E7" s="77"/>
      <c r="F7" s="77"/>
      <c r="G7" s="77"/>
      <c r="H7" s="77"/>
      <c r="I7" s="77"/>
      <c r="J7" s="77"/>
      <c r="K7" s="71"/>
    </row>
    <row r="8" spans="1:11" ht="12.75">
      <c r="A8" s="192" t="s">
        <v>779</v>
      </c>
      <c r="B8" s="193" t="s">
        <v>773</v>
      </c>
      <c r="C8" s="193" t="s">
        <v>780</v>
      </c>
      <c r="D8" s="194" t="s">
        <v>780</v>
      </c>
      <c r="E8" s="77"/>
      <c r="F8" s="77"/>
      <c r="G8" s="77"/>
      <c r="H8" s="77"/>
      <c r="I8" s="77"/>
      <c r="J8" s="77"/>
      <c r="K8" s="71"/>
    </row>
    <row r="9" spans="1:11" ht="12.75">
      <c r="A9" s="192" t="s">
        <v>2428</v>
      </c>
      <c r="B9" s="193" t="s">
        <v>773</v>
      </c>
      <c r="C9" s="193" t="s">
        <v>780</v>
      </c>
      <c r="D9" s="194" t="s">
        <v>2512</v>
      </c>
      <c r="E9" s="77"/>
      <c r="F9" s="77"/>
      <c r="G9" s="77"/>
      <c r="H9" s="77"/>
      <c r="I9" s="77"/>
      <c r="J9" s="77"/>
      <c r="K9" s="71"/>
    </row>
    <row r="10" spans="1:11" ht="12.75">
      <c r="A10" s="192" t="s">
        <v>781</v>
      </c>
      <c r="B10" s="193" t="s">
        <v>782</v>
      </c>
      <c r="C10" s="193" t="s">
        <v>783</v>
      </c>
      <c r="D10" s="194" t="s">
        <v>783</v>
      </c>
      <c r="E10" s="77"/>
      <c r="F10" s="77"/>
      <c r="G10" s="77"/>
      <c r="H10" s="77"/>
      <c r="I10" s="77"/>
      <c r="J10" s="77"/>
      <c r="K10" s="71"/>
    </row>
    <row r="11" spans="1:11" ht="12.75">
      <c r="A11" s="192" t="s">
        <v>1413</v>
      </c>
      <c r="B11" s="193" t="s">
        <v>782</v>
      </c>
      <c r="C11" s="193" t="s">
        <v>783</v>
      </c>
      <c r="D11" s="194" t="s">
        <v>2267</v>
      </c>
      <c r="E11" s="77"/>
      <c r="F11" s="77"/>
      <c r="G11" s="77"/>
      <c r="H11" s="77"/>
      <c r="I11" s="77"/>
      <c r="J11" s="77"/>
      <c r="K11" s="71"/>
    </row>
    <row r="12" spans="1:11" ht="12.75">
      <c r="A12" s="192" t="s">
        <v>784</v>
      </c>
      <c r="B12" s="193" t="s">
        <v>782</v>
      </c>
      <c r="C12" s="193" t="s">
        <v>785</v>
      </c>
      <c r="D12" s="194" t="s">
        <v>785</v>
      </c>
      <c r="E12" s="77"/>
      <c r="F12" s="77"/>
      <c r="G12" s="77"/>
      <c r="H12" s="77"/>
      <c r="I12" s="77"/>
      <c r="J12" s="77"/>
      <c r="K12" s="71"/>
    </row>
    <row r="13" spans="1:11" ht="12.75">
      <c r="A13" s="192" t="s">
        <v>786</v>
      </c>
      <c r="B13" s="193" t="s">
        <v>782</v>
      </c>
      <c r="C13" s="193" t="s">
        <v>787</v>
      </c>
      <c r="D13" s="194" t="s">
        <v>787</v>
      </c>
      <c r="E13" s="77"/>
      <c r="F13" s="77"/>
      <c r="G13" s="77"/>
      <c r="H13" s="77"/>
      <c r="I13" s="77"/>
      <c r="J13" s="77"/>
      <c r="K13" s="71"/>
    </row>
    <row r="14" spans="1:11" ht="12.75">
      <c r="A14" s="192" t="s">
        <v>788</v>
      </c>
      <c r="B14" s="193" t="s">
        <v>789</v>
      </c>
      <c r="C14" s="193" t="s">
        <v>790</v>
      </c>
      <c r="D14" s="194" t="s">
        <v>790</v>
      </c>
      <c r="E14" s="77"/>
      <c r="F14" s="77"/>
      <c r="G14" s="77"/>
      <c r="H14" s="77"/>
      <c r="I14" s="77"/>
      <c r="J14" s="77"/>
      <c r="K14" s="71"/>
    </row>
    <row r="15" spans="1:11" ht="12.75">
      <c r="A15" s="192" t="s">
        <v>793</v>
      </c>
      <c r="B15" s="193" t="s">
        <v>2386</v>
      </c>
      <c r="C15" s="193" t="s">
        <v>794</v>
      </c>
      <c r="D15" s="194" t="s">
        <v>794</v>
      </c>
      <c r="E15" s="77"/>
      <c r="F15" s="77"/>
      <c r="G15" s="77"/>
      <c r="H15" s="77"/>
      <c r="I15" s="77"/>
      <c r="J15" s="77"/>
      <c r="K15" s="71"/>
    </row>
    <row r="16" spans="1:11" ht="12.75">
      <c r="A16" s="192" t="s">
        <v>797</v>
      </c>
      <c r="B16" s="193" t="s">
        <v>2386</v>
      </c>
      <c r="C16" s="193" t="s">
        <v>2513</v>
      </c>
      <c r="D16" s="194" t="s">
        <v>2513</v>
      </c>
      <c r="E16" s="77"/>
      <c r="F16" s="77"/>
      <c r="G16" s="77"/>
      <c r="H16" s="77"/>
      <c r="I16" s="77"/>
      <c r="J16" s="77"/>
      <c r="K16" s="71"/>
    </row>
    <row r="17" spans="1:11" ht="12.75">
      <c r="A17" s="192" t="s">
        <v>798</v>
      </c>
      <c r="B17" s="193" t="s">
        <v>2386</v>
      </c>
      <c r="C17" s="193" t="s">
        <v>1355</v>
      </c>
      <c r="D17" s="194" t="s">
        <v>1355</v>
      </c>
      <c r="E17" s="77"/>
      <c r="F17" s="77"/>
      <c r="G17" s="77"/>
      <c r="H17" s="77"/>
      <c r="I17" s="77"/>
      <c r="J17" s="77"/>
      <c r="K17" s="71"/>
    </row>
    <row r="18" spans="1:11" ht="12.75">
      <c r="A18" s="192" t="s">
        <v>799</v>
      </c>
      <c r="B18" s="193" t="s">
        <v>2386</v>
      </c>
      <c r="C18" s="193" t="s">
        <v>1355</v>
      </c>
      <c r="D18" s="194" t="s">
        <v>800</v>
      </c>
      <c r="E18" s="77"/>
      <c r="F18" s="77"/>
      <c r="G18" s="77"/>
      <c r="H18" s="77"/>
      <c r="I18" s="77"/>
      <c r="J18" s="77"/>
      <c r="K18" s="71"/>
    </row>
    <row r="19" spans="1:11" ht="12.75">
      <c r="A19" s="192" t="s">
        <v>801</v>
      </c>
      <c r="B19" s="193" t="s">
        <v>2386</v>
      </c>
      <c r="C19" s="193" t="s">
        <v>1355</v>
      </c>
      <c r="D19" s="194" t="s">
        <v>2363</v>
      </c>
      <c r="E19" s="77"/>
      <c r="F19" s="77"/>
      <c r="G19" s="77"/>
      <c r="H19" s="77"/>
      <c r="I19" s="77"/>
      <c r="J19" s="77"/>
      <c r="K19" s="71"/>
    </row>
    <row r="20" spans="1:11" ht="12.75">
      <c r="A20" s="192" t="s">
        <v>1414</v>
      </c>
      <c r="B20" s="193" t="s">
        <v>2386</v>
      </c>
      <c r="C20" s="193" t="s">
        <v>1355</v>
      </c>
      <c r="D20" s="194" t="s">
        <v>1415</v>
      </c>
      <c r="E20" s="77"/>
      <c r="F20" s="77"/>
      <c r="G20" s="77"/>
      <c r="H20" s="77"/>
      <c r="I20" s="77"/>
      <c r="J20" s="77"/>
      <c r="K20" s="71"/>
    </row>
    <row r="21" spans="1:11" ht="12.75">
      <c r="A21" s="192" t="s">
        <v>802</v>
      </c>
      <c r="B21" s="193" t="s">
        <v>2386</v>
      </c>
      <c r="C21" s="193" t="s">
        <v>803</v>
      </c>
      <c r="D21" s="194" t="s">
        <v>803</v>
      </c>
      <c r="E21" s="77"/>
      <c r="F21" s="77"/>
      <c r="G21" s="77"/>
      <c r="H21" s="77"/>
      <c r="I21" s="77"/>
      <c r="J21" s="77"/>
      <c r="K21" s="71"/>
    </row>
    <row r="22" spans="1:11" ht="12.75">
      <c r="A22" s="192" t="s">
        <v>804</v>
      </c>
      <c r="B22" s="193" t="s">
        <v>2386</v>
      </c>
      <c r="C22" s="193" t="s">
        <v>805</v>
      </c>
      <c r="D22" s="194" t="s">
        <v>805</v>
      </c>
      <c r="E22" s="77"/>
      <c r="F22" s="77"/>
      <c r="G22" s="77"/>
      <c r="H22" s="77"/>
      <c r="I22" s="77"/>
      <c r="J22" s="77"/>
      <c r="K22" s="71"/>
    </row>
    <row r="23" spans="1:11" ht="12.75">
      <c r="A23" s="192" t="s">
        <v>1392</v>
      </c>
      <c r="B23" s="193" t="s">
        <v>2386</v>
      </c>
      <c r="C23" s="193" t="s">
        <v>805</v>
      </c>
      <c r="D23" s="194" t="s">
        <v>1393</v>
      </c>
      <c r="E23" s="77"/>
      <c r="F23" s="77"/>
      <c r="G23" s="77"/>
      <c r="H23" s="77"/>
      <c r="I23" s="77"/>
      <c r="J23" s="77"/>
      <c r="K23" s="71"/>
    </row>
    <row r="24" spans="1:11" ht="12.75">
      <c r="A24" s="192" t="s">
        <v>806</v>
      </c>
      <c r="B24" s="193" t="s">
        <v>2386</v>
      </c>
      <c r="C24" s="193" t="s">
        <v>2514</v>
      </c>
      <c r="D24" s="194" t="s">
        <v>2515</v>
      </c>
      <c r="E24" s="77"/>
      <c r="F24" s="77"/>
      <c r="G24" s="77"/>
      <c r="H24" s="77"/>
      <c r="I24" s="77"/>
      <c r="J24" s="77"/>
      <c r="K24" s="71"/>
    </row>
    <row r="25" spans="1:11" ht="12.75">
      <c r="A25" s="192" t="s">
        <v>807</v>
      </c>
      <c r="B25" s="193" t="s">
        <v>2386</v>
      </c>
      <c r="C25" s="193" t="s">
        <v>808</v>
      </c>
      <c r="D25" s="194" t="s">
        <v>808</v>
      </c>
      <c r="E25" s="77"/>
      <c r="F25" s="77"/>
      <c r="G25" s="77"/>
      <c r="H25" s="77"/>
      <c r="I25" s="77"/>
      <c r="J25" s="77"/>
      <c r="K25" s="71"/>
    </row>
    <row r="26" spans="1:11" ht="12.75">
      <c r="A26" s="192" t="s">
        <v>1353</v>
      </c>
      <c r="B26" s="193" t="s">
        <v>2386</v>
      </c>
      <c r="C26" s="193" t="s">
        <v>808</v>
      </c>
      <c r="D26" s="194" t="s">
        <v>791</v>
      </c>
      <c r="E26" s="77"/>
      <c r="F26" s="77"/>
      <c r="G26" s="77"/>
      <c r="H26" s="77"/>
      <c r="I26" s="77"/>
      <c r="J26" s="77"/>
      <c r="K26" s="71"/>
    </row>
    <row r="27" spans="1:11" ht="12.75">
      <c r="A27" s="192" t="s">
        <v>1354</v>
      </c>
      <c r="B27" s="193" t="s">
        <v>2386</v>
      </c>
      <c r="C27" s="193" t="s">
        <v>808</v>
      </c>
      <c r="D27" s="194" t="s">
        <v>792</v>
      </c>
      <c r="E27" s="77"/>
      <c r="F27" s="77"/>
      <c r="G27" s="77"/>
      <c r="H27" s="77"/>
      <c r="I27" s="77"/>
      <c r="J27" s="77"/>
      <c r="K27" s="71"/>
    </row>
    <row r="28" spans="1:11" ht="12.75">
      <c r="A28" s="192" t="s">
        <v>1394</v>
      </c>
      <c r="B28" s="193" t="s">
        <v>2386</v>
      </c>
      <c r="C28" s="193" t="s">
        <v>808</v>
      </c>
      <c r="D28" s="194" t="s">
        <v>1395</v>
      </c>
      <c r="E28" s="77"/>
      <c r="F28" s="77"/>
      <c r="G28" s="77"/>
      <c r="H28" s="77"/>
      <c r="I28" s="77"/>
      <c r="J28" s="77"/>
      <c r="K28" s="71"/>
    </row>
    <row r="29" spans="1:11" ht="12.75">
      <c r="A29" s="192" t="s">
        <v>1329</v>
      </c>
      <c r="B29" s="193" t="s">
        <v>2386</v>
      </c>
      <c r="C29" s="193" t="s">
        <v>917</v>
      </c>
      <c r="D29" s="194" t="s">
        <v>917</v>
      </c>
      <c r="E29" s="77"/>
      <c r="F29" s="77"/>
      <c r="G29" s="77"/>
      <c r="H29" s="77"/>
      <c r="I29" s="77"/>
      <c r="J29" s="77"/>
      <c r="K29" s="71"/>
    </row>
    <row r="30" spans="1:11" ht="12.75">
      <c r="A30" s="192" t="s">
        <v>2509</v>
      </c>
      <c r="B30" s="193" t="s">
        <v>2386</v>
      </c>
      <c r="C30" s="193" t="s">
        <v>917</v>
      </c>
      <c r="D30" s="194" t="s">
        <v>2441</v>
      </c>
      <c r="E30" s="77"/>
      <c r="F30" s="77"/>
      <c r="G30" s="77"/>
      <c r="H30" s="77"/>
      <c r="I30" s="77"/>
      <c r="J30" s="77"/>
      <c r="K30" s="71"/>
    </row>
    <row r="31" spans="1:11" ht="12.75">
      <c r="A31" s="192" t="s">
        <v>1330</v>
      </c>
      <c r="B31" s="193" t="s">
        <v>2386</v>
      </c>
      <c r="C31" s="193" t="s">
        <v>918</v>
      </c>
      <c r="D31" s="194" t="s">
        <v>918</v>
      </c>
      <c r="E31" s="77"/>
      <c r="F31" s="77"/>
      <c r="G31" s="77"/>
      <c r="H31" s="77"/>
      <c r="I31" s="77"/>
      <c r="J31" s="77"/>
      <c r="K31" s="71"/>
    </row>
    <row r="32" spans="1:11" ht="12.75">
      <c r="A32" s="192" t="s">
        <v>1331</v>
      </c>
      <c r="B32" s="193" t="s">
        <v>2386</v>
      </c>
      <c r="C32" s="193" t="s">
        <v>1332</v>
      </c>
      <c r="D32" s="194" t="s">
        <v>1332</v>
      </c>
      <c r="E32" s="77"/>
      <c r="F32" s="77"/>
      <c r="G32" s="77"/>
      <c r="H32" s="77"/>
      <c r="I32" s="77"/>
      <c r="J32" s="77"/>
      <c r="K32" s="71"/>
    </row>
    <row r="33" spans="1:11" ht="12.75">
      <c r="A33" s="192" t="s">
        <v>2439</v>
      </c>
      <c r="B33" s="193" t="s">
        <v>2386</v>
      </c>
      <c r="C33" s="193" t="s">
        <v>2440</v>
      </c>
      <c r="D33" s="194" t="s">
        <v>2440</v>
      </c>
      <c r="E33" s="77"/>
      <c r="F33" s="77"/>
      <c r="G33" s="77"/>
      <c r="H33" s="77"/>
      <c r="I33" s="77"/>
      <c r="J33" s="77"/>
      <c r="K33" s="71"/>
    </row>
    <row r="34" spans="1:11" ht="12.75">
      <c r="A34" s="192" t="s">
        <v>2660</v>
      </c>
      <c r="B34" s="193" t="s">
        <v>2386</v>
      </c>
      <c r="C34" s="193" t="s">
        <v>2661</v>
      </c>
      <c r="D34" s="194" t="s">
        <v>2661</v>
      </c>
      <c r="E34" s="77"/>
      <c r="F34" s="77"/>
      <c r="G34" s="77"/>
      <c r="H34" s="77"/>
      <c r="I34" s="77"/>
      <c r="J34" s="77"/>
      <c r="K34" s="71"/>
    </row>
    <row r="35" spans="1:11" ht="12.75">
      <c r="A35" s="192" t="s">
        <v>810</v>
      </c>
      <c r="B35" s="193" t="s">
        <v>811</v>
      </c>
      <c r="C35" s="193" t="s">
        <v>812</v>
      </c>
      <c r="D35" s="194" t="s">
        <v>812</v>
      </c>
      <c r="E35" s="77"/>
      <c r="F35" s="77"/>
      <c r="G35" s="77"/>
      <c r="H35" s="77"/>
      <c r="I35" s="77"/>
      <c r="J35" s="77"/>
      <c r="K35" s="71"/>
    </row>
    <row r="36" spans="1:11" ht="12.75">
      <c r="A36" s="192" t="s">
        <v>813</v>
      </c>
      <c r="B36" s="193" t="s">
        <v>811</v>
      </c>
      <c r="C36" s="193" t="s">
        <v>814</v>
      </c>
      <c r="D36" s="194" t="s">
        <v>814</v>
      </c>
      <c r="E36" s="77"/>
      <c r="F36" s="77"/>
      <c r="G36" s="77"/>
      <c r="H36" s="77"/>
      <c r="I36" s="77"/>
      <c r="J36" s="77"/>
      <c r="K36" s="71"/>
    </row>
    <row r="37" spans="1:11" ht="12.75">
      <c r="A37" s="192" t="s">
        <v>815</v>
      </c>
      <c r="B37" s="193" t="s">
        <v>811</v>
      </c>
      <c r="C37" s="193" t="s">
        <v>816</v>
      </c>
      <c r="D37" s="194" t="s">
        <v>816</v>
      </c>
      <c r="E37" s="77"/>
      <c r="F37" s="77"/>
      <c r="G37" s="77"/>
      <c r="H37" s="77"/>
      <c r="I37" s="77"/>
      <c r="J37" s="77"/>
      <c r="K37" s="71"/>
    </row>
    <row r="38" spans="1:11" ht="12.75">
      <c r="A38" s="192" t="s">
        <v>817</v>
      </c>
      <c r="B38" s="193" t="s">
        <v>811</v>
      </c>
      <c r="C38" s="193" t="s">
        <v>2516</v>
      </c>
      <c r="D38" s="194" t="s">
        <v>2516</v>
      </c>
      <c r="E38" s="77"/>
      <c r="F38" s="77"/>
      <c r="G38" s="77"/>
      <c r="H38" s="77"/>
      <c r="I38" s="77"/>
      <c r="J38" s="77"/>
      <c r="K38" s="71"/>
    </row>
    <row r="39" spans="1:11" ht="12.75">
      <c r="A39" s="192" t="s">
        <v>2411</v>
      </c>
      <c r="B39" s="193" t="s">
        <v>811</v>
      </c>
      <c r="C39" s="193" t="s">
        <v>2517</v>
      </c>
      <c r="D39" s="194" t="s">
        <v>2517</v>
      </c>
      <c r="E39" s="77"/>
      <c r="F39" s="77"/>
      <c r="G39" s="77"/>
      <c r="H39" s="77"/>
      <c r="I39" s="77"/>
      <c r="J39" s="77"/>
      <c r="K39" s="71"/>
    </row>
    <row r="40" spans="1:11" ht="12.75">
      <c r="A40" s="192" t="s">
        <v>2412</v>
      </c>
      <c r="B40" s="193" t="s">
        <v>811</v>
      </c>
      <c r="C40" s="193" t="s">
        <v>2518</v>
      </c>
      <c r="D40" s="194" t="s">
        <v>2518</v>
      </c>
      <c r="E40" s="77"/>
      <c r="F40" s="77"/>
      <c r="G40" s="77"/>
      <c r="H40" s="77"/>
      <c r="I40" s="77"/>
      <c r="J40" s="77"/>
      <c r="K40" s="71"/>
    </row>
    <row r="41" spans="1:11" ht="12.75">
      <c r="A41" s="192" t="s">
        <v>818</v>
      </c>
      <c r="B41" s="193" t="s">
        <v>819</v>
      </c>
      <c r="C41" s="193" t="s">
        <v>820</v>
      </c>
      <c r="D41" s="194" t="s">
        <v>820</v>
      </c>
      <c r="E41" s="77"/>
      <c r="F41" s="77"/>
      <c r="G41" s="77"/>
      <c r="H41" s="77"/>
      <c r="I41" s="77"/>
      <c r="J41" s="77"/>
      <c r="K41" s="71"/>
    </row>
    <row r="42" spans="1:11" ht="12.75">
      <c r="A42" s="192" t="s">
        <v>821</v>
      </c>
      <c r="B42" s="193" t="s">
        <v>819</v>
      </c>
      <c r="C42" s="193" t="s">
        <v>820</v>
      </c>
      <c r="D42" s="194" t="s">
        <v>2519</v>
      </c>
      <c r="E42" s="77"/>
      <c r="F42" s="77"/>
      <c r="G42" s="77"/>
      <c r="H42" s="77"/>
      <c r="I42" s="77"/>
      <c r="J42" s="77"/>
      <c r="K42" s="71"/>
    </row>
    <row r="43" spans="1:11" ht="12.75">
      <c r="A43" s="192" t="s">
        <v>2508</v>
      </c>
      <c r="B43" s="193" t="s">
        <v>819</v>
      </c>
      <c r="C43" s="193" t="s">
        <v>820</v>
      </c>
      <c r="D43" s="194" t="s">
        <v>2472</v>
      </c>
      <c r="E43" s="77"/>
      <c r="F43" s="77"/>
      <c r="G43" s="77"/>
      <c r="H43" s="77"/>
      <c r="I43" s="77"/>
      <c r="J43" s="77"/>
      <c r="K43" s="71"/>
    </row>
    <row r="44" spans="1:11" ht="12.75">
      <c r="A44" s="192" t="s">
        <v>822</v>
      </c>
      <c r="B44" s="193" t="s">
        <v>819</v>
      </c>
      <c r="C44" s="193" t="s">
        <v>823</v>
      </c>
      <c r="D44" s="194" t="s">
        <v>823</v>
      </c>
      <c r="E44" s="77"/>
      <c r="F44" s="77"/>
      <c r="G44" s="77"/>
      <c r="H44" s="77"/>
      <c r="I44" s="77"/>
      <c r="J44" s="77"/>
      <c r="K44" s="71"/>
    </row>
    <row r="45" spans="1:11" ht="12.75">
      <c r="A45" s="192" t="s">
        <v>824</v>
      </c>
      <c r="B45" s="193" t="s">
        <v>819</v>
      </c>
      <c r="C45" s="193" t="s">
        <v>1396</v>
      </c>
      <c r="D45" s="194" t="s">
        <v>1396</v>
      </c>
      <c r="E45" s="77"/>
      <c r="F45" s="77"/>
      <c r="G45" s="77"/>
      <c r="H45" s="77"/>
      <c r="I45" s="77"/>
      <c r="J45" s="77"/>
      <c r="K45" s="71"/>
    </row>
    <row r="46" spans="1:11" ht="12.75">
      <c r="A46" s="192" t="s">
        <v>825</v>
      </c>
      <c r="B46" s="193" t="s">
        <v>819</v>
      </c>
      <c r="C46" s="193" t="s">
        <v>1397</v>
      </c>
      <c r="D46" s="194" t="s">
        <v>1397</v>
      </c>
      <c r="E46" s="77"/>
      <c r="F46" s="77"/>
      <c r="G46" s="77"/>
      <c r="H46" s="77"/>
      <c r="I46" s="77"/>
      <c r="J46" s="77"/>
      <c r="K46" s="71"/>
    </row>
    <row r="47" spans="1:11" ht="12.75">
      <c r="A47" s="192" t="s">
        <v>826</v>
      </c>
      <c r="B47" s="193" t="s">
        <v>819</v>
      </c>
      <c r="C47" s="193" t="s">
        <v>827</v>
      </c>
      <c r="D47" s="194" t="s">
        <v>827</v>
      </c>
      <c r="E47" s="77"/>
      <c r="F47" s="77"/>
      <c r="G47" s="77"/>
      <c r="H47" s="77"/>
      <c r="I47" s="77"/>
      <c r="J47" s="77"/>
      <c r="K47" s="71"/>
    </row>
    <row r="48" spans="1:11" ht="12.75">
      <c r="A48" s="192" t="s">
        <v>2633</v>
      </c>
      <c r="B48" s="193" t="s">
        <v>819</v>
      </c>
      <c r="C48" s="193" t="s">
        <v>827</v>
      </c>
      <c r="D48" s="194" t="s">
        <v>2638</v>
      </c>
      <c r="E48" s="77"/>
      <c r="F48" s="77"/>
      <c r="G48" s="77"/>
      <c r="H48" s="77"/>
      <c r="I48" s="77"/>
      <c r="J48" s="77"/>
      <c r="K48" s="71"/>
    </row>
    <row r="49" spans="1:11" ht="12.75">
      <c r="A49" s="192" t="s">
        <v>2634</v>
      </c>
      <c r="B49" s="193" t="s">
        <v>819</v>
      </c>
      <c r="C49" s="193" t="s">
        <v>827</v>
      </c>
      <c r="D49" s="194" t="s">
        <v>2639</v>
      </c>
      <c r="E49" s="77"/>
      <c r="F49" s="77"/>
      <c r="G49" s="77"/>
      <c r="H49" s="77"/>
      <c r="I49" s="77"/>
      <c r="J49" s="77"/>
      <c r="K49" s="71"/>
    </row>
    <row r="50" spans="1:11" ht="12.75">
      <c r="A50" s="192" t="s">
        <v>2635</v>
      </c>
      <c r="B50" s="193" t="s">
        <v>819</v>
      </c>
      <c r="C50" s="193" t="s">
        <v>827</v>
      </c>
      <c r="D50" s="194" t="s">
        <v>2640</v>
      </c>
      <c r="E50" s="77"/>
      <c r="F50" s="77"/>
      <c r="G50" s="77"/>
      <c r="H50" s="77"/>
      <c r="I50" s="77"/>
      <c r="J50" s="77"/>
      <c r="K50" s="71"/>
    </row>
    <row r="51" spans="1:11" ht="12.75">
      <c r="A51" s="192" t="s">
        <v>2636</v>
      </c>
      <c r="B51" s="193" t="s">
        <v>819</v>
      </c>
      <c r="C51" s="193" t="s">
        <v>827</v>
      </c>
      <c r="D51" s="194" t="s">
        <v>827</v>
      </c>
      <c r="E51" s="77"/>
      <c r="F51" s="77"/>
      <c r="G51" s="77"/>
      <c r="H51" s="77"/>
      <c r="I51" s="77"/>
      <c r="J51" s="77"/>
      <c r="K51" s="71"/>
    </row>
    <row r="52" spans="1:11" ht="12.75">
      <c r="A52" s="192" t="s">
        <v>2637</v>
      </c>
      <c r="B52" s="193" t="s">
        <v>819</v>
      </c>
      <c r="C52" s="193" t="s">
        <v>827</v>
      </c>
      <c r="D52" s="194" t="s">
        <v>2641</v>
      </c>
      <c r="E52" s="77"/>
      <c r="F52" s="77"/>
      <c r="G52" s="77"/>
      <c r="H52" s="77"/>
      <c r="I52" s="77"/>
      <c r="J52" s="77"/>
      <c r="K52" s="71"/>
    </row>
    <row r="53" spans="1:11" ht="12.75">
      <c r="A53" s="192" t="s">
        <v>2469</v>
      </c>
      <c r="B53" s="193" t="s">
        <v>819</v>
      </c>
      <c r="C53" s="193" t="s">
        <v>827</v>
      </c>
      <c r="D53" s="194" t="s">
        <v>2470</v>
      </c>
      <c r="E53" s="77"/>
      <c r="F53" s="77"/>
      <c r="G53" s="77"/>
      <c r="H53" s="77"/>
      <c r="I53" s="77"/>
      <c r="J53" s="77"/>
      <c r="K53" s="71"/>
    </row>
    <row r="54" spans="1:11" ht="12.75">
      <c r="A54" s="192" t="s">
        <v>2471</v>
      </c>
      <c r="B54" s="193" t="s">
        <v>819</v>
      </c>
      <c r="C54" s="193" t="s">
        <v>827</v>
      </c>
      <c r="D54" s="194" t="s">
        <v>2472</v>
      </c>
      <c r="E54" s="77"/>
      <c r="F54" s="77"/>
      <c r="G54" s="77"/>
      <c r="H54" s="77"/>
      <c r="I54" s="77"/>
      <c r="J54" s="77"/>
      <c r="K54" s="71"/>
    </row>
    <row r="55" spans="1:11" ht="12.75">
      <c r="A55" s="192" t="s">
        <v>828</v>
      </c>
      <c r="B55" s="193" t="s">
        <v>819</v>
      </c>
      <c r="C55" s="193" t="s">
        <v>829</v>
      </c>
      <c r="D55" s="194" t="s">
        <v>829</v>
      </c>
      <c r="E55" s="77"/>
      <c r="F55" s="77"/>
      <c r="G55" s="77"/>
      <c r="H55" s="77"/>
      <c r="I55" s="77"/>
      <c r="J55" s="77"/>
      <c r="K55" s="71"/>
    </row>
    <row r="56" spans="1:11" ht="12.75">
      <c r="A56" s="192" t="s">
        <v>2269</v>
      </c>
      <c r="B56" s="193" t="s">
        <v>819</v>
      </c>
      <c r="C56" s="193" t="s">
        <v>829</v>
      </c>
      <c r="D56" s="194" t="s">
        <v>2377</v>
      </c>
      <c r="E56" s="77"/>
      <c r="F56" s="77"/>
      <c r="G56" s="77"/>
      <c r="H56" s="77"/>
      <c r="I56" s="77"/>
      <c r="J56" s="77"/>
      <c r="K56" s="71"/>
    </row>
    <row r="57" spans="1:11" ht="12.75">
      <c r="A57" s="192" t="s">
        <v>2511</v>
      </c>
      <c r="B57" s="193" t="s">
        <v>819</v>
      </c>
      <c r="C57" s="193" t="s">
        <v>829</v>
      </c>
      <c r="D57" s="194" t="s">
        <v>2510</v>
      </c>
      <c r="E57" s="77"/>
      <c r="F57" s="77"/>
      <c r="G57" s="77"/>
      <c r="H57" s="77"/>
      <c r="I57" s="77"/>
      <c r="J57" s="77"/>
      <c r="K57" s="71"/>
    </row>
    <row r="58" spans="1:11" ht="12.75">
      <c r="A58" s="192" t="s">
        <v>830</v>
      </c>
      <c r="B58" s="193" t="s">
        <v>819</v>
      </c>
      <c r="C58" s="193" t="s">
        <v>831</v>
      </c>
      <c r="D58" s="194" t="s">
        <v>831</v>
      </c>
      <c r="E58" s="77"/>
      <c r="F58" s="77"/>
      <c r="G58" s="77"/>
      <c r="H58" s="77"/>
      <c r="I58" s="77"/>
      <c r="J58" s="77"/>
      <c r="K58" s="71"/>
    </row>
    <row r="59" spans="1:11" ht="12.75">
      <c r="A59" s="192" t="s">
        <v>832</v>
      </c>
      <c r="B59" s="193" t="s">
        <v>819</v>
      </c>
      <c r="C59" s="193" t="s">
        <v>833</v>
      </c>
      <c r="D59" s="194" t="s">
        <v>833</v>
      </c>
      <c r="E59" s="77"/>
      <c r="F59" s="77"/>
      <c r="G59" s="77"/>
      <c r="H59" s="77"/>
      <c r="I59" s="77"/>
      <c r="J59" s="77"/>
      <c r="K59" s="71"/>
    </row>
    <row r="60" spans="1:11" ht="12.75">
      <c r="A60" s="192" t="s">
        <v>2270</v>
      </c>
      <c r="B60" s="193" t="s">
        <v>819</v>
      </c>
      <c r="C60" s="193" t="s">
        <v>833</v>
      </c>
      <c r="D60" s="194" t="s">
        <v>2520</v>
      </c>
      <c r="E60" s="77"/>
      <c r="F60" s="77"/>
      <c r="G60" s="77"/>
      <c r="H60" s="77"/>
      <c r="I60" s="77"/>
      <c r="J60" s="77"/>
      <c r="K60" s="71"/>
    </row>
    <row r="61" spans="1:11" ht="12.75">
      <c r="A61" s="192" t="s">
        <v>834</v>
      </c>
      <c r="B61" s="193" t="s">
        <v>819</v>
      </c>
      <c r="C61" s="193" t="s">
        <v>835</v>
      </c>
      <c r="D61" s="194" t="s">
        <v>835</v>
      </c>
      <c r="E61" s="77"/>
      <c r="F61" s="77"/>
      <c r="G61" s="77"/>
      <c r="H61" s="77"/>
      <c r="I61" s="77"/>
      <c r="J61" s="77"/>
      <c r="K61" s="71"/>
    </row>
    <row r="62" spans="1:11" ht="12.75">
      <c r="A62" s="192" t="s">
        <v>836</v>
      </c>
      <c r="B62" s="193" t="s">
        <v>819</v>
      </c>
      <c r="C62" s="193" t="s">
        <v>837</v>
      </c>
      <c r="D62" s="194" t="s">
        <v>837</v>
      </c>
      <c r="E62" s="77"/>
      <c r="F62" s="77"/>
      <c r="G62" s="77"/>
      <c r="H62" s="77"/>
      <c r="I62" s="77"/>
      <c r="J62" s="77"/>
      <c r="K62" s="71"/>
    </row>
    <row r="63" spans="1:11" ht="12.75">
      <c r="A63" s="192" t="s">
        <v>838</v>
      </c>
      <c r="B63" s="193" t="s">
        <v>819</v>
      </c>
      <c r="C63" s="193" t="s">
        <v>2271</v>
      </c>
      <c r="D63" s="194" t="s">
        <v>2271</v>
      </c>
      <c r="E63" s="77"/>
      <c r="F63" s="77"/>
      <c r="G63" s="77"/>
      <c r="H63" s="77"/>
      <c r="I63" s="77"/>
      <c r="J63" s="77"/>
      <c r="K63" s="71"/>
    </row>
    <row r="64" spans="1:11" ht="12.75">
      <c r="A64" s="192" t="s">
        <v>839</v>
      </c>
      <c r="B64" s="193" t="s">
        <v>819</v>
      </c>
      <c r="C64" s="193" t="s">
        <v>1356</v>
      </c>
      <c r="D64" s="194" t="s">
        <v>1356</v>
      </c>
      <c r="E64" s="77"/>
      <c r="F64" s="77"/>
      <c r="G64" s="77"/>
      <c r="H64" s="77"/>
      <c r="I64" s="77"/>
      <c r="J64" s="77"/>
      <c r="K64" s="71"/>
    </row>
    <row r="65" spans="1:11" ht="12.75">
      <c r="A65" s="192" t="s">
        <v>840</v>
      </c>
      <c r="B65" s="193" t="s">
        <v>819</v>
      </c>
      <c r="C65" s="193" t="s">
        <v>841</v>
      </c>
      <c r="D65" s="194" t="s">
        <v>841</v>
      </c>
      <c r="E65" s="77"/>
      <c r="F65" s="77"/>
      <c r="G65" s="77"/>
      <c r="H65" s="77"/>
      <c r="I65" s="77"/>
      <c r="J65" s="77"/>
      <c r="K65" s="71"/>
    </row>
    <row r="66" spans="1:11" ht="12.75">
      <c r="A66" s="192" t="s">
        <v>1416</v>
      </c>
      <c r="B66" s="193" t="s">
        <v>819</v>
      </c>
      <c r="C66" s="193" t="s">
        <v>1417</v>
      </c>
      <c r="D66" s="194" t="s">
        <v>1417</v>
      </c>
      <c r="E66" s="77"/>
      <c r="F66" s="77"/>
      <c r="G66" s="77"/>
      <c r="H66" s="77"/>
      <c r="I66" s="77"/>
      <c r="J66" s="77"/>
      <c r="K66" s="71"/>
    </row>
    <row r="67" spans="1:11" ht="12.75">
      <c r="A67" s="192" t="s">
        <v>2414</v>
      </c>
      <c r="B67" s="193" t="s">
        <v>819</v>
      </c>
      <c r="C67" s="193" t="s">
        <v>2521</v>
      </c>
      <c r="D67" s="194" t="s">
        <v>2521</v>
      </c>
      <c r="E67" s="77"/>
      <c r="F67" s="77"/>
      <c r="G67" s="77"/>
      <c r="H67" s="77"/>
      <c r="I67" s="77"/>
      <c r="J67" s="77"/>
      <c r="K67" s="71"/>
    </row>
    <row r="68" spans="1:11" ht="12.75">
      <c r="A68" s="192" t="s">
        <v>842</v>
      </c>
      <c r="B68" s="193" t="s">
        <v>843</v>
      </c>
      <c r="C68" s="193" t="s">
        <v>2522</v>
      </c>
      <c r="D68" s="194" t="s">
        <v>2522</v>
      </c>
      <c r="E68" s="77"/>
      <c r="F68" s="77"/>
      <c r="G68" s="77"/>
      <c r="H68" s="77"/>
      <c r="I68" s="77"/>
      <c r="J68" s="77"/>
      <c r="K68" s="71"/>
    </row>
    <row r="69" spans="1:11" ht="12.75">
      <c r="A69" s="192" t="s">
        <v>845</v>
      </c>
      <c r="B69" s="193" t="s">
        <v>843</v>
      </c>
      <c r="C69" s="193" t="s">
        <v>2522</v>
      </c>
      <c r="D69" s="194" t="s">
        <v>2378</v>
      </c>
      <c r="E69" s="77"/>
      <c r="F69" s="77"/>
      <c r="G69" s="77"/>
      <c r="H69" s="77"/>
      <c r="I69" s="77"/>
      <c r="J69" s="77"/>
      <c r="K69" s="71"/>
    </row>
    <row r="70" spans="1:11" ht="12.75">
      <c r="A70" s="192" t="s">
        <v>2294</v>
      </c>
      <c r="B70" s="193" t="s">
        <v>843</v>
      </c>
      <c r="C70" s="193" t="s">
        <v>2522</v>
      </c>
      <c r="D70" s="194" t="s">
        <v>2523</v>
      </c>
      <c r="E70" s="77"/>
      <c r="F70" s="77"/>
      <c r="G70" s="77"/>
      <c r="H70" s="77"/>
      <c r="I70" s="77"/>
      <c r="J70" s="77"/>
      <c r="K70" s="71"/>
    </row>
    <row r="71" spans="1:11" ht="12.75">
      <c r="A71" s="192" t="s">
        <v>2272</v>
      </c>
      <c r="B71" s="193" t="s">
        <v>843</v>
      </c>
      <c r="C71" s="193" t="s">
        <v>2522</v>
      </c>
      <c r="D71" s="194" t="s">
        <v>2524</v>
      </c>
      <c r="E71" s="77"/>
      <c r="F71" s="77"/>
      <c r="G71" s="77"/>
      <c r="H71" s="77"/>
      <c r="I71" s="77"/>
      <c r="J71" s="77"/>
      <c r="K71" s="71"/>
    </row>
    <row r="72" spans="1:11" ht="12.75">
      <c r="A72" s="192" t="s">
        <v>2273</v>
      </c>
      <c r="B72" s="193" t="s">
        <v>843</v>
      </c>
      <c r="C72" s="193" t="s">
        <v>2522</v>
      </c>
      <c r="D72" s="194" t="s">
        <v>2274</v>
      </c>
      <c r="E72" s="77"/>
      <c r="F72" s="77"/>
      <c r="G72" s="77"/>
      <c r="H72" s="77"/>
      <c r="I72" s="77"/>
      <c r="J72" s="77"/>
      <c r="K72" s="71"/>
    </row>
    <row r="73" spans="1:11" ht="12.75">
      <c r="A73" s="192" t="s">
        <v>2442</v>
      </c>
      <c r="B73" s="193" t="s">
        <v>843</v>
      </c>
      <c r="C73" s="193" t="s">
        <v>2522</v>
      </c>
      <c r="D73" s="194" t="s">
        <v>2431</v>
      </c>
      <c r="E73" s="77"/>
      <c r="F73" s="77"/>
      <c r="G73" s="77"/>
      <c r="H73" s="77"/>
      <c r="I73" s="77"/>
      <c r="J73" s="77"/>
      <c r="K73" s="71"/>
    </row>
    <row r="74" spans="1:11" ht="12.75">
      <c r="A74" s="192" t="s">
        <v>846</v>
      </c>
      <c r="B74" s="193" t="s">
        <v>843</v>
      </c>
      <c r="C74" s="193" t="s">
        <v>847</v>
      </c>
      <c r="D74" s="194" t="s">
        <v>847</v>
      </c>
      <c r="E74" s="77"/>
      <c r="F74" s="77"/>
      <c r="G74" s="77"/>
      <c r="H74" s="77"/>
      <c r="I74" s="77"/>
      <c r="J74" s="77"/>
      <c r="K74" s="71"/>
    </row>
    <row r="75" spans="1:11" ht="12.75">
      <c r="A75" s="192" t="s">
        <v>2387</v>
      </c>
      <c r="B75" s="193" t="s">
        <v>843</v>
      </c>
      <c r="C75" s="193" t="s">
        <v>847</v>
      </c>
      <c r="D75" s="194" t="s">
        <v>2379</v>
      </c>
      <c r="E75" s="77"/>
      <c r="F75" s="77"/>
      <c r="G75" s="77"/>
      <c r="H75" s="77"/>
      <c r="I75" s="77"/>
      <c r="J75" s="77"/>
      <c r="K75" s="71"/>
    </row>
    <row r="76" spans="1:11" ht="12.75">
      <c r="A76" s="192" t="s">
        <v>848</v>
      </c>
      <c r="B76" s="193" t="s">
        <v>843</v>
      </c>
      <c r="C76" s="193" t="s">
        <v>849</v>
      </c>
      <c r="D76" s="194" t="s">
        <v>849</v>
      </c>
      <c r="E76" s="77"/>
      <c r="F76" s="77"/>
      <c r="G76" s="77"/>
      <c r="H76" s="77"/>
      <c r="I76" s="77"/>
      <c r="J76" s="77"/>
      <c r="K76" s="71"/>
    </row>
    <row r="77" spans="1:11" ht="12.75">
      <c r="A77" s="192" t="s">
        <v>850</v>
      </c>
      <c r="B77" s="193" t="s">
        <v>843</v>
      </c>
      <c r="C77" s="193" t="s">
        <v>851</v>
      </c>
      <c r="D77" s="194" t="s">
        <v>851</v>
      </c>
      <c r="E77" s="77"/>
      <c r="F77" s="77"/>
      <c r="G77" s="77"/>
      <c r="H77" s="77"/>
      <c r="I77" s="77"/>
      <c r="J77" s="77"/>
      <c r="K77" s="71"/>
    </row>
    <row r="78" spans="1:11" ht="12.75">
      <c r="A78" s="192" t="s">
        <v>852</v>
      </c>
      <c r="B78" s="193" t="s">
        <v>843</v>
      </c>
      <c r="C78" s="193" t="s">
        <v>853</v>
      </c>
      <c r="D78" s="194" t="s">
        <v>853</v>
      </c>
      <c r="E78" s="77"/>
      <c r="F78" s="77"/>
      <c r="G78" s="77"/>
      <c r="H78" s="77"/>
      <c r="I78" s="77"/>
      <c r="J78" s="77"/>
      <c r="K78" s="71"/>
    </row>
    <row r="79" spans="1:11" ht="12.75">
      <c r="A79" s="192" t="s">
        <v>854</v>
      </c>
      <c r="B79" s="193" t="s">
        <v>843</v>
      </c>
      <c r="C79" s="193" t="s">
        <v>855</v>
      </c>
      <c r="D79" s="194" t="s">
        <v>855</v>
      </c>
      <c r="E79" s="77"/>
      <c r="F79" s="77"/>
      <c r="G79" s="77"/>
      <c r="H79" s="77"/>
      <c r="I79" s="77"/>
      <c r="J79" s="77"/>
      <c r="K79" s="71"/>
    </row>
    <row r="80" spans="1:11" ht="12.75">
      <c r="A80" s="192" t="s">
        <v>856</v>
      </c>
      <c r="B80" s="193" t="s">
        <v>843</v>
      </c>
      <c r="C80" s="193" t="s">
        <v>857</v>
      </c>
      <c r="D80" s="194" t="s">
        <v>857</v>
      </c>
      <c r="E80" s="77"/>
      <c r="F80" s="77"/>
      <c r="G80" s="77"/>
      <c r="H80" s="77"/>
      <c r="I80" s="77"/>
      <c r="J80" s="77"/>
      <c r="K80" s="71"/>
    </row>
    <row r="81" spans="1:11" ht="12.75">
      <c r="A81" s="192" t="s">
        <v>858</v>
      </c>
      <c r="B81" s="193" t="s">
        <v>843</v>
      </c>
      <c r="C81" s="193" t="s">
        <v>859</v>
      </c>
      <c r="D81" s="194" t="s">
        <v>859</v>
      </c>
      <c r="E81" s="77"/>
      <c r="F81" s="77"/>
      <c r="G81" s="77"/>
      <c r="H81" s="77"/>
      <c r="I81" s="77"/>
      <c r="J81" s="77"/>
      <c r="K81" s="71"/>
    </row>
    <row r="82" spans="1:11" ht="12.75">
      <c r="A82" s="192" t="s">
        <v>860</v>
      </c>
      <c r="B82" s="193" t="s">
        <v>843</v>
      </c>
      <c r="C82" s="193" t="s">
        <v>861</v>
      </c>
      <c r="D82" s="194" t="s">
        <v>861</v>
      </c>
      <c r="E82" s="77"/>
      <c r="F82" s="77"/>
      <c r="G82" s="77"/>
      <c r="H82" s="77"/>
      <c r="I82" s="77"/>
      <c r="J82" s="77"/>
      <c r="K82" s="71"/>
    </row>
    <row r="83" spans="1:11" ht="12.75">
      <c r="A83" s="192" t="s">
        <v>862</v>
      </c>
      <c r="B83" s="193" t="s">
        <v>843</v>
      </c>
      <c r="C83" s="193" t="s">
        <v>863</v>
      </c>
      <c r="D83" s="194" t="s">
        <v>863</v>
      </c>
      <c r="E83" s="77"/>
      <c r="F83" s="77"/>
      <c r="G83" s="77"/>
      <c r="H83" s="77"/>
      <c r="I83" s="77"/>
      <c r="J83" s="77"/>
      <c r="K83" s="71"/>
    </row>
    <row r="84" spans="1:11" ht="12.75">
      <c r="A84" s="192" t="s">
        <v>2295</v>
      </c>
      <c r="B84" s="193" t="s">
        <v>843</v>
      </c>
      <c r="C84" s="193" t="s">
        <v>2296</v>
      </c>
      <c r="D84" s="194" t="s">
        <v>2296</v>
      </c>
      <c r="E84" s="77"/>
      <c r="F84" s="77"/>
      <c r="G84" s="77"/>
      <c r="H84" s="77"/>
      <c r="I84" s="77"/>
      <c r="J84" s="77"/>
      <c r="K84" s="71"/>
    </row>
    <row r="85" spans="1:11" ht="12.75">
      <c r="A85" s="192" t="s">
        <v>2525</v>
      </c>
      <c r="B85" s="193" t="s">
        <v>843</v>
      </c>
      <c r="C85" s="193" t="s">
        <v>2434</v>
      </c>
      <c r="D85" s="194" t="s">
        <v>2434</v>
      </c>
      <c r="E85" s="77"/>
      <c r="F85" s="77"/>
      <c r="G85" s="77"/>
      <c r="H85" s="77"/>
      <c r="I85" s="77"/>
      <c r="J85" s="77"/>
      <c r="K85" s="71"/>
    </row>
    <row r="86" spans="1:11" ht="12.75">
      <c r="A86" s="192" t="s">
        <v>2290</v>
      </c>
      <c r="B86" s="193" t="s">
        <v>864</v>
      </c>
      <c r="C86" s="193" t="s">
        <v>865</v>
      </c>
      <c r="D86" s="194" t="s">
        <v>865</v>
      </c>
      <c r="E86" s="77"/>
      <c r="F86" s="77"/>
      <c r="G86" s="77"/>
      <c r="H86" s="77"/>
      <c r="I86" s="77"/>
      <c r="J86" s="77"/>
      <c r="K86" s="71"/>
    </row>
    <row r="87" spans="1:11" ht="12.75">
      <c r="A87" s="192" t="s">
        <v>866</v>
      </c>
      <c r="B87" s="193" t="s">
        <v>864</v>
      </c>
      <c r="C87" s="193" t="s">
        <v>865</v>
      </c>
      <c r="D87" s="194" t="s">
        <v>867</v>
      </c>
      <c r="E87" s="77"/>
      <c r="F87" s="77"/>
      <c r="G87" s="77"/>
      <c r="H87" s="77"/>
      <c r="I87" s="77"/>
      <c r="J87" s="77"/>
      <c r="K87" s="71"/>
    </row>
    <row r="88" spans="1:11" ht="12.75">
      <c r="A88" s="192" t="s">
        <v>868</v>
      </c>
      <c r="B88" s="193" t="s">
        <v>864</v>
      </c>
      <c r="C88" s="193" t="s">
        <v>865</v>
      </c>
      <c r="D88" s="194" t="s">
        <v>2275</v>
      </c>
      <c r="E88" s="77"/>
      <c r="F88" s="77"/>
      <c r="G88" s="77"/>
      <c r="H88" s="77"/>
      <c r="I88" s="77"/>
      <c r="J88" s="77"/>
      <c r="K88" s="71"/>
    </row>
    <row r="89" spans="1:11" ht="12.75">
      <c r="A89" s="192" t="s">
        <v>869</v>
      </c>
      <c r="B89" s="193" t="s">
        <v>864</v>
      </c>
      <c r="C89" s="193" t="s">
        <v>865</v>
      </c>
      <c r="D89" s="194" t="s">
        <v>870</v>
      </c>
      <c r="E89" s="77"/>
      <c r="F89" s="77"/>
      <c r="G89" s="77"/>
      <c r="H89" s="77"/>
      <c r="I89" s="77"/>
      <c r="J89" s="77"/>
      <c r="K89" s="71"/>
    </row>
    <row r="90" spans="1:11" ht="12.75">
      <c r="A90" s="192" t="s">
        <v>871</v>
      </c>
      <c r="B90" s="193" t="s">
        <v>864</v>
      </c>
      <c r="C90" s="193" t="s">
        <v>865</v>
      </c>
      <c r="D90" s="194" t="s">
        <v>872</v>
      </c>
      <c r="E90" s="77"/>
      <c r="F90" s="77"/>
      <c r="G90" s="77"/>
      <c r="H90" s="77"/>
      <c r="I90" s="77"/>
      <c r="J90" s="77"/>
      <c r="K90" s="71"/>
    </row>
    <row r="91" spans="1:11" ht="12.75">
      <c r="A91" s="192" t="s">
        <v>873</v>
      </c>
      <c r="B91" s="193" t="s">
        <v>864</v>
      </c>
      <c r="C91" s="193" t="s">
        <v>865</v>
      </c>
      <c r="D91" s="194" t="s">
        <v>874</v>
      </c>
      <c r="E91" s="77"/>
      <c r="F91" s="77"/>
      <c r="G91" s="77"/>
      <c r="H91" s="77"/>
      <c r="I91" s="77"/>
      <c r="J91" s="77"/>
      <c r="K91" s="71"/>
    </row>
    <row r="92" spans="1:11" ht="12.75">
      <c r="A92" s="192" t="s">
        <v>1362</v>
      </c>
      <c r="B92" s="193" t="s">
        <v>864</v>
      </c>
      <c r="C92" s="193" t="s">
        <v>1419</v>
      </c>
      <c r="D92" s="194" t="s">
        <v>1419</v>
      </c>
      <c r="E92" s="77"/>
      <c r="F92" s="77"/>
      <c r="G92" s="77"/>
      <c r="H92" s="77"/>
      <c r="I92" s="77"/>
      <c r="J92" s="77"/>
      <c r="K92" s="71"/>
    </row>
    <row r="93" spans="1:11" ht="12.75">
      <c r="A93" s="192" t="s">
        <v>1363</v>
      </c>
      <c r="B93" s="193" t="s">
        <v>864</v>
      </c>
      <c r="C93" s="193" t="s">
        <v>1364</v>
      </c>
      <c r="D93" s="194" t="s">
        <v>1364</v>
      </c>
      <c r="E93" s="77"/>
      <c r="F93" s="77"/>
      <c r="G93" s="77"/>
      <c r="H93" s="77"/>
      <c r="I93" s="77"/>
      <c r="J93" s="77"/>
      <c r="K93" s="71"/>
    </row>
    <row r="94" spans="1:11" ht="12.75">
      <c r="A94" s="192" t="s">
        <v>1452</v>
      </c>
      <c r="B94" s="193" t="s">
        <v>864</v>
      </c>
      <c r="C94" s="193" t="s">
        <v>1453</v>
      </c>
      <c r="D94" s="194" t="s">
        <v>1453</v>
      </c>
      <c r="E94" s="77"/>
      <c r="F94" s="77"/>
      <c r="G94" s="77"/>
      <c r="H94" s="77"/>
      <c r="I94" s="77"/>
      <c r="J94" s="77"/>
      <c r="K94" s="71"/>
    </row>
    <row r="95" spans="1:11" ht="12.75">
      <c r="A95" s="192" t="s">
        <v>875</v>
      </c>
      <c r="B95" s="193" t="s">
        <v>864</v>
      </c>
      <c r="C95" s="193" t="s">
        <v>876</v>
      </c>
      <c r="D95" s="194" t="s">
        <v>876</v>
      </c>
      <c r="E95" s="77"/>
      <c r="F95" s="77"/>
      <c r="G95" s="77"/>
      <c r="H95" s="77"/>
      <c r="I95" s="77"/>
      <c r="J95" s="77"/>
      <c r="K95" s="71"/>
    </row>
    <row r="96" spans="1:11" ht="12.75">
      <c r="A96" s="192" t="s">
        <v>877</v>
      </c>
      <c r="B96" s="193" t="s">
        <v>864</v>
      </c>
      <c r="C96" s="193" t="s">
        <v>876</v>
      </c>
      <c r="D96" s="194" t="s">
        <v>878</v>
      </c>
      <c r="E96" s="77"/>
      <c r="F96" s="77"/>
      <c r="G96" s="77"/>
      <c r="H96" s="77"/>
      <c r="I96" s="77"/>
      <c r="J96" s="77"/>
      <c r="K96" s="71"/>
    </row>
    <row r="97" spans="1:11" ht="12.75">
      <c r="A97" s="192" t="s">
        <v>879</v>
      </c>
      <c r="B97" s="193" t="s">
        <v>864</v>
      </c>
      <c r="C97" s="193" t="s">
        <v>876</v>
      </c>
      <c r="D97" s="194" t="s">
        <v>880</v>
      </c>
      <c r="E97" s="77"/>
      <c r="F97" s="77"/>
      <c r="G97" s="77"/>
      <c r="H97" s="77"/>
      <c r="I97" s="77"/>
      <c r="J97" s="77"/>
      <c r="K97" s="71"/>
    </row>
    <row r="98" spans="1:11" ht="12.75">
      <c r="A98" s="192" t="s">
        <v>881</v>
      </c>
      <c r="B98" s="193" t="s">
        <v>864</v>
      </c>
      <c r="C98" s="193" t="s">
        <v>882</v>
      </c>
      <c r="D98" s="194" t="s">
        <v>882</v>
      </c>
      <c r="E98" s="77"/>
      <c r="F98" s="77"/>
      <c r="G98" s="77"/>
      <c r="H98" s="77"/>
      <c r="I98" s="77"/>
      <c r="J98" s="77"/>
      <c r="K98" s="71"/>
    </row>
    <row r="99" spans="1:11" ht="12.75">
      <c r="A99" s="192" t="s">
        <v>883</v>
      </c>
      <c r="B99" s="193" t="s">
        <v>864</v>
      </c>
      <c r="C99" s="193" t="s">
        <v>882</v>
      </c>
      <c r="D99" s="194" t="s">
        <v>2526</v>
      </c>
      <c r="E99" s="77"/>
      <c r="F99" s="77"/>
      <c r="G99" s="77"/>
      <c r="H99" s="77"/>
      <c r="I99" s="77"/>
      <c r="J99" s="77"/>
      <c r="K99" s="71"/>
    </row>
    <row r="100" spans="1:11" s="72" customFormat="1" ht="12.75">
      <c r="A100" s="192" t="s">
        <v>884</v>
      </c>
      <c r="B100" s="193" t="s">
        <v>864</v>
      </c>
      <c r="C100" s="193" t="s">
        <v>885</v>
      </c>
      <c r="D100" s="194" t="s">
        <v>885</v>
      </c>
      <c r="E100" s="77"/>
      <c r="F100" s="77"/>
      <c r="G100" s="77"/>
      <c r="H100" s="77"/>
      <c r="I100" s="77"/>
      <c r="J100" s="77"/>
      <c r="K100" s="71"/>
    </row>
    <row r="101" spans="1:11" s="72" customFormat="1" ht="12.75">
      <c r="A101" s="192" t="s">
        <v>886</v>
      </c>
      <c r="B101" s="193" t="s">
        <v>864</v>
      </c>
      <c r="C101" s="193" t="s">
        <v>887</v>
      </c>
      <c r="D101" s="194" t="s">
        <v>887</v>
      </c>
      <c r="E101" s="77"/>
      <c r="F101" s="77"/>
      <c r="G101" s="77"/>
      <c r="H101" s="77"/>
      <c r="I101" s="77"/>
      <c r="J101" s="77"/>
      <c r="K101" s="98"/>
    </row>
    <row r="102" spans="1:11" s="72" customFormat="1" ht="12.75">
      <c r="A102" s="192" t="s">
        <v>2291</v>
      </c>
      <c r="B102" s="193" t="s">
        <v>864</v>
      </c>
      <c r="C102" s="193" t="s">
        <v>2276</v>
      </c>
      <c r="D102" s="194" t="s">
        <v>2276</v>
      </c>
      <c r="E102" s="77"/>
      <c r="F102" s="77"/>
      <c r="G102" s="77"/>
      <c r="H102" s="77"/>
      <c r="I102" s="77"/>
      <c r="J102" s="77"/>
      <c r="K102" s="98"/>
    </row>
    <row r="103" spans="1:11" ht="12.75">
      <c r="A103" s="192" t="s">
        <v>2292</v>
      </c>
      <c r="B103" s="193" t="s">
        <v>864</v>
      </c>
      <c r="C103" s="193" t="s">
        <v>2276</v>
      </c>
      <c r="D103" s="194" t="s">
        <v>1418</v>
      </c>
      <c r="E103" s="77"/>
      <c r="F103" s="77"/>
      <c r="G103" s="77"/>
      <c r="H103" s="77"/>
      <c r="I103" s="77"/>
      <c r="J103" s="77"/>
      <c r="K103" s="98"/>
    </row>
    <row r="104" spans="1:11" ht="12.75">
      <c r="A104" s="192" t="s">
        <v>2293</v>
      </c>
      <c r="B104" s="193" t="s">
        <v>864</v>
      </c>
      <c r="C104" s="193" t="s">
        <v>2276</v>
      </c>
      <c r="D104" s="194" t="s">
        <v>2277</v>
      </c>
      <c r="E104" s="77"/>
      <c r="F104" s="77"/>
      <c r="G104" s="77"/>
      <c r="H104" s="77"/>
      <c r="I104" s="77"/>
      <c r="J104" s="77"/>
      <c r="K104" s="71"/>
    </row>
    <row r="105" spans="1:11" ht="12.75">
      <c r="A105" s="192" t="s">
        <v>2413</v>
      </c>
      <c r="B105" s="193" t="s">
        <v>864</v>
      </c>
      <c r="C105" s="193" t="s">
        <v>2527</v>
      </c>
      <c r="D105" s="194" t="s">
        <v>2527</v>
      </c>
      <c r="E105" s="77"/>
      <c r="F105" s="77"/>
      <c r="G105" s="77"/>
      <c r="H105" s="77"/>
      <c r="I105" s="77"/>
      <c r="J105" s="77"/>
      <c r="K105" s="71"/>
    </row>
    <row r="106" spans="1:11" ht="12.75">
      <c r="A106" s="192" t="s">
        <v>2417</v>
      </c>
      <c r="B106" s="193" t="s">
        <v>864</v>
      </c>
      <c r="C106" s="193" t="s">
        <v>2527</v>
      </c>
      <c r="D106" s="194" t="s">
        <v>2528</v>
      </c>
      <c r="E106" s="77"/>
      <c r="F106" s="77"/>
      <c r="G106" s="77"/>
      <c r="H106" s="77"/>
      <c r="I106" s="77"/>
      <c r="J106" s="77"/>
      <c r="K106" s="71"/>
    </row>
    <row r="107" spans="1:11" ht="12.75">
      <c r="A107" s="192" t="s">
        <v>2418</v>
      </c>
      <c r="B107" s="193" t="s">
        <v>864</v>
      </c>
      <c r="C107" s="193" t="s">
        <v>2527</v>
      </c>
      <c r="D107" s="194" t="s">
        <v>2419</v>
      </c>
      <c r="E107" s="77"/>
      <c r="F107" s="77"/>
      <c r="G107" s="77"/>
      <c r="H107" s="77"/>
      <c r="I107" s="77"/>
      <c r="J107" s="77"/>
      <c r="K107" s="71"/>
    </row>
    <row r="108" spans="1:11" ht="12.75">
      <c r="A108" s="192" t="s">
        <v>2409</v>
      </c>
      <c r="B108" s="193" t="s">
        <v>864</v>
      </c>
      <c r="C108" s="193" t="s">
        <v>2410</v>
      </c>
      <c r="D108" s="194" t="s">
        <v>2410</v>
      </c>
      <c r="E108" s="77"/>
      <c r="F108" s="77"/>
      <c r="G108" s="77"/>
      <c r="H108" s="77"/>
      <c r="I108" s="77"/>
      <c r="J108" s="77"/>
      <c r="K108" s="71"/>
    </row>
    <row r="109" spans="1:11" ht="12.75">
      <c r="A109" s="192" t="s">
        <v>889</v>
      </c>
      <c r="B109" s="193" t="s">
        <v>2388</v>
      </c>
      <c r="C109" s="193" t="s">
        <v>2522</v>
      </c>
      <c r="D109" s="194" t="s">
        <v>2522</v>
      </c>
      <c r="E109" s="77"/>
      <c r="F109" s="77"/>
      <c r="G109" s="77"/>
      <c r="H109" s="77"/>
      <c r="I109" s="77"/>
      <c r="J109" s="77"/>
      <c r="K109" s="71"/>
    </row>
    <row r="110" spans="1:11" ht="12.75">
      <c r="A110" s="192" t="s">
        <v>890</v>
      </c>
      <c r="B110" s="193" t="s">
        <v>2388</v>
      </c>
      <c r="C110" s="193" t="s">
        <v>2522</v>
      </c>
      <c r="D110" s="194" t="s">
        <v>2278</v>
      </c>
      <c r="E110" s="77"/>
      <c r="F110" s="77"/>
      <c r="G110" s="77"/>
      <c r="H110" s="77"/>
      <c r="I110" s="77"/>
      <c r="J110" s="77"/>
      <c r="K110" s="71"/>
    </row>
    <row r="111" spans="1:11" ht="12.75">
      <c r="A111" s="192" t="s">
        <v>891</v>
      </c>
      <c r="B111" s="193" t="s">
        <v>2388</v>
      </c>
      <c r="C111" s="193" t="s">
        <v>1398</v>
      </c>
      <c r="D111" s="194" t="s">
        <v>1398</v>
      </c>
      <c r="E111" s="77"/>
      <c r="F111" s="77"/>
      <c r="G111" s="77"/>
      <c r="H111" s="77"/>
      <c r="I111" s="77"/>
      <c r="J111" s="77"/>
      <c r="K111" s="71"/>
    </row>
    <row r="112" spans="1:11" ht="12.75">
      <c r="A112" s="192" t="s">
        <v>892</v>
      </c>
      <c r="B112" s="193" t="s">
        <v>2388</v>
      </c>
      <c r="C112" s="193" t="s">
        <v>893</v>
      </c>
      <c r="D112" s="194" t="s">
        <v>893</v>
      </c>
      <c r="E112" s="77"/>
      <c r="F112" s="77"/>
      <c r="G112" s="77"/>
      <c r="H112" s="77"/>
      <c r="I112" s="77"/>
      <c r="J112" s="77"/>
      <c r="K112" s="71"/>
    </row>
    <row r="113" spans="1:11" ht="12.75">
      <c r="A113" s="192" t="s">
        <v>894</v>
      </c>
      <c r="B113" s="193" t="s">
        <v>2388</v>
      </c>
      <c r="C113" s="193" t="s">
        <v>895</v>
      </c>
      <c r="D113" s="194" t="s">
        <v>895</v>
      </c>
      <c r="E113" s="77"/>
      <c r="F113" s="77"/>
      <c r="G113" s="77"/>
      <c r="H113" s="77"/>
      <c r="I113" s="77"/>
      <c r="J113" s="77"/>
      <c r="K113" s="71"/>
    </row>
    <row r="114" spans="1:11" ht="12.75">
      <c r="A114" s="192" t="s">
        <v>896</v>
      </c>
      <c r="B114" s="193" t="s">
        <v>2388</v>
      </c>
      <c r="C114" s="193" t="s">
        <v>895</v>
      </c>
      <c r="D114" s="194" t="s">
        <v>897</v>
      </c>
      <c r="E114" s="77"/>
      <c r="F114" s="77"/>
      <c r="G114" s="77"/>
      <c r="H114" s="77"/>
      <c r="I114" s="77"/>
      <c r="J114" s="77"/>
      <c r="K114" s="71"/>
    </row>
    <row r="115" spans="1:11" ht="12.75">
      <c r="A115" s="192" t="s">
        <v>1466</v>
      </c>
      <c r="B115" s="193" t="s">
        <v>2388</v>
      </c>
      <c r="C115" s="193" t="s">
        <v>1467</v>
      </c>
      <c r="D115" s="194" t="s">
        <v>1467</v>
      </c>
      <c r="E115" s="77"/>
      <c r="F115" s="77"/>
      <c r="G115" s="77"/>
      <c r="H115" s="77"/>
      <c r="I115" s="77"/>
      <c r="J115" s="77"/>
      <c r="K115" s="71"/>
    </row>
    <row r="116" spans="1:11" ht="12.75">
      <c r="A116" s="192" t="s">
        <v>898</v>
      </c>
      <c r="B116" s="193" t="s">
        <v>2388</v>
      </c>
      <c r="C116" s="193" t="s">
        <v>899</v>
      </c>
      <c r="D116" s="194" t="s">
        <v>899</v>
      </c>
      <c r="E116" s="77"/>
      <c r="F116" s="77"/>
      <c r="G116" s="77"/>
      <c r="H116" s="77"/>
      <c r="I116" s="77"/>
      <c r="J116" s="77"/>
      <c r="K116" s="71"/>
    </row>
    <row r="117" spans="1:11" ht="12.75">
      <c r="A117" s="192" t="s">
        <v>900</v>
      </c>
      <c r="B117" s="193" t="s">
        <v>2388</v>
      </c>
      <c r="C117" s="193" t="s">
        <v>899</v>
      </c>
      <c r="D117" s="194" t="s">
        <v>901</v>
      </c>
      <c r="E117" s="77"/>
      <c r="F117" s="77"/>
      <c r="G117" s="77"/>
      <c r="H117" s="77"/>
      <c r="I117" s="77"/>
      <c r="J117" s="77"/>
      <c r="K117" s="71"/>
    </row>
    <row r="118" spans="1:11" ht="12.75">
      <c r="A118" s="192" t="s">
        <v>902</v>
      </c>
      <c r="B118" s="193" t="s">
        <v>2388</v>
      </c>
      <c r="C118" s="193" t="s">
        <v>903</v>
      </c>
      <c r="D118" s="194" t="s">
        <v>903</v>
      </c>
      <c r="E118" s="77"/>
      <c r="F118" s="77"/>
      <c r="G118" s="77"/>
      <c r="H118" s="77"/>
      <c r="I118" s="77"/>
      <c r="J118" s="77"/>
      <c r="K118" s="71"/>
    </row>
    <row r="119" spans="1:11" ht="12.75">
      <c r="A119" s="192" t="s">
        <v>2473</v>
      </c>
      <c r="B119" s="193" t="s">
        <v>2388</v>
      </c>
      <c r="C119" s="193" t="s">
        <v>2474</v>
      </c>
      <c r="D119" s="194" t="s">
        <v>2474</v>
      </c>
      <c r="E119" s="77"/>
      <c r="F119" s="77"/>
      <c r="G119" s="77"/>
      <c r="H119" s="77"/>
      <c r="I119" s="77"/>
      <c r="J119" s="77"/>
      <c r="K119" s="71"/>
    </row>
    <row r="120" spans="1:11" ht="12.75">
      <c r="A120" s="192" t="s">
        <v>2529</v>
      </c>
      <c r="B120" s="193" t="s">
        <v>2388</v>
      </c>
      <c r="C120" s="193" t="s">
        <v>2474</v>
      </c>
      <c r="D120" s="194" t="s">
        <v>2530</v>
      </c>
      <c r="E120" s="77"/>
      <c r="F120" s="77"/>
      <c r="G120" s="77"/>
      <c r="H120" s="77"/>
      <c r="I120" s="77"/>
      <c r="J120" s="77"/>
      <c r="K120" s="71"/>
    </row>
    <row r="121" spans="1:11" ht="12.75">
      <c r="A121" s="192" t="s">
        <v>904</v>
      </c>
      <c r="B121" s="193" t="s">
        <v>905</v>
      </c>
      <c r="C121" s="193" t="s">
        <v>906</v>
      </c>
      <c r="D121" s="194" t="s">
        <v>906</v>
      </c>
      <c r="E121" s="77"/>
      <c r="F121" s="77"/>
      <c r="G121" s="77"/>
      <c r="H121" s="77"/>
      <c r="I121" s="77"/>
      <c r="J121" s="77"/>
      <c r="K121" s="71"/>
    </row>
    <row r="122" spans="1:11" ht="12.75">
      <c r="A122" s="192" t="s">
        <v>907</v>
      </c>
      <c r="B122" s="193" t="s">
        <v>905</v>
      </c>
      <c r="C122" s="193" t="s">
        <v>1420</v>
      </c>
      <c r="D122" s="194" t="s">
        <v>1420</v>
      </c>
      <c r="E122" s="77"/>
      <c r="F122" s="77"/>
      <c r="G122" s="77"/>
      <c r="H122" s="77"/>
      <c r="I122" s="77"/>
      <c r="J122" s="77"/>
      <c r="K122" s="71"/>
    </row>
    <row r="123" spans="1:11" ht="12.75">
      <c r="A123" s="192" t="s">
        <v>908</v>
      </c>
      <c r="B123" s="193" t="s">
        <v>905</v>
      </c>
      <c r="C123" s="193" t="s">
        <v>1421</v>
      </c>
      <c r="D123" s="194" t="s">
        <v>1421</v>
      </c>
      <c r="E123" s="77"/>
      <c r="F123" s="77"/>
      <c r="G123" s="77"/>
      <c r="H123" s="77"/>
      <c r="I123" s="77"/>
      <c r="J123" s="77"/>
      <c r="K123" s="71"/>
    </row>
    <row r="124" spans="1:11" ht="12.75">
      <c r="A124" s="192" t="s">
        <v>909</v>
      </c>
      <c r="B124" s="193" t="s">
        <v>905</v>
      </c>
      <c r="C124" s="193" t="s">
        <v>910</v>
      </c>
      <c r="D124" s="194" t="s">
        <v>910</v>
      </c>
      <c r="E124" s="77"/>
      <c r="F124" s="77"/>
      <c r="G124" s="77"/>
      <c r="H124" s="77"/>
      <c r="I124" s="77"/>
      <c r="J124" s="77"/>
      <c r="K124" s="71"/>
    </row>
    <row r="125" spans="1:11" ht="12.75">
      <c r="A125" s="192" t="s">
        <v>911</v>
      </c>
      <c r="B125" s="193" t="s">
        <v>905</v>
      </c>
      <c r="C125" s="193" t="s">
        <v>2380</v>
      </c>
      <c r="D125" s="194" t="s">
        <v>2380</v>
      </c>
      <c r="E125" s="77"/>
      <c r="F125" s="77"/>
      <c r="G125" s="77"/>
      <c r="H125" s="77"/>
      <c r="I125" s="77"/>
      <c r="J125" s="77"/>
      <c r="K125" s="71"/>
    </row>
    <row r="126" spans="1:11" ht="12.75">
      <c r="A126" s="192" t="s">
        <v>912</v>
      </c>
      <c r="B126" s="193" t="s">
        <v>905</v>
      </c>
      <c r="C126" s="193" t="s">
        <v>913</v>
      </c>
      <c r="D126" s="194" t="s">
        <v>913</v>
      </c>
      <c r="E126" s="77"/>
      <c r="F126" s="77"/>
      <c r="G126" s="77"/>
      <c r="H126" s="77"/>
      <c r="I126" s="77"/>
      <c r="J126" s="77"/>
      <c r="K126" s="71"/>
    </row>
    <row r="127" spans="1:11" ht="12.75">
      <c r="A127" s="192" t="s">
        <v>914</v>
      </c>
      <c r="B127" s="193" t="s">
        <v>905</v>
      </c>
      <c r="C127" s="193" t="s">
        <v>915</v>
      </c>
      <c r="D127" s="194" t="s">
        <v>915</v>
      </c>
      <c r="E127" s="77"/>
      <c r="F127" s="77"/>
      <c r="G127" s="77"/>
      <c r="H127" s="77"/>
      <c r="I127" s="77"/>
      <c r="J127" s="77"/>
      <c r="K127" s="71"/>
    </row>
    <row r="128" spans="1:11" ht="12.75">
      <c r="A128" s="192" t="s">
        <v>2531</v>
      </c>
      <c r="B128" s="193" t="s">
        <v>905</v>
      </c>
      <c r="C128" s="193" t="s">
        <v>915</v>
      </c>
      <c r="D128" s="194" t="s">
        <v>2532</v>
      </c>
      <c r="E128" s="77"/>
      <c r="F128" s="77"/>
      <c r="G128" s="77"/>
      <c r="H128" s="77"/>
      <c r="I128" s="77"/>
      <c r="J128" s="77"/>
      <c r="K128" s="71"/>
    </row>
    <row r="129" spans="1:11" ht="12.75">
      <c r="A129" s="192" t="s">
        <v>916</v>
      </c>
      <c r="B129" s="193" t="s">
        <v>905</v>
      </c>
      <c r="C129" s="193" t="s">
        <v>2533</v>
      </c>
      <c r="D129" s="194" t="s">
        <v>2533</v>
      </c>
      <c r="E129" s="77"/>
      <c r="F129" s="77"/>
      <c r="G129" s="77"/>
      <c r="H129" s="77"/>
      <c r="I129" s="77"/>
      <c r="J129" s="77"/>
      <c r="K129" s="71"/>
    </row>
    <row r="130" spans="1:11" ht="12.75">
      <c r="A130" s="192" t="s">
        <v>919</v>
      </c>
      <c r="B130" s="193" t="s">
        <v>905</v>
      </c>
      <c r="C130" s="193" t="s">
        <v>920</v>
      </c>
      <c r="D130" s="194" t="s">
        <v>920</v>
      </c>
      <c r="E130" s="77"/>
      <c r="F130" s="77"/>
      <c r="G130" s="77"/>
      <c r="H130" s="77"/>
      <c r="I130" s="77"/>
      <c r="J130" s="77"/>
      <c r="K130" s="71"/>
    </row>
    <row r="131" spans="1:11" ht="12.75">
      <c r="A131" s="192" t="s">
        <v>921</v>
      </c>
      <c r="B131" s="193" t="s">
        <v>905</v>
      </c>
      <c r="C131" s="193" t="s">
        <v>922</v>
      </c>
      <c r="D131" s="194" t="s">
        <v>922</v>
      </c>
      <c r="E131" s="77"/>
      <c r="F131" s="77"/>
      <c r="G131" s="77"/>
      <c r="H131" s="77"/>
      <c r="I131" s="77"/>
      <c r="J131" s="77"/>
      <c r="K131" s="71"/>
    </row>
    <row r="132" spans="1:11" ht="12.75">
      <c r="A132" s="192" t="s">
        <v>923</v>
      </c>
      <c r="B132" s="193" t="s">
        <v>905</v>
      </c>
      <c r="C132" s="193" t="s">
        <v>924</v>
      </c>
      <c r="D132" s="194" t="s">
        <v>924</v>
      </c>
      <c r="E132" s="77"/>
      <c r="F132" s="77"/>
      <c r="G132" s="77"/>
      <c r="H132" s="77"/>
      <c r="I132" s="77"/>
      <c r="J132" s="77"/>
      <c r="K132" s="71"/>
    </row>
    <row r="133" spans="1:11" ht="12.75">
      <c r="A133" s="192" t="s">
        <v>925</v>
      </c>
      <c r="B133" s="193" t="s">
        <v>905</v>
      </c>
      <c r="C133" s="193" t="s">
        <v>926</v>
      </c>
      <c r="D133" s="194" t="s">
        <v>926</v>
      </c>
      <c r="E133" s="77"/>
      <c r="F133" s="77"/>
      <c r="G133" s="77"/>
      <c r="H133" s="77"/>
      <c r="I133" s="77"/>
      <c r="J133" s="77"/>
      <c r="K133" s="71"/>
    </row>
    <row r="134" spans="1:11" ht="12.75">
      <c r="A134" s="192" t="s">
        <v>927</v>
      </c>
      <c r="B134" s="193" t="s">
        <v>905</v>
      </c>
      <c r="C134" s="193" t="s">
        <v>2534</v>
      </c>
      <c r="D134" s="194" t="s">
        <v>2534</v>
      </c>
      <c r="E134" s="77"/>
      <c r="F134" s="77"/>
      <c r="G134" s="77"/>
      <c r="H134" s="77"/>
      <c r="I134" s="77"/>
      <c r="J134" s="77"/>
      <c r="K134" s="71"/>
    </row>
    <row r="135" spans="1:11" ht="12.75">
      <c r="A135" s="192" t="s">
        <v>928</v>
      </c>
      <c r="B135" s="193" t="s">
        <v>905</v>
      </c>
      <c r="C135" s="193" t="s">
        <v>929</v>
      </c>
      <c r="D135" s="194" t="s">
        <v>929</v>
      </c>
      <c r="E135" s="77"/>
      <c r="F135" s="77"/>
      <c r="G135" s="77"/>
      <c r="H135" s="77"/>
      <c r="I135" s="77"/>
      <c r="J135" s="77"/>
      <c r="K135" s="71"/>
    </row>
    <row r="136" spans="1:11" ht="12.75">
      <c r="A136" s="192" t="s">
        <v>930</v>
      </c>
      <c r="B136" s="193" t="s">
        <v>905</v>
      </c>
      <c r="C136" s="193" t="s">
        <v>931</v>
      </c>
      <c r="D136" s="194" t="s">
        <v>931</v>
      </c>
      <c r="E136" s="77"/>
      <c r="F136" s="77"/>
      <c r="G136" s="77"/>
      <c r="H136" s="77"/>
      <c r="I136" s="77"/>
      <c r="J136" s="77"/>
      <c r="K136" s="71"/>
    </row>
    <row r="137" spans="1:11" ht="12.75">
      <c r="A137" s="192" t="s">
        <v>2429</v>
      </c>
      <c r="B137" s="193" t="s">
        <v>905</v>
      </c>
      <c r="C137" s="193" t="s">
        <v>931</v>
      </c>
      <c r="D137" s="194" t="s">
        <v>2535</v>
      </c>
      <c r="E137" s="77"/>
      <c r="F137" s="77"/>
      <c r="G137" s="77"/>
      <c r="H137" s="77"/>
      <c r="I137" s="77"/>
      <c r="J137" s="77"/>
      <c r="K137" s="71"/>
    </row>
    <row r="138" spans="1:11" ht="12.75">
      <c r="A138" s="192" t="s">
        <v>932</v>
      </c>
      <c r="B138" s="193" t="s">
        <v>905</v>
      </c>
      <c r="C138" s="193" t="s">
        <v>933</v>
      </c>
      <c r="D138" s="194" t="s">
        <v>933</v>
      </c>
      <c r="E138" s="77"/>
      <c r="F138" s="77"/>
      <c r="G138" s="77"/>
      <c r="H138" s="77"/>
      <c r="I138" s="77"/>
      <c r="J138" s="77"/>
      <c r="K138" s="71"/>
    </row>
    <row r="139" spans="1:11" ht="12.75">
      <c r="A139" s="192" t="s">
        <v>934</v>
      </c>
      <c r="B139" s="193" t="s">
        <v>935</v>
      </c>
      <c r="C139" s="193" t="s">
        <v>2522</v>
      </c>
      <c r="D139" s="194" t="s">
        <v>2522</v>
      </c>
      <c r="E139" s="77"/>
      <c r="F139" s="77"/>
      <c r="G139" s="77"/>
      <c r="H139" s="77"/>
      <c r="I139" s="77"/>
      <c r="J139" s="77"/>
      <c r="K139" s="71"/>
    </row>
    <row r="140" spans="1:11" ht="12.75">
      <c r="A140" s="192" t="s">
        <v>936</v>
      </c>
      <c r="B140" s="193" t="s">
        <v>935</v>
      </c>
      <c r="C140" s="193" t="s">
        <v>1326</v>
      </c>
      <c r="D140" s="194" t="s">
        <v>937</v>
      </c>
      <c r="E140" s="77"/>
      <c r="F140" s="77"/>
      <c r="G140" s="77"/>
      <c r="H140" s="77"/>
      <c r="I140" s="77"/>
      <c r="J140" s="77"/>
      <c r="K140" s="71"/>
    </row>
    <row r="141" spans="1:11" ht="12.75">
      <c r="A141" s="192" t="s">
        <v>938</v>
      </c>
      <c r="B141" s="193" t="s">
        <v>935</v>
      </c>
      <c r="C141" s="193" t="s">
        <v>1326</v>
      </c>
      <c r="D141" s="194" t="s">
        <v>939</v>
      </c>
      <c r="E141" s="77"/>
      <c r="F141" s="77"/>
      <c r="G141" s="77"/>
      <c r="H141" s="77"/>
      <c r="I141" s="77"/>
      <c r="J141" s="77"/>
      <c r="K141" s="71"/>
    </row>
    <row r="142" spans="1:11" ht="12.75">
      <c r="A142" s="192" t="s">
        <v>940</v>
      </c>
      <c r="B142" s="193" t="s">
        <v>935</v>
      </c>
      <c r="C142" s="193" t="s">
        <v>1326</v>
      </c>
      <c r="D142" s="194" t="s">
        <v>941</v>
      </c>
      <c r="E142" s="77"/>
      <c r="F142" s="77"/>
      <c r="G142" s="77"/>
      <c r="H142" s="77"/>
      <c r="I142" s="77"/>
      <c r="J142" s="77"/>
      <c r="K142" s="71"/>
    </row>
    <row r="143" spans="1:11" ht="12.75">
      <c r="A143" s="192" t="s">
        <v>942</v>
      </c>
      <c r="B143" s="193" t="s">
        <v>935</v>
      </c>
      <c r="C143" s="193" t="s">
        <v>1326</v>
      </c>
      <c r="D143" s="194" t="s">
        <v>943</v>
      </c>
      <c r="E143" s="77"/>
      <c r="F143" s="77"/>
      <c r="G143" s="77"/>
      <c r="H143" s="77"/>
      <c r="I143" s="77"/>
      <c r="J143" s="77"/>
      <c r="K143" s="71"/>
    </row>
    <row r="144" spans="1:11" ht="12.75">
      <c r="A144" s="192" t="s">
        <v>944</v>
      </c>
      <c r="B144" s="193" t="s">
        <v>935</v>
      </c>
      <c r="C144" s="193" t="s">
        <v>1326</v>
      </c>
      <c r="D144" s="194" t="s">
        <v>945</v>
      </c>
      <c r="E144" s="77"/>
      <c r="F144" s="77"/>
      <c r="G144" s="77"/>
      <c r="H144" s="77"/>
      <c r="I144" s="77"/>
      <c r="J144" s="77"/>
      <c r="K144" s="71"/>
    </row>
    <row r="145" spans="1:11" ht="12.75">
      <c r="A145" s="192" t="s">
        <v>2536</v>
      </c>
      <c r="B145" s="193" t="s">
        <v>935</v>
      </c>
      <c r="C145" s="193" t="s">
        <v>1326</v>
      </c>
      <c r="D145" s="194" t="s">
        <v>1326</v>
      </c>
      <c r="E145" s="77"/>
      <c r="F145" s="77"/>
      <c r="G145" s="77"/>
      <c r="H145" s="77"/>
      <c r="I145" s="77"/>
      <c r="J145" s="77"/>
      <c r="K145" s="71"/>
    </row>
    <row r="146" spans="1:11" ht="12.75">
      <c r="A146" s="192" t="s">
        <v>2537</v>
      </c>
      <c r="B146" s="193" t="s">
        <v>935</v>
      </c>
      <c r="C146" s="193" t="s">
        <v>1326</v>
      </c>
      <c r="D146" s="194" t="s">
        <v>2538</v>
      </c>
      <c r="E146" s="77"/>
      <c r="F146" s="77"/>
      <c r="G146" s="77"/>
      <c r="H146" s="77"/>
      <c r="I146" s="77"/>
      <c r="J146" s="77"/>
      <c r="K146" s="71"/>
    </row>
    <row r="147" spans="1:11" ht="12.75">
      <c r="A147" s="192" t="s">
        <v>946</v>
      </c>
      <c r="B147" s="193" t="s">
        <v>935</v>
      </c>
      <c r="C147" s="193" t="s">
        <v>1326</v>
      </c>
      <c r="D147" s="194" t="s">
        <v>947</v>
      </c>
      <c r="E147" s="77"/>
      <c r="F147" s="77"/>
      <c r="G147" s="77"/>
      <c r="H147" s="77"/>
      <c r="I147" s="77"/>
      <c r="J147" s="77"/>
      <c r="K147" s="71"/>
    </row>
    <row r="148" spans="1:11" ht="12.75">
      <c r="A148" s="192" t="s">
        <v>948</v>
      </c>
      <c r="B148" s="193" t="s">
        <v>935</v>
      </c>
      <c r="C148" s="193" t="s">
        <v>1326</v>
      </c>
      <c r="D148" s="194" t="s">
        <v>2539</v>
      </c>
      <c r="E148" s="77"/>
      <c r="F148" s="77"/>
      <c r="G148" s="77"/>
      <c r="H148" s="77"/>
      <c r="I148" s="77"/>
      <c r="J148" s="77"/>
      <c r="K148" s="71"/>
    </row>
    <row r="149" spans="1:11" ht="12.75">
      <c r="A149" s="192" t="s">
        <v>2540</v>
      </c>
      <c r="B149" s="193" t="s">
        <v>935</v>
      </c>
      <c r="C149" s="193" t="s">
        <v>1326</v>
      </c>
      <c r="D149" s="194" t="s">
        <v>1327</v>
      </c>
      <c r="E149" s="77"/>
      <c r="F149" s="77"/>
      <c r="G149" s="77"/>
      <c r="H149" s="77"/>
      <c r="I149" s="77"/>
      <c r="J149" s="77"/>
      <c r="K149" s="71"/>
    </row>
    <row r="150" spans="1:11" ht="12.75">
      <c r="A150" s="192" t="s">
        <v>2541</v>
      </c>
      <c r="B150" s="193" t="s">
        <v>935</v>
      </c>
      <c r="C150" s="193" t="s">
        <v>1326</v>
      </c>
      <c r="D150" s="194" t="s">
        <v>2542</v>
      </c>
      <c r="E150" s="77"/>
      <c r="F150" s="77"/>
      <c r="G150" s="77"/>
      <c r="H150" s="77"/>
      <c r="I150" s="77"/>
      <c r="J150" s="77"/>
      <c r="K150" s="71"/>
    </row>
    <row r="151" spans="1:11" ht="12.75">
      <c r="A151" s="192" t="s">
        <v>2543</v>
      </c>
      <c r="B151" s="193" t="s">
        <v>935</v>
      </c>
      <c r="C151" s="193" t="s">
        <v>1326</v>
      </c>
      <c r="D151" s="194" t="s">
        <v>2544</v>
      </c>
      <c r="E151" s="77"/>
      <c r="F151" s="77"/>
      <c r="G151" s="77"/>
      <c r="H151" s="77"/>
      <c r="I151" s="77"/>
      <c r="J151" s="77"/>
      <c r="K151" s="71"/>
    </row>
    <row r="152" spans="1:11" ht="12.75">
      <c r="A152" s="192" t="s">
        <v>2545</v>
      </c>
      <c r="B152" s="193" t="s">
        <v>935</v>
      </c>
      <c r="C152" s="193" t="s">
        <v>1326</v>
      </c>
      <c r="D152" s="194" t="s">
        <v>2546</v>
      </c>
      <c r="E152" s="77"/>
      <c r="F152" s="77"/>
      <c r="G152" s="77"/>
      <c r="H152" s="77"/>
      <c r="I152" s="77"/>
      <c r="J152" s="77"/>
      <c r="K152" s="71"/>
    </row>
    <row r="153" spans="1:11" ht="12.75">
      <c r="A153" s="192" t="s">
        <v>2547</v>
      </c>
      <c r="B153" s="193" t="s">
        <v>935</v>
      </c>
      <c r="C153" s="193" t="s">
        <v>1326</v>
      </c>
      <c r="D153" s="194" t="s">
        <v>2548</v>
      </c>
      <c r="E153" s="77"/>
      <c r="F153" s="77"/>
      <c r="G153" s="77"/>
      <c r="H153" s="77"/>
      <c r="I153" s="77"/>
      <c r="J153" s="77"/>
      <c r="K153" s="71"/>
    </row>
    <row r="154" spans="1:11" ht="12.75">
      <c r="A154" s="192" t="s">
        <v>2549</v>
      </c>
      <c r="B154" s="193" t="s">
        <v>935</v>
      </c>
      <c r="C154" s="193" t="s">
        <v>1326</v>
      </c>
      <c r="D154" s="194" t="s">
        <v>2550</v>
      </c>
      <c r="E154" s="77"/>
      <c r="F154" s="77"/>
      <c r="G154" s="77"/>
      <c r="H154" s="77"/>
      <c r="I154" s="77"/>
      <c r="J154" s="77"/>
      <c r="K154" s="71"/>
    </row>
    <row r="155" spans="1:11" ht="12.75">
      <c r="A155" s="192" t="s">
        <v>2381</v>
      </c>
      <c r="B155" s="193" t="s">
        <v>935</v>
      </c>
      <c r="C155" s="193" t="s">
        <v>2382</v>
      </c>
      <c r="D155" s="194" t="s">
        <v>2382</v>
      </c>
      <c r="E155" s="77"/>
      <c r="F155" s="77"/>
      <c r="G155" s="77"/>
      <c r="H155" s="77"/>
      <c r="I155" s="77"/>
      <c r="J155" s="77"/>
      <c r="K155" s="71"/>
    </row>
    <row r="156" spans="1:11" ht="12.75">
      <c r="A156" s="192" t="s">
        <v>949</v>
      </c>
      <c r="B156" s="193" t="s">
        <v>935</v>
      </c>
      <c r="C156" s="193" t="s">
        <v>950</v>
      </c>
      <c r="D156" s="194" t="s">
        <v>950</v>
      </c>
      <c r="E156" s="77"/>
      <c r="F156" s="77"/>
      <c r="G156" s="77"/>
      <c r="H156" s="77"/>
      <c r="I156" s="77"/>
      <c r="J156" s="77"/>
      <c r="K156" s="71"/>
    </row>
    <row r="157" spans="1:11" ht="12.75">
      <c r="A157" s="192" t="s">
        <v>2551</v>
      </c>
      <c r="B157" s="193" t="s">
        <v>935</v>
      </c>
      <c r="C157" s="193" t="s">
        <v>950</v>
      </c>
      <c r="D157" s="194" t="s">
        <v>2552</v>
      </c>
      <c r="E157" s="77"/>
      <c r="F157" s="77"/>
      <c r="G157" s="77"/>
      <c r="H157" s="77"/>
      <c r="I157" s="77"/>
      <c r="J157" s="77"/>
      <c r="K157" s="71"/>
    </row>
    <row r="158" spans="1:11" ht="12.75">
      <c r="A158" s="192" t="s">
        <v>951</v>
      </c>
      <c r="B158" s="193" t="s">
        <v>935</v>
      </c>
      <c r="C158" s="193" t="s">
        <v>952</v>
      </c>
      <c r="D158" s="194" t="s">
        <v>952</v>
      </c>
      <c r="E158" s="77"/>
      <c r="F158" s="77"/>
      <c r="G158" s="77"/>
      <c r="H158" s="77"/>
      <c r="I158" s="77"/>
      <c r="J158" s="77"/>
      <c r="K158" s="71"/>
    </row>
    <row r="159" spans="1:11" ht="12.75">
      <c r="A159" s="192" t="s">
        <v>953</v>
      </c>
      <c r="B159" s="193" t="s">
        <v>935</v>
      </c>
      <c r="C159" s="193" t="s">
        <v>954</v>
      </c>
      <c r="D159" s="194" t="s">
        <v>954</v>
      </c>
      <c r="E159" s="77"/>
      <c r="F159" s="77"/>
      <c r="G159" s="77"/>
      <c r="H159" s="77"/>
      <c r="I159" s="77"/>
      <c r="J159" s="77"/>
      <c r="K159" s="71"/>
    </row>
    <row r="160" spans="1:11" ht="12.75">
      <c r="A160" s="192" t="s">
        <v>955</v>
      </c>
      <c r="B160" s="193" t="s">
        <v>956</v>
      </c>
      <c r="C160" s="193" t="s">
        <v>957</v>
      </c>
      <c r="D160" s="194" t="s">
        <v>957</v>
      </c>
      <c r="E160" s="77"/>
      <c r="F160" s="77"/>
      <c r="G160" s="77"/>
      <c r="H160" s="77"/>
      <c r="I160" s="77"/>
      <c r="J160" s="77"/>
      <c r="K160" s="71"/>
    </row>
    <row r="161" spans="1:11" ht="12.75">
      <c r="A161" s="192" t="s">
        <v>958</v>
      </c>
      <c r="B161" s="193" t="s">
        <v>956</v>
      </c>
      <c r="C161" s="193" t="s">
        <v>957</v>
      </c>
      <c r="D161" s="194" t="s">
        <v>959</v>
      </c>
      <c r="E161" s="77"/>
      <c r="F161" s="77"/>
      <c r="G161" s="77"/>
      <c r="H161" s="77"/>
      <c r="I161" s="77"/>
      <c r="J161" s="77"/>
      <c r="K161" s="71"/>
    </row>
    <row r="162" spans="1:11" ht="12.75">
      <c r="A162" s="192" t="s">
        <v>960</v>
      </c>
      <c r="B162" s="193" t="s">
        <v>956</v>
      </c>
      <c r="C162" s="193" t="s">
        <v>961</v>
      </c>
      <c r="D162" s="194" t="s">
        <v>961</v>
      </c>
      <c r="E162" s="77"/>
      <c r="F162" s="77"/>
      <c r="G162" s="77"/>
      <c r="H162" s="77"/>
      <c r="I162" s="77"/>
      <c r="J162" s="77"/>
      <c r="K162" s="71"/>
    </row>
    <row r="163" spans="1:11" ht="12.75">
      <c r="A163" s="192" t="s">
        <v>962</v>
      </c>
      <c r="B163" s="193" t="s">
        <v>956</v>
      </c>
      <c r="C163" s="193" t="s">
        <v>1357</v>
      </c>
      <c r="D163" s="194" t="s">
        <v>1357</v>
      </c>
      <c r="E163" s="77"/>
      <c r="F163" s="77"/>
      <c r="G163" s="77"/>
      <c r="H163" s="77"/>
      <c r="I163" s="77"/>
      <c r="J163" s="77"/>
      <c r="K163" s="71"/>
    </row>
    <row r="164" spans="1:11" ht="12.75">
      <c r="A164" s="192" t="s">
        <v>963</v>
      </c>
      <c r="B164" s="193" t="s">
        <v>956</v>
      </c>
      <c r="C164" s="193" t="s">
        <v>964</v>
      </c>
      <c r="D164" s="194" t="s">
        <v>964</v>
      </c>
      <c r="E164" s="77"/>
      <c r="F164" s="77"/>
      <c r="G164" s="77"/>
      <c r="H164" s="77"/>
      <c r="I164" s="77"/>
      <c r="J164" s="77"/>
      <c r="K164" s="71"/>
    </row>
    <row r="165" spans="1:11" ht="12.75">
      <c r="A165" s="192" t="s">
        <v>965</v>
      </c>
      <c r="B165" s="193" t="s">
        <v>956</v>
      </c>
      <c r="C165" s="193" t="s">
        <v>964</v>
      </c>
      <c r="D165" s="194" t="s">
        <v>966</v>
      </c>
      <c r="E165" s="77"/>
      <c r="F165" s="77"/>
      <c r="G165" s="77"/>
      <c r="H165" s="77"/>
      <c r="I165" s="77"/>
      <c r="J165" s="77"/>
      <c r="K165" s="71"/>
    </row>
    <row r="166" spans="1:11" ht="12.75">
      <c r="A166" s="192" t="s">
        <v>967</v>
      </c>
      <c r="B166" s="193" t="s">
        <v>956</v>
      </c>
      <c r="C166" s="193" t="s">
        <v>964</v>
      </c>
      <c r="D166" s="194" t="s">
        <v>968</v>
      </c>
      <c r="E166" s="77"/>
      <c r="F166" s="77"/>
      <c r="G166" s="77"/>
      <c r="H166" s="77"/>
      <c r="I166" s="77"/>
      <c r="J166" s="77"/>
      <c r="K166" s="71"/>
    </row>
    <row r="167" spans="1:11" ht="12.75">
      <c r="A167" s="192" t="s">
        <v>969</v>
      </c>
      <c r="B167" s="193" t="s">
        <v>956</v>
      </c>
      <c r="C167" s="193" t="s">
        <v>964</v>
      </c>
      <c r="D167" s="194" t="s">
        <v>970</v>
      </c>
      <c r="E167" s="77"/>
      <c r="F167" s="77"/>
      <c r="G167" s="77"/>
      <c r="H167" s="77"/>
      <c r="I167" s="77"/>
      <c r="J167" s="77"/>
      <c r="K167" s="71"/>
    </row>
    <row r="168" spans="1:11" ht="12.75">
      <c r="A168" s="192" t="s">
        <v>971</v>
      </c>
      <c r="B168" s="193" t="s">
        <v>956</v>
      </c>
      <c r="C168" s="193" t="s">
        <v>964</v>
      </c>
      <c r="D168" s="194" t="s">
        <v>972</v>
      </c>
      <c r="E168" s="77"/>
      <c r="F168" s="77"/>
      <c r="G168" s="77"/>
      <c r="H168" s="77"/>
      <c r="I168" s="77"/>
      <c r="J168" s="77"/>
      <c r="K168" s="71"/>
    </row>
    <row r="169" spans="1:11" ht="12.75">
      <c r="A169" s="192" t="s">
        <v>973</v>
      </c>
      <c r="B169" s="193" t="s">
        <v>956</v>
      </c>
      <c r="C169" s="193" t="s">
        <v>964</v>
      </c>
      <c r="D169" s="194" t="s">
        <v>974</v>
      </c>
      <c r="E169" s="77"/>
      <c r="F169" s="77"/>
      <c r="G169" s="77"/>
      <c r="H169" s="77"/>
      <c r="I169" s="77"/>
      <c r="J169" s="77"/>
      <c r="K169" s="71"/>
    </row>
    <row r="170" spans="1:11" ht="12.75">
      <c r="A170" s="192" t="s">
        <v>1389</v>
      </c>
      <c r="B170" s="193" t="s">
        <v>956</v>
      </c>
      <c r="C170" s="193" t="s">
        <v>964</v>
      </c>
      <c r="D170" s="194" t="s">
        <v>1390</v>
      </c>
      <c r="E170" s="77"/>
      <c r="F170" s="77"/>
      <c r="G170" s="77"/>
      <c r="H170" s="77"/>
      <c r="I170" s="77"/>
      <c r="J170" s="77"/>
      <c r="K170" s="71"/>
    </row>
    <row r="171" spans="1:11" ht="12.75">
      <c r="A171" s="192" t="s">
        <v>975</v>
      </c>
      <c r="B171" s="193" t="s">
        <v>956</v>
      </c>
      <c r="C171" s="193" t="s">
        <v>976</v>
      </c>
      <c r="D171" s="194" t="s">
        <v>976</v>
      </c>
      <c r="E171" s="77"/>
      <c r="F171" s="77"/>
      <c r="G171" s="77"/>
      <c r="H171" s="77"/>
      <c r="I171" s="77"/>
      <c r="J171" s="77"/>
      <c r="K171" s="71"/>
    </row>
    <row r="172" spans="1:11" ht="12.75">
      <c r="A172" s="192" t="s">
        <v>977</v>
      </c>
      <c r="B172" s="193" t="s">
        <v>956</v>
      </c>
      <c r="C172" s="193" t="s">
        <v>976</v>
      </c>
      <c r="D172" s="194" t="s">
        <v>978</v>
      </c>
      <c r="E172" s="77"/>
      <c r="F172" s="77"/>
      <c r="G172" s="77"/>
      <c r="H172" s="77"/>
      <c r="I172" s="77"/>
      <c r="J172" s="77"/>
      <c r="K172" s="71"/>
    </row>
    <row r="173" spans="1:11" ht="12.75">
      <c r="A173" s="192" t="s">
        <v>979</v>
      </c>
      <c r="B173" s="193" t="s">
        <v>956</v>
      </c>
      <c r="C173" s="193" t="s">
        <v>976</v>
      </c>
      <c r="D173" s="194" t="s">
        <v>980</v>
      </c>
      <c r="E173" s="77"/>
      <c r="F173" s="77"/>
      <c r="G173" s="77"/>
      <c r="H173" s="77"/>
      <c r="I173" s="77"/>
      <c r="J173" s="77"/>
      <c r="K173" s="71"/>
    </row>
    <row r="174" spans="1:11" ht="12.75">
      <c r="A174" s="192" t="s">
        <v>981</v>
      </c>
      <c r="B174" s="193" t="s">
        <v>956</v>
      </c>
      <c r="C174" s="193" t="s">
        <v>976</v>
      </c>
      <c r="D174" s="194" t="s">
        <v>982</v>
      </c>
      <c r="E174" s="77"/>
      <c r="F174" s="77"/>
      <c r="G174" s="77"/>
      <c r="H174" s="77"/>
      <c r="I174" s="77"/>
      <c r="J174" s="77"/>
      <c r="K174" s="71"/>
    </row>
    <row r="175" spans="1:11" ht="12.75">
      <c r="A175" s="192" t="s">
        <v>983</v>
      </c>
      <c r="B175" s="193" t="s">
        <v>956</v>
      </c>
      <c r="C175" s="193" t="s">
        <v>976</v>
      </c>
      <c r="D175" s="194" t="s">
        <v>984</v>
      </c>
      <c r="E175" s="77"/>
      <c r="F175" s="77"/>
      <c r="G175" s="77"/>
      <c r="H175" s="77"/>
      <c r="I175" s="77"/>
      <c r="J175" s="77"/>
      <c r="K175" s="71"/>
    </row>
    <row r="176" spans="1:11" ht="12.75">
      <c r="A176" s="192" t="s">
        <v>985</v>
      </c>
      <c r="B176" s="193" t="s">
        <v>956</v>
      </c>
      <c r="C176" s="193" t="s">
        <v>986</v>
      </c>
      <c r="D176" s="194" t="s">
        <v>986</v>
      </c>
      <c r="E176" s="77"/>
      <c r="F176" s="77"/>
      <c r="G176" s="77"/>
      <c r="H176" s="77"/>
      <c r="I176" s="77"/>
      <c r="J176" s="77"/>
      <c r="K176" s="71"/>
    </row>
    <row r="177" spans="1:11" ht="12.75">
      <c r="A177" s="192" t="s">
        <v>987</v>
      </c>
      <c r="B177" s="193" t="s">
        <v>988</v>
      </c>
      <c r="C177" s="193" t="s">
        <v>989</v>
      </c>
      <c r="D177" s="194" t="s">
        <v>989</v>
      </c>
      <c r="E177" s="77"/>
      <c r="F177" s="77"/>
      <c r="G177" s="77"/>
      <c r="H177" s="77"/>
      <c r="I177" s="77"/>
      <c r="J177" s="77"/>
      <c r="K177" s="71"/>
    </row>
    <row r="178" spans="1:11" ht="12.75">
      <c r="A178" s="192" t="s">
        <v>1422</v>
      </c>
      <c r="B178" s="193" t="s">
        <v>988</v>
      </c>
      <c r="C178" s="193" t="s">
        <v>989</v>
      </c>
      <c r="D178" s="194" t="s">
        <v>1423</v>
      </c>
      <c r="E178" s="77"/>
      <c r="F178" s="77"/>
      <c r="G178" s="77"/>
      <c r="H178" s="77"/>
      <c r="I178" s="77"/>
      <c r="J178" s="77"/>
      <c r="K178" s="71"/>
    </row>
    <row r="179" spans="1:11" ht="12.75">
      <c r="A179" s="192" t="s">
        <v>1424</v>
      </c>
      <c r="B179" s="193" t="s">
        <v>988</v>
      </c>
      <c r="C179" s="193" t="s">
        <v>989</v>
      </c>
      <c r="D179" s="194" t="s">
        <v>1425</v>
      </c>
      <c r="E179" s="77"/>
      <c r="F179" s="77"/>
      <c r="G179" s="77"/>
      <c r="H179" s="77"/>
      <c r="I179" s="77"/>
      <c r="J179" s="77"/>
      <c r="K179" s="71"/>
    </row>
    <row r="180" spans="1:11" ht="12.75">
      <c r="A180" s="192" t="s">
        <v>1426</v>
      </c>
      <c r="B180" s="193" t="s">
        <v>988</v>
      </c>
      <c r="C180" s="193" t="s">
        <v>989</v>
      </c>
      <c r="D180" s="194" t="s">
        <v>1427</v>
      </c>
      <c r="E180" s="77"/>
      <c r="F180" s="77"/>
      <c r="G180" s="77"/>
      <c r="H180" s="77"/>
      <c r="I180" s="77"/>
      <c r="J180" s="77"/>
      <c r="K180" s="71"/>
    </row>
    <row r="181" spans="1:11" ht="12.75">
      <c r="A181" s="192" t="s">
        <v>990</v>
      </c>
      <c r="B181" s="193" t="s">
        <v>2553</v>
      </c>
      <c r="C181" s="193" t="s">
        <v>991</v>
      </c>
      <c r="D181" s="194" t="s">
        <v>991</v>
      </c>
      <c r="E181" s="77"/>
      <c r="F181" s="77"/>
      <c r="G181" s="77"/>
      <c r="H181" s="77"/>
      <c r="I181" s="77"/>
      <c r="J181" s="77"/>
      <c r="K181" s="71"/>
    </row>
    <row r="182" spans="1:11" ht="12.75">
      <c r="A182" s="192" t="s">
        <v>992</v>
      </c>
      <c r="B182" s="193" t="s">
        <v>2553</v>
      </c>
      <c r="C182" s="193" t="s">
        <v>991</v>
      </c>
      <c r="D182" s="194" t="s">
        <v>993</v>
      </c>
      <c r="E182" s="77"/>
      <c r="F182" s="77"/>
      <c r="G182" s="77"/>
      <c r="H182" s="77"/>
      <c r="I182" s="77"/>
      <c r="J182" s="77"/>
      <c r="K182" s="71"/>
    </row>
    <row r="183" spans="1:11" ht="12.75">
      <c r="A183" s="192" t="s">
        <v>994</v>
      </c>
      <c r="B183" s="193" t="s">
        <v>2553</v>
      </c>
      <c r="C183" s="193" t="s">
        <v>995</v>
      </c>
      <c r="D183" s="194" t="s">
        <v>995</v>
      </c>
      <c r="E183" s="77"/>
      <c r="F183" s="77"/>
      <c r="G183" s="77"/>
      <c r="H183" s="77"/>
      <c r="I183" s="77"/>
      <c r="J183" s="77"/>
      <c r="K183" s="71"/>
    </row>
    <row r="184" spans="1:11" ht="12.75">
      <c r="A184" s="192" t="s">
        <v>996</v>
      </c>
      <c r="B184" s="193" t="s">
        <v>2553</v>
      </c>
      <c r="C184" s="193" t="s">
        <v>1428</v>
      </c>
      <c r="D184" s="194" t="s">
        <v>1428</v>
      </c>
      <c r="E184" s="77"/>
      <c r="F184" s="77"/>
      <c r="G184" s="77"/>
      <c r="H184" s="77"/>
      <c r="I184" s="77"/>
      <c r="J184" s="77"/>
      <c r="K184" s="71"/>
    </row>
    <row r="185" spans="1:11" ht="12.75">
      <c r="A185" s="192" t="s">
        <v>997</v>
      </c>
      <c r="B185" s="193" t="s">
        <v>2553</v>
      </c>
      <c r="C185" s="193" t="s">
        <v>998</v>
      </c>
      <c r="D185" s="194" t="s">
        <v>998</v>
      </c>
      <c r="E185" s="77"/>
      <c r="F185" s="77"/>
      <c r="G185" s="77"/>
      <c r="H185" s="77"/>
      <c r="I185" s="77"/>
      <c r="J185" s="77"/>
      <c r="K185" s="71"/>
    </row>
    <row r="186" spans="1:11" ht="12.75">
      <c r="A186" s="192" t="s">
        <v>999</v>
      </c>
      <c r="B186" s="193" t="s">
        <v>2553</v>
      </c>
      <c r="C186" s="193" t="s">
        <v>1000</v>
      </c>
      <c r="D186" s="194" t="s">
        <v>1000</v>
      </c>
      <c r="E186" s="77"/>
      <c r="F186" s="77"/>
      <c r="G186" s="77"/>
      <c r="H186" s="77"/>
      <c r="I186" s="77"/>
      <c r="J186" s="77"/>
      <c r="K186" s="71"/>
    </row>
    <row r="187" spans="1:11" ht="12.75">
      <c r="A187" s="192" t="s">
        <v>2554</v>
      </c>
      <c r="B187" s="193" t="s">
        <v>2553</v>
      </c>
      <c r="C187" s="193" t="s">
        <v>1000</v>
      </c>
      <c r="D187" s="193" t="s">
        <v>2555</v>
      </c>
      <c r="E187" s="77"/>
      <c r="F187" s="77"/>
      <c r="G187" s="77"/>
      <c r="H187" s="77"/>
      <c r="I187" s="77"/>
      <c r="J187" s="77"/>
      <c r="K187" s="71"/>
    </row>
    <row r="188" spans="1:11" ht="12.75">
      <c r="A188" s="192" t="s">
        <v>1001</v>
      </c>
      <c r="B188" s="193" t="s">
        <v>2553</v>
      </c>
      <c r="C188" s="193" t="s">
        <v>1002</v>
      </c>
      <c r="D188" s="193" t="s">
        <v>1002</v>
      </c>
      <c r="E188" s="77"/>
      <c r="F188" s="77"/>
      <c r="G188" s="77"/>
      <c r="H188" s="77"/>
      <c r="I188" s="77"/>
      <c r="J188" s="77"/>
      <c r="K188" s="71"/>
    </row>
    <row r="189" spans="1:11" ht="12.75">
      <c r="A189" s="192" t="s">
        <v>1003</v>
      </c>
      <c r="B189" s="193" t="s">
        <v>2553</v>
      </c>
      <c r="C189" s="193" t="s">
        <v>1004</v>
      </c>
      <c r="D189" s="194" t="s">
        <v>1004</v>
      </c>
      <c r="E189" s="77"/>
      <c r="F189" s="77"/>
      <c r="G189" s="77"/>
      <c r="H189" s="77"/>
      <c r="I189" s="77"/>
      <c r="J189" s="77"/>
      <c r="K189" s="71"/>
    </row>
    <row r="190" spans="1:11" ht="12.75">
      <c r="A190" s="192" t="s">
        <v>1005</v>
      </c>
      <c r="B190" s="193" t="s">
        <v>2553</v>
      </c>
      <c r="C190" s="193" t="s">
        <v>1429</v>
      </c>
      <c r="D190" s="194" t="s">
        <v>1429</v>
      </c>
      <c r="E190" s="77"/>
      <c r="F190" s="77"/>
      <c r="G190" s="77"/>
      <c r="H190" s="77"/>
      <c r="I190" s="77"/>
      <c r="J190" s="77"/>
      <c r="K190" s="71"/>
    </row>
    <row r="191" spans="1:11" ht="12.75">
      <c r="A191" s="192" t="s">
        <v>1006</v>
      </c>
      <c r="B191" s="193" t="s">
        <v>2553</v>
      </c>
      <c r="C191" s="193" t="s">
        <v>1007</v>
      </c>
      <c r="D191" s="194" t="s">
        <v>1007</v>
      </c>
      <c r="E191" s="77"/>
      <c r="F191" s="77"/>
      <c r="G191" s="77"/>
      <c r="H191" s="77"/>
      <c r="I191" s="77"/>
      <c r="J191" s="77"/>
      <c r="K191" s="71"/>
    </row>
    <row r="192" spans="1:11" ht="12.75">
      <c r="A192" s="192" t="s">
        <v>2662</v>
      </c>
      <c r="B192" s="193" t="s">
        <v>2553</v>
      </c>
      <c r="C192" s="193" t="s">
        <v>2663</v>
      </c>
      <c r="D192" s="194" t="s">
        <v>2663</v>
      </c>
      <c r="E192" s="77"/>
      <c r="F192" s="77"/>
      <c r="G192" s="77"/>
      <c r="H192" s="77"/>
      <c r="I192" s="77"/>
      <c r="J192" s="77"/>
      <c r="K192" s="71"/>
    </row>
    <row r="193" spans="1:11" ht="12.75">
      <c r="A193" s="192" t="s">
        <v>1008</v>
      </c>
      <c r="B193" s="193" t="s">
        <v>2553</v>
      </c>
      <c r="C193" s="193" t="s">
        <v>1430</v>
      </c>
      <c r="D193" s="194" t="s">
        <v>1430</v>
      </c>
      <c r="E193" s="77"/>
      <c r="F193" s="77"/>
      <c r="G193" s="77"/>
      <c r="H193" s="77"/>
      <c r="I193" s="77"/>
      <c r="J193" s="77"/>
      <c r="K193" s="71"/>
    </row>
    <row r="194" spans="1:11" ht="12.75">
      <c r="A194" s="192" t="s">
        <v>1009</v>
      </c>
      <c r="B194" s="193" t="s">
        <v>2553</v>
      </c>
      <c r="C194" s="193" t="s">
        <v>1430</v>
      </c>
      <c r="D194" s="194" t="s">
        <v>1010</v>
      </c>
      <c r="E194" s="77"/>
      <c r="F194" s="77"/>
      <c r="G194" s="77"/>
      <c r="H194" s="77"/>
      <c r="I194" s="77"/>
      <c r="J194" s="77"/>
      <c r="K194" s="71"/>
    </row>
    <row r="195" spans="1:11" ht="12.75">
      <c r="A195" s="192" t="s">
        <v>1011</v>
      </c>
      <c r="B195" s="193" t="s">
        <v>2553</v>
      </c>
      <c r="C195" s="193" t="s">
        <v>1012</v>
      </c>
      <c r="D195" s="194" t="s">
        <v>1012</v>
      </c>
      <c r="E195" s="77"/>
      <c r="F195" s="77"/>
      <c r="G195" s="77"/>
      <c r="H195" s="77"/>
      <c r="I195" s="77"/>
      <c r="J195" s="77"/>
      <c r="K195" s="71"/>
    </row>
    <row r="196" spans="1:11" ht="12.75">
      <c r="A196" s="192" t="s">
        <v>1013</v>
      </c>
      <c r="B196" s="193" t="s">
        <v>1014</v>
      </c>
      <c r="C196" s="193" t="s">
        <v>1015</v>
      </c>
      <c r="D196" s="193" t="s">
        <v>1015</v>
      </c>
      <c r="E196" s="77"/>
      <c r="F196" s="77"/>
      <c r="G196" s="77"/>
      <c r="H196" s="77"/>
      <c r="I196" s="77"/>
      <c r="J196" s="77"/>
      <c r="K196" s="71"/>
    </row>
    <row r="197" spans="1:11" ht="12.75">
      <c r="A197" s="192" t="s">
        <v>1016</v>
      </c>
      <c r="B197" s="193" t="s">
        <v>1014</v>
      </c>
      <c r="C197" s="193" t="s">
        <v>1015</v>
      </c>
      <c r="D197" s="194" t="s">
        <v>1017</v>
      </c>
      <c r="E197" s="77"/>
      <c r="F197" s="77"/>
      <c r="G197" s="77"/>
      <c r="H197" s="77"/>
      <c r="I197" s="77"/>
      <c r="J197" s="77"/>
      <c r="K197" s="71"/>
    </row>
    <row r="198" spans="1:11" ht="12.75">
      <c r="A198" s="192" t="s">
        <v>1018</v>
      </c>
      <c r="B198" s="193" t="s">
        <v>1014</v>
      </c>
      <c r="C198" s="193" t="s">
        <v>1015</v>
      </c>
      <c r="D198" s="194" t="s">
        <v>1019</v>
      </c>
      <c r="E198" s="77"/>
      <c r="F198" s="77"/>
      <c r="G198" s="77"/>
      <c r="H198" s="77"/>
      <c r="I198" s="77"/>
      <c r="J198" s="77"/>
      <c r="K198" s="71"/>
    </row>
    <row r="199" spans="1:11" ht="12.75">
      <c r="A199" s="192" t="s">
        <v>2430</v>
      </c>
      <c r="B199" s="193" t="s">
        <v>1014</v>
      </c>
      <c r="C199" s="193" t="s">
        <v>1015</v>
      </c>
      <c r="D199" s="194" t="s">
        <v>2556</v>
      </c>
      <c r="E199" s="77"/>
      <c r="F199" s="77"/>
      <c r="G199" s="77"/>
      <c r="H199" s="77"/>
      <c r="I199" s="77"/>
      <c r="J199" s="77"/>
      <c r="K199" s="71"/>
    </row>
    <row r="200" spans="1:11" ht="12.75">
      <c r="A200" s="192" t="s">
        <v>1020</v>
      </c>
      <c r="B200" s="193" t="s">
        <v>1014</v>
      </c>
      <c r="C200" s="193" t="s">
        <v>1021</v>
      </c>
      <c r="D200" s="194" t="s">
        <v>1021</v>
      </c>
      <c r="E200" s="77"/>
      <c r="F200" s="77"/>
      <c r="G200" s="77"/>
      <c r="H200" s="77"/>
      <c r="I200" s="77"/>
      <c r="J200" s="77"/>
      <c r="K200" s="71"/>
    </row>
    <row r="201" spans="1:11" ht="12.75">
      <c r="A201" s="192" t="s">
        <v>1022</v>
      </c>
      <c r="B201" s="193" t="s">
        <v>1014</v>
      </c>
      <c r="C201" s="193" t="s">
        <v>2557</v>
      </c>
      <c r="D201" s="194" t="s">
        <v>2557</v>
      </c>
      <c r="E201" s="77"/>
      <c r="F201" s="77"/>
      <c r="G201" s="77"/>
      <c r="H201" s="77"/>
      <c r="I201" s="77"/>
      <c r="J201" s="77"/>
      <c r="K201" s="71"/>
    </row>
    <row r="202" spans="1:11" ht="12.75">
      <c r="A202" s="192" t="s">
        <v>1023</v>
      </c>
      <c r="B202" s="193" t="s">
        <v>1014</v>
      </c>
      <c r="C202" s="193" t="s">
        <v>1024</v>
      </c>
      <c r="D202" s="194" t="s">
        <v>1024</v>
      </c>
      <c r="E202" s="77"/>
      <c r="F202" s="77"/>
      <c r="G202" s="77"/>
      <c r="H202" s="77"/>
      <c r="I202" s="77"/>
      <c r="J202" s="77"/>
      <c r="K202" s="71"/>
    </row>
    <row r="203" spans="1:11" ht="12.75">
      <c r="A203" s="192" t="s">
        <v>1025</v>
      </c>
      <c r="B203" s="193" t="s">
        <v>1014</v>
      </c>
      <c r="C203" s="193" t="s">
        <v>1026</v>
      </c>
      <c r="D203" s="194" t="s">
        <v>1026</v>
      </c>
      <c r="E203" s="77"/>
      <c r="F203" s="77"/>
      <c r="G203" s="77"/>
      <c r="H203" s="77"/>
      <c r="I203" s="77"/>
      <c r="J203" s="77"/>
      <c r="K203" s="71"/>
    </row>
    <row r="204" spans="1:11" ht="12.75">
      <c r="A204" s="192" t="s">
        <v>1027</v>
      </c>
      <c r="B204" s="193" t="s">
        <v>1014</v>
      </c>
      <c r="C204" s="193" t="s">
        <v>1026</v>
      </c>
      <c r="D204" s="194" t="s">
        <v>1028</v>
      </c>
      <c r="E204" s="77"/>
      <c r="F204" s="77"/>
      <c r="G204" s="77"/>
      <c r="H204" s="77"/>
      <c r="I204" s="77"/>
      <c r="J204" s="77"/>
      <c r="K204" s="71"/>
    </row>
    <row r="205" spans="1:11" ht="12.75">
      <c r="A205" s="192" t="s">
        <v>1029</v>
      </c>
      <c r="B205" s="193" t="s">
        <v>1014</v>
      </c>
      <c r="C205" s="193" t="s">
        <v>1030</v>
      </c>
      <c r="D205" s="193" t="s">
        <v>1030</v>
      </c>
      <c r="E205" s="77"/>
      <c r="F205" s="77"/>
      <c r="G205" s="77"/>
      <c r="H205" s="77"/>
      <c r="I205" s="77"/>
      <c r="J205" s="77"/>
      <c r="K205" s="71"/>
    </row>
    <row r="206" spans="1:11" ht="12.75">
      <c r="A206" s="192" t="s">
        <v>1031</v>
      </c>
      <c r="B206" s="193" t="s">
        <v>1014</v>
      </c>
      <c r="C206" s="193" t="s">
        <v>2466</v>
      </c>
      <c r="D206" s="194" t="s">
        <v>2466</v>
      </c>
      <c r="E206" s="77"/>
      <c r="F206" s="77"/>
      <c r="G206" s="77"/>
      <c r="H206" s="77"/>
      <c r="I206" s="77"/>
      <c r="J206" s="77"/>
      <c r="K206" s="71"/>
    </row>
    <row r="207" spans="1:11" ht="12.75">
      <c r="A207" s="192" t="s">
        <v>1032</v>
      </c>
      <c r="B207" s="193" t="s">
        <v>1014</v>
      </c>
      <c r="C207" s="193" t="s">
        <v>2467</v>
      </c>
      <c r="D207" s="194" t="s">
        <v>2467</v>
      </c>
      <c r="E207" s="77"/>
      <c r="F207" s="77"/>
      <c r="G207" s="77"/>
      <c r="H207" s="77"/>
      <c r="I207" s="77"/>
      <c r="J207" s="77"/>
      <c r="K207" s="71"/>
    </row>
    <row r="208" spans="1:11" ht="12.75">
      <c r="A208" s="192" t="s">
        <v>1033</v>
      </c>
      <c r="B208" s="193" t="s">
        <v>1014</v>
      </c>
      <c r="C208" s="193" t="s">
        <v>1034</v>
      </c>
      <c r="D208" s="193" t="s">
        <v>1034</v>
      </c>
      <c r="E208" s="77"/>
      <c r="F208" s="77"/>
      <c r="G208" s="77"/>
      <c r="H208" s="77"/>
      <c r="I208" s="77"/>
      <c r="J208" s="77"/>
      <c r="K208" s="71"/>
    </row>
    <row r="209" spans="1:11" ht="12.75">
      <c r="A209" s="192" t="s">
        <v>1035</v>
      </c>
      <c r="B209" s="193" t="s">
        <v>1014</v>
      </c>
      <c r="C209" s="193" t="s">
        <v>1036</v>
      </c>
      <c r="D209" s="194" t="s">
        <v>1036</v>
      </c>
      <c r="E209" s="77"/>
      <c r="F209" s="77"/>
      <c r="G209" s="77"/>
      <c r="H209" s="77"/>
      <c r="I209" s="77"/>
      <c r="J209" s="77"/>
      <c r="K209" s="71"/>
    </row>
    <row r="210" spans="1:11" ht="12.75">
      <c r="A210" s="192" t="s">
        <v>1037</v>
      </c>
      <c r="B210" s="193" t="s">
        <v>1014</v>
      </c>
      <c r="C210" s="193" t="s">
        <v>1038</v>
      </c>
      <c r="D210" s="194" t="s">
        <v>1038</v>
      </c>
      <c r="E210" s="77"/>
      <c r="F210" s="77"/>
      <c r="G210" s="77"/>
      <c r="H210" s="77"/>
      <c r="I210" s="77"/>
      <c r="J210" s="77"/>
      <c r="K210" s="71"/>
    </row>
    <row r="211" spans="1:11" ht="12.75">
      <c r="A211" s="192" t="s">
        <v>1039</v>
      </c>
      <c r="B211" s="193" t="s">
        <v>1014</v>
      </c>
      <c r="C211" s="193" t="s">
        <v>1431</v>
      </c>
      <c r="D211" s="194" t="s">
        <v>1431</v>
      </c>
      <c r="E211" s="77"/>
      <c r="F211" s="77"/>
      <c r="G211" s="77"/>
      <c r="H211" s="77"/>
      <c r="I211" s="77"/>
      <c r="J211" s="77"/>
      <c r="K211" s="71"/>
    </row>
    <row r="212" spans="1:11" ht="12.75">
      <c r="A212" s="192" t="s">
        <v>1040</v>
      </c>
      <c r="B212" s="193" t="s">
        <v>1014</v>
      </c>
      <c r="C212" s="193" t="s">
        <v>1041</v>
      </c>
      <c r="D212" s="194" t="s">
        <v>1041</v>
      </c>
      <c r="E212" s="77"/>
      <c r="F212" s="77"/>
      <c r="G212" s="77"/>
      <c r="H212" s="77"/>
      <c r="I212" s="77"/>
      <c r="J212" s="77"/>
      <c r="K212" s="71"/>
    </row>
    <row r="213" spans="1:11" ht="12.75">
      <c r="A213" s="192" t="s">
        <v>1042</v>
      </c>
      <c r="B213" s="193" t="s">
        <v>1014</v>
      </c>
      <c r="C213" s="193" t="s">
        <v>1043</v>
      </c>
      <c r="D213" s="194" t="s">
        <v>1043</v>
      </c>
      <c r="E213" s="77"/>
      <c r="F213" s="77"/>
      <c r="G213" s="77"/>
      <c r="H213" s="77"/>
      <c r="I213" s="77"/>
      <c r="J213" s="77"/>
      <c r="K213" s="71"/>
    </row>
    <row r="214" spans="1:11" ht="12.75">
      <c r="A214" s="192" t="s">
        <v>1044</v>
      </c>
      <c r="B214" s="193" t="s">
        <v>1014</v>
      </c>
      <c r="C214" s="193" t="s">
        <v>2558</v>
      </c>
      <c r="D214" s="194" t="s">
        <v>2558</v>
      </c>
      <c r="E214" s="77"/>
      <c r="F214" s="77"/>
      <c r="G214" s="77"/>
      <c r="H214" s="77"/>
      <c r="I214" s="77"/>
      <c r="J214" s="77"/>
      <c r="K214" s="71"/>
    </row>
    <row r="215" spans="1:11" ht="12.75">
      <c r="A215" s="192" t="s">
        <v>1045</v>
      </c>
      <c r="B215" s="193" t="s">
        <v>1014</v>
      </c>
      <c r="C215" s="193" t="s">
        <v>1046</v>
      </c>
      <c r="D215" s="194" t="s">
        <v>1046</v>
      </c>
      <c r="E215" s="77"/>
      <c r="F215" s="77"/>
      <c r="G215" s="77"/>
      <c r="H215" s="77"/>
      <c r="I215" s="77"/>
      <c r="J215" s="77"/>
      <c r="K215" s="71"/>
    </row>
    <row r="216" spans="1:11" ht="12.75">
      <c r="A216" s="192" t="s">
        <v>1047</v>
      </c>
      <c r="B216" s="193" t="s">
        <v>1014</v>
      </c>
      <c r="C216" s="193" t="s">
        <v>1048</v>
      </c>
      <c r="D216" s="194" t="s">
        <v>1048</v>
      </c>
      <c r="E216" s="77"/>
      <c r="F216" s="77"/>
      <c r="G216" s="77"/>
      <c r="H216" s="77"/>
      <c r="I216" s="77"/>
      <c r="J216" s="77"/>
      <c r="K216" s="71"/>
    </row>
    <row r="217" spans="1:11" ht="12.75">
      <c r="A217" s="192" t="s">
        <v>1049</v>
      </c>
      <c r="B217" s="193" t="s">
        <v>1014</v>
      </c>
      <c r="C217" s="193" t="s">
        <v>1050</v>
      </c>
      <c r="D217" s="194" t="s">
        <v>1050</v>
      </c>
      <c r="E217" s="77"/>
      <c r="F217" s="77"/>
      <c r="G217" s="77"/>
      <c r="H217" s="77"/>
      <c r="I217" s="77"/>
      <c r="J217" s="77"/>
      <c r="K217" s="71"/>
    </row>
    <row r="218" spans="1:11" ht="12.75">
      <c r="A218" s="192" t="s">
        <v>1051</v>
      </c>
      <c r="B218" s="193" t="s">
        <v>1014</v>
      </c>
      <c r="C218" s="193" t="s">
        <v>1052</v>
      </c>
      <c r="D218" s="194" t="s">
        <v>1052</v>
      </c>
      <c r="E218" s="77"/>
      <c r="F218" s="77"/>
      <c r="G218" s="77"/>
      <c r="H218" s="77"/>
      <c r="I218" s="77"/>
      <c r="J218" s="77"/>
      <c r="K218" s="71"/>
    </row>
    <row r="219" spans="1:11" ht="12.75">
      <c r="A219" s="192" t="s">
        <v>1053</v>
      </c>
      <c r="B219" s="193" t="s">
        <v>1014</v>
      </c>
      <c r="C219" s="193" t="s">
        <v>2559</v>
      </c>
      <c r="D219" s="194" t="s">
        <v>2559</v>
      </c>
      <c r="E219" s="77"/>
      <c r="F219" s="77"/>
      <c r="G219" s="77"/>
      <c r="H219" s="77"/>
      <c r="I219" s="77"/>
      <c r="J219" s="77"/>
      <c r="K219" s="71"/>
    </row>
    <row r="220" spans="1:11" ht="12.75">
      <c r="A220" s="192" t="s">
        <v>1054</v>
      </c>
      <c r="B220" s="193" t="s">
        <v>1014</v>
      </c>
      <c r="C220" s="193" t="s">
        <v>1055</v>
      </c>
      <c r="D220" s="194" t="s">
        <v>1055</v>
      </c>
      <c r="E220" s="77"/>
      <c r="F220" s="77"/>
      <c r="G220" s="77"/>
      <c r="H220" s="77"/>
      <c r="I220" s="77"/>
      <c r="J220" s="77"/>
      <c r="K220" s="71"/>
    </row>
    <row r="221" spans="1:11" ht="12.75">
      <c r="A221" s="192" t="s">
        <v>1056</v>
      </c>
      <c r="B221" s="193" t="s">
        <v>1014</v>
      </c>
      <c r="C221" s="193" t="s">
        <v>1057</v>
      </c>
      <c r="D221" s="194" t="s">
        <v>1057</v>
      </c>
      <c r="E221" s="77"/>
      <c r="F221" s="77"/>
      <c r="G221" s="77"/>
      <c r="H221" s="77"/>
      <c r="I221" s="77"/>
      <c r="J221" s="77"/>
      <c r="K221" s="71"/>
    </row>
    <row r="222" spans="1:11" ht="12.75">
      <c r="A222" s="192" t="s">
        <v>1058</v>
      </c>
      <c r="B222" s="193" t="s">
        <v>1014</v>
      </c>
      <c r="C222" s="193" t="s">
        <v>1059</v>
      </c>
      <c r="D222" s="194" t="s">
        <v>1059</v>
      </c>
      <c r="E222" s="77"/>
      <c r="F222" s="77"/>
      <c r="G222" s="77"/>
      <c r="H222" s="77"/>
      <c r="I222" s="77"/>
      <c r="J222" s="77"/>
      <c r="K222" s="71"/>
    </row>
    <row r="223" spans="1:11" ht="12.75">
      <c r="A223" s="192" t="s">
        <v>1060</v>
      </c>
      <c r="B223" s="193" t="s">
        <v>1014</v>
      </c>
      <c r="C223" s="193" t="s">
        <v>2560</v>
      </c>
      <c r="D223" s="194" t="s">
        <v>2560</v>
      </c>
      <c r="E223" s="77"/>
      <c r="F223" s="77"/>
      <c r="G223" s="77"/>
      <c r="H223" s="77"/>
      <c r="I223" s="77"/>
      <c r="J223" s="77"/>
      <c r="K223" s="71"/>
    </row>
    <row r="224" spans="1:11" ht="12.75">
      <c r="A224" s="192" t="s">
        <v>1061</v>
      </c>
      <c r="B224" s="193" t="s">
        <v>1014</v>
      </c>
      <c r="C224" s="193" t="s">
        <v>1062</v>
      </c>
      <c r="D224" s="194" t="s">
        <v>1062</v>
      </c>
      <c r="E224" s="77"/>
      <c r="F224" s="77"/>
      <c r="G224" s="77"/>
      <c r="H224" s="77"/>
      <c r="I224" s="77"/>
      <c r="J224" s="77"/>
      <c r="K224" s="71"/>
    </row>
    <row r="225" spans="1:11" ht="12.75">
      <c r="A225" s="192" t="s">
        <v>1063</v>
      </c>
      <c r="B225" s="193" t="s">
        <v>1014</v>
      </c>
      <c r="C225" s="193" t="s">
        <v>1064</v>
      </c>
      <c r="D225" s="194" t="s">
        <v>1064</v>
      </c>
      <c r="E225" s="77"/>
      <c r="F225" s="77"/>
      <c r="G225" s="77"/>
      <c r="H225" s="77"/>
      <c r="I225" s="77"/>
      <c r="J225" s="77"/>
      <c r="K225" s="71"/>
    </row>
    <row r="226" spans="1:11" ht="12.75">
      <c r="A226" s="192" t="s">
        <v>1065</v>
      </c>
      <c r="B226" s="193" t="s">
        <v>1014</v>
      </c>
      <c r="C226" s="193" t="s">
        <v>2468</v>
      </c>
      <c r="D226" s="194" t="s">
        <v>2468</v>
      </c>
      <c r="E226" s="77"/>
      <c r="F226" s="77"/>
      <c r="G226" s="77"/>
      <c r="H226" s="77"/>
      <c r="I226" s="77"/>
      <c r="J226" s="77"/>
      <c r="K226" s="71"/>
    </row>
    <row r="227" spans="1:11" ht="12.75">
      <c r="A227" s="192" t="s">
        <v>1066</v>
      </c>
      <c r="B227" s="193" t="s">
        <v>1014</v>
      </c>
      <c r="C227" s="193" t="s">
        <v>1067</v>
      </c>
      <c r="D227" s="194" t="s">
        <v>1067</v>
      </c>
      <c r="E227" s="77"/>
      <c r="F227" s="77"/>
      <c r="G227" s="77"/>
      <c r="H227" s="77"/>
      <c r="I227" s="77"/>
      <c r="J227" s="77"/>
      <c r="K227" s="71"/>
    </row>
    <row r="228" spans="1:11" ht="12.75">
      <c r="A228" s="192" t="s">
        <v>1068</v>
      </c>
      <c r="B228" s="193" t="s">
        <v>1014</v>
      </c>
      <c r="C228" s="193" t="s">
        <v>1069</v>
      </c>
      <c r="D228" s="194" t="s">
        <v>1069</v>
      </c>
      <c r="E228" s="77"/>
      <c r="F228" s="77"/>
      <c r="G228" s="77"/>
      <c r="H228" s="77"/>
      <c r="I228" s="77"/>
      <c r="J228" s="77"/>
      <c r="K228" s="71"/>
    </row>
    <row r="229" spans="1:11" ht="12.75">
      <c r="A229" s="192" t="s">
        <v>1070</v>
      </c>
      <c r="B229" s="193" t="s">
        <v>1014</v>
      </c>
      <c r="C229" s="193" t="s">
        <v>1071</v>
      </c>
      <c r="D229" s="194" t="s">
        <v>1071</v>
      </c>
      <c r="E229" s="77"/>
      <c r="F229" s="77"/>
      <c r="G229" s="77"/>
      <c r="H229" s="77"/>
      <c r="I229" s="77"/>
      <c r="J229" s="77"/>
      <c r="K229" s="71"/>
    </row>
    <row r="230" spans="1:11" ht="12.75">
      <c r="A230" s="192" t="s">
        <v>1072</v>
      </c>
      <c r="B230" s="193" t="s">
        <v>1014</v>
      </c>
      <c r="C230" s="193" t="s">
        <v>1073</v>
      </c>
      <c r="D230" s="194" t="s">
        <v>1073</v>
      </c>
      <c r="E230" s="77"/>
      <c r="F230" s="77"/>
      <c r="G230" s="77"/>
      <c r="H230" s="77"/>
      <c r="I230" s="77"/>
      <c r="J230" s="77"/>
      <c r="K230" s="71"/>
    </row>
    <row r="231" spans="1:11" ht="12.75">
      <c r="A231" s="192" t="s">
        <v>1074</v>
      </c>
      <c r="B231" s="193" t="s">
        <v>1014</v>
      </c>
      <c r="C231" s="193" t="s">
        <v>1075</v>
      </c>
      <c r="D231" s="194" t="s">
        <v>1075</v>
      </c>
      <c r="E231" s="77"/>
      <c r="F231" s="77"/>
      <c r="G231" s="77"/>
      <c r="H231" s="77"/>
      <c r="I231" s="77"/>
      <c r="J231" s="77"/>
      <c r="K231" s="71"/>
    </row>
    <row r="232" spans="1:11" ht="12.75">
      <c r="A232" s="192" t="s">
        <v>1076</v>
      </c>
      <c r="B232" s="193" t="s">
        <v>1014</v>
      </c>
      <c r="C232" s="193" t="s">
        <v>1077</v>
      </c>
      <c r="D232" s="194" t="s">
        <v>1077</v>
      </c>
      <c r="E232" s="77"/>
      <c r="F232" s="77"/>
      <c r="G232" s="77"/>
      <c r="H232" s="77"/>
      <c r="I232" s="77"/>
      <c r="J232" s="77"/>
      <c r="K232" s="71"/>
    </row>
    <row r="233" spans="1:11" ht="12.75">
      <c r="A233" s="192" t="s">
        <v>1078</v>
      </c>
      <c r="B233" s="193" t="s">
        <v>1014</v>
      </c>
      <c r="C233" s="193" t="s">
        <v>2561</v>
      </c>
      <c r="D233" s="194" t="s">
        <v>2561</v>
      </c>
      <c r="E233" s="77"/>
      <c r="F233" s="77"/>
      <c r="G233" s="77"/>
      <c r="H233" s="77"/>
      <c r="I233" s="77"/>
      <c r="J233" s="77"/>
      <c r="K233" s="71"/>
    </row>
    <row r="234" spans="1:11" ht="12.75">
      <c r="A234" s="192" t="s">
        <v>1079</v>
      </c>
      <c r="B234" s="193" t="s">
        <v>1014</v>
      </c>
      <c r="C234" s="193" t="s">
        <v>1080</v>
      </c>
      <c r="D234" s="194" t="s">
        <v>1080</v>
      </c>
      <c r="E234" s="77"/>
      <c r="F234" s="77"/>
      <c r="G234" s="77"/>
      <c r="H234" s="77"/>
      <c r="I234" s="77"/>
      <c r="J234" s="77"/>
      <c r="K234" s="71"/>
    </row>
    <row r="235" spans="1:11" ht="12.75">
      <c r="A235" s="192" t="s">
        <v>1081</v>
      </c>
      <c r="B235" s="193" t="s">
        <v>1014</v>
      </c>
      <c r="C235" s="193" t="s">
        <v>2562</v>
      </c>
      <c r="D235" s="194" t="s">
        <v>2562</v>
      </c>
      <c r="E235" s="77"/>
      <c r="F235" s="77"/>
      <c r="G235" s="77"/>
      <c r="H235" s="77"/>
      <c r="I235" s="77"/>
      <c r="J235" s="77"/>
      <c r="K235" s="71"/>
    </row>
    <row r="236" spans="1:11" ht="12.75">
      <c r="A236" s="192" t="s">
        <v>1082</v>
      </c>
      <c r="B236" s="193" t="s">
        <v>1014</v>
      </c>
      <c r="C236" s="193" t="s">
        <v>1083</v>
      </c>
      <c r="D236" s="194" t="s">
        <v>1083</v>
      </c>
      <c r="E236" s="77"/>
      <c r="F236" s="77"/>
      <c r="G236" s="77"/>
      <c r="H236" s="77"/>
      <c r="I236" s="77"/>
      <c r="J236" s="77"/>
      <c r="K236" s="71"/>
    </row>
    <row r="237" spans="1:11" ht="12.75">
      <c r="A237" s="192" t="s">
        <v>1084</v>
      </c>
      <c r="B237" s="193" t="s">
        <v>1014</v>
      </c>
      <c r="C237" s="193" t="s">
        <v>1085</v>
      </c>
      <c r="D237" s="194" t="s">
        <v>1085</v>
      </c>
      <c r="E237" s="77"/>
      <c r="F237" s="77"/>
      <c r="G237" s="77"/>
      <c r="H237" s="77"/>
      <c r="I237" s="77"/>
      <c r="J237" s="77"/>
      <c r="K237" s="71"/>
    </row>
    <row r="238" spans="1:11" ht="12.75">
      <c r="A238" s="192" t="s">
        <v>1086</v>
      </c>
      <c r="B238" s="193" t="s">
        <v>1087</v>
      </c>
      <c r="C238" s="193" t="s">
        <v>2522</v>
      </c>
      <c r="D238" s="194" t="s">
        <v>2522</v>
      </c>
      <c r="E238" s="77"/>
      <c r="F238" s="77"/>
      <c r="G238" s="77"/>
      <c r="H238" s="77"/>
      <c r="I238" s="77"/>
      <c r="J238" s="77"/>
      <c r="K238" s="71"/>
    </row>
    <row r="239" spans="1:11" ht="12.75">
      <c r="A239" s="192" t="s">
        <v>1088</v>
      </c>
      <c r="B239" s="193" t="s">
        <v>1087</v>
      </c>
      <c r="C239" s="193" t="s">
        <v>2522</v>
      </c>
      <c r="D239" s="194" t="s">
        <v>1089</v>
      </c>
      <c r="E239" s="77"/>
      <c r="F239" s="77"/>
      <c r="G239" s="77"/>
      <c r="H239" s="77"/>
      <c r="I239" s="77"/>
      <c r="J239" s="77"/>
      <c r="K239" s="71"/>
    </row>
    <row r="240" spans="1:11" ht="12.75">
      <c r="A240" s="192" t="s">
        <v>1090</v>
      </c>
      <c r="B240" s="193" t="s">
        <v>1087</v>
      </c>
      <c r="C240" s="193" t="s">
        <v>1091</v>
      </c>
      <c r="D240" s="194" t="s">
        <v>1091</v>
      </c>
      <c r="E240" s="77"/>
      <c r="F240" s="77"/>
      <c r="G240" s="77"/>
      <c r="H240" s="77"/>
      <c r="I240" s="77"/>
      <c r="J240" s="77"/>
      <c r="K240" s="71"/>
    </row>
    <row r="241" spans="1:11" ht="12.75">
      <c r="A241" s="192" t="s">
        <v>1092</v>
      </c>
      <c r="B241" s="193" t="s">
        <v>1087</v>
      </c>
      <c r="C241" s="193" t="s">
        <v>1093</v>
      </c>
      <c r="D241" s="194" t="s">
        <v>1093</v>
      </c>
      <c r="E241" s="77"/>
      <c r="F241" s="77"/>
      <c r="G241" s="77"/>
      <c r="H241" s="77"/>
      <c r="I241" s="77"/>
      <c r="J241" s="77"/>
      <c r="K241" s="71"/>
    </row>
    <row r="242" spans="1:11" ht="12.75">
      <c r="A242" s="195" t="s">
        <v>2642</v>
      </c>
      <c r="B242" s="196" t="s">
        <v>1087</v>
      </c>
      <c r="C242" s="198" t="s">
        <v>2647</v>
      </c>
      <c r="D242" s="198" t="s">
        <v>2648</v>
      </c>
      <c r="E242" s="77"/>
      <c r="F242" s="77"/>
      <c r="G242" s="77"/>
      <c r="H242" s="77"/>
      <c r="I242" s="77"/>
      <c r="J242" s="77"/>
      <c r="K242" s="71"/>
    </row>
    <row r="243" spans="1:11" ht="12.75">
      <c r="A243" s="195" t="s">
        <v>2643</v>
      </c>
      <c r="B243" s="196" t="s">
        <v>1087</v>
      </c>
      <c r="C243" s="198" t="s">
        <v>2649</v>
      </c>
      <c r="D243" s="198" t="s">
        <v>2650</v>
      </c>
      <c r="E243" s="77"/>
      <c r="F243" s="77"/>
      <c r="G243" s="77"/>
      <c r="H243" s="77"/>
      <c r="I243" s="77"/>
      <c r="J243" s="77"/>
      <c r="K243" s="71"/>
    </row>
    <row r="244" spans="1:11" ht="12.75">
      <c r="A244" s="195" t="s">
        <v>2644</v>
      </c>
      <c r="B244" s="196" t="s">
        <v>1087</v>
      </c>
      <c r="C244" s="198" t="s">
        <v>2651</v>
      </c>
      <c r="D244" s="198" t="s">
        <v>2652</v>
      </c>
      <c r="E244" s="77"/>
      <c r="F244" s="77"/>
      <c r="G244" s="77"/>
      <c r="H244" s="77"/>
      <c r="I244" s="77"/>
      <c r="J244" s="77"/>
      <c r="K244" s="71"/>
    </row>
    <row r="245" spans="1:11" ht="12.75">
      <c r="A245" s="195" t="s">
        <v>2645</v>
      </c>
      <c r="B245" s="196" t="s">
        <v>1087</v>
      </c>
      <c r="C245" s="198" t="s">
        <v>2653</v>
      </c>
      <c r="D245" s="198" t="s">
        <v>2654</v>
      </c>
      <c r="E245" s="77"/>
      <c r="F245" s="77"/>
      <c r="G245" s="77"/>
      <c r="H245" s="77"/>
      <c r="I245" s="77"/>
      <c r="J245" s="77"/>
      <c r="K245" s="71"/>
    </row>
    <row r="246" spans="1:11" ht="12.75">
      <c r="A246" s="195" t="s">
        <v>2646</v>
      </c>
      <c r="B246" s="196" t="s">
        <v>1087</v>
      </c>
      <c r="C246" s="198" t="s">
        <v>2655</v>
      </c>
      <c r="D246" s="198" t="s">
        <v>2656</v>
      </c>
      <c r="E246" s="77"/>
      <c r="F246" s="77"/>
      <c r="G246" s="77"/>
      <c r="H246" s="77"/>
      <c r="I246" s="77"/>
      <c r="J246" s="77"/>
      <c r="K246" s="71"/>
    </row>
    <row r="247" spans="1:11" ht="12.75">
      <c r="A247" s="192" t="s">
        <v>1094</v>
      </c>
      <c r="B247" s="193" t="s">
        <v>1087</v>
      </c>
      <c r="C247" s="193" t="s">
        <v>1093</v>
      </c>
      <c r="D247" s="194" t="s">
        <v>1095</v>
      </c>
      <c r="E247" s="77"/>
      <c r="F247" s="77"/>
      <c r="G247" s="77"/>
      <c r="H247" s="77"/>
      <c r="I247" s="77"/>
      <c r="J247" s="77"/>
      <c r="K247" s="71"/>
    </row>
    <row r="248" spans="1:11" ht="12.75">
      <c r="A248" s="192" t="s">
        <v>1096</v>
      </c>
      <c r="B248" s="193" t="s">
        <v>1087</v>
      </c>
      <c r="C248" s="193" t="s">
        <v>1093</v>
      </c>
      <c r="D248" s="194" t="s">
        <v>1097</v>
      </c>
      <c r="E248" s="77"/>
      <c r="F248" s="77"/>
      <c r="G248" s="77"/>
      <c r="H248" s="77"/>
      <c r="I248" s="77"/>
      <c r="J248" s="77"/>
      <c r="K248" s="71"/>
    </row>
    <row r="249" spans="1:11" ht="12.75">
      <c r="A249" s="192" t="s">
        <v>1098</v>
      </c>
      <c r="B249" s="193" t="s">
        <v>1087</v>
      </c>
      <c r="C249" s="193" t="s">
        <v>1093</v>
      </c>
      <c r="D249" s="194" t="s">
        <v>1099</v>
      </c>
      <c r="E249" s="77"/>
      <c r="F249" s="77"/>
      <c r="G249" s="77"/>
      <c r="H249" s="77"/>
      <c r="I249" s="77"/>
      <c r="J249" s="77"/>
      <c r="K249" s="71"/>
    </row>
    <row r="250" spans="1:11" ht="12.75">
      <c r="A250" s="192" t="s">
        <v>1100</v>
      </c>
      <c r="B250" s="193" t="s">
        <v>1101</v>
      </c>
      <c r="C250" s="193" t="s">
        <v>1102</v>
      </c>
      <c r="D250" s="194" t="s">
        <v>1102</v>
      </c>
      <c r="E250" s="77"/>
      <c r="F250" s="77"/>
      <c r="G250" s="77"/>
      <c r="H250" s="77"/>
      <c r="I250" s="77"/>
      <c r="J250" s="77"/>
      <c r="K250" s="71"/>
    </row>
    <row r="251" spans="1:11" ht="12.75">
      <c r="A251" s="192" t="s">
        <v>1103</v>
      </c>
      <c r="B251" s="193" t="s">
        <v>1101</v>
      </c>
      <c r="C251" s="193" t="s">
        <v>1102</v>
      </c>
      <c r="D251" s="194" t="s">
        <v>2383</v>
      </c>
      <c r="E251" s="77"/>
      <c r="F251" s="77"/>
      <c r="G251" s="77"/>
      <c r="H251" s="77"/>
      <c r="I251" s="77"/>
      <c r="J251" s="77"/>
      <c r="K251" s="71"/>
    </row>
    <row r="252" spans="1:11" ht="12.75">
      <c r="A252" s="192" t="s">
        <v>1104</v>
      </c>
      <c r="B252" s="193" t="s">
        <v>1101</v>
      </c>
      <c r="C252" s="193" t="s">
        <v>1102</v>
      </c>
      <c r="D252" s="194" t="s">
        <v>1105</v>
      </c>
      <c r="E252" s="77"/>
      <c r="F252" s="77"/>
      <c r="G252" s="77"/>
      <c r="H252" s="77"/>
      <c r="I252" s="77"/>
      <c r="J252" s="77"/>
      <c r="K252" s="71"/>
    </row>
    <row r="253" spans="1:11" ht="12.75">
      <c r="A253" s="192" t="s">
        <v>2563</v>
      </c>
      <c r="B253" s="193" t="s">
        <v>1101</v>
      </c>
      <c r="C253" s="193" t="s">
        <v>1102</v>
      </c>
      <c r="D253" s="194" t="s">
        <v>2564</v>
      </c>
      <c r="E253" s="77"/>
      <c r="F253" s="77"/>
      <c r="G253" s="77"/>
      <c r="H253" s="77"/>
      <c r="I253" s="77"/>
      <c r="J253" s="77"/>
      <c r="K253" s="71"/>
    </row>
    <row r="254" spans="1:11" ht="12.75">
      <c r="A254" s="192" t="s">
        <v>1106</v>
      </c>
      <c r="B254" s="193" t="s">
        <v>1101</v>
      </c>
      <c r="C254" s="193" t="s">
        <v>1107</v>
      </c>
      <c r="D254" s="194" t="s">
        <v>1107</v>
      </c>
      <c r="E254" s="77"/>
      <c r="F254" s="77"/>
      <c r="G254" s="77"/>
      <c r="H254" s="77"/>
      <c r="I254" s="77"/>
      <c r="J254" s="77"/>
      <c r="K254" s="71"/>
    </row>
    <row r="255" spans="1:11" ht="12.75">
      <c r="A255" s="192" t="s">
        <v>1108</v>
      </c>
      <c r="B255" s="193" t="s">
        <v>1101</v>
      </c>
      <c r="C255" s="193" t="s">
        <v>2389</v>
      </c>
      <c r="D255" s="194" t="s">
        <v>2389</v>
      </c>
      <c r="E255" s="77"/>
      <c r="F255" s="77"/>
      <c r="G255" s="77"/>
      <c r="H255" s="77"/>
      <c r="I255" s="77"/>
      <c r="J255" s="77"/>
      <c r="K255" s="71"/>
    </row>
    <row r="256" spans="1:11" ht="12.75">
      <c r="A256" s="192" t="s">
        <v>1109</v>
      </c>
      <c r="B256" s="193" t="s">
        <v>1101</v>
      </c>
      <c r="C256" s="193" t="s">
        <v>2390</v>
      </c>
      <c r="D256" s="194" t="s">
        <v>2390</v>
      </c>
      <c r="E256" s="77"/>
      <c r="F256" s="77"/>
      <c r="G256" s="77"/>
      <c r="H256" s="77"/>
      <c r="I256" s="77"/>
      <c r="J256" s="77"/>
      <c r="K256" s="71"/>
    </row>
    <row r="257" spans="1:11" ht="12.75">
      <c r="A257" s="192" t="s">
        <v>1110</v>
      </c>
      <c r="B257" s="193" t="s">
        <v>1101</v>
      </c>
      <c r="C257" s="193" t="s">
        <v>2391</v>
      </c>
      <c r="D257" s="194" t="s">
        <v>2391</v>
      </c>
      <c r="E257" s="77"/>
      <c r="F257" s="77"/>
      <c r="G257" s="77"/>
      <c r="H257" s="77"/>
      <c r="I257" s="77"/>
      <c r="J257" s="77"/>
      <c r="K257" s="71"/>
    </row>
    <row r="258" spans="1:11" ht="12.75">
      <c r="A258" s="192" t="s">
        <v>1111</v>
      </c>
      <c r="B258" s="193" t="s">
        <v>1101</v>
      </c>
      <c r="C258" s="193" t="s">
        <v>2392</v>
      </c>
      <c r="D258" s="194" t="s">
        <v>2392</v>
      </c>
      <c r="E258" s="77"/>
      <c r="F258" s="77"/>
      <c r="G258" s="77"/>
      <c r="H258" s="77"/>
      <c r="I258" s="77"/>
      <c r="J258" s="77"/>
      <c r="K258" s="71"/>
    </row>
    <row r="259" spans="1:11" ht="12.75">
      <c r="A259" s="192" t="s">
        <v>1112</v>
      </c>
      <c r="B259" s="193" t="s">
        <v>1101</v>
      </c>
      <c r="C259" s="193" t="s">
        <v>2393</v>
      </c>
      <c r="D259" s="194" t="s">
        <v>2393</v>
      </c>
      <c r="E259" s="77"/>
      <c r="F259" s="77"/>
      <c r="G259" s="77"/>
      <c r="H259" s="77"/>
      <c r="I259" s="77"/>
      <c r="J259" s="77"/>
      <c r="K259" s="71"/>
    </row>
    <row r="260" spans="1:11" ht="12.75">
      <c r="A260" s="192" t="s">
        <v>1113</v>
      </c>
      <c r="B260" s="193" t="s">
        <v>1101</v>
      </c>
      <c r="C260" s="193" t="s">
        <v>2394</v>
      </c>
      <c r="D260" s="194" t="s">
        <v>2394</v>
      </c>
      <c r="E260" s="77"/>
      <c r="F260" s="77"/>
      <c r="G260" s="77"/>
      <c r="H260" s="77"/>
      <c r="I260" s="77"/>
      <c r="J260" s="77"/>
      <c r="K260" s="71"/>
    </row>
    <row r="261" spans="1:11" ht="12.75">
      <c r="A261" s="192" t="s">
        <v>1114</v>
      </c>
      <c r="B261" s="193" t="s">
        <v>1101</v>
      </c>
      <c r="C261" s="193" t="s">
        <v>2395</v>
      </c>
      <c r="D261" s="194" t="s">
        <v>2395</v>
      </c>
      <c r="E261" s="77"/>
      <c r="F261" s="77"/>
      <c r="G261" s="77"/>
      <c r="H261" s="77"/>
      <c r="I261" s="77"/>
      <c r="J261" s="77"/>
      <c r="K261" s="71"/>
    </row>
    <row r="262" spans="1:11" ht="12.75">
      <c r="A262" s="192" t="s">
        <v>1115</v>
      </c>
      <c r="B262" s="193" t="s">
        <v>1101</v>
      </c>
      <c r="C262" s="193" t="s">
        <v>2396</v>
      </c>
      <c r="D262" s="194" t="s">
        <v>2396</v>
      </c>
      <c r="E262" s="77"/>
      <c r="F262" s="77"/>
      <c r="G262" s="77"/>
      <c r="H262" s="77"/>
      <c r="I262" s="77"/>
      <c r="J262" s="77"/>
      <c r="K262" s="71"/>
    </row>
    <row r="263" spans="1:11" ht="12.75">
      <c r="A263" s="192" t="s">
        <v>1116</v>
      </c>
      <c r="B263" s="193" t="s">
        <v>1101</v>
      </c>
      <c r="C263" s="193" t="s">
        <v>2397</v>
      </c>
      <c r="D263" s="194" t="s">
        <v>2397</v>
      </c>
      <c r="E263" s="77"/>
      <c r="F263" s="77"/>
      <c r="G263" s="77"/>
      <c r="H263" s="77"/>
      <c r="I263" s="77"/>
      <c r="J263" s="77"/>
      <c r="K263" s="71"/>
    </row>
    <row r="264" spans="1:11" ht="12.75">
      <c r="A264" s="192" t="s">
        <v>1117</v>
      </c>
      <c r="B264" s="193" t="s">
        <v>1101</v>
      </c>
      <c r="C264" s="193" t="s">
        <v>2398</v>
      </c>
      <c r="D264" s="194" t="s">
        <v>2398</v>
      </c>
      <c r="E264" s="77"/>
      <c r="F264" s="77"/>
      <c r="G264" s="77"/>
      <c r="H264" s="77"/>
      <c r="I264" s="77"/>
      <c r="J264" s="77"/>
      <c r="K264" s="71"/>
    </row>
    <row r="265" spans="1:11" ht="12.75">
      <c r="A265" s="192" t="s">
        <v>1118</v>
      </c>
      <c r="B265" s="193" t="s">
        <v>1101</v>
      </c>
      <c r="C265" s="193" t="s">
        <v>2565</v>
      </c>
      <c r="D265" s="194" t="s">
        <v>2565</v>
      </c>
      <c r="E265" s="77"/>
      <c r="F265" s="77"/>
      <c r="G265" s="77"/>
      <c r="H265" s="77"/>
      <c r="I265" s="77"/>
      <c r="J265" s="77"/>
      <c r="K265" s="71"/>
    </row>
    <row r="266" spans="1:11" ht="12.75">
      <c r="A266" s="192" t="s">
        <v>1119</v>
      </c>
      <c r="B266" s="193" t="s">
        <v>1101</v>
      </c>
      <c r="C266" s="193" t="s">
        <v>2566</v>
      </c>
      <c r="D266" s="194" t="s">
        <v>2566</v>
      </c>
      <c r="E266" s="77"/>
      <c r="F266" s="77"/>
      <c r="G266" s="77"/>
      <c r="H266" s="77"/>
      <c r="I266" s="77"/>
      <c r="J266" s="77"/>
      <c r="K266" s="71"/>
    </row>
    <row r="267" spans="1:11" s="72" customFormat="1" ht="12.75">
      <c r="A267" s="192" t="s">
        <v>1120</v>
      </c>
      <c r="B267" s="193" t="s">
        <v>1101</v>
      </c>
      <c r="C267" s="193" t="s">
        <v>2399</v>
      </c>
      <c r="D267" s="194" t="s">
        <v>2399</v>
      </c>
      <c r="E267" s="77"/>
      <c r="F267" s="77"/>
      <c r="G267" s="77"/>
      <c r="H267" s="77"/>
      <c r="I267" s="77"/>
      <c r="J267" s="77"/>
      <c r="K267" s="71"/>
    </row>
    <row r="268" spans="1:11" ht="12.75">
      <c r="A268" s="192" t="s">
        <v>1121</v>
      </c>
      <c r="B268" s="193" t="s">
        <v>1101</v>
      </c>
      <c r="C268" s="193" t="s">
        <v>2400</v>
      </c>
      <c r="D268" s="194" t="s">
        <v>2400</v>
      </c>
      <c r="E268" s="77"/>
      <c r="F268" s="77"/>
      <c r="G268" s="77"/>
      <c r="H268" s="77"/>
      <c r="I268" s="77"/>
      <c r="J268" s="77"/>
      <c r="K268" s="98"/>
    </row>
    <row r="269" spans="1:11" ht="12.75">
      <c r="A269" s="192" t="s">
        <v>1122</v>
      </c>
      <c r="B269" s="193" t="s">
        <v>1101</v>
      </c>
      <c r="C269" s="193" t="s">
        <v>2401</v>
      </c>
      <c r="D269" s="194" t="s">
        <v>2401</v>
      </c>
      <c r="E269" s="77"/>
      <c r="F269" s="77"/>
      <c r="G269" s="77"/>
      <c r="H269" s="77"/>
      <c r="I269" s="77"/>
      <c r="J269" s="77"/>
      <c r="K269" s="98"/>
    </row>
    <row r="270" spans="1:11" ht="12.75">
      <c r="A270" s="192" t="s">
        <v>2384</v>
      </c>
      <c r="B270" s="193" t="s">
        <v>1101</v>
      </c>
      <c r="C270" s="193" t="s">
        <v>2567</v>
      </c>
      <c r="D270" s="194" t="s">
        <v>2567</v>
      </c>
      <c r="E270" s="77"/>
      <c r="F270" s="77"/>
      <c r="G270" s="77"/>
      <c r="H270" s="77"/>
      <c r="I270" s="77"/>
      <c r="J270" s="77"/>
      <c r="K270" s="98"/>
    </row>
    <row r="271" spans="1:11" ht="12.75">
      <c r="A271" s="192" t="s">
        <v>1123</v>
      </c>
      <c r="B271" s="193" t="s">
        <v>1124</v>
      </c>
      <c r="C271" s="193" t="s">
        <v>1125</v>
      </c>
      <c r="D271" s="194" t="s">
        <v>1125</v>
      </c>
      <c r="E271" s="77"/>
      <c r="F271" s="77"/>
      <c r="G271" s="77"/>
      <c r="H271" s="77"/>
      <c r="I271" s="77"/>
      <c r="J271" s="77"/>
      <c r="K271" s="71"/>
    </row>
    <row r="272" spans="1:11" ht="12.75">
      <c r="A272" s="192" t="s">
        <v>1126</v>
      </c>
      <c r="B272" s="193" t="s">
        <v>1124</v>
      </c>
      <c r="C272" s="193" t="s">
        <v>1125</v>
      </c>
      <c r="D272" s="194" t="s">
        <v>2568</v>
      </c>
      <c r="E272" s="77"/>
      <c r="F272" s="77"/>
      <c r="G272" s="77"/>
      <c r="H272" s="77"/>
      <c r="I272" s="77"/>
      <c r="J272" s="77"/>
      <c r="K272" s="71"/>
    </row>
    <row r="273" spans="1:11" ht="12.75">
      <c r="A273" s="192" t="s">
        <v>1127</v>
      </c>
      <c r="B273" s="193" t="s">
        <v>1124</v>
      </c>
      <c r="C273" s="193" t="s">
        <v>1125</v>
      </c>
      <c r="D273" s="194" t="s">
        <v>1128</v>
      </c>
      <c r="E273" s="77"/>
      <c r="F273" s="77"/>
      <c r="G273" s="77"/>
      <c r="H273" s="77"/>
      <c r="I273" s="77"/>
      <c r="J273" s="77"/>
      <c r="K273" s="71"/>
    </row>
    <row r="274" spans="1:11" ht="12.75">
      <c r="A274" s="192" t="s">
        <v>1129</v>
      </c>
      <c r="B274" s="193" t="s">
        <v>1124</v>
      </c>
      <c r="C274" s="193" t="s">
        <v>1125</v>
      </c>
      <c r="D274" s="194" t="s">
        <v>2569</v>
      </c>
      <c r="E274" s="77"/>
      <c r="F274" s="77"/>
      <c r="G274" s="77"/>
      <c r="H274" s="77"/>
      <c r="I274" s="77"/>
      <c r="J274" s="77"/>
      <c r="K274" s="71"/>
    </row>
    <row r="275" spans="1:11" ht="12.75">
      <c r="A275" s="192" t="s">
        <v>1130</v>
      </c>
      <c r="B275" s="193" t="s">
        <v>1124</v>
      </c>
      <c r="C275" s="193" t="s">
        <v>1125</v>
      </c>
      <c r="D275" s="194" t="s">
        <v>1399</v>
      </c>
      <c r="E275" s="77"/>
      <c r="F275" s="77"/>
      <c r="G275" s="77"/>
      <c r="H275" s="77"/>
      <c r="I275" s="77"/>
      <c r="J275" s="77"/>
      <c r="K275" s="71"/>
    </row>
    <row r="276" spans="1:11" ht="12.75">
      <c r="A276" s="192" t="s">
        <v>1131</v>
      </c>
      <c r="B276" s="193" t="s">
        <v>1124</v>
      </c>
      <c r="C276" s="193" t="s">
        <v>1125</v>
      </c>
      <c r="D276" s="194" t="s">
        <v>1132</v>
      </c>
      <c r="E276" s="77"/>
      <c r="F276" s="77"/>
      <c r="G276" s="77"/>
      <c r="H276" s="77"/>
      <c r="I276" s="77"/>
      <c r="J276" s="77"/>
      <c r="K276" s="71"/>
    </row>
    <row r="277" spans="1:11" ht="12.75">
      <c r="A277" s="192" t="s">
        <v>1133</v>
      </c>
      <c r="B277" s="193" t="s">
        <v>1124</v>
      </c>
      <c r="C277" s="193" t="s">
        <v>1125</v>
      </c>
      <c r="D277" s="194" t="s">
        <v>1134</v>
      </c>
      <c r="E277" s="77"/>
      <c r="F277" s="77"/>
      <c r="G277" s="77"/>
      <c r="H277" s="77"/>
      <c r="I277" s="77"/>
      <c r="J277" s="77"/>
      <c r="K277" s="71"/>
    </row>
    <row r="278" spans="1:11" ht="12.75">
      <c r="A278" s="192" t="s">
        <v>2570</v>
      </c>
      <c r="B278" s="193" t="s">
        <v>1124</v>
      </c>
      <c r="C278" s="193" t="s">
        <v>1125</v>
      </c>
      <c r="D278" s="194" t="s">
        <v>2571</v>
      </c>
      <c r="E278" s="77"/>
      <c r="F278" s="77"/>
      <c r="G278" s="77"/>
      <c r="H278" s="77"/>
      <c r="I278" s="77"/>
      <c r="J278" s="77"/>
      <c r="K278" s="71"/>
    </row>
    <row r="279" spans="1:11" ht="12.75">
      <c r="A279" s="192" t="s">
        <v>1135</v>
      </c>
      <c r="B279" s="193" t="s">
        <v>1124</v>
      </c>
      <c r="C279" s="193" t="s">
        <v>1136</v>
      </c>
      <c r="D279" s="194" t="s">
        <v>1136</v>
      </c>
      <c r="E279" s="77"/>
      <c r="F279" s="77"/>
      <c r="G279" s="77"/>
      <c r="H279" s="77"/>
      <c r="I279" s="77"/>
      <c r="J279" s="77"/>
      <c r="K279" s="71"/>
    </row>
    <row r="280" spans="1:11" ht="12.75">
      <c r="A280" s="192" t="s">
        <v>1137</v>
      </c>
      <c r="B280" s="193" t="s">
        <v>1124</v>
      </c>
      <c r="C280" s="193" t="s">
        <v>1138</v>
      </c>
      <c r="D280" s="194" t="s">
        <v>1138</v>
      </c>
      <c r="E280" s="77"/>
      <c r="F280" s="77"/>
      <c r="G280" s="77"/>
      <c r="H280" s="77"/>
      <c r="I280" s="77"/>
      <c r="J280" s="77"/>
      <c r="K280" s="71"/>
    </row>
    <row r="281" spans="1:11" ht="12.75">
      <c r="A281" s="192" t="s">
        <v>1139</v>
      </c>
      <c r="B281" s="193" t="s">
        <v>1140</v>
      </c>
      <c r="C281" s="193" t="s">
        <v>1141</v>
      </c>
      <c r="D281" s="194" t="s">
        <v>1141</v>
      </c>
      <c r="E281" s="77"/>
      <c r="F281" s="77"/>
      <c r="G281" s="77"/>
      <c r="H281" s="77"/>
      <c r="I281" s="77"/>
      <c r="J281" s="77"/>
      <c r="K281" s="71"/>
    </row>
    <row r="282" spans="1:11" ht="12.75">
      <c r="A282" s="192" t="s">
        <v>1142</v>
      </c>
      <c r="B282" s="193" t="s">
        <v>1140</v>
      </c>
      <c r="C282" s="193" t="s">
        <v>1143</v>
      </c>
      <c r="D282" s="194" t="s">
        <v>1143</v>
      </c>
      <c r="E282" s="77"/>
      <c r="F282" s="77"/>
      <c r="G282" s="77"/>
      <c r="H282" s="77"/>
      <c r="I282" s="77"/>
      <c r="J282" s="77"/>
      <c r="K282" s="71"/>
    </row>
    <row r="283" spans="1:11" ht="12.75">
      <c r="A283" s="192" t="s">
        <v>1360</v>
      </c>
      <c r="B283" s="193" t="s">
        <v>2572</v>
      </c>
      <c r="C283" s="193" t="s">
        <v>1359</v>
      </c>
      <c r="D283" s="194" t="s">
        <v>1359</v>
      </c>
      <c r="E283" s="77"/>
      <c r="F283" s="77"/>
      <c r="G283" s="77"/>
      <c r="H283" s="77"/>
      <c r="I283" s="77"/>
      <c r="J283" s="77"/>
      <c r="K283" s="71"/>
    </row>
    <row r="284" spans="1:11" ht="12.75">
      <c r="A284" s="192" t="s">
        <v>1400</v>
      </c>
      <c r="B284" s="193" t="s">
        <v>2572</v>
      </c>
      <c r="C284" s="193" t="s">
        <v>1359</v>
      </c>
      <c r="D284" s="194" t="s">
        <v>1401</v>
      </c>
      <c r="E284" s="77"/>
      <c r="F284" s="77"/>
      <c r="G284" s="77"/>
      <c r="H284" s="77"/>
      <c r="I284" s="77"/>
      <c r="J284" s="77"/>
      <c r="K284" s="71"/>
    </row>
    <row r="285" spans="1:11" ht="12.75">
      <c r="A285" s="192" t="s">
        <v>2573</v>
      </c>
      <c r="B285" s="193" t="s">
        <v>2572</v>
      </c>
      <c r="C285" s="193" t="s">
        <v>1359</v>
      </c>
      <c r="D285" s="194" t="s">
        <v>2574</v>
      </c>
      <c r="E285" s="77"/>
      <c r="F285" s="77"/>
      <c r="G285" s="77"/>
      <c r="H285" s="77"/>
      <c r="I285" s="77"/>
      <c r="J285" s="77"/>
      <c r="K285" s="71"/>
    </row>
    <row r="286" spans="1:11" ht="12.75">
      <c r="A286" s="192" t="s">
        <v>1145</v>
      </c>
      <c r="B286" s="193" t="s">
        <v>2572</v>
      </c>
      <c r="C286" s="193" t="s">
        <v>1432</v>
      </c>
      <c r="D286" s="194" t="s">
        <v>1432</v>
      </c>
      <c r="E286" s="77"/>
      <c r="F286" s="77"/>
      <c r="G286" s="77"/>
      <c r="H286" s="77"/>
      <c r="I286" s="77"/>
      <c r="J286" s="77"/>
      <c r="K286" s="71"/>
    </row>
    <row r="287" spans="1:11" ht="12.75">
      <c r="A287" s="192" t="s">
        <v>2443</v>
      </c>
      <c r="B287" s="193" t="s">
        <v>2572</v>
      </c>
      <c r="C287" s="193" t="s">
        <v>1432</v>
      </c>
      <c r="D287" s="194" t="s">
        <v>2575</v>
      </c>
      <c r="E287" s="77"/>
      <c r="F287" s="77"/>
      <c r="G287" s="77"/>
      <c r="H287" s="77"/>
      <c r="I287" s="77"/>
      <c r="J287" s="77"/>
      <c r="K287" s="71"/>
    </row>
    <row r="288" spans="1:11" ht="12.75">
      <c r="A288" s="192" t="s">
        <v>2444</v>
      </c>
      <c r="B288" s="193" t="s">
        <v>2572</v>
      </c>
      <c r="C288" s="193" t="s">
        <v>1432</v>
      </c>
      <c r="D288" s="194" t="s">
        <v>2576</v>
      </c>
      <c r="E288" s="77"/>
      <c r="F288" s="77"/>
      <c r="G288" s="77"/>
      <c r="H288" s="77"/>
      <c r="I288" s="77"/>
      <c r="J288" s="77"/>
      <c r="K288" s="71"/>
    </row>
    <row r="289" spans="1:11" ht="12.75">
      <c r="A289" s="192" t="s">
        <v>1146</v>
      </c>
      <c r="B289" s="193" t="s">
        <v>2572</v>
      </c>
      <c r="C289" s="193" t="s">
        <v>1147</v>
      </c>
      <c r="D289" s="194" t="s">
        <v>1147</v>
      </c>
      <c r="E289" s="77"/>
      <c r="F289" s="77"/>
      <c r="G289" s="77"/>
      <c r="H289" s="77"/>
      <c r="I289" s="77"/>
      <c r="J289" s="77"/>
      <c r="K289" s="71"/>
    </row>
    <row r="290" spans="1:11" ht="12.75">
      <c r="A290" s="192" t="s">
        <v>1148</v>
      </c>
      <c r="B290" s="193" t="s">
        <v>2572</v>
      </c>
      <c r="C290" s="193" t="s">
        <v>1149</v>
      </c>
      <c r="D290" s="194" t="s">
        <v>1149</v>
      </c>
      <c r="E290" s="77"/>
      <c r="F290" s="77"/>
      <c r="G290" s="77"/>
      <c r="H290" s="77"/>
      <c r="I290" s="77"/>
      <c r="J290" s="77"/>
      <c r="K290" s="71"/>
    </row>
    <row r="291" spans="1:11" ht="12.75">
      <c r="A291" s="192" t="s">
        <v>1150</v>
      </c>
      <c r="B291" s="193" t="s">
        <v>2572</v>
      </c>
      <c r="C291" s="193" t="s">
        <v>1151</v>
      </c>
      <c r="D291" s="194" t="s">
        <v>1151</v>
      </c>
      <c r="E291" s="77"/>
      <c r="F291" s="77"/>
      <c r="G291" s="77"/>
      <c r="H291" s="77"/>
      <c r="I291" s="77"/>
      <c r="J291" s="77"/>
      <c r="K291" s="71"/>
    </row>
    <row r="292" spans="1:11" ht="12.75">
      <c r="A292" s="192" t="s">
        <v>1152</v>
      </c>
      <c r="B292" s="193" t="s">
        <v>2572</v>
      </c>
      <c r="C292" s="193" t="s">
        <v>1153</v>
      </c>
      <c r="D292" s="194" t="s">
        <v>1153</v>
      </c>
      <c r="E292" s="77"/>
      <c r="F292" s="77"/>
      <c r="G292" s="77"/>
      <c r="H292" s="77"/>
      <c r="I292" s="77"/>
      <c r="J292" s="77"/>
      <c r="K292" s="71"/>
    </row>
    <row r="293" spans="1:11" ht="12.75">
      <c r="A293" s="192" t="s">
        <v>1361</v>
      </c>
      <c r="B293" s="193" t="s">
        <v>2572</v>
      </c>
      <c r="C293" s="193" t="s">
        <v>1358</v>
      </c>
      <c r="D293" s="194" t="s">
        <v>1358</v>
      </c>
      <c r="E293" s="77"/>
      <c r="F293" s="170"/>
      <c r="G293" s="171"/>
      <c r="H293" s="171"/>
      <c r="I293" s="71"/>
      <c r="J293" s="71"/>
      <c r="K293" s="71"/>
    </row>
    <row r="294" spans="1:11" ht="12.75">
      <c r="A294" s="192" t="s">
        <v>2297</v>
      </c>
      <c r="B294" s="193" t="s">
        <v>2572</v>
      </c>
      <c r="C294" s="193" t="s">
        <v>2385</v>
      </c>
      <c r="D294" s="194" t="s">
        <v>2385</v>
      </c>
      <c r="E294" s="77"/>
      <c r="F294" s="170"/>
      <c r="G294" s="171"/>
      <c r="H294" s="171"/>
      <c r="I294" s="71"/>
      <c r="J294" s="71"/>
      <c r="K294" s="71"/>
    </row>
    <row r="295" spans="1:11" ht="12.75">
      <c r="A295" s="192" t="s">
        <v>2298</v>
      </c>
      <c r="B295" s="193" t="s">
        <v>2572</v>
      </c>
      <c r="C295" s="193" t="s">
        <v>2385</v>
      </c>
      <c r="D295" s="194" t="s">
        <v>2577</v>
      </c>
      <c r="E295" s="77"/>
      <c r="F295" s="170"/>
      <c r="G295" s="171"/>
      <c r="H295" s="171"/>
      <c r="I295" s="71"/>
      <c r="J295" s="71"/>
      <c r="K295" s="71"/>
    </row>
    <row r="296" spans="1:11" ht="12.75">
      <c r="A296" s="192" t="s">
        <v>2435</v>
      </c>
      <c r="B296" s="193" t="s">
        <v>2572</v>
      </c>
      <c r="C296" s="193" t="s">
        <v>2436</v>
      </c>
      <c r="D296" s="194" t="s">
        <v>2436</v>
      </c>
      <c r="E296" s="77"/>
      <c r="F296" s="170"/>
      <c r="G296" s="171"/>
      <c r="H296" s="171"/>
      <c r="I296" s="71"/>
      <c r="J296" s="71"/>
      <c r="K296" s="71"/>
    </row>
    <row r="297" spans="1:11" ht="12.75">
      <c r="A297" s="192" t="s">
        <v>2445</v>
      </c>
      <c r="B297" s="193" t="s">
        <v>2572</v>
      </c>
      <c r="C297" s="193" t="s">
        <v>2436</v>
      </c>
      <c r="D297" s="194" t="s">
        <v>2578</v>
      </c>
      <c r="E297" s="77"/>
      <c r="F297" s="170"/>
      <c r="G297" s="171"/>
      <c r="H297" s="171"/>
      <c r="I297" s="71"/>
      <c r="J297" s="71"/>
      <c r="K297" s="71"/>
    </row>
    <row r="298" spans="1:11" ht="12.75">
      <c r="A298" s="192" t="s">
        <v>1154</v>
      </c>
      <c r="B298" s="193" t="s">
        <v>1155</v>
      </c>
      <c r="C298" s="193" t="s">
        <v>1156</v>
      </c>
      <c r="D298" s="194" t="s">
        <v>1156</v>
      </c>
      <c r="E298" s="77"/>
      <c r="F298" s="170"/>
      <c r="G298" s="171"/>
      <c r="H298" s="171"/>
      <c r="I298" s="71"/>
      <c r="J298" s="71"/>
      <c r="K298" s="71"/>
    </row>
    <row r="299" spans="1:11" ht="12.75">
      <c r="A299" s="192" t="s">
        <v>1333</v>
      </c>
      <c r="B299" s="193" t="s">
        <v>1155</v>
      </c>
      <c r="C299" s="193" t="s">
        <v>1156</v>
      </c>
      <c r="D299" s="194" t="s">
        <v>2279</v>
      </c>
      <c r="E299" s="77"/>
      <c r="F299" s="170"/>
      <c r="G299" s="171"/>
      <c r="H299" s="171"/>
      <c r="I299" s="71"/>
      <c r="J299" s="71"/>
      <c r="K299" s="71"/>
    </row>
    <row r="300" spans="1:11" ht="12.75">
      <c r="A300" s="192" t="s">
        <v>1391</v>
      </c>
      <c r="B300" s="193" t="s">
        <v>1155</v>
      </c>
      <c r="C300" s="193" t="s">
        <v>1156</v>
      </c>
      <c r="D300" s="194" t="s">
        <v>844</v>
      </c>
      <c r="E300" s="77"/>
      <c r="F300" s="170"/>
      <c r="G300" s="171"/>
      <c r="H300" s="171"/>
      <c r="I300" s="71"/>
      <c r="J300" s="71"/>
      <c r="K300" s="71"/>
    </row>
    <row r="301" spans="1:11" ht="12.75">
      <c r="A301" s="192" t="s">
        <v>2579</v>
      </c>
      <c r="B301" s="193" t="s">
        <v>1155</v>
      </c>
      <c r="C301" s="193" t="s">
        <v>1156</v>
      </c>
      <c r="D301" s="194" t="s">
        <v>2580</v>
      </c>
      <c r="E301" s="77"/>
      <c r="F301" s="170"/>
      <c r="G301" s="171"/>
      <c r="H301" s="171"/>
      <c r="I301" s="71"/>
      <c r="J301" s="71"/>
      <c r="K301" s="71"/>
    </row>
    <row r="302" spans="1:11" ht="12.75">
      <c r="A302" s="192" t="s">
        <v>2581</v>
      </c>
      <c r="B302" s="193" t="s">
        <v>1155</v>
      </c>
      <c r="C302" s="193" t="s">
        <v>1156</v>
      </c>
      <c r="D302" s="194" t="s">
        <v>2582</v>
      </c>
      <c r="E302" s="77"/>
      <c r="F302" s="170"/>
      <c r="G302" s="171"/>
      <c r="H302" s="171"/>
      <c r="I302" s="71"/>
      <c r="J302" s="71"/>
      <c r="K302" s="71"/>
    </row>
    <row r="303" spans="1:11" ht="12.75">
      <c r="A303" s="192" t="s">
        <v>1157</v>
      </c>
      <c r="B303" s="193" t="s">
        <v>1158</v>
      </c>
      <c r="C303" s="193" t="s">
        <v>1159</v>
      </c>
      <c r="D303" s="194" t="s">
        <v>1159</v>
      </c>
    </row>
    <row r="304" spans="1:11" ht="12.75">
      <c r="A304" s="192" t="s">
        <v>1160</v>
      </c>
      <c r="B304" s="193" t="s">
        <v>1161</v>
      </c>
      <c r="C304" s="193" t="s">
        <v>1162</v>
      </c>
      <c r="D304" s="194" t="s">
        <v>1162</v>
      </c>
    </row>
    <row r="305" spans="1:4" ht="12.75">
      <c r="A305" s="192" t="s">
        <v>1163</v>
      </c>
      <c r="B305" s="193" t="s">
        <v>1161</v>
      </c>
      <c r="C305" s="193" t="s">
        <v>1162</v>
      </c>
      <c r="D305" s="194" t="s">
        <v>2583</v>
      </c>
    </row>
    <row r="306" spans="1:4" ht="12.75">
      <c r="A306" s="192" t="s">
        <v>1164</v>
      </c>
      <c r="B306" s="193" t="s">
        <v>1161</v>
      </c>
      <c r="C306" s="193" t="s">
        <v>1162</v>
      </c>
      <c r="D306" s="194" t="s">
        <v>1165</v>
      </c>
    </row>
    <row r="307" spans="1:4" ht="12.75">
      <c r="A307" s="192" t="s">
        <v>1403</v>
      </c>
      <c r="B307" s="193" t="s">
        <v>1161</v>
      </c>
      <c r="C307" s="193" t="s">
        <v>1162</v>
      </c>
      <c r="D307" s="194" t="s">
        <v>1404</v>
      </c>
    </row>
    <row r="308" spans="1:4" ht="12.75">
      <c r="A308" s="192" t="s">
        <v>2475</v>
      </c>
      <c r="B308" s="193" t="s">
        <v>1161</v>
      </c>
      <c r="C308" s="193" t="s">
        <v>1162</v>
      </c>
      <c r="D308" s="194" t="s">
        <v>2476</v>
      </c>
    </row>
    <row r="309" spans="1:4" ht="12.75">
      <c r="A309" s="192" t="s">
        <v>1166</v>
      </c>
      <c r="B309" s="193" t="s">
        <v>1161</v>
      </c>
      <c r="C309" s="193" t="s">
        <v>1167</v>
      </c>
      <c r="D309" s="194" t="s">
        <v>1167</v>
      </c>
    </row>
    <row r="310" spans="1:4" ht="12.75">
      <c r="A310" s="192" t="s">
        <v>1168</v>
      </c>
      <c r="B310" s="193" t="s">
        <v>1161</v>
      </c>
      <c r="C310" s="193" t="s">
        <v>1169</v>
      </c>
      <c r="D310" s="194" t="s">
        <v>1169</v>
      </c>
    </row>
    <row r="311" spans="1:4" ht="12.75">
      <c r="A311" s="192" t="s">
        <v>1170</v>
      </c>
      <c r="B311" s="193" t="s">
        <v>1161</v>
      </c>
      <c r="C311" s="193" t="s">
        <v>1171</v>
      </c>
      <c r="D311" s="194" t="s">
        <v>1171</v>
      </c>
    </row>
    <row r="312" spans="1:4" ht="12.75">
      <c r="A312" s="192" t="s">
        <v>1172</v>
      </c>
      <c r="B312" s="193" t="s">
        <v>1173</v>
      </c>
      <c r="C312" s="193" t="s">
        <v>1174</v>
      </c>
      <c r="D312" s="194" t="s">
        <v>1174</v>
      </c>
    </row>
    <row r="313" spans="1:4" ht="12.75">
      <c r="A313" s="192" t="s">
        <v>2478</v>
      </c>
      <c r="B313" s="193" t="s">
        <v>1173</v>
      </c>
      <c r="C313" s="193" t="s">
        <v>1174</v>
      </c>
      <c r="D313" s="194" t="s">
        <v>2479</v>
      </c>
    </row>
    <row r="314" spans="1:4" ht="12.75">
      <c r="A314" s="192" t="s">
        <v>1175</v>
      </c>
      <c r="B314" s="193" t="s">
        <v>1173</v>
      </c>
      <c r="C314" s="193" t="s">
        <v>1176</v>
      </c>
      <c r="D314" s="194" t="s">
        <v>1176</v>
      </c>
    </row>
    <row r="315" spans="1:4" ht="12.75">
      <c r="A315" s="192" t="s">
        <v>1177</v>
      </c>
      <c r="B315" s="193" t="s">
        <v>1173</v>
      </c>
      <c r="C315" s="193" t="s">
        <v>1178</v>
      </c>
      <c r="D315" s="194" t="s">
        <v>1178</v>
      </c>
    </row>
    <row r="316" spans="1:4" ht="12.75">
      <c r="A316" s="192" t="s">
        <v>2664</v>
      </c>
      <c r="B316" s="193" t="s">
        <v>1173</v>
      </c>
      <c r="C316" s="193" t="s">
        <v>2663</v>
      </c>
      <c r="D316" s="194" t="s">
        <v>2663</v>
      </c>
    </row>
    <row r="317" spans="1:4" ht="12.75">
      <c r="A317" s="192" t="s">
        <v>1405</v>
      </c>
      <c r="B317" s="193" t="s">
        <v>1406</v>
      </c>
      <c r="C317" s="193" t="s">
        <v>1407</v>
      </c>
      <c r="D317" s="194" t="s">
        <v>1407</v>
      </c>
    </row>
    <row r="318" spans="1:4" ht="12.75">
      <c r="A318" s="192" t="s">
        <v>1408</v>
      </c>
      <c r="B318" s="193" t="s">
        <v>1406</v>
      </c>
      <c r="C318" s="193" t="s">
        <v>1144</v>
      </c>
      <c r="D318" s="194" t="s">
        <v>1144</v>
      </c>
    </row>
    <row r="319" spans="1:4" ht="12.75">
      <c r="A319" s="192" t="s">
        <v>1409</v>
      </c>
      <c r="B319" s="193" t="s">
        <v>1406</v>
      </c>
      <c r="C319" s="193" t="s">
        <v>1144</v>
      </c>
      <c r="D319" s="194" t="s">
        <v>1433</v>
      </c>
    </row>
    <row r="320" spans="1:4" ht="12.75">
      <c r="A320" s="192" t="s">
        <v>2584</v>
      </c>
      <c r="B320" s="193" t="s">
        <v>1406</v>
      </c>
      <c r="C320" s="193" t="s">
        <v>1144</v>
      </c>
      <c r="D320" s="194" t="s">
        <v>2585</v>
      </c>
    </row>
    <row r="321" spans="1:4" ht="12.75">
      <c r="A321" s="192" t="s">
        <v>2586</v>
      </c>
      <c r="B321" s="193" t="s">
        <v>1406</v>
      </c>
      <c r="C321" s="193" t="s">
        <v>1144</v>
      </c>
      <c r="D321" s="194" t="s">
        <v>2587</v>
      </c>
    </row>
    <row r="322" spans="1:4" ht="12.75">
      <c r="A322" s="192" t="s">
        <v>2588</v>
      </c>
      <c r="B322" s="193" t="s">
        <v>1406</v>
      </c>
      <c r="C322" s="193" t="s">
        <v>1144</v>
      </c>
      <c r="D322" s="194" t="s">
        <v>2589</v>
      </c>
    </row>
    <row r="323" spans="1:4" ht="12.75">
      <c r="A323" s="192" t="s">
        <v>1454</v>
      </c>
      <c r="B323" s="193" t="s">
        <v>1455</v>
      </c>
      <c r="C323" s="193" t="s">
        <v>1456</v>
      </c>
      <c r="D323" s="193" t="s">
        <v>1456</v>
      </c>
    </row>
    <row r="324" spans="1:4" ht="12.75">
      <c r="A324" s="192" t="s">
        <v>2477</v>
      </c>
      <c r="B324" s="193" t="s">
        <v>1455</v>
      </c>
      <c r="C324" s="193" t="s">
        <v>1456</v>
      </c>
      <c r="D324" s="193" t="s">
        <v>2590</v>
      </c>
    </row>
    <row r="325" spans="1:4" ht="12.75">
      <c r="A325" s="192" t="s">
        <v>1457</v>
      </c>
      <c r="B325" s="193" t="s">
        <v>1455</v>
      </c>
      <c r="C325" s="193" t="s">
        <v>1460</v>
      </c>
      <c r="D325" s="193" t="s">
        <v>1460</v>
      </c>
    </row>
    <row r="326" spans="1:4" ht="12.75">
      <c r="A326" s="192" t="s">
        <v>1458</v>
      </c>
      <c r="B326" s="193" t="s">
        <v>1455</v>
      </c>
      <c r="C326" s="193" t="s">
        <v>1460</v>
      </c>
      <c r="D326" s="193" t="s">
        <v>1402</v>
      </c>
    </row>
    <row r="327" spans="1:4" ht="12.75">
      <c r="A327" s="192" t="s">
        <v>1459</v>
      </c>
      <c r="B327" s="193" t="s">
        <v>1455</v>
      </c>
      <c r="C327" s="193" t="s">
        <v>1460</v>
      </c>
      <c r="D327" s="193" t="s">
        <v>2591</v>
      </c>
    </row>
    <row r="328" spans="1:4" ht="12.75">
      <c r="A328" s="192" t="s">
        <v>1468</v>
      </c>
      <c r="B328" s="193" t="s">
        <v>796</v>
      </c>
      <c r="C328" s="193" t="s">
        <v>795</v>
      </c>
      <c r="D328" s="193" t="s">
        <v>795</v>
      </c>
    </row>
    <row r="329" spans="1:4" ht="12.75">
      <c r="A329" s="192" t="s">
        <v>2280</v>
      </c>
      <c r="B329" s="193" t="s">
        <v>2592</v>
      </c>
      <c r="C329" s="193" t="s">
        <v>2281</v>
      </c>
      <c r="D329" s="193" t="s">
        <v>2281</v>
      </c>
    </row>
    <row r="330" spans="1:4" ht="12.75">
      <c r="A330" s="192" t="s">
        <v>2282</v>
      </c>
      <c r="B330" s="193" t="s">
        <v>2592</v>
      </c>
      <c r="C330" s="193" t="s">
        <v>2281</v>
      </c>
      <c r="D330" s="193" t="s">
        <v>888</v>
      </c>
    </row>
    <row r="331" spans="1:4" ht="12.75">
      <c r="A331" s="192" t="s">
        <v>2593</v>
      </c>
      <c r="B331" s="193" t="s">
        <v>2592</v>
      </c>
      <c r="C331" s="193" t="s">
        <v>2281</v>
      </c>
      <c r="D331" s="193" t="s">
        <v>2594</v>
      </c>
    </row>
    <row r="332" spans="1:4" ht="12.75">
      <c r="A332" s="192" t="s">
        <v>2595</v>
      </c>
      <c r="B332" s="193" t="s">
        <v>2592</v>
      </c>
      <c r="C332" s="193" t="s">
        <v>2281</v>
      </c>
      <c r="D332" s="193" t="s">
        <v>2596</v>
      </c>
    </row>
    <row r="333" spans="1:4" ht="12.75">
      <c r="A333" s="192" t="s">
        <v>2597</v>
      </c>
      <c r="B333" s="193" t="s">
        <v>2592</v>
      </c>
      <c r="C333" s="193" t="s">
        <v>2281</v>
      </c>
      <c r="D333" s="193" t="s">
        <v>2598</v>
      </c>
    </row>
    <row r="334" spans="1:4" ht="12.75">
      <c r="A334" s="192" t="s">
        <v>2283</v>
      </c>
      <c r="B334" s="193" t="s">
        <v>2592</v>
      </c>
      <c r="C334" s="193" t="s">
        <v>2284</v>
      </c>
      <c r="D334" s="193" t="s">
        <v>2284</v>
      </c>
    </row>
    <row r="335" spans="1:4" ht="12.75">
      <c r="A335" s="192" t="s">
        <v>2285</v>
      </c>
      <c r="B335" s="193" t="s">
        <v>2592</v>
      </c>
      <c r="C335" s="193" t="s">
        <v>2286</v>
      </c>
      <c r="D335" s="193" t="s">
        <v>2286</v>
      </c>
    </row>
    <row r="336" spans="1:4" ht="12.75">
      <c r="A336" s="192" t="s">
        <v>2287</v>
      </c>
      <c r="B336" s="193" t="s">
        <v>2592</v>
      </c>
      <c r="C336" s="193" t="s">
        <v>2286</v>
      </c>
      <c r="D336" s="193" t="s">
        <v>2599</v>
      </c>
    </row>
    <row r="337" spans="1:4" ht="12.75">
      <c r="A337" s="192" t="s">
        <v>2288</v>
      </c>
      <c r="B337" s="193" t="s">
        <v>2592</v>
      </c>
      <c r="C337" s="193" t="s">
        <v>2286</v>
      </c>
      <c r="D337" s="193" t="s">
        <v>2289</v>
      </c>
    </row>
    <row r="338" spans="1:4" ht="12.75">
      <c r="A338" s="192" t="s">
        <v>2446</v>
      </c>
      <c r="B338" s="193" t="s">
        <v>2592</v>
      </c>
      <c r="C338" s="193" t="s">
        <v>2286</v>
      </c>
      <c r="D338" s="193" t="s">
        <v>2600</v>
      </c>
    </row>
    <row r="339" spans="1:4" ht="12.75">
      <c r="A339" s="192" t="s">
        <v>2601</v>
      </c>
      <c r="B339" s="193" t="s">
        <v>2592</v>
      </c>
      <c r="C339" s="193" t="s">
        <v>2286</v>
      </c>
      <c r="D339" s="194" t="s">
        <v>2602</v>
      </c>
    </row>
    <row r="340" spans="1:4" ht="12.75">
      <c r="A340" s="192" t="s">
        <v>2415</v>
      </c>
      <c r="B340" s="193" t="s">
        <v>2416</v>
      </c>
      <c r="C340" s="193" t="s">
        <v>2447</v>
      </c>
      <c r="D340" s="194" t="s">
        <v>2447</v>
      </c>
    </row>
    <row r="341" spans="1:4" ht="12.75">
      <c r="A341" s="192" t="s">
        <v>2422</v>
      </c>
      <c r="B341" s="193" t="s">
        <v>2416</v>
      </c>
      <c r="C341" s="193" t="s">
        <v>2447</v>
      </c>
      <c r="D341" s="194" t="s">
        <v>2603</v>
      </c>
    </row>
    <row r="342" spans="1:4" ht="12.75">
      <c r="A342" s="192" t="s">
        <v>2432</v>
      </c>
      <c r="B342" s="193" t="s">
        <v>2416</v>
      </c>
      <c r="C342" s="193" t="s">
        <v>2447</v>
      </c>
      <c r="D342" s="194" t="s">
        <v>2433</v>
      </c>
    </row>
    <row r="343" spans="1:4" ht="12.75">
      <c r="A343" s="192" t="s">
        <v>2420</v>
      </c>
      <c r="B343" s="193" t="s">
        <v>2416</v>
      </c>
      <c r="C343" s="193" t="s">
        <v>2421</v>
      </c>
      <c r="D343" s="194" t="s">
        <v>2421</v>
      </c>
    </row>
    <row r="344" spans="1:4" ht="12.75">
      <c r="A344" s="192" t="s">
        <v>2423</v>
      </c>
      <c r="B344" s="193" t="s">
        <v>2416</v>
      </c>
      <c r="C344" s="193" t="s">
        <v>2421</v>
      </c>
      <c r="D344" s="194" t="s">
        <v>2604</v>
      </c>
    </row>
    <row r="345" spans="1:4" ht="12.75">
      <c r="A345" s="192" t="s">
        <v>2437</v>
      </c>
      <c r="B345" s="193" t="s">
        <v>2416</v>
      </c>
      <c r="C345" s="193" t="s">
        <v>2421</v>
      </c>
      <c r="D345" s="194" t="s">
        <v>2438</v>
      </c>
    </row>
    <row r="346" spans="1:4" ht="12.75">
      <c r="A346" s="192" t="s">
        <v>2448</v>
      </c>
      <c r="B346" s="193" t="s">
        <v>2449</v>
      </c>
      <c r="C346" s="193" t="s">
        <v>2364</v>
      </c>
      <c r="D346" s="194" t="s">
        <v>2364</v>
      </c>
    </row>
    <row r="347" spans="1:4" ht="12.75">
      <c r="A347" s="192" t="s">
        <v>2451</v>
      </c>
      <c r="B347" s="193" t="s">
        <v>2449</v>
      </c>
      <c r="C347" s="193" t="s">
        <v>2365</v>
      </c>
      <c r="D347" s="194" t="s">
        <v>2365</v>
      </c>
    </row>
    <row r="348" spans="1:4" ht="12.75">
      <c r="A348" s="192" t="s">
        <v>2452</v>
      </c>
      <c r="B348" s="193" t="s">
        <v>2449</v>
      </c>
      <c r="C348" s="193" t="s">
        <v>2366</v>
      </c>
      <c r="D348" s="194" t="s">
        <v>2366</v>
      </c>
    </row>
    <row r="349" spans="1:4" ht="12.75">
      <c r="A349" s="192" t="s">
        <v>2453</v>
      </c>
      <c r="B349" s="193" t="s">
        <v>2449</v>
      </c>
      <c r="C349" s="193" t="s">
        <v>2367</v>
      </c>
      <c r="D349" s="194" t="s">
        <v>2367</v>
      </c>
    </row>
    <row r="350" spans="1:4" ht="12.75">
      <c r="A350" s="192" t="s">
        <v>2454</v>
      </c>
      <c r="B350" s="193" t="s">
        <v>2449</v>
      </c>
      <c r="C350" s="193" t="s">
        <v>2368</v>
      </c>
      <c r="D350" s="194" t="s">
        <v>2368</v>
      </c>
    </row>
    <row r="351" spans="1:4" ht="12.75">
      <c r="A351" s="192" t="s">
        <v>2455</v>
      </c>
      <c r="B351" s="193" t="s">
        <v>2449</v>
      </c>
      <c r="C351" s="193" t="s">
        <v>2450</v>
      </c>
      <c r="D351" s="194" t="s">
        <v>2450</v>
      </c>
    </row>
    <row r="352" spans="1:4" ht="12.75">
      <c r="A352" s="192" t="s">
        <v>2456</v>
      </c>
      <c r="B352" s="193" t="s">
        <v>2449</v>
      </c>
      <c r="C352" s="193" t="s">
        <v>2369</v>
      </c>
      <c r="D352" s="194" t="s">
        <v>2369</v>
      </c>
    </row>
    <row r="353" spans="1:4" ht="12.75">
      <c r="A353" s="192" t="s">
        <v>2457</v>
      </c>
      <c r="B353" s="193" t="s">
        <v>2449</v>
      </c>
      <c r="C353" s="193" t="s">
        <v>2370</v>
      </c>
      <c r="D353" s="194" t="s">
        <v>2370</v>
      </c>
    </row>
    <row r="354" spans="1:4" ht="12.75">
      <c r="A354" s="192" t="s">
        <v>2458</v>
      </c>
      <c r="B354" s="193" t="s">
        <v>2449</v>
      </c>
      <c r="C354" s="193" t="s">
        <v>2371</v>
      </c>
      <c r="D354" s="194" t="s">
        <v>2371</v>
      </c>
    </row>
    <row r="355" spans="1:4" ht="12.75">
      <c r="A355" s="192" t="s">
        <v>2459</v>
      </c>
      <c r="B355" s="193" t="s">
        <v>2449</v>
      </c>
      <c r="C355" s="193" t="s">
        <v>2372</v>
      </c>
      <c r="D355" s="194" t="s">
        <v>2372</v>
      </c>
    </row>
    <row r="356" spans="1:4" ht="12.75">
      <c r="A356" s="192" t="s">
        <v>2460</v>
      </c>
      <c r="B356" s="193" t="s">
        <v>2449</v>
      </c>
      <c r="C356" s="193" t="s">
        <v>2373</v>
      </c>
      <c r="D356" s="194" t="s">
        <v>2373</v>
      </c>
    </row>
    <row r="357" spans="1:4" ht="12.75">
      <c r="A357" s="192" t="s">
        <v>2461</v>
      </c>
      <c r="B357" s="193" t="s">
        <v>2449</v>
      </c>
      <c r="C357" s="193" t="s">
        <v>2374</v>
      </c>
      <c r="D357" s="194" t="s">
        <v>2374</v>
      </c>
    </row>
    <row r="358" spans="1:4" ht="12.75">
      <c r="A358" s="192" t="s">
        <v>2462</v>
      </c>
      <c r="B358" s="193" t="s">
        <v>2449</v>
      </c>
      <c r="C358" s="193" t="s">
        <v>809</v>
      </c>
      <c r="D358" s="194" t="s">
        <v>809</v>
      </c>
    </row>
    <row r="359" spans="1:4" ht="12.75">
      <c r="A359" s="192" t="s">
        <v>2463</v>
      </c>
      <c r="B359" s="193" t="s">
        <v>2449</v>
      </c>
      <c r="C359" s="193" t="s">
        <v>2375</v>
      </c>
      <c r="D359" s="194" t="s">
        <v>2375</v>
      </c>
    </row>
    <row r="360" spans="1:4" ht="12.75">
      <c r="A360" s="192" t="s">
        <v>2464</v>
      </c>
      <c r="B360" s="193" t="s">
        <v>2449</v>
      </c>
      <c r="C360" s="193" t="s">
        <v>2376</v>
      </c>
      <c r="D360" s="194" t="s">
        <v>2376</v>
      </c>
    </row>
    <row r="361" spans="1:4" ht="12.75">
      <c r="A361" s="192" t="s">
        <v>2465</v>
      </c>
      <c r="B361" s="193" t="s">
        <v>2449</v>
      </c>
      <c r="C361" s="193" t="s">
        <v>2268</v>
      </c>
      <c r="D361" s="194" t="s">
        <v>2268</v>
      </c>
    </row>
    <row r="362" spans="1:4" ht="12.75">
      <c r="A362" s="192" t="s">
        <v>2605</v>
      </c>
      <c r="B362" s="193" t="s">
        <v>2606</v>
      </c>
      <c r="C362" s="193" t="s">
        <v>2607</v>
      </c>
      <c r="D362" s="194" t="s">
        <v>2608</v>
      </c>
    </row>
    <row r="363" spans="1:4" ht="12.75">
      <c r="A363" s="192" t="s">
        <v>2609</v>
      </c>
      <c r="B363" s="193" t="s">
        <v>2606</v>
      </c>
      <c r="C363" s="193" t="s">
        <v>2607</v>
      </c>
      <c r="D363" s="194" t="s">
        <v>2610</v>
      </c>
    </row>
    <row r="364" spans="1:4" ht="12.75">
      <c r="A364" s="192" t="s">
        <v>2611</v>
      </c>
      <c r="B364" s="193" t="s">
        <v>2606</v>
      </c>
      <c r="C364" s="193" t="s">
        <v>2607</v>
      </c>
      <c r="D364" s="194" t="s">
        <v>2612</v>
      </c>
    </row>
    <row r="365" spans="1:4" ht="12.75">
      <c r="A365" s="192" t="s">
        <v>2613</v>
      </c>
      <c r="B365" s="193" t="s">
        <v>2606</v>
      </c>
      <c r="C365" s="193" t="s">
        <v>2607</v>
      </c>
      <c r="D365" s="194" t="s">
        <v>2614</v>
      </c>
    </row>
    <row r="366" spans="1:4" ht="12.75">
      <c r="A366" s="192" t="s">
        <v>2615</v>
      </c>
      <c r="B366" s="193" t="s">
        <v>2606</v>
      </c>
      <c r="C366" s="193" t="s">
        <v>2607</v>
      </c>
      <c r="D366" s="194" t="s">
        <v>2616</v>
      </c>
    </row>
    <row r="367" spans="1:4" ht="12.75">
      <c r="A367" s="192" t="s">
        <v>2617</v>
      </c>
      <c r="B367" s="193" t="s">
        <v>2606</v>
      </c>
      <c r="C367" s="193" t="s">
        <v>2607</v>
      </c>
      <c r="D367" s="194" t="s">
        <v>2618</v>
      </c>
    </row>
    <row r="368" spans="1:4" ht="12.75">
      <c r="A368" s="192" t="s">
        <v>2619</v>
      </c>
      <c r="B368" s="193" t="s">
        <v>2606</v>
      </c>
      <c r="C368" s="193" t="s">
        <v>2607</v>
      </c>
      <c r="D368" s="194" t="s">
        <v>2620</v>
      </c>
    </row>
    <row r="369" spans="1:4" ht="12.75">
      <c r="A369" s="192" t="s">
        <v>2621</v>
      </c>
      <c r="B369" s="193" t="s">
        <v>2606</v>
      </c>
      <c r="C369" s="193" t="s">
        <v>2607</v>
      </c>
      <c r="D369" s="194" t="s">
        <v>2622</v>
      </c>
    </row>
    <row r="370" spans="1:4" ht="12.75">
      <c r="A370" s="192" t="s">
        <v>2623</v>
      </c>
      <c r="B370" s="193" t="s">
        <v>2606</v>
      </c>
      <c r="C370" s="193" t="s">
        <v>2607</v>
      </c>
      <c r="D370" s="194" t="s">
        <v>2624</v>
      </c>
    </row>
    <row r="371" spans="1:4" ht="12.75">
      <c r="A371" s="192" t="s">
        <v>2625</v>
      </c>
      <c r="B371" s="193" t="s">
        <v>2606</v>
      </c>
      <c r="C371" s="193" t="s">
        <v>2607</v>
      </c>
      <c r="D371" s="194" t="s">
        <v>2626</v>
      </c>
    </row>
    <row r="372" spans="1:4" ht="12.75">
      <c r="A372" s="192" t="s">
        <v>2627</v>
      </c>
      <c r="B372" s="193" t="s">
        <v>2606</v>
      </c>
      <c r="C372" s="193" t="s">
        <v>2607</v>
      </c>
      <c r="D372" s="194" t="s">
        <v>2628</v>
      </c>
    </row>
    <row r="373" spans="1:4" ht="12.75">
      <c r="A373" s="192" t="s">
        <v>2629</v>
      </c>
      <c r="B373" s="193" t="s">
        <v>2606</v>
      </c>
      <c r="C373" s="193" t="s">
        <v>2607</v>
      </c>
      <c r="D373" s="194" t="s">
        <v>2630</v>
      </c>
    </row>
  </sheetData>
  <sheetProtection algorithmName="SHA-512" hashValue="xh1VpgwyD/KMAT1lF6H3X/6bq49huZ3U64aMgD9Mq8lpymjdk/Ipua+Hyx5Yo81KJGs4uQeQ2FZBlBmFDRd4gQ==" saltValue="b40Q1qYXvOzkF1cw6hlEFQ==" spinCount="100000" sheet="1" objects="1" scenarios="1"/>
  <phoneticPr fontId="10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819"/>
  <sheetViews>
    <sheetView showGridLines="0" topLeftCell="A142" zoomScale="70" zoomScaleNormal="70" workbookViewId="0">
      <selection activeCell="C196" sqref="C196"/>
    </sheetView>
  </sheetViews>
  <sheetFormatPr baseColWidth="10" defaultColWidth="11.42578125" defaultRowHeight="15"/>
  <cols>
    <col min="1" max="1" width="8.5703125" style="6" customWidth="1"/>
    <col min="2" max="2" width="97.28515625" style="6" customWidth="1"/>
    <col min="3" max="3" width="53.28515625" style="6" customWidth="1"/>
    <col min="4" max="4" width="31.7109375" style="6" customWidth="1"/>
    <col min="5" max="5" width="38" style="6" customWidth="1"/>
    <col min="6" max="6" width="20.28515625" style="6" customWidth="1"/>
    <col min="7" max="7" width="24.5703125" style="6" customWidth="1"/>
    <col min="8" max="8" width="7.140625" style="7" customWidth="1"/>
    <col min="9" max="9" width="2.7109375" style="6" customWidth="1"/>
    <col min="10" max="10" width="26.7109375" style="41" customWidth="1"/>
    <col min="11" max="11" width="18.7109375" style="41" customWidth="1"/>
    <col min="12" max="12" width="2.7109375" style="41" customWidth="1"/>
    <col min="13" max="13" width="15.140625" style="41" customWidth="1"/>
    <col min="14" max="14" width="9.140625" style="41" customWidth="1"/>
    <col min="15" max="15" width="19" style="41" customWidth="1"/>
    <col min="16" max="16" width="22.140625" style="41" customWidth="1"/>
    <col min="17" max="17" width="2.7109375" style="41" customWidth="1"/>
    <col min="18" max="18" width="21.7109375" style="41" customWidth="1"/>
    <col min="19" max="19" width="2.7109375" style="41" customWidth="1"/>
    <col min="20" max="20" width="19.7109375" style="35" customWidth="1"/>
    <col min="21" max="21" width="2.7109375" style="41" customWidth="1"/>
    <col min="22" max="22" width="8.85546875" style="41" customWidth="1"/>
    <col min="23" max="23" width="12.7109375" style="41" customWidth="1"/>
    <col min="24" max="24" width="33" style="41" customWidth="1"/>
    <col min="25" max="25" width="36.140625" style="41" customWidth="1"/>
    <col min="26" max="16384" width="11.42578125" style="6"/>
  </cols>
  <sheetData>
    <row r="2" spans="2:25" ht="15.75" thickBot="1">
      <c r="B2" s="5" t="s">
        <v>1179</v>
      </c>
      <c r="J2" s="42" t="s">
        <v>1270</v>
      </c>
      <c r="K2" s="42"/>
    </row>
    <row r="3" spans="2:25" ht="15.75" thickBot="1">
      <c r="B3" s="33" t="s">
        <v>1180</v>
      </c>
      <c r="C3" s="37"/>
      <c r="E3" s="43" t="s">
        <v>52</v>
      </c>
      <c r="F3" s="44"/>
      <c r="G3" s="44"/>
      <c r="H3" s="45"/>
      <c r="J3" s="214" t="s">
        <v>1271</v>
      </c>
      <c r="K3" s="214"/>
      <c r="M3" s="209" t="s">
        <v>1272</v>
      </c>
      <c r="O3" s="209" t="s">
        <v>1273</v>
      </c>
      <c r="P3" s="209"/>
      <c r="R3" s="209" t="s">
        <v>1274</v>
      </c>
      <c r="T3" s="209" t="s">
        <v>1275</v>
      </c>
    </row>
    <row r="4" spans="2:25" ht="15.75" thickBot="1">
      <c r="B4" s="33" t="s">
        <v>1181</v>
      </c>
      <c r="C4" s="37"/>
      <c r="E4" s="43" t="s">
        <v>53</v>
      </c>
      <c r="F4" s="44"/>
      <c r="G4" s="44"/>
      <c r="H4" s="45"/>
      <c r="J4" s="214"/>
      <c r="K4" s="214"/>
      <c r="M4" s="209"/>
      <c r="O4" s="209"/>
      <c r="P4" s="209"/>
      <c r="R4" s="209"/>
      <c r="T4" s="209"/>
    </row>
    <row r="5" spans="2:25" ht="15.75" thickBot="1">
      <c r="B5" s="31" t="s">
        <v>1182</v>
      </c>
      <c r="C5" s="8" t="s">
        <v>1183</v>
      </c>
      <c r="E5" s="31" t="s">
        <v>54</v>
      </c>
      <c r="F5" s="9" t="s">
        <v>55</v>
      </c>
      <c r="G5" s="10" t="s">
        <v>56</v>
      </c>
      <c r="H5" s="11" t="s">
        <v>57</v>
      </c>
      <c r="J5" s="213" t="s">
        <v>1280</v>
      </c>
      <c r="K5" s="213" t="s">
        <v>1281</v>
      </c>
      <c r="M5" s="209"/>
      <c r="O5" s="213" t="s">
        <v>1282</v>
      </c>
      <c r="P5" s="213" t="s">
        <v>1283</v>
      </c>
      <c r="R5" s="209"/>
      <c r="T5" s="209"/>
      <c r="V5" s="47" t="s">
        <v>1</v>
      </c>
      <c r="W5" s="48" t="s">
        <v>1319</v>
      </c>
      <c r="X5" s="48" t="s">
        <v>1321</v>
      </c>
      <c r="Y5" s="48" t="s">
        <v>1320</v>
      </c>
    </row>
    <row r="6" spans="2:25" ht="15.75" thickBot="1">
      <c r="B6" s="12" t="s">
        <v>1184</v>
      </c>
      <c r="C6" s="13" t="s">
        <v>5</v>
      </c>
      <c r="E6" s="206" t="s">
        <v>58</v>
      </c>
      <c r="F6" s="206" t="s">
        <v>59</v>
      </c>
      <c r="G6" s="133" t="s">
        <v>59</v>
      </c>
      <c r="H6" s="138" t="s">
        <v>60</v>
      </c>
      <c r="J6" s="213"/>
      <c r="K6" s="213"/>
      <c r="M6" s="209"/>
      <c r="O6" s="213"/>
      <c r="P6" s="213"/>
      <c r="R6" s="209"/>
      <c r="T6" s="209"/>
      <c r="V6" s="53" t="s">
        <v>1157</v>
      </c>
      <c r="W6" s="49" t="s">
        <v>1258</v>
      </c>
      <c r="X6" s="49" t="str">
        <f>CONCATENATE(V6,W6)</f>
        <v>230101I</v>
      </c>
      <c r="Y6" s="50" t="s">
        <v>1159</v>
      </c>
    </row>
    <row r="7" spans="2:25" ht="15.75" thickBot="1">
      <c r="B7" s="12" t="s">
        <v>1185</v>
      </c>
      <c r="C7" s="13" t="s">
        <v>4</v>
      </c>
      <c r="E7" s="207"/>
      <c r="F7" s="208"/>
      <c r="G7" s="134" t="s">
        <v>61</v>
      </c>
      <c r="H7" s="139" t="s">
        <v>62</v>
      </c>
      <c r="J7" s="40" t="s">
        <v>1256</v>
      </c>
      <c r="K7" s="35" t="s">
        <v>1261</v>
      </c>
      <c r="M7" s="35" t="s">
        <v>1284</v>
      </c>
      <c r="O7" s="40" t="s">
        <v>1258</v>
      </c>
      <c r="P7" s="35" t="s">
        <v>1256</v>
      </c>
      <c r="R7" s="35" t="s">
        <v>1258</v>
      </c>
      <c r="T7" s="35" t="s">
        <v>1256</v>
      </c>
      <c r="V7" s="53" t="s">
        <v>1157</v>
      </c>
      <c r="W7" s="49" t="s">
        <v>32</v>
      </c>
      <c r="X7" s="49" t="str">
        <f t="shared" ref="X7:X58" si="0">CONCATENATE(V7,W7)</f>
        <v>230101II</v>
      </c>
      <c r="Y7" s="50" t="s">
        <v>1159</v>
      </c>
    </row>
    <row r="8" spans="2:25" ht="15.75" thickBot="1">
      <c r="B8" s="14"/>
      <c r="E8" s="207"/>
      <c r="F8" s="206" t="s">
        <v>63</v>
      </c>
      <c r="G8" s="133" t="s">
        <v>64</v>
      </c>
      <c r="H8" s="138" t="s">
        <v>65</v>
      </c>
      <c r="J8" s="40" t="s">
        <v>1260</v>
      </c>
      <c r="K8" s="35" t="s">
        <v>1410</v>
      </c>
      <c r="L8" s="35"/>
      <c r="M8" s="35">
        <v>1</v>
      </c>
      <c r="O8" s="40" t="s">
        <v>32</v>
      </c>
      <c r="P8" s="35" t="s">
        <v>1260</v>
      </c>
      <c r="R8" s="35" t="s">
        <v>32</v>
      </c>
      <c r="T8" s="35" t="s">
        <v>1260</v>
      </c>
      <c r="V8" s="53" t="s">
        <v>1157</v>
      </c>
      <c r="W8" s="49" t="s">
        <v>1263</v>
      </c>
      <c r="X8" s="49" t="str">
        <f t="shared" si="0"/>
        <v>230101III</v>
      </c>
      <c r="Y8" s="50" t="s">
        <v>1159</v>
      </c>
    </row>
    <row r="9" spans="2:25" ht="15.75" thickBot="1">
      <c r="B9" s="33" t="s">
        <v>1186</v>
      </c>
      <c r="C9" s="37"/>
      <c r="E9" s="208"/>
      <c r="F9" s="208"/>
      <c r="G9" s="134" t="s">
        <v>66</v>
      </c>
      <c r="H9" s="139" t="s">
        <v>67</v>
      </c>
      <c r="J9" s="40" t="s">
        <v>1262</v>
      </c>
      <c r="K9" s="35" t="s">
        <v>1411</v>
      </c>
      <c r="L9" s="35"/>
      <c r="M9" s="35" t="s">
        <v>1288</v>
      </c>
      <c r="O9" s="40" t="s">
        <v>1263</v>
      </c>
      <c r="P9" s="35" t="s">
        <v>1262</v>
      </c>
      <c r="R9" s="35" t="s">
        <v>1263</v>
      </c>
      <c r="T9" s="35" t="s">
        <v>1262</v>
      </c>
      <c r="V9" s="53" t="s">
        <v>1157</v>
      </c>
      <c r="W9" s="49" t="s">
        <v>1291</v>
      </c>
      <c r="X9" s="49" t="str">
        <f t="shared" si="0"/>
        <v>230101IV</v>
      </c>
      <c r="Y9" s="50" t="s">
        <v>1159</v>
      </c>
    </row>
    <row r="10" spans="2:25" ht="15.75" thickBot="1">
      <c r="B10" s="33" t="s">
        <v>1187</v>
      </c>
      <c r="C10" s="37"/>
      <c r="E10" s="206" t="s">
        <v>68</v>
      </c>
      <c r="F10" s="206" t="s">
        <v>69</v>
      </c>
      <c r="G10" s="133" t="s">
        <v>69</v>
      </c>
      <c r="H10" s="138" t="s">
        <v>70</v>
      </c>
      <c r="J10" s="40" t="s">
        <v>1290</v>
      </c>
      <c r="K10" s="35" t="s">
        <v>1412</v>
      </c>
      <c r="L10" s="35"/>
      <c r="M10" s="35">
        <v>2</v>
      </c>
      <c r="O10" s="35">
        <v>1</v>
      </c>
      <c r="P10" s="35" t="s">
        <v>1265</v>
      </c>
      <c r="R10" s="35" t="s">
        <v>1291</v>
      </c>
      <c r="T10" s="35" t="s">
        <v>1265</v>
      </c>
      <c r="V10" s="53" t="s">
        <v>1157</v>
      </c>
      <c r="W10" s="49" t="s">
        <v>1293</v>
      </c>
      <c r="X10" s="49" t="str">
        <f t="shared" si="0"/>
        <v>230101V</v>
      </c>
      <c r="Y10" s="50" t="s">
        <v>1159</v>
      </c>
    </row>
    <row r="11" spans="2:25" ht="15.75" thickBot="1">
      <c r="B11" s="31" t="s">
        <v>1182</v>
      </c>
      <c r="C11" s="8" t="s">
        <v>1183</v>
      </c>
      <c r="E11" s="207"/>
      <c r="F11" s="208"/>
      <c r="G11" s="134" t="s">
        <v>71</v>
      </c>
      <c r="H11" s="139" t="s">
        <v>72</v>
      </c>
      <c r="J11" s="35" t="s">
        <v>1288</v>
      </c>
      <c r="K11" s="35"/>
      <c r="L11" s="35"/>
      <c r="M11" s="35">
        <v>3</v>
      </c>
      <c r="O11" s="35">
        <v>2</v>
      </c>
      <c r="P11" s="35" t="s">
        <v>1259</v>
      </c>
      <c r="R11" s="35" t="s">
        <v>1293</v>
      </c>
      <c r="T11" s="35" t="s">
        <v>1259</v>
      </c>
      <c r="V11" s="53" t="s">
        <v>1157</v>
      </c>
      <c r="W11" s="49" t="s">
        <v>1296</v>
      </c>
      <c r="X11" s="49" t="str">
        <f t="shared" si="0"/>
        <v>230101VI</v>
      </c>
      <c r="Y11" s="50" t="s">
        <v>1159</v>
      </c>
    </row>
    <row r="12" spans="2:25" ht="15.75" thickBot="1">
      <c r="B12" s="12" t="s">
        <v>1188</v>
      </c>
      <c r="C12" s="13">
        <v>10</v>
      </c>
      <c r="E12" s="207"/>
      <c r="F12" s="206" t="s">
        <v>75</v>
      </c>
      <c r="G12" s="133" t="s">
        <v>76</v>
      </c>
      <c r="H12" s="138" t="s">
        <v>77</v>
      </c>
      <c r="J12" s="35" t="s">
        <v>1295</v>
      </c>
      <c r="K12" s="35"/>
      <c r="L12" s="35"/>
      <c r="M12" s="35">
        <v>4</v>
      </c>
      <c r="O12" s="35">
        <v>3</v>
      </c>
      <c r="P12" s="35" t="s">
        <v>1269</v>
      </c>
      <c r="R12" s="35" t="s">
        <v>1296</v>
      </c>
      <c r="T12" s="35" t="s">
        <v>1269</v>
      </c>
      <c r="V12" s="53" t="s">
        <v>1157</v>
      </c>
      <c r="W12" s="49" t="s">
        <v>1298</v>
      </c>
      <c r="X12" s="49" t="str">
        <f t="shared" si="0"/>
        <v>230101VII</v>
      </c>
      <c r="Y12" s="50" t="s">
        <v>1159</v>
      </c>
    </row>
    <row r="13" spans="2:25" ht="15.75" thickBot="1">
      <c r="B13" s="12" t="s">
        <v>1189</v>
      </c>
      <c r="C13" s="13">
        <v>20</v>
      </c>
      <c r="E13" s="207"/>
      <c r="F13" s="207"/>
      <c r="G13" s="133" t="s">
        <v>80</v>
      </c>
      <c r="H13" s="138" t="s">
        <v>81</v>
      </c>
      <c r="J13" s="35">
        <v>2</v>
      </c>
      <c r="K13" s="35"/>
      <c r="L13" s="35"/>
      <c r="M13" s="35">
        <v>5</v>
      </c>
      <c r="O13" s="35">
        <v>4</v>
      </c>
      <c r="P13" s="35" t="s">
        <v>1268</v>
      </c>
      <c r="R13" s="35" t="s">
        <v>1298</v>
      </c>
      <c r="T13" s="35" t="s">
        <v>1268</v>
      </c>
      <c r="V13" s="53" t="s">
        <v>1157</v>
      </c>
      <c r="W13" s="49" t="s">
        <v>1300</v>
      </c>
      <c r="X13" s="49" t="str">
        <f t="shared" si="0"/>
        <v>230101VIII</v>
      </c>
      <c r="Y13" s="50" t="s">
        <v>1159</v>
      </c>
    </row>
    <row r="14" spans="2:25" ht="15.75" thickBot="1">
      <c r="B14" s="15" t="s">
        <v>1190</v>
      </c>
      <c r="C14" s="16">
        <v>30</v>
      </c>
      <c r="E14" s="207"/>
      <c r="F14" s="207"/>
      <c r="G14" s="133" t="s">
        <v>82</v>
      </c>
      <c r="H14" s="138" t="s">
        <v>83</v>
      </c>
      <c r="J14" s="35">
        <v>3</v>
      </c>
      <c r="K14" s="35"/>
      <c r="L14" s="35"/>
      <c r="M14" s="35">
        <v>6</v>
      </c>
      <c r="O14" s="35">
        <v>5</v>
      </c>
      <c r="P14" s="35" t="s">
        <v>4</v>
      </c>
      <c r="R14" s="35" t="s">
        <v>1300</v>
      </c>
      <c r="T14" s="35" t="s">
        <v>4</v>
      </c>
      <c r="V14" s="53" t="s">
        <v>1157</v>
      </c>
      <c r="W14" s="49" t="s">
        <v>1301</v>
      </c>
      <c r="X14" s="49" t="str">
        <f t="shared" si="0"/>
        <v>230101IX</v>
      </c>
      <c r="Y14" s="50" t="s">
        <v>1159</v>
      </c>
    </row>
    <row r="15" spans="2:25" ht="15.75" thickBot="1">
      <c r="B15" s="17" t="s">
        <v>1191</v>
      </c>
      <c r="C15" s="16">
        <v>40</v>
      </c>
      <c r="E15" s="207"/>
      <c r="F15" s="207"/>
      <c r="G15" s="133" t="s">
        <v>85</v>
      </c>
      <c r="H15" s="138" t="s">
        <v>86</v>
      </c>
      <c r="J15" s="35">
        <v>4</v>
      </c>
      <c r="K15" s="35"/>
      <c r="L15" s="35"/>
      <c r="M15" s="35">
        <v>7</v>
      </c>
      <c r="O15" s="35">
        <v>6</v>
      </c>
      <c r="P15" s="35" t="s">
        <v>1258</v>
      </c>
      <c r="R15" s="35" t="s">
        <v>1301</v>
      </c>
      <c r="T15" s="35" t="s">
        <v>1258</v>
      </c>
      <c r="V15" s="53" t="s">
        <v>1157</v>
      </c>
      <c r="W15" s="49" t="s">
        <v>1302</v>
      </c>
      <c r="X15" s="49" t="str">
        <f t="shared" si="0"/>
        <v>230101X</v>
      </c>
      <c r="Y15" s="50" t="s">
        <v>1159</v>
      </c>
    </row>
    <row r="16" spans="2:25" ht="15.75" thickBot="1">
      <c r="B16" s="12" t="s">
        <v>1192</v>
      </c>
      <c r="C16" s="13">
        <v>99</v>
      </c>
      <c r="E16" s="208"/>
      <c r="F16" s="208"/>
      <c r="G16" s="134" t="s">
        <v>88</v>
      </c>
      <c r="H16" s="139" t="s">
        <v>89</v>
      </c>
      <c r="J16" s="35">
        <v>5</v>
      </c>
      <c r="K16" s="35"/>
      <c r="L16" s="35"/>
      <c r="M16" s="35">
        <v>8</v>
      </c>
      <c r="O16" s="35">
        <v>7</v>
      </c>
      <c r="P16" s="35" t="s">
        <v>1266</v>
      </c>
      <c r="R16" s="35" t="s">
        <v>1302</v>
      </c>
      <c r="T16" s="35" t="s">
        <v>1266</v>
      </c>
      <c r="V16" s="53" t="s">
        <v>1157</v>
      </c>
      <c r="W16" s="49" t="s">
        <v>1303</v>
      </c>
      <c r="X16" s="49" t="str">
        <f t="shared" si="0"/>
        <v>230101XI</v>
      </c>
      <c r="Y16" s="50" t="s">
        <v>1159</v>
      </c>
    </row>
    <row r="17" spans="2:25" ht="15.75" thickBot="1">
      <c r="B17" s="14"/>
      <c r="E17" s="206" t="s">
        <v>90</v>
      </c>
      <c r="F17" s="206" t="s">
        <v>90</v>
      </c>
      <c r="G17" s="133" t="s">
        <v>90</v>
      </c>
      <c r="H17" s="138" t="s">
        <v>91</v>
      </c>
      <c r="J17" s="35">
        <v>6</v>
      </c>
      <c r="K17" s="35"/>
      <c r="L17" s="35"/>
      <c r="M17" s="35">
        <v>9</v>
      </c>
      <c r="O17" s="35">
        <v>8</v>
      </c>
      <c r="P17" s="35" t="s">
        <v>1257</v>
      </c>
      <c r="R17" s="35" t="s">
        <v>1303</v>
      </c>
      <c r="T17" s="35" t="s">
        <v>1257</v>
      </c>
      <c r="V17" s="53" t="s">
        <v>1157</v>
      </c>
      <c r="W17" s="49" t="s">
        <v>1304</v>
      </c>
      <c r="X17" s="49" t="str">
        <f t="shared" si="0"/>
        <v>230101XII</v>
      </c>
      <c r="Y17" s="50" t="s">
        <v>1159</v>
      </c>
    </row>
    <row r="18" spans="2:25" ht="15.75" thickBot="1">
      <c r="B18" s="18" t="s">
        <v>1193</v>
      </c>
      <c r="C18" s="19"/>
      <c r="E18" s="207"/>
      <c r="F18" s="207"/>
      <c r="G18" s="133" t="s">
        <v>92</v>
      </c>
      <c r="H18" s="138" t="s">
        <v>93</v>
      </c>
      <c r="J18" s="35">
        <v>7</v>
      </c>
      <c r="K18" s="35"/>
      <c r="L18" s="35"/>
      <c r="M18" s="35">
        <v>10</v>
      </c>
      <c r="O18" s="35">
        <v>9</v>
      </c>
      <c r="P18" s="35" t="s">
        <v>1267</v>
      </c>
      <c r="R18" s="35" t="s">
        <v>1304</v>
      </c>
      <c r="T18" s="35" t="s">
        <v>1267</v>
      </c>
      <c r="V18" s="53" t="s">
        <v>1157</v>
      </c>
      <c r="W18" s="49" t="s">
        <v>1305</v>
      </c>
      <c r="X18" s="49" t="str">
        <f t="shared" si="0"/>
        <v>230101XIII</v>
      </c>
      <c r="Y18" s="50" t="s">
        <v>1159</v>
      </c>
    </row>
    <row r="19" spans="2:25" ht="15.75" thickBot="1">
      <c r="B19" s="20" t="s">
        <v>1194</v>
      </c>
      <c r="C19" s="21"/>
      <c r="E19" s="207"/>
      <c r="F19" s="207"/>
      <c r="G19" s="133" t="s">
        <v>95</v>
      </c>
      <c r="H19" s="138" t="s">
        <v>96</v>
      </c>
      <c r="J19" s="35">
        <v>8</v>
      </c>
      <c r="K19" s="35"/>
      <c r="L19" s="35"/>
      <c r="M19" s="35">
        <v>11</v>
      </c>
      <c r="O19" s="35">
        <v>10</v>
      </c>
      <c r="P19" s="35" t="s">
        <v>5</v>
      </c>
      <c r="R19" s="35" t="s">
        <v>1305</v>
      </c>
      <c r="T19" s="35" t="s">
        <v>5</v>
      </c>
      <c r="V19" s="53" t="s">
        <v>1157</v>
      </c>
      <c r="W19" s="49" t="s">
        <v>1306</v>
      </c>
      <c r="X19" s="49" t="str">
        <f t="shared" si="0"/>
        <v>230101XIV</v>
      </c>
      <c r="Y19" s="50" t="s">
        <v>1159</v>
      </c>
    </row>
    <row r="20" spans="2:25" ht="15.75" thickBot="1">
      <c r="B20" s="22" t="s">
        <v>1182</v>
      </c>
      <c r="C20" s="8" t="s">
        <v>1183</v>
      </c>
      <c r="E20" s="207"/>
      <c r="F20" s="208"/>
      <c r="G20" s="134" t="s">
        <v>98</v>
      </c>
      <c r="H20" s="139" t="s">
        <v>99</v>
      </c>
      <c r="J20" s="35">
        <v>9</v>
      </c>
      <c r="K20" s="35"/>
      <c r="L20" s="35"/>
      <c r="M20" s="35">
        <v>12</v>
      </c>
      <c r="O20" s="35">
        <v>11</v>
      </c>
      <c r="P20" s="36" t="s">
        <v>29</v>
      </c>
      <c r="R20" s="35" t="s">
        <v>1306</v>
      </c>
      <c r="T20" s="35" t="s">
        <v>29</v>
      </c>
      <c r="V20" s="53" t="s">
        <v>1157</v>
      </c>
      <c r="W20" s="49" t="s">
        <v>1307</v>
      </c>
      <c r="X20" s="49" t="str">
        <f t="shared" si="0"/>
        <v>230101XV</v>
      </c>
      <c r="Y20" s="50" t="s">
        <v>1159</v>
      </c>
    </row>
    <row r="21" spans="2:25" ht="15.75" thickBot="1">
      <c r="B21" s="15" t="s">
        <v>1195</v>
      </c>
      <c r="C21" s="13">
        <v>10</v>
      </c>
      <c r="E21" s="207"/>
      <c r="F21" s="206" t="s">
        <v>101</v>
      </c>
      <c r="G21" s="133" t="s">
        <v>102</v>
      </c>
      <c r="H21" s="138" t="s">
        <v>103</v>
      </c>
      <c r="J21" s="35">
        <v>10</v>
      </c>
      <c r="K21" s="35"/>
      <c r="L21" s="35"/>
      <c r="M21" s="35">
        <v>13</v>
      </c>
      <c r="O21" s="35">
        <v>12</v>
      </c>
      <c r="R21" s="35" t="s">
        <v>1307</v>
      </c>
      <c r="T21" s="35" t="s">
        <v>1264</v>
      </c>
      <c r="V21" s="53" t="s">
        <v>1157</v>
      </c>
      <c r="W21" s="49" t="s">
        <v>1308</v>
      </c>
      <c r="X21" s="49" t="str">
        <f t="shared" si="0"/>
        <v>230101XVI</v>
      </c>
      <c r="Y21" s="50" t="s">
        <v>1159</v>
      </c>
    </row>
    <row r="22" spans="2:25" ht="15.75" thickBot="1">
      <c r="B22" s="15" t="s">
        <v>1196</v>
      </c>
      <c r="C22" s="13">
        <v>20</v>
      </c>
      <c r="E22" s="207"/>
      <c r="F22" s="207"/>
      <c r="G22" s="133" t="s">
        <v>104</v>
      </c>
      <c r="H22" s="138" t="s">
        <v>105</v>
      </c>
      <c r="J22" s="35">
        <v>11</v>
      </c>
      <c r="K22" s="35"/>
      <c r="L22" s="35"/>
      <c r="M22" s="35">
        <v>14</v>
      </c>
      <c r="O22" s="35">
        <v>13</v>
      </c>
      <c r="R22" s="35" t="s">
        <v>1308</v>
      </c>
      <c r="T22" s="35" t="s">
        <v>1309</v>
      </c>
      <c r="V22" s="53" t="s">
        <v>1157</v>
      </c>
      <c r="W22" s="49" t="s">
        <v>1310</v>
      </c>
      <c r="X22" s="49" t="str">
        <f t="shared" si="0"/>
        <v>230101XVII</v>
      </c>
      <c r="Y22" s="50" t="s">
        <v>1159</v>
      </c>
    </row>
    <row r="23" spans="2:25" ht="15.75" thickBot="1">
      <c r="B23" s="15" t="s">
        <v>1190</v>
      </c>
      <c r="C23" s="13">
        <v>30</v>
      </c>
      <c r="E23" s="207"/>
      <c r="F23" s="208"/>
      <c r="G23" s="134" t="s">
        <v>106</v>
      </c>
      <c r="H23" s="139" t="s">
        <v>107</v>
      </c>
      <c r="J23" s="35">
        <v>12</v>
      </c>
      <c r="K23" s="35"/>
      <c r="L23" s="35"/>
      <c r="M23" s="35">
        <v>15</v>
      </c>
      <c r="O23" s="35">
        <v>14</v>
      </c>
      <c r="R23" s="35" t="s">
        <v>1310</v>
      </c>
      <c r="T23" s="36" t="s">
        <v>1311</v>
      </c>
      <c r="V23" s="53" t="s">
        <v>1157</v>
      </c>
      <c r="W23" s="49" t="s">
        <v>1312</v>
      </c>
      <c r="X23" s="49" t="str">
        <f t="shared" si="0"/>
        <v>230101XVIII</v>
      </c>
      <c r="Y23" s="50" t="s">
        <v>1159</v>
      </c>
    </row>
    <row r="24" spans="2:25" ht="15.75" thickBot="1">
      <c r="B24" s="15" t="s">
        <v>1012</v>
      </c>
      <c r="C24" s="13">
        <v>40</v>
      </c>
      <c r="E24" s="207"/>
      <c r="F24" s="206" t="s">
        <v>109</v>
      </c>
      <c r="G24" s="133" t="s">
        <v>109</v>
      </c>
      <c r="H24" s="138" t="s">
        <v>110</v>
      </c>
      <c r="J24" s="35">
        <v>13</v>
      </c>
      <c r="K24" s="35"/>
      <c r="L24" s="35"/>
      <c r="M24" s="35">
        <v>16</v>
      </c>
      <c r="O24" s="35">
        <v>15</v>
      </c>
      <c r="R24" s="35" t="s">
        <v>1312</v>
      </c>
      <c r="T24" s="35" t="s">
        <v>1435</v>
      </c>
      <c r="V24" s="62" t="s">
        <v>1157</v>
      </c>
      <c r="W24" s="57" t="s">
        <v>1313</v>
      </c>
      <c r="X24" s="57" t="str">
        <f t="shared" si="0"/>
        <v>230101XIX</v>
      </c>
      <c r="Y24" s="58" t="s">
        <v>1159</v>
      </c>
    </row>
    <row r="25" spans="2:25" ht="15.75" thickBot="1">
      <c r="B25" s="15" t="s">
        <v>1197</v>
      </c>
      <c r="C25" s="13">
        <v>99</v>
      </c>
      <c r="E25" s="208"/>
      <c r="F25" s="208"/>
      <c r="G25" s="134" t="s">
        <v>112</v>
      </c>
      <c r="H25" s="139" t="s">
        <v>113</v>
      </c>
      <c r="J25" s="35">
        <v>14</v>
      </c>
      <c r="K25" s="35"/>
      <c r="L25" s="35"/>
      <c r="M25" s="35">
        <v>17</v>
      </c>
      <c r="O25" s="35">
        <v>16</v>
      </c>
      <c r="R25" s="35" t="s">
        <v>1313</v>
      </c>
      <c r="T25" s="35" t="s">
        <v>1436</v>
      </c>
      <c r="V25" s="61" t="s">
        <v>1150</v>
      </c>
      <c r="W25" s="55" t="s">
        <v>1285</v>
      </c>
      <c r="X25" s="55" t="str">
        <f t="shared" si="0"/>
        <v>210701D-1</v>
      </c>
      <c r="Y25" s="56" t="s">
        <v>1276</v>
      </c>
    </row>
    <row r="26" spans="2:25" ht="15.75" thickBot="1">
      <c r="B26" s="14"/>
      <c r="E26" s="206" t="s">
        <v>114</v>
      </c>
      <c r="F26" s="206" t="s">
        <v>115</v>
      </c>
      <c r="G26" s="133" t="s">
        <v>115</v>
      </c>
      <c r="H26" s="138" t="s">
        <v>116</v>
      </c>
      <c r="J26" s="35">
        <v>15</v>
      </c>
      <c r="L26" s="35"/>
      <c r="M26" s="35">
        <v>18</v>
      </c>
      <c r="O26" s="35">
        <v>17</v>
      </c>
      <c r="R26" s="35" t="s">
        <v>1314</v>
      </c>
      <c r="T26" s="35" t="s">
        <v>1437</v>
      </c>
      <c r="V26" s="53" t="s">
        <v>1150</v>
      </c>
      <c r="W26" s="49" t="s">
        <v>1287</v>
      </c>
      <c r="X26" s="49" t="str">
        <f t="shared" si="0"/>
        <v>210701D-2</v>
      </c>
      <c r="Y26" s="52" t="s">
        <v>1276</v>
      </c>
    </row>
    <row r="27" spans="2:25" ht="15.75" thickBot="1">
      <c r="B27" s="157" t="s">
        <v>1198</v>
      </c>
      <c r="C27" s="158"/>
      <c r="E27" s="207"/>
      <c r="F27" s="207"/>
      <c r="G27" s="133" t="s">
        <v>117</v>
      </c>
      <c r="H27" s="138" t="s">
        <v>118</v>
      </c>
      <c r="J27" s="35">
        <v>16</v>
      </c>
      <c r="K27" s="35"/>
      <c r="L27" s="35"/>
      <c r="M27" s="35">
        <v>19</v>
      </c>
      <c r="O27" s="35">
        <v>18</v>
      </c>
      <c r="R27" s="35" t="s">
        <v>1315</v>
      </c>
      <c r="T27" s="35" t="s">
        <v>1438</v>
      </c>
      <c r="V27" s="53" t="s">
        <v>1150</v>
      </c>
      <c r="W27" s="49" t="s">
        <v>1289</v>
      </c>
      <c r="X27" s="49" t="str">
        <f t="shared" si="0"/>
        <v>210701D-3</v>
      </c>
      <c r="Y27" s="52" t="s">
        <v>1276</v>
      </c>
    </row>
    <row r="28" spans="2:25" ht="15.75" thickBot="1">
      <c r="B28" s="157" t="s">
        <v>1199</v>
      </c>
      <c r="C28" s="158"/>
      <c r="E28" s="207"/>
      <c r="F28" s="208"/>
      <c r="G28" s="134" t="s">
        <v>119</v>
      </c>
      <c r="H28" s="139" t="s">
        <v>120</v>
      </c>
      <c r="J28" s="35">
        <v>17</v>
      </c>
      <c r="K28" s="35"/>
      <c r="L28" s="35"/>
      <c r="M28" s="35">
        <v>20</v>
      </c>
      <c r="O28" s="35">
        <v>19</v>
      </c>
      <c r="R28" s="35" t="s">
        <v>1316</v>
      </c>
      <c r="T28" s="35" t="s">
        <v>1439</v>
      </c>
      <c r="V28" s="53" t="s">
        <v>1150</v>
      </c>
      <c r="W28" s="49" t="s">
        <v>1292</v>
      </c>
      <c r="X28" s="49" t="str">
        <f t="shared" si="0"/>
        <v>210701P-1</v>
      </c>
      <c r="Y28" s="52" t="s">
        <v>1276</v>
      </c>
    </row>
    <row r="29" spans="2:25" ht="15.75" thickBot="1">
      <c r="B29" s="23" t="s">
        <v>1182</v>
      </c>
      <c r="C29" s="24" t="s">
        <v>1183</v>
      </c>
      <c r="E29" s="207"/>
      <c r="F29" s="206" t="s">
        <v>121</v>
      </c>
      <c r="G29" s="133" t="s">
        <v>121</v>
      </c>
      <c r="H29" s="138" t="s">
        <v>122</v>
      </c>
      <c r="J29" s="35">
        <v>18</v>
      </c>
      <c r="K29" s="35"/>
      <c r="L29" s="35"/>
      <c r="M29" s="35">
        <v>21</v>
      </c>
      <c r="O29" s="35">
        <v>20</v>
      </c>
      <c r="R29" s="36" t="s">
        <v>1317</v>
      </c>
      <c r="T29" s="35" t="s">
        <v>1440</v>
      </c>
      <c r="V29" s="53" t="s">
        <v>1150</v>
      </c>
      <c r="W29" s="49" t="s">
        <v>1294</v>
      </c>
      <c r="X29" s="49" t="str">
        <f t="shared" si="0"/>
        <v>210701T-1</v>
      </c>
      <c r="Y29" s="52" t="s">
        <v>1276</v>
      </c>
    </row>
    <row r="30" spans="2:25" ht="15.75" thickBot="1">
      <c r="B30" s="125" t="s">
        <v>1200</v>
      </c>
      <c r="C30" s="25">
        <v>10</v>
      </c>
      <c r="E30" s="207"/>
      <c r="F30" s="208"/>
      <c r="G30" s="134" t="s">
        <v>123</v>
      </c>
      <c r="H30" s="139" t="s">
        <v>124</v>
      </c>
      <c r="J30" s="35">
        <v>19</v>
      </c>
      <c r="K30" s="35"/>
      <c r="L30" s="35"/>
      <c r="M30" s="35">
        <v>22</v>
      </c>
      <c r="O30" s="35">
        <v>21</v>
      </c>
      <c r="T30" s="35" t="s">
        <v>1441</v>
      </c>
      <c r="V30" s="53" t="s">
        <v>1150</v>
      </c>
      <c r="W30" s="49" t="s">
        <v>1297</v>
      </c>
      <c r="X30" s="49" t="str">
        <f t="shared" si="0"/>
        <v>210701A-1</v>
      </c>
      <c r="Y30" s="52" t="s">
        <v>1276</v>
      </c>
    </row>
    <row r="31" spans="2:25" ht="15.75" thickBot="1">
      <c r="B31" s="125" t="s">
        <v>1201</v>
      </c>
      <c r="C31" s="25">
        <v>11</v>
      </c>
      <c r="E31" s="207"/>
      <c r="F31" s="206" t="s">
        <v>125</v>
      </c>
      <c r="G31" s="133" t="s">
        <v>126</v>
      </c>
      <c r="H31" s="138" t="s">
        <v>127</v>
      </c>
      <c r="J31" s="35">
        <v>20</v>
      </c>
      <c r="K31" s="35"/>
      <c r="L31" s="35"/>
      <c r="M31" s="35">
        <v>23</v>
      </c>
      <c r="O31" s="35">
        <v>22</v>
      </c>
      <c r="T31" s="35" t="s">
        <v>1442</v>
      </c>
      <c r="V31" s="62" t="s">
        <v>1150</v>
      </c>
      <c r="W31" s="57" t="s">
        <v>1299</v>
      </c>
      <c r="X31" s="57" t="str">
        <f t="shared" si="0"/>
        <v>210701AUX</v>
      </c>
      <c r="Y31" s="60" t="s">
        <v>1276</v>
      </c>
    </row>
    <row r="32" spans="2:25" ht="15.75" thickBot="1">
      <c r="B32" s="125" t="s">
        <v>1202</v>
      </c>
      <c r="C32" s="25">
        <v>12</v>
      </c>
      <c r="E32" s="207"/>
      <c r="F32" s="207"/>
      <c r="G32" s="133" t="s">
        <v>128</v>
      </c>
      <c r="H32" s="138" t="s">
        <v>129</v>
      </c>
      <c r="J32" s="35">
        <v>21</v>
      </c>
      <c r="K32" s="35"/>
      <c r="L32" s="35"/>
      <c r="M32" s="35">
        <v>24</v>
      </c>
      <c r="O32" s="35">
        <v>23</v>
      </c>
      <c r="T32" s="35" t="s">
        <v>1443</v>
      </c>
      <c r="V32" s="61" t="s">
        <v>1090</v>
      </c>
      <c r="W32" s="55" t="s">
        <v>1258</v>
      </c>
      <c r="X32" s="55" t="str">
        <f t="shared" si="0"/>
        <v>170201I</v>
      </c>
      <c r="Y32" s="56" t="s">
        <v>1277</v>
      </c>
    </row>
    <row r="33" spans="2:25" ht="15.75" thickBot="1">
      <c r="B33" s="125" t="s">
        <v>2346</v>
      </c>
      <c r="C33" s="25">
        <v>13</v>
      </c>
      <c r="E33" s="207"/>
      <c r="F33" s="207"/>
      <c r="G33" s="133" t="s">
        <v>130</v>
      </c>
      <c r="H33" s="138" t="s">
        <v>131</v>
      </c>
      <c r="J33" s="35">
        <v>22</v>
      </c>
      <c r="K33" s="35"/>
      <c r="L33" s="35"/>
      <c r="M33" s="36">
        <v>25</v>
      </c>
      <c r="O33" s="35">
        <v>24</v>
      </c>
      <c r="T33" s="35" t="s">
        <v>1444</v>
      </c>
      <c r="V33" s="51" t="s">
        <v>1090</v>
      </c>
      <c r="W33" s="49" t="s">
        <v>32</v>
      </c>
      <c r="X33" s="49" t="str">
        <f t="shared" si="0"/>
        <v>170201II</v>
      </c>
      <c r="Y33" s="52" t="s">
        <v>1277</v>
      </c>
    </row>
    <row r="34" spans="2:25" ht="15.75" thickBot="1">
      <c r="B34" s="125" t="s">
        <v>2347</v>
      </c>
      <c r="C34" s="25">
        <v>14</v>
      </c>
      <c r="E34" s="208"/>
      <c r="F34" s="208"/>
      <c r="G34" s="134" t="s">
        <v>125</v>
      </c>
      <c r="H34" s="139" t="s">
        <v>132</v>
      </c>
      <c r="J34" s="35">
        <v>23</v>
      </c>
      <c r="K34" s="35"/>
      <c r="L34" s="35"/>
      <c r="M34" s="35"/>
      <c r="O34" s="35">
        <v>25</v>
      </c>
      <c r="T34" s="35" t="s">
        <v>1445</v>
      </c>
      <c r="V34" s="51" t="s">
        <v>1090</v>
      </c>
      <c r="W34" s="49" t="s">
        <v>1263</v>
      </c>
      <c r="X34" s="49" t="str">
        <f t="shared" si="0"/>
        <v>170201III</v>
      </c>
      <c r="Y34" s="52" t="s">
        <v>1277</v>
      </c>
    </row>
    <row r="35" spans="2:25" ht="15.75" thickBot="1">
      <c r="B35" s="125" t="s">
        <v>2348</v>
      </c>
      <c r="C35" s="25">
        <v>15</v>
      </c>
      <c r="E35" s="206" t="s">
        <v>133</v>
      </c>
      <c r="F35" s="206" t="s">
        <v>134</v>
      </c>
      <c r="G35" s="133" t="s">
        <v>135</v>
      </c>
      <c r="H35" s="138" t="s">
        <v>136</v>
      </c>
      <c r="J35" s="35">
        <v>24</v>
      </c>
      <c r="K35" s="35"/>
      <c r="L35" s="35"/>
      <c r="M35" s="35"/>
      <c r="O35" s="35">
        <v>26</v>
      </c>
      <c r="T35" s="35" t="s">
        <v>1446</v>
      </c>
      <c r="V35" s="51" t="s">
        <v>1090</v>
      </c>
      <c r="W35" s="49" t="s">
        <v>1291</v>
      </c>
      <c r="X35" s="49" t="str">
        <f t="shared" si="0"/>
        <v>170201IV</v>
      </c>
      <c r="Y35" s="52" t="s">
        <v>1277</v>
      </c>
    </row>
    <row r="36" spans="2:25" ht="15.75" thickBot="1">
      <c r="B36" s="125" t="s">
        <v>1203</v>
      </c>
      <c r="C36" s="25">
        <v>20</v>
      </c>
      <c r="E36" s="207"/>
      <c r="F36" s="207"/>
      <c r="G36" s="133" t="s">
        <v>133</v>
      </c>
      <c r="H36" s="138" t="s">
        <v>137</v>
      </c>
      <c r="J36" s="35">
        <v>25</v>
      </c>
      <c r="K36" s="35"/>
      <c r="L36" s="35"/>
      <c r="M36" s="35"/>
      <c r="O36" s="35">
        <v>27</v>
      </c>
      <c r="T36" s="35" t="s">
        <v>1447</v>
      </c>
      <c r="V36" s="51" t="s">
        <v>1090</v>
      </c>
      <c r="W36" s="49" t="s">
        <v>1293</v>
      </c>
      <c r="X36" s="49" t="str">
        <f t="shared" si="0"/>
        <v>170201V</v>
      </c>
      <c r="Y36" s="52" t="s">
        <v>1277</v>
      </c>
    </row>
    <row r="37" spans="2:25" ht="15.75" thickBot="1">
      <c r="B37" s="125" t="s">
        <v>1204</v>
      </c>
      <c r="C37" s="25">
        <v>30</v>
      </c>
      <c r="E37" s="207"/>
      <c r="F37" s="207"/>
      <c r="G37" s="133" t="s">
        <v>138</v>
      </c>
      <c r="H37" s="138" t="s">
        <v>139</v>
      </c>
      <c r="J37" s="35">
        <v>26</v>
      </c>
      <c r="K37" s="35"/>
      <c r="L37" s="35"/>
      <c r="M37" s="35"/>
      <c r="O37" s="35">
        <v>28</v>
      </c>
      <c r="T37" s="35" t="s">
        <v>1448</v>
      </c>
      <c r="V37" s="51" t="s">
        <v>1090</v>
      </c>
      <c r="W37" s="49" t="s">
        <v>1296</v>
      </c>
      <c r="X37" s="49" t="str">
        <f t="shared" si="0"/>
        <v>170201VI</v>
      </c>
      <c r="Y37" s="52" t="s">
        <v>1277</v>
      </c>
    </row>
    <row r="38" spans="2:25" ht="15.75" thickBot="1">
      <c r="B38" s="125" t="s">
        <v>1205</v>
      </c>
      <c r="C38" s="25">
        <v>40</v>
      </c>
      <c r="E38" s="207"/>
      <c r="F38" s="207"/>
      <c r="G38" s="133" t="s">
        <v>140</v>
      </c>
      <c r="H38" s="138" t="s">
        <v>141</v>
      </c>
      <c r="J38" s="35">
        <v>27</v>
      </c>
      <c r="K38" s="35"/>
      <c r="L38" s="35"/>
      <c r="M38" s="35"/>
      <c r="O38" s="35">
        <v>29</v>
      </c>
      <c r="T38" s="35" t="s">
        <v>1449</v>
      </c>
      <c r="V38" s="59" t="s">
        <v>1090</v>
      </c>
      <c r="W38" s="57" t="s">
        <v>1298</v>
      </c>
      <c r="X38" s="57" t="str">
        <f t="shared" si="0"/>
        <v>170201VII</v>
      </c>
      <c r="Y38" s="60" t="s">
        <v>1277</v>
      </c>
    </row>
    <row r="39" spans="2:25" ht="15.75" thickBot="1">
      <c r="B39" s="125" t="s">
        <v>1206</v>
      </c>
      <c r="C39" s="25">
        <v>50</v>
      </c>
      <c r="E39" s="207"/>
      <c r="F39" s="207"/>
      <c r="G39" s="133" t="s">
        <v>142</v>
      </c>
      <c r="H39" s="138" t="s">
        <v>143</v>
      </c>
      <c r="J39" s="35">
        <v>28</v>
      </c>
      <c r="K39" s="35"/>
      <c r="L39" s="35"/>
      <c r="M39" s="35"/>
      <c r="O39" s="35">
        <v>30</v>
      </c>
      <c r="T39" s="35" t="s">
        <v>1450</v>
      </c>
      <c r="V39" s="54" t="s">
        <v>1166</v>
      </c>
      <c r="W39" s="55" t="s">
        <v>1286</v>
      </c>
      <c r="X39" s="55" t="str">
        <f t="shared" si="0"/>
        <v>240201JS</v>
      </c>
      <c r="Y39" s="56" t="s">
        <v>1278</v>
      </c>
    </row>
    <row r="40" spans="2:25" ht="15.75" thickBot="1">
      <c r="B40" s="125" t="s">
        <v>1207</v>
      </c>
      <c r="C40" s="25">
        <v>60</v>
      </c>
      <c r="E40" s="207"/>
      <c r="F40" s="208"/>
      <c r="G40" s="134" t="s">
        <v>144</v>
      </c>
      <c r="H40" s="139" t="s">
        <v>145</v>
      </c>
      <c r="J40" s="35">
        <v>29</v>
      </c>
      <c r="K40" s="35"/>
      <c r="L40" s="35"/>
      <c r="M40" s="35"/>
      <c r="O40" s="36">
        <v>31</v>
      </c>
      <c r="T40" s="35" t="s">
        <v>1451</v>
      </c>
      <c r="V40" s="51" t="s">
        <v>1166</v>
      </c>
      <c r="W40" s="49" t="s">
        <v>1258</v>
      </c>
      <c r="X40" s="49" t="str">
        <f t="shared" si="0"/>
        <v>240201I</v>
      </c>
      <c r="Y40" s="52" t="s">
        <v>1278</v>
      </c>
    </row>
    <row r="41" spans="2:25" ht="15.75" thickBot="1">
      <c r="B41" s="125" t="s">
        <v>2349</v>
      </c>
      <c r="C41" s="25">
        <v>61</v>
      </c>
      <c r="E41" s="207"/>
      <c r="F41" s="206" t="s">
        <v>146</v>
      </c>
      <c r="G41" s="133" t="s">
        <v>147</v>
      </c>
      <c r="H41" s="138" t="s">
        <v>148</v>
      </c>
      <c r="J41" s="35">
        <v>30</v>
      </c>
      <c r="K41" s="35"/>
      <c r="L41" s="35"/>
      <c r="M41" s="35"/>
      <c r="V41" s="51" t="s">
        <v>1166</v>
      </c>
      <c r="W41" s="49" t="s">
        <v>32</v>
      </c>
      <c r="X41" s="49" t="str">
        <f t="shared" si="0"/>
        <v>240201II</v>
      </c>
      <c r="Y41" s="52" t="s">
        <v>1278</v>
      </c>
    </row>
    <row r="42" spans="2:25" ht="15.75" thickBot="1">
      <c r="B42" s="125" t="s">
        <v>2350</v>
      </c>
      <c r="C42" s="25">
        <v>70</v>
      </c>
      <c r="E42" s="207"/>
      <c r="F42" s="207"/>
      <c r="G42" s="133" t="s">
        <v>149</v>
      </c>
      <c r="H42" s="138" t="s">
        <v>150</v>
      </c>
      <c r="J42" s="36">
        <v>31</v>
      </c>
      <c r="K42" s="35"/>
      <c r="L42" s="35"/>
      <c r="M42" s="35"/>
      <c r="V42" s="51" t="s">
        <v>1166</v>
      </c>
      <c r="W42" s="49" t="s">
        <v>1263</v>
      </c>
      <c r="X42" s="49" t="str">
        <f t="shared" si="0"/>
        <v>240201III</v>
      </c>
      <c r="Y42" s="52" t="s">
        <v>1278</v>
      </c>
    </row>
    <row r="43" spans="2:25" ht="15.75" thickBot="1">
      <c r="B43" s="125" t="s">
        <v>2351</v>
      </c>
      <c r="C43" s="25">
        <v>80</v>
      </c>
      <c r="E43" s="207"/>
      <c r="F43" s="207"/>
      <c r="G43" s="133" t="s">
        <v>151</v>
      </c>
      <c r="H43" s="138" t="s">
        <v>152</v>
      </c>
      <c r="J43" s="35" t="s">
        <v>1258</v>
      </c>
      <c r="V43" s="51" t="s">
        <v>1166</v>
      </c>
      <c r="W43" s="49" t="s">
        <v>1291</v>
      </c>
      <c r="X43" s="49" t="str">
        <f t="shared" si="0"/>
        <v>240201IV</v>
      </c>
      <c r="Y43" s="52" t="s">
        <v>1278</v>
      </c>
    </row>
    <row r="44" spans="2:25" ht="15.75" thickBot="1">
      <c r="B44" s="73" t="s">
        <v>2352</v>
      </c>
      <c r="C44" s="25">
        <v>90</v>
      </c>
      <c r="E44" s="207"/>
      <c r="F44" s="208"/>
      <c r="G44" s="134" t="s">
        <v>153</v>
      </c>
      <c r="H44" s="139" t="s">
        <v>154</v>
      </c>
      <c r="J44" s="35" t="s">
        <v>32</v>
      </c>
      <c r="V44" s="51" t="s">
        <v>1166</v>
      </c>
      <c r="W44" s="49" t="s">
        <v>1293</v>
      </c>
      <c r="X44" s="49" t="str">
        <f t="shared" si="0"/>
        <v>240201V</v>
      </c>
      <c r="Y44" s="52" t="s">
        <v>1278</v>
      </c>
    </row>
    <row r="45" spans="2:25" ht="15.75" thickBot="1">
      <c r="B45" s="14"/>
      <c r="E45" s="207"/>
      <c r="F45" s="206" t="s">
        <v>155</v>
      </c>
      <c r="G45" s="133" t="s">
        <v>156</v>
      </c>
      <c r="H45" s="138" t="s">
        <v>157</v>
      </c>
      <c r="J45" s="35" t="s">
        <v>1263</v>
      </c>
      <c r="V45" s="59" t="s">
        <v>1166</v>
      </c>
      <c r="W45" s="57">
        <v>0</v>
      </c>
      <c r="X45" s="176" t="s">
        <v>2408</v>
      </c>
      <c r="Y45" s="60" t="s">
        <v>1278</v>
      </c>
    </row>
    <row r="46" spans="2:25" ht="15.75" thickBot="1">
      <c r="B46" s="32" t="s">
        <v>1209</v>
      </c>
      <c r="C46" s="39"/>
      <c r="E46" s="207"/>
      <c r="F46" s="207"/>
      <c r="G46" s="133" t="s">
        <v>158</v>
      </c>
      <c r="H46" s="138" t="s">
        <v>159</v>
      </c>
      <c r="J46" s="35" t="s">
        <v>1291</v>
      </c>
      <c r="V46" s="61" t="s">
        <v>838</v>
      </c>
      <c r="W46" s="55" t="s">
        <v>1258</v>
      </c>
      <c r="X46" s="55" t="str">
        <f t="shared" si="0"/>
        <v>072101I</v>
      </c>
      <c r="Y46" s="56" t="s">
        <v>1279</v>
      </c>
    </row>
    <row r="47" spans="2:25" ht="15.75" thickBot="1">
      <c r="B47" s="34" t="s">
        <v>1210</v>
      </c>
      <c r="C47" s="38"/>
      <c r="E47" s="207"/>
      <c r="F47" s="207"/>
      <c r="G47" s="133" t="s">
        <v>160</v>
      </c>
      <c r="H47" s="138" t="s">
        <v>161</v>
      </c>
      <c r="J47" s="35" t="s">
        <v>1293</v>
      </c>
      <c r="V47" s="53" t="s">
        <v>838</v>
      </c>
      <c r="W47" s="49" t="s">
        <v>32</v>
      </c>
      <c r="X47" s="49" t="str">
        <f t="shared" ref="X47:X57" si="1">CONCATENATE(V47,W47)</f>
        <v>072101II</v>
      </c>
      <c r="Y47" s="52" t="s">
        <v>1279</v>
      </c>
    </row>
    <row r="48" spans="2:25" ht="15.75" thickBot="1">
      <c r="B48" s="26" t="s">
        <v>1182</v>
      </c>
      <c r="C48" s="8" t="s">
        <v>1183</v>
      </c>
      <c r="E48" s="207"/>
      <c r="F48" s="207"/>
      <c r="G48" s="133" t="s">
        <v>162</v>
      </c>
      <c r="H48" s="138" t="s">
        <v>163</v>
      </c>
      <c r="J48" s="35" t="s">
        <v>1296</v>
      </c>
      <c r="V48" s="53" t="s">
        <v>838</v>
      </c>
      <c r="W48" s="49" t="s">
        <v>2224</v>
      </c>
      <c r="X48" s="49" t="str">
        <f t="shared" si="1"/>
        <v>072101IA</v>
      </c>
      <c r="Y48" s="52"/>
    </row>
    <row r="49" spans="2:25" ht="26.25" thickBot="1">
      <c r="B49" s="157" t="s">
        <v>2353</v>
      </c>
      <c r="C49" s="142" t="s">
        <v>1352</v>
      </c>
      <c r="E49" s="208"/>
      <c r="F49" s="208"/>
      <c r="G49" s="134" t="s">
        <v>164</v>
      </c>
      <c r="H49" s="139" t="s">
        <v>165</v>
      </c>
      <c r="J49" s="35" t="s">
        <v>1298</v>
      </c>
      <c r="K49" s="146" t="s">
        <v>2336</v>
      </c>
      <c r="L49" s="147"/>
      <c r="M49" s="148" t="s">
        <v>2337</v>
      </c>
      <c r="V49" s="53" t="s">
        <v>838</v>
      </c>
      <c r="W49" s="49" t="s">
        <v>2225</v>
      </c>
      <c r="X49" s="49" t="str">
        <f t="shared" si="1"/>
        <v>072101IIA</v>
      </c>
      <c r="Y49" s="52"/>
    </row>
    <row r="50" spans="2:25" ht="15.75" thickBot="1">
      <c r="B50" s="159" t="s">
        <v>2354</v>
      </c>
      <c r="C50" s="160" t="s">
        <v>40</v>
      </c>
      <c r="E50" s="135" t="s">
        <v>166</v>
      </c>
      <c r="F50" s="206" t="s">
        <v>166</v>
      </c>
      <c r="G50" s="133" t="s">
        <v>166</v>
      </c>
      <c r="H50" s="138" t="s">
        <v>167</v>
      </c>
      <c r="J50" s="35" t="s">
        <v>1300</v>
      </c>
      <c r="K50" s="63" t="s">
        <v>1349</v>
      </c>
      <c r="L50" s="147"/>
      <c r="M50" s="147"/>
      <c r="V50" s="53" t="s">
        <v>838</v>
      </c>
      <c r="W50" s="49" t="s">
        <v>2226</v>
      </c>
      <c r="X50" s="49" t="str">
        <f t="shared" si="1"/>
        <v>072101IIB</v>
      </c>
      <c r="Y50" s="52"/>
    </row>
    <row r="51" spans="2:25" ht="15.75" thickBot="1">
      <c r="B51" s="159" t="s">
        <v>2355</v>
      </c>
      <c r="C51" s="160" t="s">
        <v>13</v>
      </c>
      <c r="E51" s="136"/>
      <c r="F51" s="207"/>
      <c r="G51" s="133" t="s">
        <v>168</v>
      </c>
      <c r="H51" s="138" t="s">
        <v>169</v>
      </c>
      <c r="J51" s="35" t="s">
        <v>1301</v>
      </c>
      <c r="K51" s="64">
        <v>0</v>
      </c>
      <c r="L51" s="147"/>
      <c r="M51" s="147">
        <f>K51*1.4</f>
        <v>0</v>
      </c>
      <c r="V51" s="53" t="s">
        <v>838</v>
      </c>
      <c r="W51" s="49" t="s">
        <v>2227</v>
      </c>
      <c r="X51" s="49" t="str">
        <f t="shared" si="1"/>
        <v>072101IIC</v>
      </c>
      <c r="Y51" s="52"/>
    </row>
    <row r="52" spans="2:25" ht="15.75" thickBot="1">
      <c r="B52" s="159" t="s">
        <v>2356</v>
      </c>
      <c r="C52" s="160" t="s">
        <v>23</v>
      </c>
      <c r="E52" s="136"/>
      <c r="F52" s="207"/>
      <c r="G52" s="133" t="s">
        <v>170</v>
      </c>
      <c r="H52" s="138" t="s">
        <v>171</v>
      </c>
      <c r="J52" s="35" t="s">
        <v>1302</v>
      </c>
      <c r="K52" s="64">
        <v>10</v>
      </c>
      <c r="L52" s="147"/>
      <c r="M52" s="147">
        <f t="shared" ref="M52:M73" si="2">K52*1.4</f>
        <v>14</v>
      </c>
      <c r="V52" s="53" t="s">
        <v>838</v>
      </c>
      <c r="W52" s="49" t="s">
        <v>2228</v>
      </c>
      <c r="X52" s="49" t="str">
        <f t="shared" si="1"/>
        <v>072101IIIA</v>
      </c>
      <c r="Y52" s="52"/>
    </row>
    <row r="53" spans="2:25" ht="15.75" thickBot="1">
      <c r="B53" s="159" t="s">
        <v>1213</v>
      </c>
      <c r="C53" s="160" t="s">
        <v>20</v>
      </c>
      <c r="E53" s="136"/>
      <c r="F53" s="207"/>
      <c r="G53" s="133" t="s">
        <v>172</v>
      </c>
      <c r="H53" s="138" t="s">
        <v>173</v>
      </c>
      <c r="J53" s="35" t="s">
        <v>1303</v>
      </c>
      <c r="K53" s="64">
        <v>15</v>
      </c>
      <c r="L53" s="147"/>
      <c r="M53" s="147">
        <f t="shared" si="2"/>
        <v>21</v>
      </c>
      <c r="V53" s="53" t="s">
        <v>838</v>
      </c>
      <c r="W53" s="49" t="s">
        <v>2229</v>
      </c>
      <c r="X53" s="49" t="str">
        <f t="shared" si="1"/>
        <v>072101IIIB</v>
      </c>
      <c r="Y53" s="52"/>
    </row>
    <row r="54" spans="2:25" ht="15.75" thickBot="1">
      <c r="B54" s="159" t="s">
        <v>1214</v>
      </c>
      <c r="C54" s="160" t="s">
        <v>22</v>
      </c>
      <c r="E54" s="136"/>
      <c r="F54" s="207"/>
      <c r="G54" s="133" t="s">
        <v>174</v>
      </c>
      <c r="H54" s="138" t="s">
        <v>175</v>
      </c>
      <c r="J54" s="35" t="s">
        <v>1304</v>
      </c>
      <c r="K54" s="64">
        <v>20</v>
      </c>
      <c r="L54" s="147"/>
      <c r="M54" s="147">
        <f t="shared" si="2"/>
        <v>28</v>
      </c>
      <c r="V54" s="53" t="s">
        <v>838</v>
      </c>
      <c r="W54" s="49" t="s">
        <v>2230</v>
      </c>
      <c r="X54" s="49" t="str">
        <f t="shared" si="1"/>
        <v>072101IIIC</v>
      </c>
      <c r="Y54" s="52"/>
    </row>
    <row r="55" spans="2:25" ht="15.75" thickBot="1">
      <c r="B55" s="159" t="s">
        <v>1215</v>
      </c>
      <c r="C55" s="160" t="s">
        <v>19</v>
      </c>
      <c r="E55" s="136"/>
      <c r="F55" s="207"/>
      <c r="G55" s="133" t="s">
        <v>176</v>
      </c>
      <c r="H55" s="138" t="s">
        <v>177</v>
      </c>
      <c r="J55" s="35" t="s">
        <v>1305</v>
      </c>
      <c r="K55" s="64">
        <v>25</v>
      </c>
      <c r="L55" s="147"/>
      <c r="M55" s="149">
        <f t="shared" si="2"/>
        <v>35</v>
      </c>
      <c r="V55" s="53" t="s">
        <v>838</v>
      </c>
      <c r="W55" s="49" t="s">
        <v>1291</v>
      </c>
      <c r="X55" s="49" t="str">
        <f t="shared" si="1"/>
        <v>072101IV</v>
      </c>
      <c r="Y55" s="52"/>
    </row>
    <row r="56" spans="2:25" ht="15.75" thickBot="1">
      <c r="B56" s="159" t="s">
        <v>1216</v>
      </c>
      <c r="C56" s="160" t="s">
        <v>21</v>
      </c>
      <c r="E56" s="136"/>
      <c r="F56" s="208"/>
      <c r="G56" s="134" t="s">
        <v>178</v>
      </c>
      <c r="H56" s="139" t="s">
        <v>179</v>
      </c>
      <c r="J56" s="35" t="s">
        <v>1306</v>
      </c>
      <c r="K56" s="64">
        <v>30</v>
      </c>
      <c r="L56" s="147"/>
      <c r="M56" s="147">
        <f t="shared" si="2"/>
        <v>42</v>
      </c>
      <c r="V56" s="53" t="s">
        <v>838</v>
      </c>
      <c r="W56" s="49" t="s">
        <v>2231</v>
      </c>
      <c r="X56" s="49" t="str">
        <f t="shared" si="1"/>
        <v>072101IVA</v>
      </c>
      <c r="Y56" s="52"/>
    </row>
    <row r="57" spans="2:25" ht="15.75" thickBot="1">
      <c r="B57" s="161" t="s">
        <v>2357</v>
      </c>
      <c r="C57" s="162" t="s">
        <v>1471</v>
      </c>
      <c r="E57" s="136"/>
      <c r="F57" s="134" t="s">
        <v>180</v>
      </c>
      <c r="G57" s="134" t="s">
        <v>180</v>
      </c>
      <c r="H57" s="139" t="s">
        <v>181</v>
      </c>
      <c r="J57" s="35" t="s">
        <v>1307</v>
      </c>
      <c r="K57" s="64">
        <v>35</v>
      </c>
      <c r="L57" s="147"/>
      <c r="M57" s="147">
        <f t="shared" si="2"/>
        <v>49</v>
      </c>
      <c r="V57" s="53" t="s">
        <v>838</v>
      </c>
      <c r="W57" s="49" t="s">
        <v>2232</v>
      </c>
      <c r="X57" s="49" t="str">
        <f t="shared" si="1"/>
        <v>072101IVB</v>
      </c>
      <c r="Y57" s="52"/>
    </row>
    <row r="58" spans="2:25" ht="26.25" thickBot="1">
      <c r="B58" s="161" t="s">
        <v>2358</v>
      </c>
      <c r="C58" s="162" t="s">
        <v>2359</v>
      </c>
      <c r="E58" s="136"/>
      <c r="F58" s="206" t="s">
        <v>182</v>
      </c>
      <c r="G58" s="133" t="s">
        <v>182</v>
      </c>
      <c r="H58" s="138" t="s">
        <v>183</v>
      </c>
      <c r="J58" s="35" t="s">
        <v>1308</v>
      </c>
      <c r="K58" s="64">
        <v>40</v>
      </c>
      <c r="L58" s="147"/>
      <c r="M58" s="147">
        <f t="shared" si="2"/>
        <v>56</v>
      </c>
      <c r="V58" s="62" t="s">
        <v>838</v>
      </c>
      <c r="W58" s="57" t="s">
        <v>1263</v>
      </c>
      <c r="X58" s="57" t="str">
        <f t="shared" si="0"/>
        <v>072101III</v>
      </c>
      <c r="Y58" s="60" t="s">
        <v>1279</v>
      </c>
    </row>
    <row r="59" spans="2:25" ht="26.25" thickBot="1">
      <c r="B59" s="161" t="s">
        <v>2360</v>
      </c>
      <c r="C59" s="162" t="s">
        <v>2361</v>
      </c>
      <c r="E59" s="136"/>
      <c r="F59" s="207"/>
      <c r="G59" s="133" t="s">
        <v>184</v>
      </c>
      <c r="H59" s="138" t="s">
        <v>185</v>
      </c>
      <c r="J59" s="35" t="s">
        <v>1310</v>
      </c>
      <c r="K59" s="64">
        <v>50</v>
      </c>
      <c r="L59" s="147"/>
      <c r="M59" s="149">
        <f t="shared" si="2"/>
        <v>70</v>
      </c>
      <c r="V59" s="51"/>
      <c r="W59" s="49"/>
      <c r="X59" s="49"/>
      <c r="Y59" s="52"/>
    </row>
    <row r="60" spans="2:25" ht="26.25" thickBot="1">
      <c r="B60" s="161" t="s">
        <v>2426</v>
      </c>
      <c r="C60" s="162" t="s">
        <v>2424</v>
      </c>
      <c r="E60" s="136"/>
      <c r="F60" s="207"/>
      <c r="G60" s="133" t="s">
        <v>186</v>
      </c>
      <c r="H60" s="138" t="s">
        <v>187</v>
      </c>
      <c r="J60" s="35" t="s">
        <v>1312</v>
      </c>
      <c r="K60" s="64">
        <v>55</v>
      </c>
      <c r="L60" s="147"/>
      <c r="M60" s="147">
        <f t="shared" si="2"/>
        <v>77</v>
      </c>
      <c r="V60" s="51"/>
      <c r="W60" s="49"/>
      <c r="X60" s="49"/>
      <c r="Y60" s="52"/>
    </row>
    <row r="61" spans="2:25" ht="26.25" thickBot="1">
      <c r="B61" s="161" t="s">
        <v>2427</v>
      </c>
      <c r="C61" s="162" t="s">
        <v>2425</v>
      </c>
      <c r="E61" s="136"/>
      <c r="F61" s="208"/>
      <c r="G61" s="134" t="s">
        <v>188</v>
      </c>
      <c r="H61" s="139" t="s">
        <v>189</v>
      </c>
      <c r="J61" s="35" t="s">
        <v>1313</v>
      </c>
      <c r="K61" s="64">
        <v>60</v>
      </c>
      <c r="L61" s="147"/>
      <c r="M61" s="147">
        <f t="shared" si="2"/>
        <v>84</v>
      </c>
      <c r="V61" s="51"/>
      <c r="W61" s="49"/>
      <c r="X61" s="49"/>
      <c r="Y61" s="52"/>
    </row>
    <row r="62" spans="2:25" ht="15.75" thickBot="1">
      <c r="B62" s="157" t="s">
        <v>1217</v>
      </c>
      <c r="C62" s="142" t="s">
        <v>1255</v>
      </c>
      <c r="E62" s="136"/>
      <c r="F62" s="206" t="s">
        <v>190</v>
      </c>
      <c r="G62" s="133" t="s">
        <v>191</v>
      </c>
      <c r="H62" s="138" t="s">
        <v>192</v>
      </c>
      <c r="J62" s="35" t="s">
        <v>1314</v>
      </c>
      <c r="K62" s="64">
        <v>70</v>
      </c>
      <c r="L62" s="147"/>
      <c r="M62" s="147">
        <f t="shared" si="2"/>
        <v>98</v>
      </c>
      <c r="V62" s="51"/>
      <c r="W62" s="49"/>
      <c r="X62" s="49"/>
      <c r="Y62" s="52"/>
    </row>
    <row r="63" spans="2:25" ht="15.75" thickBot="1">
      <c r="B63" s="163" t="s">
        <v>2362</v>
      </c>
      <c r="C63" s="164" t="s">
        <v>87</v>
      </c>
      <c r="E63" s="136"/>
      <c r="F63" s="207"/>
      <c r="G63" s="133" t="s">
        <v>193</v>
      </c>
      <c r="H63" s="138" t="s">
        <v>194</v>
      </c>
      <c r="J63" s="35" t="s">
        <v>1315</v>
      </c>
      <c r="K63" s="64">
        <v>80</v>
      </c>
      <c r="L63" s="147"/>
      <c r="M63" s="147">
        <f t="shared" si="2"/>
        <v>112</v>
      </c>
      <c r="V63" s="51"/>
      <c r="W63" s="49"/>
      <c r="X63" s="49"/>
      <c r="Y63" s="52"/>
    </row>
    <row r="64" spans="2:25" ht="15.75" thickBot="1">
      <c r="B64" s="157" t="s">
        <v>1208</v>
      </c>
      <c r="C64" s="142">
        <v>61</v>
      </c>
      <c r="E64" s="136"/>
      <c r="F64" s="207"/>
      <c r="G64" s="133" t="s">
        <v>195</v>
      </c>
      <c r="H64" s="138" t="s">
        <v>196</v>
      </c>
      <c r="J64" s="35" t="s">
        <v>1316</v>
      </c>
      <c r="K64" s="64">
        <v>85</v>
      </c>
      <c r="L64" s="147"/>
      <c r="M64" s="147">
        <f t="shared" si="2"/>
        <v>118.99999999999999</v>
      </c>
      <c r="V64" s="59"/>
      <c r="W64" s="57"/>
      <c r="X64" s="49"/>
      <c r="Y64" s="60"/>
    </row>
    <row r="65" spans="2:25" ht="15.75" thickBot="1">
      <c r="B65" s="163" t="s">
        <v>1218</v>
      </c>
      <c r="C65" s="164" t="s">
        <v>13</v>
      </c>
      <c r="E65" s="136"/>
      <c r="F65" s="207"/>
      <c r="G65" s="133" t="s">
        <v>190</v>
      </c>
      <c r="H65" s="138" t="s">
        <v>197</v>
      </c>
      <c r="J65" s="35" t="s">
        <v>1317</v>
      </c>
      <c r="K65" s="64">
        <v>90</v>
      </c>
      <c r="L65" s="147"/>
      <c r="M65" s="147">
        <f t="shared" si="2"/>
        <v>125.99999999999999</v>
      </c>
      <c r="W65" s="6"/>
      <c r="X65" s="6"/>
      <c r="Y65" s="6"/>
    </row>
    <row r="66" spans="2:25" ht="15.75" thickBot="1">
      <c r="B66" s="163" t="s">
        <v>1219</v>
      </c>
      <c r="C66" s="164" t="s">
        <v>23</v>
      </c>
      <c r="E66" s="136"/>
      <c r="F66" s="208"/>
      <c r="G66" s="134" t="s">
        <v>198</v>
      </c>
      <c r="H66" s="139" t="s">
        <v>199</v>
      </c>
      <c r="J66" s="35">
        <v>1</v>
      </c>
      <c r="K66" s="64">
        <v>95</v>
      </c>
      <c r="L66" s="147"/>
      <c r="M66" s="147">
        <f t="shared" si="2"/>
        <v>133</v>
      </c>
      <c r="W66" s="6"/>
      <c r="X66" s="6"/>
      <c r="Y66" s="6"/>
    </row>
    <row r="67" spans="2:25" ht="15.75" thickBot="1">
      <c r="B67" s="163" t="s">
        <v>1318</v>
      </c>
      <c r="C67" s="164" t="s">
        <v>20</v>
      </c>
      <c r="E67" s="136"/>
      <c r="F67" s="206" t="s">
        <v>200</v>
      </c>
      <c r="G67" s="133" t="s">
        <v>200</v>
      </c>
      <c r="H67" s="138" t="s">
        <v>201</v>
      </c>
      <c r="K67" s="64">
        <v>105</v>
      </c>
      <c r="L67" s="147"/>
      <c r="M67" s="147">
        <f t="shared" si="2"/>
        <v>147</v>
      </c>
      <c r="V67" s="53" t="s">
        <v>1108</v>
      </c>
      <c r="W67" s="6"/>
      <c r="X67" s="6"/>
      <c r="Y67" s="6"/>
    </row>
    <row r="68" spans="2:25" ht="15.75" thickBot="1">
      <c r="B68" s="163" t="s">
        <v>1220</v>
      </c>
      <c r="C68" s="164" t="s">
        <v>22</v>
      </c>
      <c r="E68" s="136"/>
      <c r="F68" s="207"/>
      <c r="G68" s="133" t="s">
        <v>202</v>
      </c>
      <c r="H68" s="138" t="s">
        <v>203</v>
      </c>
      <c r="K68" s="64">
        <v>115</v>
      </c>
      <c r="L68" s="147"/>
      <c r="M68" s="147">
        <f t="shared" si="2"/>
        <v>161</v>
      </c>
      <c r="V68" s="53" t="s">
        <v>1109</v>
      </c>
      <c r="W68" s="6"/>
      <c r="X68" s="6"/>
      <c r="Y68" s="6"/>
    </row>
    <row r="69" spans="2:25" ht="15.75" thickBot="1">
      <c r="B69" s="163" t="s">
        <v>1221</v>
      </c>
      <c r="C69" s="164" t="s">
        <v>19</v>
      </c>
      <c r="E69" s="136"/>
      <c r="F69" s="207"/>
      <c r="G69" s="133" t="s">
        <v>204</v>
      </c>
      <c r="H69" s="138" t="s">
        <v>205</v>
      </c>
      <c r="K69" s="64">
        <v>125</v>
      </c>
      <c r="L69" s="147"/>
      <c r="M69" s="147">
        <f t="shared" si="2"/>
        <v>175</v>
      </c>
      <c r="V69" s="53" t="s">
        <v>1110</v>
      </c>
      <c r="W69" s="6"/>
      <c r="X69" s="6"/>
      <c r="Y69" s="6"/>
    </row>
    <row r="70" spans="2:25" ht="15.75" thickBot="1">
      <c r="B70" s="163" t="s">
        <v>1222</v>
      </c>
      <c r="C70" s="164" t="s">
        <v>21</v>
      </c>
      <c r="E70" s="136"/>
      <c r="F70" s="207"/>
      <c r="G70" s="133" t="s">
        <v>206</v>
      </c>
      <c r="H70" s="138" t="s">
        <v>207</v>
      </c>
      <c r="K70" s="64">
        <v>140</v>
      </c>
      <c r="L70" s="147"/>
      <c r="M70" s="147">
        <f t="shared" si="2"/>
        <v>196</v>
      </c>
      <c r="V70" s="53" t="s">
        <v>1111</v>
      </c>
      <c r="W70" s="6"/>
      <c r="X70" s="6"/>
      <c r="Y70" s="6"/>
    </row>
    <row r="71" spans="2:25" ht="15.75" thickBot="1">
      <c r="B71" s="163" t="s">
        <v>1223</v>
      </c>
      <c r="C71" s="164" t="s">
        <v>87</v>
      </c>
      <c r="E71" s="136"/>
      <c r="F71" s="208"/>
      <c r="G71" s="134" t="s">
        <v>208</v>
      </c>
      <c r="H71" s="139" t="s">
        <v>209</v>
      </c>
      <c r="K71" s="64">
        <v>190</v>
      </c>
      <c r="L71" s="147"/>
      <c r="M71" s="147">
        <f t="shared" si="2"/>
        <v>266</v>
      </c>
      <c r="N71" s="78"/>
      <c r="V71" s="53" t="s">
        <v>1112</v>
      </c>
      <c r="W71" s="6"/>
      <c r="X71" s="6"/>
      <c r="Y71" s="6"/>
    </row>
    <row r="72" spans="2:25" ht="15.75" thickBot="1">
      <c r="B72" s="34" t="s">
        <v>1224</v>
      </c>
      <c r="C72" s="142">
        <v>20</v>
      </c>
      <c r="E72" s="136"/>
      <c r="F72" s="206" t="s">
        <v>210</v>
      </c>
      <c r="G72" s="133" t="s">
        <v>210</v>
      </c>
      <c r="H72" s="138" t="s">
        <v>211</v>
      </c>
      <c r="K72" s="64">
        <v>300</v>
      </c>
      <c r="L72" s="147"/>
      <c r="M72" s="147">
        <f t="shared" si="2"/>
        <v>420</v>
      </c>
      <c r="V72" s="53" t="s">
        <v>1113</v>
      </c>
      <c r="Y72" s="46"/>
    </row>
    <row r="73" spans="2:25" ht="15.75" thickBot="1">
      <c r="B73" s="163" t="s">
        <v>2355</v>
      </c>
      <c r="C73" s="164" t="s">
        <v>13</v>
      </c>
      <c r="E73" s="136"/>
      <c r="F73" s="207"/>
      <c r="G73" s="133" t="s">
        <v>212</v>
      </c>
      <c r="H73" s="138" t="s">
        <v>213</v>
      </c>
      <c r="K73" s="64">
        <v>600</v>
      </c>
      <c r="L73" s="147"/>
      <c r="M73" s="147">
        <f t="shared" si="2"/>
        <v>840</v>
      </c>
      <c r="V73" s="53" t="s">
        <v>1114</v>
      </c>
    </row>
    <row r="74" spans="2:25" ht="15.75" thickBot="1">
      <c r="B74" s="163" t="s">
        <v>2356</v>
      </c>
      <c r="C74" s="164" t="s">
        <v>23</v>
      </c>
      <c r="E74" s="136"/>
      <c r="F74" s="207"/>
      <c r="G74" s="133" t="s">
        <v>214</v>
      </c>
      <c r="H74" s="138" t="s">
        <v>215</v>
      </c>
      <c r="K74" s="64">
        <v>260</v>
      </c>
      <c r="L74" s="50" t="s">
        <v>1434</v>
      </c>
      <c r="M74" s="147"/>
      <c r="V74" s="53" t="s">
        <v>1115</v>
      </c>
    </row>
    <row r="75" spans="2:25" ht="15.75" thickBot="1">
      <c r="B75" s="163" t="s">
        <v>1213</v>
      </c>
      <c r="C75" s="164" t="s">
        <v>20</v>
      </c>
      <c r="E75" s="136"/>
      <c r="F75" s="207"/>
      <c r="G75" s="133" t="s">
        <v>216</v>
      </c>
      <c r="H75" s="138" t="s">
        <v>217</v>
      </c>
      <c r="K75" s="64">
        <v>520</v>
      </c>
      <c r="L75" s="50" t="s">
        <v>1434</v>
      </c>
      <c r="M75" s="147"/>
      <c r="V75" s="53" t="s">
        <v>1116</v>
      </c>
    </row>
    <row r="76" spans="2:25" ht="15.75" thickBot="1">
      <c r="B76" s="163" t="s">
        <v>1225</v>
      </c>
      <c r="C76" s="164" t="s">
        <v>73</v>
      </c>
      <c r="E76" s="136"/>
      <c r="F76" s="207"/>
      <c r="G76" s="133" t="s">
        <v>218</v>
      </c>
      <c r="H76" s="138" t="s">
        <v>219</v>
      </c>
      <c r="K76" s="64">
        <v>160</v>
      </c>
      <c r="L76" s="50"/>
      <c r="M76" s="147" t="s">
        <v>2405</v>
      </c>
      <c r="V76" s="53" t="s">
        <v>1117</v>
      </c>
    </row>
    <row r="77" spans="2:25" ht="15.75" thickBot="1">
      <c r="B77" s="163" t="s">
        <v>1214</v>
      </c>
      <c r="C77" s="164" t="s">
        <v>22</v>
      </c>
      <c r="E77" s="136"/>
      <c r="F77" s="208"/>
      <c r="G77" s="134" t="s">
        <v>220</v>
      </c>
      <c r="H77" s="139" t="s">
        <v>221</v>
      </c>
      <c r="K77" s="64">
        <v>170</v>
      </c>
      <c r="L77" s="50"/>
      <c r="M77" s="147" t="s">
        <v>2405</v>
      </c>
      <c r="V77" s="53" t="s">
        <v>1118</v>
      </c>
      <c r="W77" s="6"/>
      <c r="X77" s="6"/>
      <c r="Y77" s="6"/>
    </row>
    <row r="78" spans="2:25" ht="15.75" thickBot="1">
      <c r="B78" s="163" t="s">
        <v>1226</v>
      </c>
      <c r="C78" s="164" t="s">
        <v>84</v>
      </c>
      <c r="E78" s="136"/>
      <c r="F78" s="206" t="s">
        <v>222</v>
      </c>
      <c r="G78" s="133" t="s">
        <v>223</v>
      </c>
      <c r="H78" s="138" t="s">
        <v>224</v>
      </c>
      <c r="K78" s="64">
        <v>180</v>
      </c>
      <c r="L78" s="50"/>
      <c r="M78" s="147" t="s">
        <v>2405</v>
      </c>
      <c r="V78" s="53" t="s">
        <v>1119</v>
      </c>
      <c r="W78" s="6"/>
      <c r="X78" s="6"/>
      <c r="Y78" s="6"/>
    </row>
    <row r="79" spans="2:25" ht="15.75" thickBot="1">
      <c r="B79" s="163" t="s">
        <v>1215</v>
      </c>
      <c r="C79" s="164" t="s">
        <v>19</v>
      </c>
      <c r="E79" s="136"/>
      <c r="F79" s="207"/>
      <c r="G79" s="133" t="s">
        <v>225</v>
      </c>
      <c r="H79" s="138" t="s">
        <v>226</v>
      </c>
      <c r="K79" s="64">
        <v>210</v>
      </c>
      <c r="L79" s="50"/>
      <c r="M79" s="147" t="s">
        <v>2405</v>
      </c>
      <c r="V79" s="53" t="s">
        <v>1120</v>
      </c>
      <c r="W79" s="6"/>
      <c r="X79" s="6"/>
      <c r="Y79" s="6"/>
    </row>
    <row r="80" spans="2:25" ht="15.75" thickBot="1">
      <c r="B80" s="163" t="s">
        <v>1216</v>
      </c>
      <c r="C80" s="164" t="s">
        <v>21</v>
      </c>
      <c r="E80" s="136"/>
      <c r="F80" s="207"/>
      <c r="G80" s="133" t="s">
        <v>227</v>
      </c>
      <c r="H80" s="138" t="s">
        <v>228</v>
      </c>
      <c r="K80" s="64">
        <v>250</v>
      </c>
      <c r="L80" s="50"/>
      <c r="M80" s="147" t="s">
        <v>2405</v>
      </c>
      <c r="V80" s="53" t="s">
        <v>1121</v>
      </c>
    </row>
    <row r="81" spans="2:22" ht="15.75" thickBot="1">
      <c r="B81" s="34" t="s">
        <v>783</v>
      </c>
      <c r="C81" s="142">
        <v>30</v>
      </c>
      <c r="E81" s="136"/>
      <c r="F81" s="207"/>
      <c r="G81" s="133" t="s">
        <v>229</v>
      </c>
      <c r="H81" s="138" t="s">
        <v>230</v>
      </c>
      <c r="K81" s="64">
        <v>280</v>
      </c>
      <c r="L81" s="50"/>
      <c r="M81" s="147" t="s">
        <v>2405</v>
      </c>
      <c r="V81" s="53" t="s">
        <v>1122</v>
      </c>
    </row>
    <row r="82" spans="2:22" ht="15.75" thickBot="1">
      <c r="B82" s="163" t="s">
        <v>1227</v>
      </c>
      <c r="C82" s="164" t="s">
        <v>94</v>
      </c>
      <c r="E82" s="136"/>
      <c r="F82" s="207"/>
      <c r="G82" s="133" t="s">
        <v>231</v>
      </c>
      <c r="H82" s="138" t="s">
        <v>232</v>
      </c>
      <c r="K82" s="64">
        <v>110</v>
      </c>
      <c r="L82" s="50"/>
      <c r="M82" s="147" t="s">
        <v>2405</v>
      </c>
    </row>
    <row r="83" spans="2:22" ht="15.75" thickBot="1">
      <c r="B83" s="163" t="s">
        <v>1228</v>
      </c>
      <c r="C83" s="164" t="s">
        <v>97</v>
      </c>
      <c r="E83" s="136"/>
      <c r="F83" s="208"/>
      <c r="G83" s="134" t="s">
        <v>233</v>
      </c>
      <c r="H83" s="139" t="s">
        <v>234</v>
      </c>
      <c r="K83" s="64">
        <v>130</v>
      </c>
      <c r="L83" s="50"/>
      <c r="M83" s="147" t="s">
        <v>2405</v>
      </c>
    </row>
    <row r="84" spans="2:22" ht="15.75" thickBot="1">
      <c r="B84" s="163" t="s">
        <v>1229</v>
      </c>
      <c r="C84" s="164" t="s">
        <v>100</v>
      </c>
      <c r="E84" s="136"/>
      <c r="F84" s="206" t="s">
        <v>2299</v>
      </c>
      <c r="G84" s="133" t="s">
        <v>235</v>
      </c>
      <c r="H84" s="138" t="s">
        <v>236</v>
      </c>
      <c r="K84" s="64">
        <v>75</v>
      </c>
    </row>
    <row r="85" spans="2:22" ht="15.75" thickBot="1">
      <c r="B85" s="34" t="s">
        <v>1159</v>
      </c>
      <c r="C85" s="142">
        <v>50</v>
      </c>
      <c r="E85" s="136"/>
      <c r="F85" s="207"/>
      <c r="G85" s="133" t="s">
        <v>237</v>
      </c>
      <c r="H85" s="138" t="s">
        <v>238</v>
      </c>
    </row>
    <row r="86" spans="2:22" ht="15.75" thickBot="1">
      <c r="B86" s="163" t="s">
        <v>2355</v>
      </c>
      <c r="C86" s="164" t="s">
        <v>13</v>
      </c>
      <c r="E86" s="136"/>
      <c r="F86" s="207"/>
      <c r="G86" s="133" t="s">
        <v>239</v>
      </c>
      <c r="H86" s="138" t="s">
        <v>240</v>
      </c>
    </row>
    <row r="87" spans="2:22" ht="15.75" thickBot="1">
      <c r="B87" s="163" t="s">
        <v>1212</v>
      </c>
      <c r="C87" s="164" t="s">
        <v>23</v>
      </c>
      <c r="E87" s="177"/>
      <c r="F87" s="208"/>
      <c r="G87" s="134" t="s">
        <v>241</v>
      </c>
      <c r="H87" s="139" t="s">
        <v>242</v>
      </c>
    </row>
    <row r="88" spans="2:22" ht="15.75" thickBot="1">
      <c r="B88" s="163" t="s">
        <v>1230</v>
      </c>
      <c r="C88" s="164" t="s">
        <v>78</v>
      </c>
      <c r="E88" s="206" t="s">
        <v>2300</v>
      </c>
      <c r="F88" s="206" t="s">
        <v>243</v>
      </c>
      <c r="G88" s="133" t="s">
        <v>244</v>
      </c>
      <c r="H88" s="138" t="s">
        <v>245</v>
      </c>
    </row>
    <row r="89" spans="2:22" ht="15.75" thickBot="1">
      <c r="B89" s="163" t="s">
        <v>1213</v>
      </c>
      <c r="C89" s="164" t="s">
        <v>20</v>
      </c>
      <c r="E89" s="207"/>
      <c r="F89" s="207"/>
      <c r="G89" s="133" t="s">
        <v>246</v>
      </c>
      <c r="H89" s="138" t="s">
        <v>247</v>
      </c>
    </row>
    <row r="90" spans="2:22" ht="15.75" thickBot="1">
      <c r="B90" s="163" t="s">
        <v>1214</v>
      </c>
      <c r="C90" s="164" t="s">
        <v>22</v>
      </c>
      <c r="E90" s="207"/>
      <c r="F90" s="207"/>
      <c r="G90" s="133" t="s">
        <v>248</v>
      </c>
      <c r="H90" s="138" t="s">
        <v>249</v>
      </c>
    </row>
    <row r="91" spans="2:22" ht="15.75" thickBot="1">
      <c r="B91" s="163" t="s">
        <v>1215</v>
      </c>
      <c r="C91" s="164" t="s">
        <v>19</v>
      </c>
      <c r="E91" s="207"/>
      <c r="F91" s="207"/>
      <c r="G91" s="133" t="s">
        <v>250</v>
      </c>
      <c r="H91" s="138" t="s">
        <v>251</v>
      </c>
    </row>
    <row r="92" spans="2:22" ht="15.75" thickBot="1">
      <c r="B92" s="163" t="s">
        <v>1216</v>
      </c>
      <c r="C92" s="164" t="s">
        <v>21</v>
      </c>
      <c r="E92" s="207"/>
      <c r="F92" s="207"/>
      <c r="G92" s="133" t="s">
        <v>252</v>
      </c>
      <c r="H92" s="138" t="s">
        <v>253</v>
      </c>
    </row>
    <row r="93" spans="2:22" ht="15.75" thickBot="1">
      <c r="B93" s="157" t="s">
        <v>2351</v>
      </c>
      <c r="C93" s="142">
        <v>80</v>
      </c>
      <c r="E93" s="207"/>
      <c r="F93" s="207"/>
      <c r="G93" s="133" t="s">
        <v>254</v>
      </c>
      <c r="H93" s="138" t="s">
        <v>255</v>
      </c>
    </row>
    <row r="94" spans="2:22" ht="15.75" thickBot="1">
      <c r="B94" s="165" t="s">
        <v>2354</v>
      </c>
      <c r="C94" s="166" t="s">
        <v>40</v>
      </c>
      <c r="E94" s="207"/>
      <c r="F94" s="207"/>
      <c r="G94" s="133" t="s">
        <v>256</v>
      </c>
      <c r="H94" s="138" t="s">
        <v>257</v>
      </c>
    </row>
    <row r="95" spans="2:22" ht="15.75" thickBot="1">
      <c r="B95" s="165" t="s">
        <v>1211</v>
      </c>
      <c r="C95" s="166" t="s">
        <v>13</v>
      </c>
      <c r="E95" s="207"/>
      <c r="F95" s="207"/>
      <c r="G95" s="133" t="s">
        <v>258</v>
      </c>
      <c r="H95" s="138" t="s">
        <v>259</v>
      </c>
    </row>
    <row r="96" spans="2:22" ht="15.75" thickBot="1">
      <c r="B96" s="165" t="s">
        <v>1212</v>
      </c>
      <c r="C96" s="166" t="s">
        <v>23</v>
      </c>
      <c r="E96" s="207"/>
      <c r="F96" s="207"/>
      <c r="G96" s="133" t="s">
        <v>260</v>
      </c>
      <c r="H96" s="138" t="s">
        <v>261</v>
      </c>
    </row>
    <row r="97" spans="2:8" ht="15.75" thickBot="1">
      <c r="B97" s="165" t="s">
        <v>1213</v>
      </c>
      <c r="C97" s="166" t="s">
        <v>20</v>
      </c>
      <c r="E97" s="207"/>
      <c r="F97" s="207"/>
      <c r="G97" s="133" t="s">
        <v>262</v>
      </c>
      <c r="H97" s="138" t="s">
        <v>263</v>
      </c>
    </row>
    <row r="98" spans="2:8" ht="15.75" thickBot="1">
      <c r="B98" s="165" t="s">
        <v>1214</v>
      </c>
      <c r="C98" s="166" t="s">
        <v>22</v>
      </c>
      <c r="E98" s="207"/>
      <c r="F98" s="207"/>
      <c r="G98" s="133" t="s">
        <v>264</v>
      </c>
      <c r="H98" s="138" t="s">
        <v>265</v>
      </c>
    </row>
    <row r="99" spans="2:8" ht="15.75" thickBot="1">
      <c r="B99" s="165" t="s">
        <v>1215</v>
      </c>
      <c r="C99" s="166" t="s">
        <v>19</v>
      </c>
      <c r="E99" s="207"/>
      <c r="F99" s="207"/>
      <c r="G99" s="133" t="s">
        <v>266</v>
      </c>
      <c r="H99" s="138" t="s">
        <v>267</v>
      </c>
    </row>
    <row r="100" spans="2:8" ht="15.75" thickBot="1">
      <c r="B100" s="165" t="s">
        <v>1216</v>
      </c>
      <c r="C100" s="166" t="s">
        <v>21</v>
      </c>
      <c r="E100" s="207"/>
      <c r="F100" s="207"/>
      <c r="G100" s="133" t="s">
        <v>268</v>
      </c>
      <c r="H100" s="138" t="s">
        <v>269</v>
      </c>
    </row>
    <row r="101" spans="2:8" ht="15.75" thickBot="1">
      <c r="B101" s="165" t="s">
        <v>1225</v>
      </c>
      <c r="C101" s="167" t="s">
        <v>73</v>
      </c>
      <c r="E101" s="207"/>
      <c r="F101" s="207"/>
      <c r="G101" s="133" t="s">
        <v>270</v>
      </c>
      <c r="H101" s="138" t="s">
        <v>271</v>
      </c>
    </row>
    <row r="102" spans="2:8" ht="15.75" thickBot="1">
      <c r="B102" s="165" t="s">
        <v>1226</v>
      </c>
      <c r="C102" s="167" t="s">
        <v>84</v>
      </c>
      <c r="D102"/>
      <c r="E102" s="207"/>
      <c r="F102" s="207"/>
      <c r="G102" s="133" t="s">
        <v>272</v>
      </c>
      <c r="H102" s="138" t="s">
        <v>273</v>
      </c>
    </row>
    <row r="103" spans="2:8" ht="15.75" thickBot="1">
      <c r="B103" s="165" t="s">
        <v>1227</v>
      </c>
      <c r="C103" s="167" t="s">
        <v>94</v>
      </c>
      <c r="D103"/>
      <c r="E103" s="207"/>
      <c r="F103" s="207"/>
      <c r="G103" s="133" t="s">
        <v>274</v>
      </c>
      <c r="H103" s="138" t="s">
        <v>275</v>
      </c>
    </row>
    <row r="104" spans="2:8" ht="15.75" thickBot="1">
      <c r="B104" s="165" t="s">
        <v>1228</v>
      </c>
      <c r="C104" s="167" t="s">
        <v>97</v>
      </c>
      <c r="D104"/>
      <c r="E104" s="207"/>
      <c r="F104" s="208"/>
      <c r="G104" s="134" t="s">
        <v>276</v>
      </c>
      <c r="H104" s="139" t="s">
        <v>277</v>
      </c>
    </row>
    <row r="105" spans="2:8" ht="15.75" thickBot="1">
      <c r="B105" s="165" t="s">
        <v>1229</v>
      </c>
      <c r="C105" s="167" t="s">
        <v>100</v>
      </c>
      <c r="D105"/>
      <c r="E105" s="207"/>
      <c r="F105" s="206" t="s">
        <v>278</v>
      </c>
      <c r="G105" s="133" t="s">
        <v>279</v>
      </c>
      <c r="H105" s="138" t="s">
        <v>280</v>
      </c>
    </row>
    <row r="106" spans="2:8" ht="15.75" thickBot="1">
      <c r="B106" s="165" t="s">
        <v>1230</v>
      </c>
      <c r="C106" s="167" t="s">
        <v>78</v>
      </c>
      <c r="D106"/>
      <c r="E106" s="207"/>
      <c r="F106" s="207"/>
      <c r="G106" s="133" t="s">
        <v>281</v>
      </c>
      <c r="H106" s="138" t="s">
        <v>282</v>
      </c>
    </row>
    <row r="107" spans="2:8" ht="15.75" thickBot="1">
      <c r="B107" s="202" t="s">
        <v>1365</v>
      </c>
      <c r="C107" s="203"/>
      <c r="D107"/>
      <c r="E107" s="207"/>
      <c r="F107" s="207"/>
      <c r="G107" s="133" t="s">
        <v>283</v>
      </c>
      <c r="H107" s="138" t="s">
        <v>284</v>
      </c>
    </row>
    <row r="108" spans="2:8" ht="15.75" thickBot="1">
      <c r="B108" s="168" t="s">
        <v>1366</v>
      </c>
      <c r="C108" s="169" t="s">
        <v>23</v>
      </c>
      <c r="D108"/>
      <c r="E108" s="207"/>
      <c r="F108" s="207"/>
      <c r="G108" s="133" t="s">
        <v>285</v>
      </c>
      <c r="H108" s="138" t="s">
        <v>286</v>
      </c>
    </row>
    <row r="109" spans="2:8" ht="15.75" thickBot="1">
      <c r="B109" s="168" t="s">
        <v>1367</v>
      </c>
      <c r="C109" s="169" t="s">
        <v>20</v>
      </c>
      <c r="D109"/>
      <c r="E109" s="207"/>
      <c r="F109" s="207"/>
      <c r="G109" s="133" t="s">
        <v>287</v>
      </c>
      <c r="H109" s="138" t="s">
        <v>288</v>
      </c>
    </row>
    <row r="110" spans="2:8" ht="15.75" thickBot="1">
      <c r="B110" s="168" t="s">
        <v>1368</v>
      </c>
      <c r="C110" s="169" t="s">
        <v>73</v>
      </c>
      <c r="D110"/>
      <c r="E110" s="207"/>
      <c r="F110" s="208"/>
      <c r="G110" s="134" t="s">
        <v>289</v>
      </c>
      <c r="H110" s="139" t="s">
        <v>290</v>
      </c>
    </row>
    <row r="111" spans="2:8" ht="15.75" thickBot="1">
      <c r="B111" s="168" t="s">
        <v>1369</v>
      </c>
      <c r="C111" s="169" t="s">
        <v>22</v>
      </c>
      <c r="E111" s="207"/>
      <c r="F111" s="206" t="s">
        <v>291</v>
      </c>
      <c r="G111" s="133" t="s">
        <v>292</v>
      </c>
      <c r="H111" s="138" t="s">
        <v>293</v>
      </c>
    </row>
    <row r="112" spans="2:8" ht="15.75" thickBot="1">
      <c r="B112" s="168" t="s">
        <v>1370</v>
      </c>
      <c r="C112" s="169" t="s">
        <v>84</v>
      </c>
      <c r="E112" s="207"/>
      <c r="F112" s="207"/>
      <c r="G112" s="133" t="s">
        <v>294</v>
      </c>
      <c r="H112" s="138" t="s">
        <v>295</v>
      </c>
    </row>
    <row r="113" spans="2:8" ht="15.75" thickBot="1">
      <c r="B113" s="168" t="s">
        <v>1371</v>
      </c>
      <c r="C113" s="169" t="s">
        <v>19</v>
      </c>
      <c r="E113" s="207"/>
      <c r="F113" s="207"/>
      <c r="G113" s="133" t="s">
        <v>296</v>
      </c>
      <c r="H113" s="138" t="s">
        <v>297</v>
      </c>
    </row>
    <row r="114" spans="2:8" ht="15.75" thickBot="1">
      <c r="B114" s="168" t="s">
        <v>1372</v>
      </c>
      <c r="C114" s="169" t="s">
        <v>21</v>
      </c>
      <c r="E114" s="207"/>
      <c r="F114" s="207"/>
      <c r="G114" s="133" t="s">
        <v>298</v>
      </c>
      <c r="H114" s="138" t="s">
        <v>299</v>
      </c>
    </row>
    <row r="115" spans="2:8" ht="15.75" thickBot="1">
      <c r="B115" s="168" t="s">
        <v>1373</v>
      </c>
      <c r="C115" s="169" t="s">
        <v>87</v>
      </c>
      <c r="E115" s="207"/>
      <c r="F115" s="207"/>
      <c r="G115" s="133" t="s">
        <v>300</v>
      </c>
      <c r="H115" s="138" t="s">
        <v>301</v>
      </c>
    </row>
    <row r="116" spans="2:8" ht="15.75" thickBot="1">
      <c r="B116" s="34" t="s">
        <v>2402</v>
      </c>
      <c r="C116" s="142">
        <v>13</v>
      </c>
      <c r="E116" s="207"/>
      <c r="F116" s="207"/>
      <c r="G116" s="133" t="s">
        <v>302</v>
      </c>
      <c r="H116" s="138" t="s">
        <v>303</v>
      </c>
    </row>
    <row r="117" spans="2:8" ht="15.75" thickBot="1">
      <c r="B117" s="168" t="s">
        <v>1212</v>
      </c>
      <c r="C117" s="169" t="s">
        <v>23</v>
      </c>
      <c r="E117" s="207"/>
      <c r="F117" s="207"/>
      <c r="G117" s="133" t="s">
        <v>304</v>
      </c>
      <c r="H117" s="138" t="s">
        <v>305</v>
      </c>
    </row>
    <row r="118" spans="2:8" ht="15.75" thickBot="1">
      <c r="B118" s="168" t="s">
        <v>1213</v>
      </c>
      <c r="C118" s="169" t="s">
        <v>20</v>
      </c>
      <c r="E118" s="207"/>
      <c r="F118" s="207"/>
      <c r="G118" s="133" t="s">
        <v>306</v>
      </c>
      <c r="H118" s="138" t="s">
        <v>307</v>
      </c>
    </row>
    <row r="119" spans="2:8" ht="15.75" thickBot="1">
      <c r="B119" s="168" t="s">
        <v>2403</v>
      </c>
      <c r="C119" s="169" t="s">
        <v>1471</v>
      </c>
      <c r="E119" s="207"/>
      <c r="F119" s="207"/>
      <c r="G119" s="133" t="s">
        <v>308</v>
      </c>
      <c r="H119" s="138" t="s">
        <v>309</v>
      </c>
    </row>
    <row r="120" spans="2:8" ht="15.75" thickBot="1">
      <c r="B120" s="34" t="s">
        <v>2402</v>
      </c>
      <c r="C120" s="142">
        <v>14</v>
      </c>
      <c r="D120"/>
      <c r="E120" s="208"/>
      <c r="F120" s="208"/>
      <c r="G120" s="134" t="s">
        <v>310</v>
      </c>
      <c r="H120" s="139" t="s">
        <v>311</v>
      </c>
    </row>
    <row r="121" spans="2:8" ht="15.75" thickBot="1">
      <c r="B121" s="168" t="s">
        <v>1213</v>
      </c>
      <c r="C121" s="169" t="s">
        <v>20</v>
      </c>
      <c r="D121"/>
      <c r="E121" s="206" t="s">
        <v>320</v>
      </c>
      <c r="F121" s="206" t="s">
        <v>312</v>
      </c>
      <c r="G121" s="133" t="s">
        <v>312</v>
      </c>
      <c r="H121" s="138" t="s">
        <v>313</v>
      </c>
    </row>
    <row r="122" spans="2:8" ht="15.75" thickBot="1">
      <c r="B122" s="168" t="s">
        <v>2404</v>
      </c>
      <c r="C122" s="169" t="s">
        <v>22</v>
      </c>
      <c r="D122"/>
      <c r="E122" s="207"/>
      <c r="F122" s="207"/>
      <c r="G122" s="133" t="s">
        <v>314</v>
      </c>
      <c r="H122" s="138" t="s">
        <v>315</v>
      </c>
    </row>
    <row r="123" spans="2:8" ht="15.75" thickBot="1">
      <c r="B123" s="168" t="s">
        <v>1215</v>
      </c>
      <c r="C123" s="169" t="s">
        <v>19</v>
      </c>
      <c r="D123"/>
      <c r="E123" s="207"/>
      <c r="F123" s="207"/>
      <c r="G123" s="133" t="s">
        <v>316</v>
      </c>
      <c r="H123" s="138" t="s">
        <v>317</v>
      </c>
    </row>
    <row r="124" spans="2:8" ht="15.75" thickBot="1">
      <c r="B124" s="168" t="s">
        <v>1216</v>
      </c>
      <c r="C124" s="169" t="s">
        <v>21</v>
      </c>
      <c r="D124"/>
      <c r="E124" s="207"/>
      <c r="F124" s="207"/>
      <c r="G124" s="133" t="s">
        <v>318</v>
      </c>
      <c r="H124" s="138" t="s">
        <v>319</v>
      </c>
    </row>
    <row r="125" spans="2:8" ht="15.75" thickBot="1">
      <c r="B125" s="34" t="s">
        <v>2402</v>
      </c>
      <c r="C125" s="142">
        <v>15</v>
      </c>
      <c r="D125"/>
      <c r="E125" s="207"/>
      <c r="F125" s="207"/>
      <c r="G125" s="133" t="s">
        <v>320</v>
      </c>
      <c r="H125" s="138" t="s">
        <v>321</v>
      </c>
    </row>
    <row r="126" spans="2:8" ht="15.75" thickBot="1">
      <c r="B126" s="168" t="s">
        <v>1212</v>
      </c>
      <c r="C126" s="169" t="s">
        <v>23</v>
      </c>
      <c r="D126"/>
      <c r="E126" s="207"/>
      <c r="F126" s="207"/>
      <c r="G126" s="133" t="s">
        <v>322</v>
      </c>
      <c r="H126" s="138" t="s">
        <v>323</v>
      </c>
    </row>
    <row r="127" spans="2:8" ht="15.75" thickBot="1">
      <c r="B127" s="168" t="s">
        <v>1213</v>
      </c>
      <c r="C127" s="169" t="s">
        <v>20</v>
      </c>
      <c r="D127"/>
      <c r="E127" s="207"/>
      <c r="F127" s="207"/>
      <c r="G127" s="133" t="s">
        <v>324</v>
      </c>
      <c r="H127" s="138" t="s">
        <v>325</v>
      </c>
    </row>
    <row r="128" spans="2:8" ht="15.75" thickBot="1">
      <c r="B128" s="168" t="s">
        <v>2406</v>
      </c>
      <c r="C128" s="169" t="s">
        <v>2359</v>
      </c>
      <c r="D128"/>
      <c r="E128" s="207"/>
      <c r="F128" s="207"/>
      <c r="G128" s="133" t="s">
        <v>326</v>
      </c>
      <c r="H128" s="138" t="s">
        <v>327</v>
      </c>
    </row>
    <row r="129" spans="2:8" ht="15.75" thickBot="1">
      <c r="B129" s="168" t="s">
        <v>2404</v>
      </c>
      <c r="C129" s="169" t="s">
        <v>22</v>
      </c>
      <c r="E129" s="207"/>
      <c r="F129" s="207"/>
      <c r="G129" s="133" t="s">
        <v>328</v>
      </c>
      <c r="H129" s="138" t="s">
        <v>329</v>
      </c>
    </row>
    <row r="130" spans="2:8" ht="15.75" thickBot="1">
      <c r="B130" s="168" t="s">
        <v>2407</v>
      </c>
      <c r="C130" s="169" t="s">
        <v>2361</v>
      </c>
      <c r="E130" s="207"/>
      <c r="F130" s="208"/>
      <c r="G130" s="134" t="s">
        <v>330</v>
      </c>
      <c r="H130" s="139" t="s">
        <v>331</v>
      </c>
    </row>
    <row r="131" spans="2:8" ht="15.75" thickBot="1">
      <c r="B131" s="168" t="s">
        <v>1215</v>
      </c>
      <c r="C131" s="169" t="s">
        <v>19</v>
      </c>
      <c r="E131" s="207"/>
      <c r="F131" s="206" t="s">
        <v>332</v>
      </c>
      <c r="G131" s="133" t="s">
        <v>332</v>
      </c>
      <c r="H131" s="138" t="s">
        <v>333</v>
      </c>
    </row>
    <row r="132" spans="2:8" ht="15.75" thickBot="1">
      <c r="B132" s="168" t="s">
        <v>1216</v>
      </c>
      <c r="C132" s="169" t="s">
        <v>21</v>
      </c>
      <c r="E132" s="207"/>
      <c r="F132" s="207"/>
      <c r="G132" s="133" t="s">
        <v>334</v>
      </c>
      <c r="H132" s="138" t="s">
        <v>335</v>
      </c>
    </row>
    <row r="133" spans="2:8" ht="15.75" thickBot="1">
      <c r="B133" s="172"/>
      <c r="C133" s="173"/>
      <c r="E133" s="207"/>
      <c r="F133" s="208"/>
      <c r="G133" s="134" t="s">
        <v>336</v>
      </c>
      <c r="H133" s="139" t="s">
        <v>337</v>
      </c>
    </row>
    <row r="134" spans="2:8">
      <c r="B134" s="172"/>
      <c r="C134" s="173"/>
      <c r="E134" s="207"/>
      <c r="F134" s="206" t="s">
        <v>338</v>
      </c>
      <c r="G134" s="133" t="s">
        <v>338</v>
      </c>
      <c r="H134" s="138" t="s">
        <v>339</v>
      </c>
    </row>
    <row r="135" spans="2:8" ht="15.75" thickBot="1">
      <c r="E135" s="207"/>
      <c r="F135" s="207"/>
      <c r="G135" s="133" t="s">
        <v>340</v>
      </c>
      <c r="H135" s="138" t="s">
        <v>341</v>
      </c>
    </row>
    <row r="136" spans="2:8" ht="15.75" thickBot="1">
      <c r="B136" s="32" t="s">
        <v>1231</v>
      </c>
      <c r="C136" s="39"/>
      <c r="E136" s="207"/>
      <c r="F136" s="207"/>
      <c r="G136" s="133" t="s">
        <v>342</v>
      </c>
      <c r="H136" s="138" t="s">
        <v>343</v>
      </c>
    </row>
    <row r="137" spans="2:8" ht="15.75" thickBot="1">
      <c r="B137" s="32" t="s">
        <v>1232</v>
      </c>
      <c r="C137" s="39"/>
      <c r="E137" s="207"/>
      <c r="F137" s="207"/>
      <c r="G137" s="133" t="s">
        <v>344</v>
      </c>
      <c r="H137" s="138" t="s">
        <v>345</v>
      </c>
    </row>
    <row r="138" spans="2:8" ht="15.75" thickBot="1">
      <c r="B138" s="26" t="s">
        <v>1182</v>
      </c>
      <c r="C138" s="8" t="s">
        <v>1183</v>
      </c>
      <c r="E138" s="207"/>
      <c r="F138" s="207"/>
      <c r="G138" s="133" t="s">
        <v>346</v>
      </c>
      <c r="H138" s="138" t="s">
        <v>347</v>
      </c>
    </row>
    <row r="139" spans="2:8" ht="15.75" thickBot="1">
      <c r="B139" s="27" t="s">
        <v>1233</v>
      </c>
      <c r="C139" s="28" t="s">
        <v>24</v>
      </c>
      <c r="E139" s="207"/>
      <c r="F139" s="207"/>
      <c r="G139" s="133" t="s">
        <v>348</v>
      </c>
      <c r="H139" s="138" t="s">
        <v>349</v>
      </c>
    </row>
    <row r="140" spans="2:8" ht="15.75" thickBot="1">
      <c r="B140" s="27" t="s">
        <v>1234</v>
      </c>
      <c r="C140" s="28" t="s">
        <v>25</v>
      </c>
      <c r="E140" s="207"/>
      <c r="F140" s="207"/>
      <c r="G140" s="133" t="s">
        <v>350</v>
      </c>
      <c r="H140" s="138" t="s">
        <v>351</v>
      </c>
    </row>
    <row r="141" spans="2:8" ht="15.75" thickBot="1">
      <c r="B141" s="27" t="s">
        <v>1235</v>
      </c>
      <c r="C141" s="28" t="s">
        <v>74</v>
      </c>
      <c r="E141" s="207"/>
      <c r="F141" s="207"/>
      <c r="G141" s="133" t="s">
        <v>352</v>
      </c>
      <c r="H141" s="138" t="s">
        <v>353</v>
      </c>
    </row>
    <row r="142" spans="2:8" ht="15.75" thickBot="1">
      <c r="B142" s="27" t="s">
        <v>1335</v>
      </c>
      <c r="C142" s="28" t="s">
        <v>1334</v>
      </c>
      <c r="E142" s="207"/>
      <c r="F142" s="208"/>
      <c r="G142" s="134" t="s">
        <v>354</v>
      </c>
      <c r="H142" s="139" t="s">
        <v>355</v>
      </c>
    </row>
    <row r="143" spans="2:8" ht="15.75" thickBot="1">
      <c r="B143" s="27" t="s">
        <v>1236</v>
      </c>
      <c r="C143" s="28" t="s">
        <v>79</v>
      </c>
      <c r="E143" s="207"/>
      <c r="F143" s="206" t="s">
        <v>356</v>
      </c>
      <c r="G143" s="133" t="s">
        <v>356</v>
      </c>
      <c r="H143" s="138" t="s">
        <v>357</v>
      </c>
    </row>
    <row r="144" spans="2:8" ht="15.75" thickBot="1">
      <c r="B144" s="204" t="s">
        <v>1339</v>
      </c>
      <c r="C144" s="205"/>
      <c r="E144" s="207"/>
      <c r="F144" s="207"/>
      <c r="G144" s="133" t="s">
        <v>358</v>
      </c>
      <c r="H144" s="138" t="s">
        <v>359</v>
      </c>
    </row>
    <row r="145" spans="2:8" ht="15.75" thickBot="1">
      <c r="B145" s="74" t="s">
        <v>1374</v>
      </c>
      <c r="C145" s="75" t="s">
        <v>1375</v>
      </c>
      <c r="E145" s="207"/>
      <c r="F145" s="207"/>
      <c r="G145" s="133" t="s">
        <v>360</v>
      </c>
      <c r="H145" s="138" t="s">
        <v>361</v>
      </c>
    </row>
    <row r="146" spans="2:8" ht="15.75" thickBot="1">
      <c r="B146" s="74" t="s">
        <v>1376</v>
      </c>
      <c r="C146" s="75" t="s">
        <v>1377</v>
      </c>
      <c r="E146" s="207"/>
      <c r="F146" s="207"/>
      <c r="G146" s="133" t="s">
        <v>362</v>
      </c>
      <c r="H146" s="138" t="s">
        <v>363</v>
      </c>
    </row>
    <row r="147" spans="2:8" ht="24.75" thickBot="1">
      <c r="B147" s="74" t="s">
        <v>1378</v>
      </c>
      <c r="C147" s="75" t="s">
        <v>1379</v>
      </c>
      <c r="E147" s="207"/>
      <c r="F147" s="207"/>
      <c r="G147" s="133" t="s">
        <v>364</v>
      </c>
      <c r="H147" s="138" t="s">
        <v>365</v>
      </c>
    </row>
    <row r="148" spans="2:8" ht="24.75" thickBot="1">
      <c r="B148" s="74" t="s">
        <v>1380</v>
      </c>
      <c r="C148" s="75" t="s">
        <v>1381</v>
      </c>
      <c r="E148" s="207"/>
      <c r="F148" s="207"/>
      <c r="G148" s="133" t="s">
        <v>366</v>
      </c>
      <c r="H148" s="138" t="s">
        <v>367</v>
      </c>
    </row>
    <row r="149" spans="2:8" ht="15.75" thickBot="1">
      <c r="B149" s="74" t="s">
        <v>2338</v>
      </c>
      <c r="C149" s="75" t="s">
        <v>1382</v>
      </c>
      <c r="E149" s="207"/>
      <c r="F149" s="207"/>
      <c r="G149" s="133" t="s">
        <v>368</v>
      </c>
      <c r="H149" s="138" t="s">
        <v>369</v>
      </c>
    </row>
    <row r="150" spans="2:8" ht="36.75" thickBot="1">
      <c r="B150" s="74" t="s">
        <v>2333</v>
      </c>
      <c r="C150" s="75" t="s">
        <v>2334</v>
      </c>
      <c r="E150" s="208"/>
      <c r="F150" s="208"/>
      <c r="G150" s="134" t="s">
        <v>370</v>
      </c>
      <c r="H150" s="139" t="s">
        <v>371</v>
      </c>
    </row>
    <row r="151" spans="2:8" ht="15.75" thickBot="1">
      <c r="B151" s="74" t="s">
        <v>1383</v>
      </c>
      <c r="C151" s="75" t="s">
        <v>1384</v>
      </c>
      <c r="E151" s="206" t="s">
        <v>439</v>
      </c>
      <c r="F151" s="206" t="s">
        <v>2301</v>
      </c>
      <c r="G151" s="133" t="s">
        <v>440</v>
      </c>
      <c r="H151" s="138" t="s">
        <v>2312</v>
      </c>
    </row>
    <row r="152" spans="2:8" ht="15.75" thickBot="1">
      <c r="B152" s="74" t="s">
        <v>1385</v>
      </c>
      <c r="C152" s="75" t="s">
        <v>1386</v>
      </c>
      <c r="E152" s="207"/>
      <c r="F152" s="207"/>
      <c r="G152" s="133" t="s">
        <v>441</v>
      </c>
      <c r="H152" s="138" t="s">
        <v>2313</v>
      </c>
    </row>
    <row r="153" spans="2:8" ht="15.75" thickBot="1">
      <c r="B153" s="74" t="s">
        <v>1387</v>
      </c>
      <c r="C153" s="75" t="s">
        <v>1388</v>
      </c>
      <c r="E153" s="207"/>
      <c r="F153" s="207"/>
      <c r="G153" s="133" t="s">
        <v>445</v>
      </c>
      <c r="H153" s="138" t="s">
        <v>2314</v>
      </c>
    </row>
    <row r="154" spans="2:8" ht="15.75" thickBot="1">
      <c r="E154" s="207"/>
      <c r="F154" s="207"/>
      <c r="G154" s="133" t="s">
        <v>446</v>
      </c>
      <c r="H154" s="138" t="s">
        <v>2315</v>
      </c>
    </row>
    <row r="155" spans="2:8" ht="15.75" thickBot="1">
      <c r="B155" s="32" t="s">
        <v>1237</v>
      </c>
      <c r="C155" s="39"/>
      <c r="E155" s="207"/>
      <c r="F155" s="207"/>
      <c r="G155" s="133" t="s">
        <v>448</v>
      </c>
      <c r="H155" s="138" t="s">
        <v>2316</v>
      </c>
    </row>
    <row r="156" spans="2:8" ht="15.75" thickBot="1">
      <c r="B156" s="32" t="s">
        <v>1238</v>
      </c>
      <c r="C156" s="39"/>
      <c r="E156" s="207"/>
      <c r="F156" s="207"/>
      <c r="G156" s="133" t="s">
        <v>449</v>
      </c>
      <c r="H156" s="138" t="s">
        <v>2317</v>
      </c>
    </row>
    <row r="157" spans="2:8" ht="15.75" thickBot="1">
      <c r="B157" s="65" t="s">
        <v>1182</v>
      </c>
      <c r="C157" s="66" t="s">
        <v>1183</v>
      </c>
      <c r="E157" s="207"/>
      <c r="F157" s="207"/>
      <c r="G157" s="133" t="s">
        <v>451</v>
      </c>
      <c r="H157" s="138" t="s">
        <v>2318</v>
      </c>
    </row>
    <row r="158" spans="2:8" ht="15.75" thickBot="1">
      <c r="B158" s="67" t="s">
        <v>1338</v>
      </c>
      <c r="C158" s="68"/>
      <c r="E158" s="207"/>
      <c r="F158" s="207"/>
      <c r="G158" s="133" t="s">
        <v>455</v>
      </c>
      <c r="H158" s="138" t="s">
        <v>2319</v>
      </c>
    </row>
    <row r="159" spans="2:8" ht="15.75" thickBot="1">
      <c r="B159" s="12" t="s">
        <v>1239</v>
      </c>
      <c r="C159" s="28" t="s">
        <v>17</v>
      </c>
      <c r="E159" s="207"/>
      <c r="F159" s="208"/>
      <c r="G159" s="134" t="s">
        <v>458</v>
      </c>
      <c r="H159" s="139" t="s">
        <v>2320</v>
      </c>
    </row>
    <row r="160" spans="2:8" ht="15.75" thickBot="1">
      <c r="B160" s="12" t="s">
        <v>1240</v>
      </c>
      <c r="C160" s="28" t="s">
        <v>39</v>
      </c>
      <c r="E160" s="207"/>
      <c r="F160" s="206" t="s">
        <v>2302</v>
      </c>
      <c r="G160" s="133" t="s">
        <v>452</v>
      </c>
      <c r="H160" s="138" t="s">
        <v>2321</v>
      </c>
    </row>
    <row r="161" spans="2:8" ht="15.75" thickBot="1">
      <c r="B161" s="27" t="s">
        <v>1336</v>
      </c>
      <c r="C161" s="28" t="s">
        <v>1344</v>
      </c>
      <c r="E161" s="207"/>
      <c r="F161" s="207"/>
      <c r="G161" s="133" t="s">
        <v>442</v>
      </c>
      <c r="H161" s="138" t="s">
        <v>2322</v>
      </c>
    </row>
    <row r="162" spans="2:8" ht="15.75" thickBot="1">
      <c r="B162" s="27" t="s">
        <v>1337</v>
      </c>
      <c r="C162" s="28" t="s">
        <v>1345</v>
      </c>
      <c r="E162" s="207"/>
      <c r="F162" s="207"/>
      <c r="G162" s="133" t="s">
        <v>443</v>
      </c>
      <c r="H162" s="138" t="s">
        <v>2323</v>
      </c>
    </row>
    <row r="163" spans="2:8" ht="15.75" thickBot="1">
      <c r="B163" s="12" t="s">
        <v>1343</v>
      </c>
      <c r="C163" s="28" t="s">
        <v>18</v>
      </c>
      <c r="E163" s="207"/>
      <c r="F163" s="207"/>
      <c r="G163" s="133" t="s">
        <v>447</v>
      </c>
      <c r="H163" s="138" t="s">
        <v>2324</v>
      </c>
    </row>
    <row r="164" spans="2:8" ht="15.75" thickBot="1">
      <c r="B164" s="67" t="s">
        <v>1339</v>
      </c>
      <c r="C164" s="68"/>
      <c r="E164" s="207"/>
      <c r="F164" s="207"/>
      <c r="G164" s="133" t="s">
        <v>450</v>
      </c>
      <c r="H164" s="138" t="s">
        <v>2341</v>
      </c>
    </row>
    <row r="165" spans="2:8" ht="15.75" thickBot="1">
      <c r="B165" s="12" t="s">
        <v>1240</v>
      </c>
      <c r="C165" s="28" t="s">
        <v>39</v>
      </c>
      <c r="E165" s="207"/>
      <c r="F165" s="207"/>
      <c r="G165" s="133" t="s">
        <v>2303</v>
      </c>
      <c r="H165" s="138" t="s">
        <v>2325</v>
      </c>
    </row>
    <row r="166" spans="2:8" ht="15.75" thickBot="1">
      <c r="B166" s="27" t="s">
        <v>1341</v>
      </c>
      <c r="C166" s="28" t="s">
        <v>1340</v>
      </c>
      <c r="E166" s="207"/>
      <c r="F166" s="208"/>
      <c r="G166" s="134" t="s">
        <v>457</v>
      </c>
      <c r="H166" s="139" t="s">
        <v>2326</v>
      </c>
    </row>
    <row r="167" spans="2:8" ht="15.75" thickBot="1">
      <c r="B167" s="27" t="s">
        <v>1336</v>
      </c>
      <c r="C167" s="28" t="s">
        <v>1344</v>
      </c>
      <c r="E167" s="207"/>
      <c r="F167" s="206" t="s">
        <v>2304</v>
      </c>
      <c r="G167" s="133" t="s">
        <v>453</v>
      </c>
      <c r="H167" s="138" t="s">
        <v>2327</v>
      </c>
    </row>
    <row r="168" spans="2:8" ht="15.75" thickBot="1">
      <c r="B168" s="27" t="s">
        <v>1337</v>
      </c>
      <c r="C168" s="28" t="s">
        <v>1345</v>
      </c>
      <c r="E168" s="207"/>
      <c r="F168" s="207"/>
      <c r="G168" s="133" t="s">
        <v>444</v>
      </c>
      <c r="H168" s="138" t="s">
        <v>2328</v>
      </c>
    </row>
    <row r="169" spans="2:8" ht="15.75" thickBot="1">
      <c r="B169" s="12" t="s">
        <v>1342</v>
      </c>
      <c r="C169" s="28" t="s">
        <v>18</v>
      </c>
      <c r="E169" s="207"/>
      <c r="F169" s="207"/>
      <c r="G169" s="133" t="s">
        <v>2305</v>
      </c>
      <c r="H169" s="138" t="s">
        <v>2329</v>
      </c>
    </row>
    <row r="170" spans="2:8" ht="15.75" thickBot="1">
      <c r="E170" s="207"/>
      <c r="F170" s="207"/>
      <c r="G170" s="133" t="s">
        <v>454</v>
      </c>
      <c r="H170" s="138" t="s">
        <v>2330</v>
      </c>
    </row>
    <row r="171" spans="2:8" ht="15.75" thickBot="1">
      <c r="B171" s="33" t="s">
        <v>1241</v>
      </c>
      <c r="C171" s="37"/>
      <c r="E171" s="208"/>
      <c r="F171" s="208"/>
      <c r="G171" s="134" t="s">
        <v>456</v>
      </c>
      <c r="H171" s="139" t="s">
        <v>2331</v>
      </c>
    </row>
    <row r="172" spans="2:8" ht="15.75" thickBot="1">
      <c r="B172" s="33" t="s">
        <v>1242</v>
      </c>
      <c r="C172" s="37"/>
      <c r="E172" s="218" t="s">
        <v>410</v>
      </c>
      <c r="F172" s="206" t="s">
        <v>372</v>
      </c>
      <c r="G172" s="133" t="s">
        <v>372</v>
      </c>
      <c r="H172" s="138" t="s">
        <v>373</v>
      </c>
    </row>
    <row r="173" spans="2:8" ht="15.75" thickBot="1">
      <c r="B173" s="31" t="s">
        <v>1182</v>
      </c>
      <c r="C173" s="8" t="s">
        <v>1183</v>
      </c>
      <c r="E173" s="219"/>
      <c r="F173" s="207"/>
      <c r="G173" s="133" t="s">
        <v>374</v>
      </c>
      <c r="H173" s="138" t="s">
        <v>375</v>
      </c>
    </row>
    <row r="174" spans="2:8" ht="15.75" thickBot="1">
      <c r="B174" s="12" t="s">
        <v>1243</v>
      </c>
      <c r="C174" s="28" t="s">
        <v>28</v>
      </c>
      <c r="E174" s="219"/>
      <c r="F174" s="207"/>
      <c r="G174" s="133" t="s">
        <v>376</v>
      </c>
      <c r="H174" s="138" t="s">
        <v>377</v>
      </c>
    </row>
    <row r="175" spans="2:8" ht="15.75" thickBot="1">
      <c r="B175" s="12" t="s">
        <v>1244</v>
      </c>
      <c r="C175" s="28" t="s">
        <v>29</v>
      </c>
      <c r="E175" s="219"/>
      <c r="F175" s="207"/>
      <c r="G175" s="133" t="s">
        <v>378</v>
      </c>
      <c r="H175" s="138" t="s">
        <v>379</v>
      </c>
    </row>
    <row r="176" spans="2:8" ht="15.75" thickBot="1">
      <c r="E176" s="219"/>
      <c r="F176" s="207"/>
      <c r="G176" s="133" t="s">
        <v>380</v>
      </c>
      <c r="H176" s="138" t="s">
        <v>381</v>
      </c>
    </row>
    <row r="177" spans="2:8" ht="15.75" thickBot="1">
      <c r="B177" s="32" t="s">
        <v>1245</v>
      </c>
      <c r="C177" s="39"/>
      <c r="E177" s="219"/>
      <c r="F177" s="207"/>
      <c r="G177" s="133" t="s">
        <v>382</v>
      </c>
      <c r="H177" s="138" t="s">
        <v>383</v>
      </c>
    </row>
    <row r="178" spans="2:8" ht="15.75" thickBot="1">
      <c r="B178" s="32" t="s">
        <v>1246</v>
      </c>
      <c r="C178" s="39"/>
      <c r="E178" s="219"/>
      <c r="F178" s="207"/>
      <c r="G178" s="133" t="s">
        <v>384</v>
      </c>
      <c r="H178" s="138" t="s">
        <v>385</v>
      </c>
    </row>
    <row r="179" spans="2:8" ht="15.75" thickBot="1">
      <c r="B179" s="26" t="s">
        <v>1182</v>
      </c>
      <c r="C179" s="29" t="s">
        <v>1183</v>
      </c>
      <c r="E179" s="219"/>
      <c r="F179" s="207"/>
      <c r="G179" s="133" t="s">
        <v>386</v>
      </c>
      <c r="H179" s="138" t="s">
        <v>387</v>
      </c>
    </row>
    <row r="180" spans="2:8" ht="15.75" thickBot="1">
      <c r="B180" s="12" t="s">
        <v>1247</v>
      </c>
      <c r="C180" s="30" t="s">
        <v>1258</v>
      </c>
      <c r="E180" s="219"/>
      <c r="F180" s="207"/>
      <c r="G180" s="133" t="s">
        <v>388</v>
      </c>
      <c r="H180" s="138" t="s">
        <v>389</v>
      </c>
    </row>
    <row r="181" spans="2:8" ht="15.75" thickBot="1">
      <c r="B181" s="12" t="s">
        <v>1248</v>
      </c>
      <c r="C181" s="30" t="s">
        <v>32</v>
      </c>
      <c r="E181" s="219"/>
      <c r="F181" s="207"/>
      <c r="G181" s="133" t="s">
        <v>390</v>
      </c>
      <c r="H181" s="138" t="s">
        <v>391</v>
      </c>
    </row>
    <row r="182" spans="2:8" ht="15.75" thickBot="1">
      <c r="B182" s="99" t="s">
        <v>1469</v>
      </c>
      <c r="C182" s="100" t="s">
        <v>1470</v>
      </c>
      <c r="E182" s="219"/>
      <c r="F182" s="207"/>
      <c r="G182" s="133" t="s">
        <v>392</v>
      </c>
      <c r="H182" s="138" t="s">
        <v>393</v>
      </c>
    </row>
    <row r="183" spans="2:8" ht="15.75" thickBot="1">
      <c r="B183" s="12" t="s">
        <v>1249</v>
      </c>
      <c r="C183" s="30" t="s">
        <v>16</v>
      </c>
      <c r="E183" s="219"/>
      <c r="F183" s="208"/>
      <c r="G183" s="134" t="s">
        <v>394</v>
      </c>
      <c r="H183" s="139" t="s">
        <v>395</v>
      </c>
    </row>
    <row r="184" spans="2:8" ht="15.75" thickBot="1">
      <c r="E184" s="219"/>
      <c r="F184" s="206" t="s">
        <v>396</v>
      </c>
      <c r="G184" s="133" t="s">
        <v>397</v>
      </c>
      <c r="H184" s="138" t="s">
        <v>398</v>
      </c>
    </row>
    <row r="185" spans="2:8" ht="15.75" thickBot="1">
      <c r="B185" s="32" t="s">
        <v>1250</v>
      </c>
      <c r="C185" s="39"/>
      <c r="E185" s="219"/>
      <c r="F185" s="207"/>
      <c r="G185" s="133" t="s">
        <v>396</v>
      </c>
      <c r="H185" s="138" t="s">
        <v>399</v>
      </c>
    </row>
    <row r="186" spans="2:8" ht="15.75" thickBot="1">
      <c r="B186" s="32" t="s">
        <v>1251</v>
      </c>
      <c r="C186" s="39"/>
      <c r="E186" s="219"/>
      <c r="F186" s="207"/>
      <c r="G186" s="133" t="s">
        <v>400</v>
      </c>
      <c r="H186" s="138" t="s">
        <v>401</v>
      </c>
    </row>
    <row r="187" spans="2:8" ht="15.75" thickBot="1">
      <c r="B187" s="26" t="s">
        <v>1182</v>
      </c>
      <c r="C187" s="8" t="s">
        <v>1183</v>
      </c>
      <c r="E187" s="219"/>
      <c r="F187" s="207"/>
      <c r="G187" s="133" t="s">
        <v>402</v>
      </c>
      <c r="H187" s="138" t="s">
        <v>403</v>
      </c>
    </row>
    <row r="188" spans="2:8" ht="15.75" thickBot="1">
      <c r="B188" s="12" t="s">
        <v>1346</v>
      </c>
      <c r="C188" s="30" t="s">
        <v>108</v>
      </c>
      <c r="E188" s="219"/>
      <c r="F188" s="207"/>
      <c r="G188" s="133" t="s">
        <v>404</v>
      </c>
      <c r="H188" s="138" t="s">
        <v>405</v>
      </c>
    </row>
    <row r="189" spans="2:8" ht="15.75" thickBot="1">
      <c r="B189" s="12" t="s">
        <v>1347</v>
      </c>
      <c r="C189" s="30" t="s">
        <v>111</v>
      </c>
      <c r="E189" s="219"/>
      <c r="F189" s="207"/>
      <c r="G189" s="133" t="s">
        <v>406</v>
      </c>
      <c r="H189" s="138" t="s">
        <v>407</v>
      </c>
    </row>
    <row r="190" spans="2:8" ht="15.75" thickBot="1">
      <c r="B190" s="12" t="s">
        <v>1348</v>
      </c>
      <c r="C190" s="30" t="s">
        <v>16</v>
      </c>
      <c r="E190" s="219"/>
      <c r="F190" s="208"/>
      <c r="G190" s="134" t="s">
        <v>408</v>
      </c>
      <c r="H190" s="139" t="s">
        <v>409</v>
      </c>
    </row>
    <row r="191" spans="2:8">
      <c r="E191" s="219"/>
      <c r="F191" s="206" t="s">
        <v>410</v>
      </c>
      <c r="G191" s="133" t="s">
        <v>411</v>
      </c>
      <c r="H191" s="138" t="s">
        <v>412</v>
      </c>
    </row>
    <row r="192" spans="2:8">
      <c r="E192" s="219"/>
      <c r="F192" s="207"/>
      <c r="G192" s="133" t="s">
        <v>413</v>
      </c>
      <c r="H192" s="138" t="s">
        <v>414</v>
      </c>
    </row>
    <row r="193" spans="2:8" ht="15.75" thickBot="1">
      <c r="B193" s="5"/>
      <c r="E193" s="219"/>
      <c r="F193" s="207"/>
      <c r="G193" s="133" t="s">
        <v>415</v>
      </c>
      <c r="H193" s="138" t="s">
        <v>416</v>
      </c>
    </row>
    <row r="194" spans="2:8" ht="15.75" thickBot="1">
      <c r="B194" s="151" t="s">
        <v>2343</v>
      </c>
      <c r="C194" s="152"/>
      <c r="E194" s="219"/>
      <c r="F194" s="207"/>
      <c r="G194" s="133" t="s">
        <v>417</v>
      </c>
      <c r="H194" s="138" t="s">
        <v>418</v>
      </c>
    </row>
    <row r="195" spans="2:8" ht="15.75" thickBot="1">
      <c r="B195" s="153" t="s">
        <v>1182</v>
      </c>
      <c r="C195" s="154" t="s">
        <v>2345</v>
      </c>
      <c r="E195" s="219"/>
      <c r="F195" s="207"/>
      <c r="G195" s="133" t="s">
        <v>419</v>
      </c>
      <c r="H195" s="138" t="s">
        <v>420</v>
      </c>
    </row>
    <row r="196" spans="2:8" ht="15.75" thickBot="1">
      <c r="B196" s="155" t="s">
        <v>2344</v>
      </c>
      <c r="C196" s="156">
        <v>500000</v>
      </c>
      <c r="E196" s="219"/>
      <c r="F196" s="207"/>
      <c r="G196" s="133" t="s">
        <v>421</v>
      </c>
      <c r="H196" s="138" t="s">
        <v>422</v>
      </c>
    </row>
    <row r="197" spans="2:8">
      <c r="E197" s="219"/>
      <c r="F197" s="207"/>
      <c r="G197" s="133" t="s">
        <v>423</v>
      </c>
      <c r="H197" s="138" t="s">
        <v>424</v>
      </c>
    </row>
    <row r="198" spans="2:8">
      <c r="E198" s="219"/>
      <c r="F198" s="207"/>
      <c r="G198" s="133" t="s">
        <v>425</v>
      </c>
      <c r="H198" s="138" t="s">
        <v>426</v>
      </c>
    </row>
    <row r="199" spans="2:8">
      <c r="E199" s="219"/>
      <c r="F199" s="207"/>
      <c r="G199" s="133" t="s">
        <v>427</v>
      </c>
      <c r="H199" s="138" t="s">
        <v>428</v>
      </c>
    </row>
    <row r="200" spans="2:8">
      <c r="E200" s="219"/>
      <c r="F200" s="207"/>
      <c r="G200" s="133" t="s">
        <v>429</v>
      </c>
      <c r="H200" s="138" t="s">
        <v>430</v>
      </c>
    </row>
    <row r="201" spans="2:8">
      <c r="E201" s="219"/>
      <c r="F201" s="207"/>
      <c r="G201" s="133" t="s">
        <v>431</v>
      </c>
      <c r="H201" s="138" t="s">
        <v>432</v>
      </c>
    </row>
    <row r="202" spans="2:8">
      <c r="E202" s="219"/>
      <c r="F202" s="207"/>
      <c r="G202" s="133" t="s">
        <v>433</v>
      </c>
      <c r="H202" s="138" t="s">
        <v>434</v>
      </c>
    </row>
    <row r="203" spans="2:8">
      <c r="E203" s="219"/>
      <c r="F203" s="207"/>
      <c r="G203" s="133" t="s">
        <v>435</v>
      </c>
      <c r="H203" s="138" t="s">
        <v>436</v>
      </c>
    </row>
    <row r="204" spans="2:8" ht="15.75" thickBot="1">
      <c r="E204" s="219"/>
      <c r="F204" s="208"/>
      <c r="G204" s="134" t="s">
        <v>437</v>
      </c>
      <c r="H204" s="139" t="s">
        <v>438</v>
      </c>
    </row>
    <row r="205" spans="2:8">
      <c r="E205" s="218" t="s">
        <v>2306</v>
      </c>
      <c r="F205" s="206" t="s">
        <v>459</v>
      </c>
      <c r="G205" s="133" t="s">
        <v>460</v>
      </c>
      <c r="H205" s="138" t="s">
        <v>461</v>
      </c>
    </row>
    <row r="206" spans="2:8">
      <c r="E206" s="219"/>
      <c r="F206" s="207"/>
      <c r="G206" s="133" t="s">
        <v>462</v>
      </c>
      <c r="H206" s="138" t="s">
        <v>463</v>
      </c>
    </row>
    <row r="207" spans="2:8">
      <c r="E207" s="219"/>
      <c r="F207" s="207"/>
      <c r="G207" s="133" t="s">
        <v>464</v>
      </c>
      <c r="H207" s="138" t="s">
        <v>465</v>
      </c>
    </row>
    <row r="208" spans="2:8">
      <c r="E208" s="219"/>
      <c r="F208" s="207"/>
      <c r="G208" s="133" t="s">
        <v>466</v>
      </c>
      <c r="H208" s="138" t="s">
        <v>467</v>
      </c>
    </row>
    <row r="209" spans="5:8">
      <c r="E209" s="219"/>
      <c r="F209" s="207"/>
      <c r="G209" s="133" t="s">
        <v>468</v>
      </c>
      <c r="H209" s="138" t="s">
        <v>469</v>
      </c>
    </row>
    <row r="210" spans="5:8">
      <c r="E210" s="219"/>
      <c r="F210" s="207"/>
      <c r="G210" s="133" t="s">
        <v>470</v>
      </c>
      <c r="H210" s="138" t="s">
        <v>471</v>
      </c>
    </row>
    <row r="211" spans="5:8">
      <c r="E211" s="219"/>
      <c r="F211" s="207"/>
      <c r="G211" s="133" t="s">
        <v>472</v>
      </c>
      <c r="H211" s="138" t="s">
        <v>473</v>
      </c>
    </row>
    <row r="212" spans="5:8">
      <c r="E212" s="219"/>
      <c r="F212" s="207"/>
      <c r="G212" s="133" t="s">
        <v>474</v>
      </c>
      <c r="H212" s="138" t="s">
        <v>475</v>
      </c>
    </row>
    <row r="213" spans="5:8">
      <c r="E213" s="219"/>
      <c r="F213" s="207"/>
      <c r="G213" s="133" t="s">
        <v>476</v>
      </c>
      <c r="H213" s="138" t="s">
        <v>477</v>
      </c>
    </row>
    <row r="214" spans="5:8">
      <c r="E214" s="219"/>
      <c r="F214" s="207"/>
      <c r="G214" s="133" t="s">
        <v>478</v>
      </c>
      <c r="H214" s="138" t="s">
        <v>479</v>
      </c>
    </row>
    <row r="215" spans="5:8">
      <c r="E215" s="219"/>
      <c r="F215" s="207"/>
      <c r="G215" s="133" t="s">
        <v>480</v>
      </c>
      <c r="H215" s="138" t="s">
        <v>481</v>
      </c>
    </row>
    <row r="216" spans="5:8">
      <c r="E216" s="219"/>
      <c r="F216" s="207"/>
      <c r="G216" s="133" t="s">
        <v>482</v>
      </c>
      <c r="H216" s="138" t="s">
        <v>483</v>
      </c>
    </row>
    <row r="217" spans="5:8">
      <c r="E217" s="219"/>
      <c r="F217" s="207"/>
      <c r="G217" s="133" t="s">
        <v>484</v>
      </c>
      <c r="H217" s="138" t="s">
        <v>485</v>
      </c>
    </row>
    <row r="218" spans="5:8">
      <c r="E218" s="219"/>
      <c r="F218" s="207"/>
      <c r="G218" s="133" t="s">
        <v>486</v>
      </c>
      <c r="H218" s="138" t="s">
        <v>487</v>
      </c>
    </row>
    <row r="219" spans="5:8">
      <c r="E219" s="219"/>
      <c r="F219" s="207"/>
      <c r="G219" s="133" t="s">
        <v>488</v>
      </c>
      <c r="H219" s="138" t="s">
        <v>489</v>
      </c>
    </row>
    <row r="220" spans="5:8">
      <c r="E220" s="219"/>
      <c r="F220" s="207"/>
      <c r="G220" s="133" t="s">
        <v>490</v>
      </c>
      <c r="H220" s="138" t="s">
        <v>491</v>
      </c>
    </row>
    <row r="221" spans="5:8">
      <c r="E221" s="219"/>
      <c r="F221" s="207"/>
      <c r="G221" s="133" t="s">
        <v>492</v>
      </c>
      <c r="H221" s="138" t="s">
        <v>493</v>
      </c>
    </row>
    <row r="222" spans="5:8">
      <c r="E222" s="219"/>
      <c r="F222" s="207"/>
      <c r="G222" s="133" t="s">
        <v>494</v>
      </c>
      <c r="H222" s="138" t="s">
        <v>495</v>
      </c>
    </row>
    <row r="223" spans="5:8">
      <c r="E223" s="219"/>
      <c r="F223" s="207"/>
      <c r="G223" s="133" t="s">
        <v>496</v>
      </c>
      <c r="H223" s="138" t="s">
        <v>497</v>
      </c>
    </row>
    <row r="224" spans="5:8">
      <c r="E224" s="219"/>
      <c r="F224" s="207"/>
      <c r="G224" s="133" t="s">
        <v>498</v>
      </c>
      <c r="H224" s="138" t="s">
        <v>499</v>
      </c>
    </row>
    <row r="225" spans="5:8" ht="15.75" thickBot="1">
      <c r="E225" s="219"/>
      <c r="F225" s="208"/>
      <c r="G225" s="134" t="s">
        <v>500</v>
      </c>
      <c r="H225" s="139" t="s">
        <v>501</v>
      </c>
    </row>
    <row r="226" spans="5:8">
      <c r="E226" s="219"/>
      <c r="F226" s="206" t="s">
        <v>502</v>
      </c>
      <c r="G226" s="133" t="s">
        <v>503</v>
      </c>
      <c r="H226" s="138" t="s">
        <v>504</v>
      </c>
    </row>
    <row r="227" spans="5:8">
      <c r="E227" s="219"/>
      <c r="F227" s="207"/>
      <c r="G227" s="133" t="s">
        <v>505</v>
      </c>
      <c r="H227" s="138" t="s">
        <v>506</v>
      </c>
    </row>
    <row r="228" spans="5:8">
      <c r="E228" s="219"/>
      <c r="F228" s="207"/>
      <c r="G228" s="133" t="s">
        <v>507</v>
      </c>
      <c r="H228" s="138" t="s">
        <v>508</v>
      </c>
    </row>
    <row r="229" spans="5:8">
      <c r="E229" s="219"/>
      <c r="F229" s="207"/>
      <c r="G229" s="133" t="s">
        <v>509</v>
      </c>
      <c r="H229" s="138" t="s">
        <v>510</v>
      </c>
    </row>
    <row r="230" spans="5:8">
      <c r="E230" s="219"/>
      <c r="F230" s="207"/>
      <c r="G230" s="133" t="s">
        <v>511</v>
      </c>
      <c r="H230" s="138" t="s">
        <v>512</v>
      </c>
    </row>
    <row r="231" spans="5:8">
      <c r="E231" s="219"/>
      <c r="F231" s="207"/>
      <c r="G231" s="133" t="s">
        <v>513</v>
      </c>
      <c r="H231" s="138" t="s">
        <v>514</v>
      </c>
    </row>
    <row r="232" spans="5:8">
      <c r="E232" s="219"/>
      <c r="F232" s="207"/>
      <c r="G232" s="133" t="s">
        <v>515</v>
      </c>
      <c r="H232" s="138" t="s">
        <v>516</v>
      </c>
    </row>
    <row r="233" spans="5:8">
      <c r="E233" s="219"/>
      <c r="F233" s="207"/>
      <c r="G233" s="133" t="s">
        <v>517</v>
      </c>
      <c r="H233" s="138" t="s">
        <v>518</v>
      </c>
    </row>
    <row r="234" spans="5:8">
      <c r="E234" s="219"/>
      <c r="F234" s="207"/>
      <c r="G234" s="133" t="s">
        <v>519</v>
      </c>
      <c r="H234" s="138" t="s">
        <v>520</v>
      </c>
    </row>
    <row r="235" spans="5:8">
      <c r="E235" s="219"/>
      <c r="F235" s="207"/>
      <c r="G235" s="133" t="s">
        <v>521</v>
      </c>
      <c r="H235" s="138" t="s">
        <v>522</v>
      </c>
    </row>
    <row r="236" spans="5:8" ht="15.75" thickBot="1">
      <c r="E236" s="220"/>
      <c r="F236" s="208"/>
      <c r="G236" s="134" t="s">
        <v>523</v>
      </c>
      <c r="H236" s="139" t="s">
        <v>524</v>
      </c>
    </row>
    <row r="237" spans="5:8">
      <c r="E237" s="218" t="s">
        <v>2307</v>
      </c>
      <c r="F237" s="206" t="s">
        <v>525</v>
      </c>
      <c r="G237" s="133" t="s">
        <v>525</v>
      </c>
      <c r="H237" s="138" t="s">
        <v>526</v>
      </c>
    </row>
    <row r="238" spans="5:8">
      <c r="E238" s="219"/>
      <c r="F238" s="207"/>
      <c r="G238" s="133" t="s">
        <v>527</v>
      </c>
      <c r="H238" s="138" t="s">
        <v>528</v>
      </c>
    </row>
    <row r="239" spans="5:8">
      <c r="E239" s="219"/>
      <c r="F239" s="207"/>
      <c r="G239" s="133" t="s">
        <v>529</v>
      </c>
      <c r="H239" s="138" t="s">
        <v>530</v>
      </c>
    </row>
    <row r="240" spans="5:8">
      <c r="E240" s="219"/>
      <c r="F240" s="207"/>
      <c r="G240" s="133" t="s">
        <v>531</v>
      </c>
      <c r="H240" s="138" t="s">
        <v>532</v>
      </c>
    </row>
    <row r="241" spans="5:8">
      <c r="E241" s="219"/>
      <c r="F241" s="207"/>
      <c r="G241" s="133" t="s">
        <v>533</v>
      </c>
      <c r="H241" s="138" t="s">
        <v>534</v>
      </c>
    </row>
    <row r="242" spans="5:8">
      <c r="E242" s="219"/>
      <c r="F242" s="207"/>
      <c r="G242" s="133" t="s">
        <v>535</v>
      </c>
      <c r="H242" s="138" t="s">
        <v>536</v>
      </c>
    </row>
    <row r="243" spans="5:8">
      <c r="E243" s="219"/>
      <c r="F243" s="207"/>
      <c r="G243" s="133" t="s">
        <v>537</v>
      </c>
      <c r="H243" s="138" t="s">
        <v>538</v>
      </c>
    </row>
    <row r="244" spans="5:8" ht="15.75" thickBot="1">
      <c r="E244" s="219"/>
      <c r="F244" s="208"/>
      <c r="G244" s="134" t="s">
        <v>539</v>
      </c>
      <c r="H244" s="139" t="s">
        <v>540</v>
      </c>
    </row>
    <row r="245" spans="5:8">
      <c r="E245" s="219"/>
      <c r="F245" s="206" t="s">
        <v>541</v>
      </c>
      <c r="G245" s="133" t="s">
        <v>542</v>
      </c>
      <c r="H245" s="138" t="s">
        <v>543</v>
      </c>
    </row>
    <row r="246" spans="5:8">
      <c r="E246" s="219"/>
      <c r="F246" s="207"/>
      <c r="G246" s="133" t="s">
        <v>544</v>
      </c>
      <c r="H246" s="138" t="s">
        <v>545</v>
      </c>
    </row>
    <row r="247" spans="5:8">
      <c r="E247" s="219"/>
      <c r="F247" s="207"/>
      <c r="G247" s="133" t="s">
        <v>546</v>
      </c>
      <c r="H247" s="138" t="s">
        <v>547</v>
      </c>
    </row>
    <row r="248" spans="5:8" ht="15.75" thickBot="1">
      <c r="E248" s="220"/>
      <c r="F248" s="208"/>
      <c r="G248" s="134" t="s">
        <v>548</v>
      </c>
      <c r="H248" s="139" t="s">
        <v>549</v>
      </c>
    </row>
    <row r="249" spans="5:8">
      <c r="E249" s="218" t="s">
        <v>531</v>
      </c>
      <c r="F249" s="206" t="s">
        <v>550</v>
      </c>
      <c r="G249" s="133" t="s">
        <v>551</v>
      </c>
      <c r="H249" s="138" t="s">
        <v>552</v>
      </c>
    </row>
    <row r="250" spans="5:8">
      <c r="E250" s="219"/>
      <c r="F250" s="207"/>
      <c r="G250" s="133" t="s">
        <v>553</v>
      </c>
      <c r="H250" s="138" t="s">
        <v>554</v>
      </c>
    </row>
    <row r="251" spans="5:8">
      <c r="E251" s="219"/>
      <c r="F251" s="207"/>
      <c r="G251" s="133" t="s">
        <v>555</v>
      </c>
      <c r="H251" s="138" t="s">
        <v>556</v>
      </c>
    </row>
    <row r="252" spans="5:8">
      <c r="E252" s="219"/>
      <c r="F252" s="207"/>
      <c r="G252" s="133" t="s">
        <v>557</v>
      </c>
      <c r="H252" s="138" t="s">
        <v>558</v>
      </c>
    </row>
    <row r="253" spans="5:8">
      <c r="E253" s="219"/>
      <c r="F253" s="207"/>
      <c r="G253" s="133" t="s">
        <v>559</v>
      </c>
      <c r="H253" s="138" t="s">
        <v>560</v>
      </c>
    </row>
    <row r="254" spans="5:8">
      <c r="E254" s="219"/>
      <c r="F254" s="207"/>
      <c r="G254" s="133" t="s">
        <v>561</v>
      </c>
      <c r="H254" s="138" t="s">
        <v>562</v>
      </c>
    </row>
    <row r="255" spans="5:8">
      <c r="E255" s="219"/>
      <c r="F255" s="207"/>
      <c r="G255" s="133" t="s">
        <v>550</v>
      </c>
      <c r="H255" s="138" t="s">
        <v>563</v>
      </c>
    </row>
    <row r="256" spans="5:8">
      <c r="E256" s="219"/>
      <c r="F256" s="207"/>
      <c r="G256" s="133" t="s">
        <v>564</v>
      </c>
      <c r="H256" s="138" t="s">
        <v>565</v>
      </c>
    </row>
    <row r="257" spans="2:8" ht="15.75" thickBot="1">
      <c r="E257" s="219"/>
      <c r="F257" s="208"/>
      <c r="G257" s="134" t="s">
        <v>566</v>
      </c>
      <c r="H257" s="139" t="s">
        <v>567</v>
      </c>
    </row>
    <row r="258" spans="2:8">
      <c r="E258" s="219"/>
      <c r="F258" s="206" t="s">
        <v>568</v>
      </c>
      <c r="G258" s="133" t="s">
        <v>569</v>
      </c>
      <c r="H258" s="138" t="s">
        <v>570</v>
      </c>
    </row>
    <row r="259" spans="2:8">
      <c r="E259" s="219"/>
      <c r="F259" s="207"/>
      <c r="G259" s="133" t="s">
        <v>571</v>
      </c>
      <c r="H259" s="138" t="s">
        <v>572</v>
      </c>
    </row>
    <row r="260" spans="2:8">
      <c r="E260" s="219"/>
      <c r="F260" s="207"/>
      <c r="G260" s="133" t="s">
        <v>573</v>
      </c>
      <c r="H260" s="138" t="s">
        <v>574</v>
      </c>
    </row>
    <row r="261" spans="2:8">
      <c r="E261" s="219"/>
      <c r="F261" s="207"/>
      <c r="G261" s="133" t="s">
        <v>575</v>
      </c>
      <c r="H261" s="138" t="s">
        <v>576</v>
      </c>
    </row>
    <row r="262" spans="2:8">
      <c r="E262" s="219"/>
      <c r="F262" s="207"/>
      <c r="G262" s="133" t="s">
        <v>577</v>
      </c>
      <c r="H262" s="138" t="s">
        <v>578</v>
      </c>
    </row>
    <row r="263" spans="2:8">
      <c r="E263" s="219"/>
      <c r="F263" s="207"/>
      <c r="G263" s="133" t="s">
        <v>579</v>
      </c>
      <c r="H263" s="138" t="s">
        <v>580</v>
      </c>
    </row>
    <row r="264" spans="2:8">
      <c r="B264" s="200" t="s">
        <v>2485</v>
      </c>
      <c r="C264" s="200"/>
      <c r="E264" s="219"/>
      <c r="F264" s="207"/>
      <c r="G264" s="133" t="s">
        <v>581</v>
      </c>
      <c r="H264" s="138" t="s">
        <v>582</v>
      </c>
    </row>
    <row r="265" spans="2:8">
      <c r="B265" s="199" t="s">
        <v>2486</v>
      </c>
      <c r="C265" s="199"/>
      <c r="E265" s="219"/>
      <c r="F265" s="207"/>
      <c r="G265" s="133" t="s">
        <v>583</v>
      </c>
      <c r="H265" s="138" t="s">
        <v>584</v>
      </c>
    </row>
    <row r="266" spans="2:8">
      <c r="B266" s="184" t="s">
        <v>2487</v>
      </c>
      <c r="C266" s="185" t="s">
        <v>1183</v>
      </c>
      <c r="E266" s="219"/>
      <c r="F266" s="207"/>
      <c r="G266" s="133" t="s">
        <v>585</v>
      </c>
      <c r="H266" s="138" t="s">
        <v>586</v>
      </c>
    </row>
    <row r="267" spans="2:8" ht="15.75" thickBot="1">
      <c r="B267" s="186" t="s">
        <v>2488</v>
      </c>
      <c r="C267" s="187" t="s">
        <v>2489</v>
      </c>
      <c r="E267" s="219"/>
      <c r="F267" s="208"/>
      <c r="G267" s="134" t="s">
        <v>587</v>
      </c>
      <c r="H267" s="139" t="s">
        <v>588</v>
      </c>
    </row>
    <row r="268" spans="2:8">
      <c r="B268" s="186" t="s">
        <v>2490</v>
      </c>
      <c r="C268" s="187" t="s">
        <v>2491</v>
      </c>
      <c r="E268" s="219"/>
      <c r="F268" s="206" t="s">
        <v>589</v>
      </c>
      <c r="G268" s="133" t="s">
        <v>589</v>
      </c>
      <c r="H268" s="138" t="s">
        <v>590</v>
      </c>
    </row>
    <row r="269" spans="2:8">
      <c r="B269" s="186" t="s">
        <v>2492</v>
      </c>
      <c r="C269" s="187" t="s">
        <v>2493</v>
      </c>
      <c r="E269" s="219"/>
      <c r="F269" s="207"/>
      <c r="G269" s="133" t="s">
        <v>591</v>
      </c>
      <c r="H269" s="138" t="s">
        <v>592</v>
      </c>
    </row>
    <row r="270" spans="2:8">
      <c r="B270"/>
      <c r="C270"/>
      <c r="E270" s="219"/>
      <c r="F270" s="207"/>
      <c r="G270" s="133" t="s">
        <v>593</v>
      </c>
      <c r="H270" s="138" t="s">
        <v>594</v>
      </c>
    </row>
    <row r="271" spans="2:8">
      <c r="B271"/>
      <c r="C271"/>
      <c r="E271" s="219"/>
      <c r="F271" s="207"/>
      <c r="G271" s="133" t="s">
        <v>595</v>
      </c>
      <c r="H271" s="138" t="s">
        <v>596</v>
      </c>
    </row>
    <row r="272" spans="2:8">
      <c r="B272" s="200" t="s">
        <v>2494</v>
      </c>
      <c r="C272" s="200"/>
      <c r="E272" s="219"/>
      <c r="F272" s="207"/>
      <c r="G272" s="133" t="s">
        <v>597</v>
      </c>
      <c r="H272" s="138" t="s">
        <v>598</v>
      </c>
    </row>
    <row r="273" spans="2:8">
      <c r="B273" s="201" t="s">
        <v>2495</v>
      </c>
      <c r="C273" s="201"/>
      <c r="E273" s="219"/>
      <c r="F273" s="207"/>
      <c r="G273" s="133" t="s">
        <v>599</v>
      </c>
      <c r="H273" s="138" t="s">
        <v>600</v>
      </c>
    </row>
    <row r="274" spans="2:8" ht="15.75" thickBot="1">
      <c r="B274" s="188" t="s">
        <v>2487</v>
      </c>
      <c r="C274" s="189" t="s">
        <v>1183</v>
      </c>
      <c r="E274" s="219"/>
      <c r="F274" s="208"/>
      <c r="G274" s="134" t="s">
        <v>601</v>
      </c>
      <c r="H274" s="139" t="s">
        <v>602</v>
      </c>
    </row>
    <row r="275" spans="2:8" ht="30">
      <c r="B275" s="190" t="s">
        <v>2657</v>
      </c>
      <c r="C275" s="191" t="s">
        <v>2496</v>
      </c>
      <c r="E275" s="219"/>
      <c r="F275" s="206" t="s">
        <v>603</v>
      </c>
      <c r="G275" s="133" t="s">
        <v>604</v>
      </c>
      <c r="H275" s="138" t="s">
        <v>605</v>
      </c>
    </row>
    <row r="276" spans="2:8">
      <c r="B276" s="190" t="s">
        <v>2497</v>
      </c>
      <c r="C276" s="191" t="s">
        <v>2498</v>
      </c>
      <c r="E276" s="219"/>
      <c r="F276" s="207"/>
      <c r="G276" s="133" t="s">
        <v>606</v>
      </c>
      <c r="H276" s="138" t="s">
        <v>607</v>
      </c>
    </row>
    <row r="277" spans="2:8">
      <c r="B277" s="190" t="s">
        <v>2499</v>
      </c>
      <c r="C277" s="191" t="s">
        <v>2500</v>
      </c>
      <c r="E277" s="219"/>
      <c r="F277" s="207"/>
      <c r="G277" s="133" t="s">
        <v>608</v>
      </c>
      <c r="H277" s="138" t="s">
        <v>609</v>
      </c>
    </row>
    <row r="278" spans="2:8" ht="15.75" thickBot="1">
      <c r="B278" s="190" t="s">
        <v>2501</v>
      </c>
      <c r="C278" s="191" t="s">
        <v>2502</v>
      </c>
      <c r="E278" s="220"/>
      <c r="F278" s="208"/>
      <c r="G278" s="134" t="s">
        <v>603</v>
      </c>
      <c r="H278" s="139" t="s">
        <v>610</v>
      </c>
    </row>
    <row r="279" spans="2:8">
      <c r="E279" s="210" t="s">
        <v>613</v>
      </c>
      <c r="F279" s="206" t="s">
        <v>611</v>
      </c>
      <c r="G279" s="133" t="s">
        <v>611</v>
      </c>
      <c r="H279" s="138" t="s">
        <v>612</v>
      </c>
    </row>
    <row r="280" spans="2:8" ht="15.75" thickBot="1">
      <c r="E280" s="211"/>
      <c r="F280" s="208"/>
      <c r="G280" s="134" t="s">
        <v>614</v>
      </c>
      <c r="H280" s="139" t="s">
        <v>615</v>
      </c>
    </row>
    <row r="281" spans="2:8">
      <c r="E281" s="211"/>
      <c r="F281" s="206" t="s">
        <v>616</v>
      </c>
      <c r="G281" s="133" t="s">
        <v>616</v>
      </c>
      <c r="H281" s="138" t="s">
        <v>617</v>
      </c>
    </row>
    <row r="282" spans="2:8">
      <c r="E282" s="211"/>
      <c r="F282" s="207"/>
      <c r="G282" s="133" t="s">
        <v>618</v>
      </c>
      <c r="H282" s="138" t="s">
        <v>619</v>
      </c>
    </row>
    <row r="283" spans="2:8" ht="15.75" thickBot="1">
      <c r="B283" s="200" t="s">
        <v>2503</v>
      </c>
      <c r="C283" s="200"/>
      <c r="E283" s="211"/>
      <c r="F283" s="208"/>
      <c r="G283" s="134" t="s">
        <v>620</v>
      </c>
      <c r="H283" s="139" t="s">
        <v>621</v>
      </c>
    </row>
    <row r="284" spans="2:8">
      <c r="B284" s="199" t="s">
        <v>2504</v>
      </c>
      <c r="C284" s="199"/>
      <c r="E284" s="211"/>
      <c r="F284" s="206" t="s">
        <v>622</v>
      </c>
      <c r="G284" s="133" t="s">
        <v>623</v>
      </c>
      <c r="H284" s="138" t="s">
        <v>624</v>
      </c>
    </row>
    <row r="285" spans="2:8">
      <c r="B285" s="184" t="s">
        <v>2487</v>
      </c>
      <c r="C285" s="185" t="s">
        <v>1183</v>
      </c>
      <c r="E285" s="211"/>
      <c r="F285" s="207"/>
      <c r="G285" s="133" t="s">
        <v>625</v>
      </c>
      <c r="H285" s="138" t="s">
        <v>626</v>
      </c>
    </row>
    <row r="286" spans="2:8" ht="15.75" thickBot="1">
      <c r="B286" s="186" t="s">
        <v>2507</v>
      </c>
      <c r="C286" s="187" t="s">
        <v>2484</v>
      </c>
      <c r="E286" s="211"/>
      <c r="F286" s="208"/>
      <c r="G286" s="134" t="s">
        <v>627</v>
      </c>
      <c r="H286" s="139" t="s">
        <v>628</v>
      </c>
    </row>
    <row r="287" spans="2:8">
      <c r="B287" s="186" t="s">
        <v>2505</v>
      </c>
      <c r="C287" s="187" t="s">
        <v>2658</v>
      </c>
      <c r="E287" s="211"/>
      <c r="F287" s="206" t="s">
        <v>629</v>
      </c>
      <c r="G287" s="133" t="s">
        <v>630</v>
      </c>
      <c r="H287" s="138" t="s">
        <v>631</v>
      </c>
    </row>
    <row r="288" spans="2:8" ht="15.75" thickBot="1">
      <c r="B288" s="186" t="s">
        <v>2506</v>
      </c>
      <c r="C288" s="187" t="s">
        <v>2659</v>
      </c>
      <c r="E288" s="211"/>
      <c r="F288" s="208"/>
      <c r="G288" s="134" t="s">
        <v>632</v>
      </c>
      <c r="H288" s="139" t="s">
        <v>633</v>
      </c>
    </row>
    <row r="289" spans="5:8">
      <c r="E289" s="210" t="s">
        <v>2308</v>
      </c>
      <c r="F289" s="135" t="s">
        <v>634</v>
      </c>
      <c r="G289" s="133" t="s">
        <v>635</v>
      </c>
      <c r="H289" s="138" t="s">
        <v>636</v>
      </c>
    </row>
    <row r="290" spans="5:8">
      <c r="E290" s="211"/>
      <c r="F290" s="136"/>
      <c r="G290" s="133" t="s">
        <v>637</v>
      </c>
      <c r="H290" s="138" t="s">
        <v>638</v>
      </c>
    </row>
    <row r="291" spans="5:8">
      <c r="E291" s="211"/>
      <c r="F291" s="136"/>
      <c r="G291" s="133" t="s">
        <v>639</v>
      </c>
      <c r="H291" s="138" t="s">
        <v>2332</v>
      </c>
    </row>
    <row r="292" spans="5:8" ht="15.75" thickBot="1">
      <c r="E292" s="211"/>
      <c r="F292" s="136"/>
      <c r="G292" s="133" t="s">
        <v>640</v>
      </c>
      <c r="H292" s="138" t="s">
        <v>641</v>
      </c>
    </row>
    <row r="293" spans="5:8" ht="30">
      <c r="E293" s="211"/>
      <c r="F293" s="206" t="s">
        <v>642</v>
      </c>
      <c r="G293" s="137" t="s">
        <v>2309</v>
      </c>
      <c r="H293" s="140" t="s">
        <v>643</v>
      </c>
    </row>
    <row r="294" spans="5:8" ht="15.75" thickBot="1">
      <c r="E294" s="211"/>
      <c r="F294" s="208"/>
      <c r="G294" s="134" t="s">
        <v>644</v>
      </c>
      <c r="H294" s="139" t="s">
        <v>645</v>
      </c>
    </row>
    <row r="295" spans="5:8">
      <c r="E295" s="211"/>
      <c r="F295" s="206" t="s">
        <v>646</v>
      </c>
      <c r="G295" s="133" t="s">
        <v>647</v>
      </c>
      <c r="H295" s="138" t="s">
        <v>648</v>
      </c>
    </row>
    <row r="296" spans="5:8">
      <c r="E296" s="211"/>
      <c r="F296" s="207"/>
      <c r="G296" s="133" t="s">
        <v>649</v>
      </c>
      <c r="H296" s="138" t="s">
        <v>650</v>
      </c>
    </row>
    <row r="297" spans="5:8" ht="15.75" thickBot="1">
      <c r="E297" s="211"/>
      <c r="F297" s="208"/>
      <c r="G297" s="134" t="s">
        <v>651</v>
      </c>
      <c r="H297" s="139" t="s">
        <v>652</v>
      </c>
    </row>
    <row r="298" spans="5:8">
      <c r="E298" s="211"/>
      <c r="F298" s="206" t="s">
        <v>653</v>
      </c>
      <c r="G298" s="133" t="s">
        <v>654</v>
      </c>
      <c r="H298" s="138" t="s">
        <v>655</v>
      </c>
    </row>
    <row r="299" spans="5:8" ht="15.75" thickBot="1">
      <c r="E299" s="212"/>
      <c r="F299" s="208"/>
      <c r="G299" s="134" t="s">
        <v>656</v>
      </c>
      <c r="H299" s="139" t="s">
        <v>657</v>
      </c>
    </row>
    <row r="300" spans="5:8">
      <c r="E300" s="210" t="s">
        <v>2310</v>
      </c>
      <c r="F300" s="206" t="s">
        <v>658</v>
      </c>
      <c r="G300" s="133" t="s">
        <v>658</v>
      </c>
      <c r="H300" s="138" t="s">
        <v>659</v>
      </c>
    </row>
    <row r="301" spans="5:8">
      <c r="E301" s="211"/>
      <c r="F301" s="207"/>
      <c r="G301" s="133" t="s">
        <v>660</v>
      </c>
      <c r="H301" s="138" t="s">
        <v>661</v>
      </c>
    </row>
    <row r="302" spans="5:8">
      <c r="E302" s="211"/>
      <c r="F302" s="207"/>
      <c r="G302" s="133" t="s">
        <v>662</v>
      </c>
      <c r="H302" s="138" t="s">
        <v>663</v>
      </c>
    </row>
    <row r="303" spans="5:8">
      <c r="E303" s="211"/>
      <c r="F303" s="207"/>
      <c r="G303" s="133" t="s">
        <v>664</v>
      </c>
      <c r="H303" s="138" t="s">
        <v>665</v>
      </c>
    </row>
    <row r="304" spans="5:8">
      <c r="E304" s="211"/>
      <c r="F304" s="207"/>
      <c r="G304" s="133" t="s">
        <v>666</v>
      </c>
      <c r="H304" s="138" t="s">
        <v>667</v>
      </c>
    </row>
    <row r="305" spans="5:8">
      <c r="E305" s="211"/>
      <c r="F305" s="207"/>
      <c r="G305" s="133" t="s">
        <v>668</v>
      </c>
      <c r="H305" s="138" t="s">
        <v>669</v>
      </c>
    </row>
    <row r="306" spans="5:8">
      <c r="E306" s="211"/>
      <c r="F306" s="207"/>
      <c r="G306" s="133" t="s">
        <v>670</v>
      </c>
      <c r="H306" s="138" t="s">
        <v>671</v>
      </c>
    </row>
    <row r="307" spans="5:8">
      <c r="E307" s="211"/>
      <c r="F307" s="207"/>
      <c r="G307" s="133" t="s">
        <v>672</v>
      </c>
      <c r="H307" s="138" t="s">
        <v>673</v>
      </c>
    </row>
    <row r="308" spans="5:8">
      <c r="E308" s="211"/>
      <c r="F308" s="207"/>
      <c r="G308" s="133" t="s">
        <v>674</v>
      </c>
      <c r="H308" s="138" t="s">
        <v>675</v>
      </c>
    </row>
    <row r="309" spans="5:8">
      <c r="E309" s="211"/>
      <c r="F309" s="207"/>
      <c r="G309" s="133" t="s">
        <v>676</v>
      </c>
      <c r="H309" s="138" t="s">
        <v>677</v>
      </c>
    </row>
    <row r="310" spans="5:8">
      <c r="E310" s="211"/>
      <c r="F310" s="207"/>
      <c r="G310" s="133" t="s">
        <v>678</v>
      </c>
      <c r="H310" s="138" t="s">
        <v>679</v>
      </c>
    </row>
    <row r="311" spans="5:8">
      <c r="E311" s="211"/>
      <c r="F311" s="207"/>
      <c r="G311" s="133" t="s">
        <v>680</v>
      </c>
      <c r="H311" s="138" t="s">
        <v>681</v>
      </c>
    </row>
    <row r="312" spans="5:8">
      <c r="E312" s="211"/>
      <c r="F312" s="207"/>
      <c r="G312" s="133" t="s">
        <v>682</v>
      </c>
      <c r="H312" s="138" t="s">
        <v>683</v>
      </c>
    </row>
    <row r="313" spans="5:8">
      <c r="E313" s="211"/>
      <c r="F313" s="207"/>
      <c r="G313" s="133" t="s">
        <v>684</v>
      </c>
      <c r="H313" s="138" t="s">
        <v>685</v>
      </c>
    </row>
    <row r="314" spans="5:8">
      <c r="E314" s="211"/>
      <c r="F314" s="207"/>
      <c r="G314" s="133" t="s">
        <v>686</v>
      </c>
      <c r="H314" s="138" t="s">
        <v>687</v>
      </c>
    </row>
    <row r="315" spans="5:8">
      <c r="E315" s="211"/>
      <c r="F315" s="207"/>
      <c r="G315" s="133" t="s">
        <v>688</v>
      </c>
      <c r="H315" s="138" t="s">
        <v>689</v>
      </c>
    </row>
    <row r="316" spans="5:8">
      <c r="E316" s="211"/>
      <c r="F316" s="207"/>
      <c r="G316" s="133" t="s">
        <v>690</v>
      </c>
      <c r="H316" s="138" t="s">
        <v>691</v>
      </c>
    </row>
    <row r="317" spans="5:8">
      <c r="E317" s="211"/>
      <c r="F317" s="207"/>
      <c r="G317" s="133" t="s">
        <v>692</v>
      </c>
      <c r="H317" s="138" t="s">
        <v>693</v>
      </c>
    </row>
    <row r="318" spans="5:8">
      <c r="E318" s="211"/>
      <c r="F318" s="207"/>
      <c r="G318" s="133" t="s">
        <v>694</v>
      </c>
      <c r="H318" s="138" t="s">
        <v>695</v>
      </c>
    </row>
    <row r="319" spans="5:8">
      <c r="E319" s="211"/>
      <c r="F319" s="207"/>
      <c r="G319" s="133" t="s">
        <v>696</v>
      </c>
      <c r="H319" s="138" t="s">
        <v>697</v>
      </c>
    </row>
    <row r="320" spans="5:8">
      <c r="E320" s="211"/>
      <c r="F320" s="207"/>
      <c r="G320" s="133" t="s">
        <v>698</v>
      </c>
      <c r="H320" s="138" t="s">
        <v>699</v>
      </c>
    </row>
    <row r="321" spans="5:8">
      <c r="E321" s="211"/>
      <c r="F321" s="207"/>
      <c r="G321" s="133" t="s">
        <v>700</v>
      </c>
      <c r="H321" s="138" t="s">
        <v>701</v>
      </c>
    </row>
    <row r="322" spans="5:8">
      <c r="E322" s="211"/>
      <c r="F322" s="207"/>
      <c r="G322" s="133" t="s">
        <v>702</v>
      </c>
      <c r="H322" s="138" t="s">
        <v>703</v>
      </c>
    </row>
    <row r="323" spans="5:8">
      <c r="E323" s="211"/>
      <c r="F323" s="207"/>
      <c r="G323" s="133" t="s">
        <v>704</v>
      </c>
      <c r="H323" s="138" t="s">
        <v>705</v>
      </c>
    </row>
    <row r="324" spans="5:8">
      <c r="E324" s="211"/>
      <c r="F324" s="207"/>
      <c r="G324" s="133" t="s">
        <v>706</v>
      </c>
      <c r="H324" s="138" t="s">
        <v>707</v>
      </c>
    </row>
    <row r="325" spans="5:8">
      <c r="E325" s="211"/>
      <c r="F325" s="207"/>
      <c r="G325" s="133" t="s">
        <v>708</v>
      </c>
      <c r="H325" s="138" t="s">
        <v>709</v>
      </c>
    </row>
    <row r="326" spans="5:8">
      <c r="E326" s="211"/>
      <c r="F326" s="207"/>
      <c r="G326" s="133" t="s">
        <v>710</v>
      </c>
      <c r="H326" s="138" t="s">
        <v>711</v>
      </c>
    </row>
    <row r="327" spans="5:8">
      <c r="E327" s="211"/>
      <c r="F327" s="207"/>
      <c r="G327" s="133" t="s">
        <v>712</v>
      </c>
      <c r="H327" s="138" t="s">
        <v>713</v>
      </c>
    </row>
    <row r="328" spans="5:8">
      <c r="E328" s="211"/>
      <c r="F328" s="207"/>
      <c r="G328" s="133" t="s">
        <v>714</v>
      </c>
      <c r="H328" s="138" t="s">
        <v>715</v>
      </c>
    </row>
    <row r="329" spans="5:8">
      <c r="E329" s="211"/>
      <c r="F329" s="207"/>
      <c r="G329" s="133" t="s">
        <v>716</v>
      </c>
      <c r="H329" s="138" t="s">
        <v>717</v>
      </c>
    </row>
    <row r="330" spans="5:8">
      <c r="E330" s="211"/>
      <c r="F330" s="207"/>
      <c r="G330" s="133" t="s">
        <v>718</v>
      </c>
      <c r="H330" s="138" t="s">
        <v>719</v>
      </c>
    </row>
    <row r="331" spans="5:8" ht="15.75" thickBot="1">
      <c r="E331" s="211"/>
      <c r="F331" s="208"/>
      <c r="G331" s="134" t="s">
        <v>720</v>
      </c>
      <c r="H331" s="139" t="s">
        <v>721</v>
      </c>
    </row>
    <row r="332" spans="5:8">
      <c r="E332" s="211"/>
      <c r="F332" s="206" t="s">
        <v>722</v>
      </c>
      <c r="G332" s="133" t="s">
        <v>723</v>
      </c>
      <c r="H332" s="138" t="s">
        <v>724</v>
      </c>
    </row>
    <row r="333" spans="5:8">
      <c r="E333" s="211"/>
      <c r="F333" s="207"/>
      <c r="G333" s="133" t="s">
        <v>725</v>
      </c>
      <c r="H333" s="138" t="s">
        <v>726</v>
      </c>
    </row>
    <row r="334" spans="5:8" ht="15.75" thickBot="1">
      <c r="E334" s="211"/>
      <c r="F334" s="208"/>
      <c r="G334" s="134" t="s">
        <v>727</v>
      </c>
      <c r="H334" s="139" t="s">
        <v>728</v>
      </c>
    </row>
    <row r="335" spans="5:8">
      <c r="E335" s="211"/>
      <c r="F335" s="206" t="s">
        <v>729</v>
      </c>
      <c r="G335" s="133" t="s">
        <v>730</v>
      </c>
      <c r="H335" s="138" t="s">
        <v>731</v>
      </c>
    </row>
    <row r="336" spans="5:8">
      <c r="E336" s="211"/>
      <c r="F336" s="207"/>
      <c r="G336" s="133" t="s">
        <v>732</v>
      </c>
      <c r="H336" s="138" t="s">
        <v>733</v>
      </c>
    </row>
    <row r="337" spans="5:8" ht="15.75" thickBot="1">
      <c r="E337" s="211"/>
      <c r="F337" s="208"/>
      <c r="G337" s="134" t="s">
        <v>734</v>
      </c>
      <c r="H337" s="139" t="s">
        <v>735</v>
      </c>
    </row>
    <row r="338" spans="5:8">
      <c r="E338" s="211"/>
      <c r="F338" s="206" t="s">
        <v>736</v>
      </c>
      <c r="G338" s="133" t="s">
        <v>737</v>
      </c>
      <c r="H338" s="138" t="s">
        <v>738</v>
      </c>
    </row>
    <row r="339" spans="5:8">
      <c r="E339" s="211"/>
      <c r="F339" s="207"/>
      <c r="G339" s="133" t="s">
        <v>739</v>
      </c>
      <c r="H339" s="138" t="s">
        <v>740</v>
      </c>
    </row>
    <row r="340" spans="5:8">
      <c r="E340" s="211"/>
      <c r="F340" s="207"/>
      <c r="G340" s="133" t="s">
        <v>741</v>
      </c>
      <c r="H340" s="138" t="s">
        <v>742</v>
      </c>
    </row>
    <row r="341" spans="5:8" ht="15.75" thickBot="1">
      <c r="E341" s="211"/>
      <c r="F341" s="208"/>
      <c r="G341" s="134" t="s">
        <v>743</v>
      </c>
      <c r="H341" s="139" t="s">
        <v>744</v>
      </c>
    </row>
    <row r="342" spans="5:8">
      <c r="E342" s="211"/>
      <c r="F342" s="206" t="s">
        <v>745</v>
      </c>
      <c r="G342" s="133" t="s">
        <v>745</v>
      </c>
      <c r="H342" s="138" t="s">
        <v>746</v>
      </c>
    </row>
    <row r="343" spans="5:8">
      <c r="E343" s="211"/>
      <c r="F343" s="207"/>
      <c r="G343" s="133" t="s">
        <v>747</v>
      </c>
      <c r="H343" s="138" t="s">
        <v>748</v>
      </c>
    </row>
    <row r="344" spans="5:8">
      <c r="E344" s="211"/>
      <c r="F344" s="207"/>
      <c r="G344" s="133" t="s">
        <v>749</v>
      </c>
      <c r="H344" s="138" t="s">
        <v>750</v>
      </c>
    </row>
    <row r="345" spans="5:8">
      <c r="E345" s="211"/>
      <c r="F345" s="207"/>
      <c r="G345" s="133" t="s">
        <v>751</v>
      </c>
      <c r="H345" s="138" t="s">
        <v>752</v>
      </c>
    </row>
    <row r="346" spans="5:8" ht="15.75" thickBot="1">
      <c r="E346" s="211"/>
      <c r="F346" s="208"/>
      <c r="G346" s="134" t="s">
        <v>753</v>
      </c>
      <c r="H346" s="139" t="s">
        <v>754</v>
      </c>
    </row>
    <row r="347" spans="5:8">
      <c r="E347" s="211"/>
      <c r="F347" s="206" t="s">
        <v>755</v>
      </c>
      <c r="G347" s="133" t="s">
        <v>755</v>
      </c>
      <c r="H347" s="138" t="s">
        <v>756</v>
      </c>
    </row>
    <row r="348" spans="5:8">
      <c r="E348" s="211"/>
      <c r="F348" s="207"/>
      <c r="G348" s="133" t="s">
        <v>757</v>
      </c>
      <c r="H348" s="138" t="s">
        <v>758</v>
      </c>
    </row>
    <row r="349" spans="5:8">
      <c r="E349" s="211"/>
      <c r="F349" s="207"/>
      <c r="G349" s="133" t="s">
        <v>759</v>
      </c>
      <c r="H349" s="138" t="s">
        <v>760</v>
      </c>
    </row>
    <row r="350" spans="5:8">
      <c r="E350" s="211"/>
      <c r="F350" s="207"/>
      <c r="G350" s="133" t="s">
        <v>761</v>
      </c>
      <c r="H350" s="138" t="s">
        <v>762</v>
      </c>
    </row>
    <row r="351" spans="5:8" ht="15.75" thickBot="1">
      <c r="E351" s="212"/>
      <c r="F351" s="208"/>
      <c r="G351" s="133" t="s">
        <v>763</v>
      </c>
      <c r="H351" s="138" t="s">
        <v>764</v>
      </c>
    </row>
    <row r="352" spans="5:8" ht="15.75" thickBot="1">
      <c r="E352" s="215" t="s">
        <v>2311</v>
      </c>
      <c r="F352" s="216"/>
      <c r="G352" s="217"/>
      <c r="H352" s="141" t="s">
        <v>1328</v>
      </c>
    </row>
    <row r="360" spans="4:5">
      <c r="E360" s="101"/>
    </row>
    <row r="361" spans="4:5">
      <c r="E361" s="101"/>
    </row>
    <row r="363" spans="4:5">
      <c r="D363" s="101"/>
    </row>
    <row r="364" spans="4:5">
      <c r="D364" s="101"/>
    </row>
    <row r="386" spans="2:3" ht="15.75" thickBot="1"/>
    <row r="387" spans="2:3">
      <c r="B387" s="103" t="s">
        <v>2260</v>
      </c>
      <c r="C387" s="104"/>
    </row>
    <row r="388" spans="2:3">
      <c r="B388" s="105" t="s">
        <v>2261</v>
      </c>
      <c r="C388" s="106"/>
    </row>
    <row r="389" spans="2:3">
      <c r="B389" s="107" t="s">
        <v>1479</v>
      </c>
      <c r="C389" s="118" t="s">
        <v>1999</v>
      </c>
    </row>
    <row r="390" spans="2:3">
      <c r="B390" s="107" t="s">
        <v>1481</v>
      </c>
      <c r="C390" s="119" t="s">
        <v>2024</v>
      </c>
    </row>
    <row r="391" spans="2:3">
      <c r="B391" s="107" t="s">
        <v>1483</v>
      </c>
      <c r="C391" s="119" t="s">
        <v>2025</v>
      </c>
    </row>
    <row r="392" spans="2:3">
      <c r="B392" s="107" t="s">
        <v>1485</v>
      </c>
      <c r="C392" s="119" t="s">
        <v>2000</v>
      </c>
    </row>
    <row r="393" spans="2:3">
      <c r="B393" s="107" t="s">
        <v>1487</v>
      </c>
      <c r="C393" s="119" t="s">
        <v>2001</v>
      </c>
    </row>
    <row r="394" spans="2:3">
      <c r="B394" s="107" t="s">
        <v>1489</v>
      </c>
      <c r="C394" s="119" t="s">
        <v>2002</v>
      </c>
    </row>
    <row r="395" spans="2:3">
      <c r="B395" s="107" t="s">
        <v>1491</v>
      </c>
      <c r="C395" s="119" t="s">
        <v>2026</v>
      </c>
    </row>
    <row r="396" spans="2:3">
      <c r="B396" s="107" t="s">
        <v>1493</v>
      </c>
      <c r="C396" s="119" t="s">
        <v>2003</v>
      </c>
    </row>
    <row r="397" spans="2:3">
      <c r="B397" s="107" t="s">
        <v>1495</v>
      </c>
      <c r="C397" s="119" t="s">
        <v>2004</v>
      </c>
    </row>
    <row r="398" spans="2:3">
      <c r="B398" s="107" t="s">
        <v>1497</v>
      </c>
      <c r="C398" s="119" t="s">
        <v>2005</v>
      </c>
    </row>
    <row r="399" spans="2:3">
      <c r="B399" s="107" t="s">
        <v>1499</v>
      </c>
      <c r="C399" s="119" t="s">
        <v>2006</v>
      </c>
    </row>
    <row r="400" spans="2:3">
      <c r="B400" s="107" t="s">
        <v>1501</v>
      </c>
      <c r="C400" s="119" t="s">
        <v>2007</v>
      </c>
    </row>
    <row r="401" spans="2:3">
      <c r="B401" s="107" t="s">
        <v>1503</v>
      </c>
      <c r="C401" s="119" t="s">
        <v>2008</v>
      </c>
    </row>
    <row r="402" spans="2:3">
      <c r="B402" s="107" t="s">
        <v>1505</v>
      </c>
      <c r="C402" s="119" t="s">
        <v>2009</v>
      </c>
    </row>
    <row r="403" spans="2:3">
      <c r="B403" s="107" t="s">
        <v>1507</v>
      </c>
      <c r="C403" s="119" t="s">
        <v>2027</v>
      </c>
    </row>
    <row r="404" spans="2:3">
      <c r="B404" s="107" t="s">
        <v>1509</v>
      </c>
      <c r="C404" s="119" t="s">
        <v>2010</v>
      </c>
    </row>
    <row r="405" spans="2:3">
      <c r="B405" s="107" t="s">
        <v>1511</v>
      </c>
      <c r="C405" s="119" t="s">
        <v>2011</v>
      </c>
    </row>
    <row r="406" spans="2:3">
      <c r="B406" s="107" t="s">
        <v>1513</v>
      </c>
      <c r="C406" s="119" t="s">
        <v>2028</v>
      </c>
    </row>
    <row r="407" spans="2:3">
      <c r="B407" s="107" t="s">
        <v>1515</v>
      </c>
      <c r="C407" s="119" t="s">
        <v>2012</v>
      </c>
    </row>
    <row r="408" spans="2:3">
      <c r="B408" s="107" t="s">
        <v>1517</v>
      </c>
      <c r="C408" s="119" t="s">
        <v>2013</v>
      </c>
    </row>
    <row r="409" spans="2:3">
      <c r="B409" s="107" t="s">
        <v>1519</v>
      </c>
      <c r="C409" s="119" t="s">
        <v>2014</v>
      </c>
    </row>
    <row r="410" spans="2:3">
      <c r="B410" s="107" t="s">
        <v>1521</v>
      </c>
      <c r="C410" s="119" t="s">
        <v>2015</v>
      </c>
    </row>
    <row r="411" spans="2:3">
      <c r="B411" s="107" t="s">
        <v>1523</v>
      </c>
      <c r="C411" s="119" t="s">
        <v>2016</v>
      </c>
    </row>
    <row r="412" spans="2:3">
      <c r="B412" s="107" t="s">
        <v>1525</v>
      </c>
      <c r="C412" s="119" t="s">
        <v>2017</v>
      </c>
    </row>
    <row r="413" spans="2:3">
      <c r="B413" s="107" t="s">
        <v>1527</v>
      </c>
      <c r="C413" s="119" t="s">
        <v>2018</v>
      </c>
    </row>
    <row r="414" spans="2:3">
      <c r="B414" s="107" t="s">
        <v>1529</v>
      </c>
      <c r="C414" s="119" t="s">
        <v>2019</v>
      </c>
    </row>
    <row r="415" spans="2:3">
      <c r="B415" s="107" t="s">
        <v>1531</v>
      </c>
      <c r="C415" s="119" t="s">
        <v>2029</v>
      </c>
    </row>
    <row r="416" spans="2:3">
      <c r="B416" s="107" t="s">
        <v>1533</v>
      </c>
      <c r="C416" s="119" t="s">
        <v>2030</v>
      </c>
    </row>
    <row r="417" spans="2:3">
      <c r="B417" s="107" t="s">
        <v>1535</v>
      </c>
      <c r="C417" s="119" t="s">
        <v>2031</v>
      </c>
    </row>
    <row r="418" spans="2:3">
      <c r="B418" s="107" t="s">
        <v>1537</v>
      </c>
      <c r="C418" s="119" t="s">
        <v>2032</v>
      </c>
    </row>
    <row r="419" spans="2:3">
      <c r="B419" s="107" t="s">
        <v>1539</v>
      </c>
      <c r="C419" s="119" t="s">
        <v>2033</v>
      </c>
    </row>
    <row r="420" spans="2:3">
      <c r="B420" s="107" t="s">
        <v>1541</v>
      </c>
      <c r="C420" s="119" t="s">
        <v>2034</v>
      </c>
    </row>
    <row r="421" spans="2:3">
      <c r="B421" s="107" t="s">
        <v>1543</v>
      </c>
      <c r="C421" s="119" t="s">
        <v>2035</v>
      </c>
    </row>
    <row r="422" spans="2:3">
      <c r="B422" s="107" t="s">
        <v>1545</v>
      </c>
      <c r="C422" s="119" t="s">
        <v>2036</v>
      </c>
    </row>
    <row r="423" spans="2:3">
      <c r="B423" s="107" t="s">
        <v>1547</v>
      </c>
      <c r="C423" s="119" t="s">
        <v>2037</v>
      </c>
    </row>
    <row r="424" spans="2:3">
      <c r="B424" s="107" t="s">
        <v>1549</v>
      </c>
      <c r="C424" s="119" t="s">
        <v>2038</v>
      </c>
    </row>
    <row r="425" spans="2:3">
      <c r="B425" s="107" t="s">
        <v>1551</v>
      </c>
      <c r="C425" s="119" t="s">
        <v>2039</v>
      </c>
    </row>
    <row r="426" spans="2:3">
      <c r="B426" s="107" t="s">
        <v>1553</v>
      </c>
      <c r="C426" s="119" t="s">
        <v>2040</v>
      </c>
    </row>
    <row r="427" spans="2:3">
      <c r="B427" s="107" t="s">
        <v>1555</v>
      </c>
      <c r="C427" s="119" t="s">
        <v>2041</v>
      </c>
    </row>
    <row r="428" spans="2:3">
      <c r="B428" s="107" t="s">
        <v>1557</v>
      </c>
      <c r="C428" s="119" t="s">
        <v>2042</v>
      </c>
    </row>
    <row r="429" spans="2:3">
      <c r="B429" s="107" t="s">
        <v>1559</v>
      </c>
      <c r="C429" s="119" t="s">
        <v>2043</v>
      </c>
    </row>
    <row r="430" spans="2:3">
      <c r="B430" s="107" t="s">
        <v>1561</v>
      </c>
      <c r="C430" s="119" t="s">
        <v>2044</v>
      </c>
    </row>
    <row r="431" spans="2:3">
      <c r="B431" s="107" t="s">
        <v>1563</v>
      </c>
      <c r="C431" s="119" t="s">
        <v>2045</v>
      </c>
    </row>
    <row r="432" spans="2:3">
      <c r="B432" s="107" t="s">
        <v>1565</v>
      </c>
      <c r="C432" s="119" t="s">
        <v>2046</v>
      </c>
    </row>
    <row r="433" spans="2:3">
      <c r="B433" s="107" t="s">
        <v>1567</v>
      </c>
      <c r="C433" s="119" t="s">
        <v>2047</v>
      </c>
    </row>
    <row r="434" spans="2:3">
      <c r="B434" s="107" t="s">
        <v>1569</v>
      </c>
      <c r="C434" s="119" t="s">
        <v>2048</v>
      </c>
    </row>
    <row r="435" spans="2:3">
      <c r="B435" s="107" t="s">
        <v>1571</v>
      </c>
      <c r="C435" s="119" t="s">
        <v>2049</v>
      </c>
    </row>
    <row r="436" spans="2:3">
      <c r="B436" s="107" t="s">
        <v>1573</v>
      </c>
      <c r="C436" s="119" t="s">
        <v>2050</v>
      </c>
    </row>
    <row r="437" spans="2:3">
      <c r="B437" s="107" t="s">
        <v>1575</v>
      </c>
      <c r="C437" s="119" t="s">
        <v>2051</v>
      </c>
    </row>
    <row r="438" spans="2:3">
      <c r="B438" s="107" t="s">
        <v>1577</v>
      </c>
      <c r="C438" s="119" t="s">
        <v>2052</v>
      </c>
    </row>
    <row r="439" spans="2:3">
      <c r="B439" s="107" t="s">
        <v>1579</v>
      </c>
      <c r="C439" s="119" t="s">
        <v>2053</v>
      </c>
    </row>
    <row r="440" spans="2:3">
      <c r="B440" s="107" t="s">
        <v>1581</v>
      </c>
      <c r="C440" s="119" t="s">
        <v>2054</v>
      </c>
    </row>
    <row r="441" spans="2:3">
      <c r="B441" s="107" t="s">
        <v>1583</v>
      </c>
      <c r="C441" s="119" t="s">
        <v>2055</v>
      </c>
    </row>
    <row r="442" spans="2:3">
      <c r="B442" s="107" t="s">
        <v>1585</v>
      </c>
      <c r="C442" s="119" t="s">
        <v>2056</v>
      </c>
    </row>
    <row r="443" spans="2:3">
      <c r="B443" s="107" t="s">
        <v>1587</v>
      </c>
      <c r="C443" s="119" t="s">
        <v>2057</v>
      </c>
    </row>
    <row r="444" spans="2:3">
      <c r="B444" s="107" t="s">
        <v>1589</v>
      </c>
      <c r="C444" s="119" t="s">
        <v>2058</v>
      </c>
    </row>
    <row r="445" spans="2:3">
      <c r="B445" s="107" t="s">
        <v>1591</v>
      </c>
      <c r="C445" s="119" t="s">
        <v>2059</v>
      </c>
    </row>
    <row r="446" spans="2:3">
      <c r="B446" s="107" t="s">
        <v>1593</v>
      </c>
      <c r="C446" s="119" t="s">
        <v>2060</v>
      </c>
    </row>
    <row r="447" spans="2:3">
      <c r="B447" s="107" t="s">
        <v>1595</v>
      </c>
      <c r="C447" s="119" t="s">
        <v>2061</v>
      </c>
    </row>
    <row r="448" spans="2:3">
      <c r="B448" s="107" t="s">
        <v>1597</v>
      </c>
      <c r="C448" s="119" t="s">
        <v>2062</v>
      </c>
    </row>
    <row r="449" spans="2:3">
      <c r="B449" s="107" t="s">
        <v>1599</v>
      </c>
      <c r="C449" s="119" t="s">
        <v>2063</v>
      </c>
    </row>
    <row r="450" spans="2:3">
      <c r="B450" s="107" t="s">
        <v>1601</v>
      </c>
      <c r="C450" s="119" t="s">
        <v>2064</v>
      </c>
    </row>
    <row r="451" spans="2:3">
      <c r="B451" s="107" t="s">
        <v>1603</v>
      </c>
      <c r="C451" s="119" t="s">
        <v>2065</v>
      </c>
    </row>
    <row r="452" spans="2:3">
      <c r="B452" s="107" t="s">
        <v>1605</v>
      </c>
      <c r="C452" s="119" t="s">
        <v>2066</v>
      </c>
    </row>
    <row r="453" spans="2:3">
      <c r="B453" s="107" t="s">
        <v>1607</v>
      </c>
      <c r="C453" s="119" t="s">
        <v>2067</v>
      </c>
    </row>
    <row r="454" spans="2:3">
      <c r="B454" s="107" t="s">
        <v>1609</v>
      </c>
      <c r="C454" s="119" t="s">
        <v>2068</v>
      </c>
    </row>
    <row r="455" spans="2:3">
      <c r="B455" s="107" t="s">
        <v>1611</v>
      </c>
      <c r="C455" s="119" t="s">
        <v>2069</v>
      </c>
    </row>
    <row r="456" spans="2:3">
      <c r="B456" s="107" t="s">
        <v>1613</v>
      </c>
      <c r="C456" s="119" t="s">
        <v>2070</v>
      </c>
    </row>
    <row r="457" spans="2:3">
      <c r="B457" s="107" t="s">
        <v>1615</v>
      </c>
      <c r="C457" s="119" t="s">
        <v>2071</v>
      </c>
    </row>
    <row r="458" spans="2:3">
      <c r="B458" s="107" t="s">
        <v>1617</v>
      </c>
      <c r="C458" s="119" t="s">
        <v>2072</v>
      </c>
    </row>
    <row r="459" spans="2:3">
      <c r="B459" s="107" t="s">
        <v>1619</v>
      </c>
      <c r="C459" s="119" t="s">
        <v>2073</v>
      </c>
    </row>
    <row r="460" spans="2:3">
      <c r="B460" s="107" t="s">
        <v>1621</v>
      </c>
      <c r="C460" s="119" t="s">
        <v>2074</v>
      </c>
    </row>
    <row r="461" spans="2:3">
      <c r="B461" s="107" t="s">
        <v>1623</v>
      </c>
      <c r="C461" s="119" t="s">
        <v>2075</v>
      </c>
    </row>
    <row r="462" spans="2:3">
      <c r="B462" s="107" t="s">
        <v>1625</v>
      </c>
      <c r="C462" s="119" t="s">
        <v>2076</v>
      </c>
    </row>
    <row r="463" spans="2:3">
      <c r="B463" s="107" t="s">
        <v>1627</v>
      </c>
      <c r="C463" s="119" t="s">
        <v>2077</v>
      </c>
    </row>
    <row r="464" spans="2:3">
      <c r="B464" s="109" t="s">
        <v>1629</v>
      </c>
      <c r="C464" s="119" t="s">
        <v>2078</v>
      </c>
    </row>
    <row r="465" spans="2:3">
      <c r="B465" s="109" t="s">
        <v>1631</v>
      </c>
      <c r="C465" s="119" t="s">
        <v>2079</v>
      </c>
    </row>
    <row r="466" spans="2:3">
      <c r="B466" s="109" t="s">
        <v>1633</v>
      </c>
      <c r="C466" s="119" t="s">
        <v>2080</v>
      </c>
    </row>
    <row r="467" spans="2:3">
      <c r="B467" s="109" t="s">
        <v>1635</v>
      </c>
      <c r="C467" s="119" t="s">
        <v>2081</v>
      </c>
    </row>
    <row r="468" spans="2:3">
      <c r="B468" s="109" t="s">
        <v>1637</v>
      </c>
      <c r="C468" s="119" t="s">
        <v>2082</v>
      </c>
    </row>
    <row r="469" spans="2:3">
      <c r="B469" s="107" t="s">
        <v>1639</v>
      </c>
      <c r="C469" s="119" t="s">
        <v>2083</v>
      </c>
    </row>
    <row r="470" spans="2:3">
      <c r="B470" s="109" t="s">
        <v>1641</v>
      </c>
      <c r="C470" s="119" t="s">
        <v>2084</v>
      </c>
    </row>
    <row r="471" spans="2:3">
      <c r="B471" s="107" t="s">
        <v>1643</v>
      </c>
      <c r="C471" s="119" t="s">
        <v>2085</v>
      </c>
    </row>
    <row r="472" spans="2:3">
      <c r="B472" s="107" t="s">
        <v>1645</v>
      </c>
      <c r="C472" s="119" t="s">
        <v>2086</v>
      </c>
    </row>
    <row r="473" spans="2:3">
      <c r="B473" s="107" t="s">
        <v>1647</v>
      </c>
      <c r="C473" s="119" t="s">
        <v>2087</v>
      </c>
    </row>
    <row r="474" spans="2:3">
      <c r="B474" s="107" t="s">
        <v>1649</v>
      </c>
      <c r="C474" s="119" t="s">
        <v>2088</v>
      </c>
    </row>
    <row r="475" spans="2:3">
      <c r="B475" s="107" t="s">
        <v>1651</v>
      </c>
      <c r="C475" s="119" t="s">
        <v>2089</v>
      </c>
    </row>
    <row r="476" spans="2:3">
      <c r="B476" s="107" t="s">
        <v>1653</v>
      </c>
      <c r="C476" s="119" t="s">
        <v>2090</v>
      </c>
    </row>
    <row r="477" spans="2:3">
      <c r="B477" s="107" t="s">
        <v>1655</v>
      </c>
      <c r="C477" s="119" t="s">
        <v>2091</v>
      </c>
    </row>
    <row r="478" spans="2:3">
      <c r="B478" s="107" t="s">
        <v>1657</v>
      </c>
      <c r="C478" s="119" t="s">
        <v>2092</v>
      </c>
    </row>
    <row r="479" spans="2:3">
      <c r="B479" s="107" t="s">
        <v>1659</v>
      </c>
      <c r="C479" s="119" t="s">
        <v>2093</v>
      </c>
    </row>
    <row r="480" spans="2:3">
      <c r="B480" s="107" t="s">
        <v>1661</v>
      </c>
      <c r="C480" s="119" t="s">
        <v>2094</v>
      </c>
    </row>
    <row r="481" spans="2:3">
      <c r="B481" s="107" t="s">
        <v>1663</v>
      </c>
      <c r="C481" s="119" t="s">
        <v>2020</v>
      </c>
    </row>
    <row r="482" spans="2:3">
      <c r="B482" s="107" t="s">
        <v>1665</v>
      </c>
      <c r="C482" s="119" t="s">
        <v>2095</v>
      </c>
    </row>
    <row r="483" spans="2:3">
      <c r="B483" s="107" t="s">
        <v>1667</v>
      </c>
      <c r="C483" s="119" t="s">
        <v>2021</v>
      </c>
    </row>
    <row r="484" spans="2:3">
      <c r="B484" s="107" t="s">
        <v>1669</v>
      </c>
      <c r="C484" s="119" t="s">
        <v>2096</v>
      </c>
    </row>
    <row r="485" spans="2:3">
      <c r="B485" s="107" t="s">
        <v>1671</v>
      </c>
      <c r="C485" s="119" t="s">
        <v>2097</v>
      </c>
    </row>
    <row r="486" spans="2:3">
      <c r="B486" s="107" t="s">
        <v>1673</v>
      </c>
      <c r="C486" s="119" t="s">
        <v>2098</v>
      </c>
    </row>
    <row r="487" spans="2:3">
      <c r="B487" s="107" t="s">
        <v>1675</v>
      </c>
      <c r="C487" s="119" t="s">
        <v>2099</v>
      </c>
    </row>
    <row r="488" spans="2:3">
      <c r="B488" s="107" t="s">
        <v>1677</v>
      </c>
      <c r="C488" s="119" t="s">
        <v>2100</v>
      </c>
    </row>
    <row r="489" spans="2:3">
      <c r="B489" s="107" t="s">
        <v>1679</v>
      </c>
      <c r="C489" s="119" t="s">
        <v>2101</v>
      </c>
    </row>
    <row r="490" spans="2:3">
      <c r="B490" s="107" t="s">
        <v>1681</v>
      </c>
      <c r="C490" s="119" t="s">
        <v>2102</v>
      </c>
    </row>
    <row r="491" spans="2:3">
      <c r="B491" s="107" t="s">
        <v>1683</v>
      </c>
      <c r="C491" s="119" t="s">
        <v>2103</v>
      </c>
    </row>
    <row r="492" spans="2:3">
      <c r="B492" s="107" t="s">
        <v>1685</v>
      </c>
      <c r="C492" s="119" t="s">
        <v>2104</v>
      </c>
    </row>
    <row r="493" spans="2:3">
      <c r="B493" s="107" t="s">
        <v>1687</v>
      </c>
      <c r="C493" s="119" t="s">
        <v>2105</v>
      </c>
    </row>
    <row r="494" spans="2:3">
      <c r="B494" s="107" t="s">
        <v>1689</v>
      </c>
      <c r="C494" s="119" t="s">
        <v>2106</v>
      </c>
    </row>
    <row r="495" spans="2:3">
      <c r="B495" s="107" t="s">
        <v>1691</v>
      </c>
      <c r="C495" s="119" t="s">
        <v>2107</v>
      </c>
    </row>
    <row r="496" spans="2:3">
      <c r="B496" s="107" t="s">
        <v>1693</v>
      </c>
      <c r="C496" s="119" t="s">
        <v>2108</v>
      </c>
    </row>
    <row r="497" spans="2:3">
      <c r="B497" s="107" t="s">
        <v>1695</v>
      </c>
      <c r="C497" s="119" t="s">
        <v>2109</v>
      </c>
    </row>
    <row r="498" spans="2:3">
      <c r="B498" s="107" t="s">
        <v>1697</v>
      </c>
      <c r="C498" s="119" t="s">
        <v>2110</v>
      </c>
    </row>
    <row r="499" spans="2:3">
      <c r="B499" s="107" t="s">
        <v>1699</v>
      </c>
      <c r="C499" s="119" t="s">
        <v>2111</v>
      </c>
    </row>
    <row r="500" spans="2:3">
      <c r="B500" s="107" t="s">
        <v>1701</v>
      </c>
      <c r="C500" s="119" t="s">
        <v>2112</v>
      </c>
    </row>
    <row r="501" spans="2:3">
      <c r="B501" s="107" t="s">
        <v>1703</v>
      </c>
      <c r="C501" s="119" t="s">
        <v>2113</v>
      </c>
    </row>
    <row r="502" spans="2:3">
      <c r="B502" s="107" t="s">
        <v>1480</v>
      </c>
      <c r="C502" s="119" t="s">
        <v>2114</v>
      </c>
    </row>
    <row r="503" spans="2:3">
      <c r="B503" s="107" t="s">
        <v>1482</v>
      </c>
      <c r="C503" s="119" t="s">
        <v>2115</v>
      </c>
    </row>
    <row r="504" spans="2:3">
      <c r="B504" s="107" t="s">
        <v>1484</v>
      </c>
      <c r="C504" s="119" t="s">
        <v>2116</v>
      </c>
    </row>
    <row r="505" spans="2:3">
      <c r="B505" s="107" t="s">
        <v>1486</v>
      </c>
      <c r="C505" s="119" t="s">
        <v>2117</v>
      </c>
    </row>
    <row r="506" spans="2:3">
      <c r="B506" s="107" t="s">
        <v>1488</v>
      </c>
      <c r="C506" s="119" t="s">
        <v>2118</v>
      </c>
    </row>
    <row r="507" spans="2:3">
      <c r="B507" s="107" t="s">
        <v>1490</v>
      </c>
      <c r="C507" s="119" t="s">
        <v>2119</v>
      </c>
    </row>
    <row r="508" spans="2:3">
      <c r="B508" s="107" t="s">
        <v>1492</v>
      </c>
      <c r="C508" s="119" t="s">
        <v>2120</v>
      </c>
    </row>
    <row r="509" spans="2:3">
      <c r="B509" s="107" t="s">
        <v>1494</v>
      </c>
      <c r="C509" s="119" t="s">
        <v>2121</v>
      </c>
    </row>
    <row r="510" spans="2:3">
      <c r="B510" s="107" t="s">
        <v>1496</v>
      </c>
      <c r="C510" s="119" t="s">
        <v>2122</v>
      </c>
    </row>
    <row r="511" spans="2:3">
      <c r="B511" s="107" t="s">
        <v>1498</v>
      </c>
      <c r="C511" s="119" t="s">
        <v>2123</v>
      </c>
    </row>
    <row r="512" spans="2:3">
      <c r="B512" s="107" t="s">
        <v>1500</v>
      </c>
      <c r="C512" s="119" t="s">
        <v>2124</v>
      </c>
    </row>
    <row r="513" spans="2:3">
      <c r="B513" s="107" t="s">
        <v>1502</v>
      </c>
      <c r="C513" s="119" t="s">
        <v>2125</v>
      </c>
    </row>
    <row r="514" spans="2:3">
      <c r="B514" s="107" t="s">
        <v>1504</v>
      </c>
      <c r="C514" s="119" t="s">
        <v>2126</v>
      </c>
    </row>
    <row r="515" spans="2:3">
      <c r="B515" s="107" t="s">
        <v>1506</v>
      </c>
      <c r="C515" s="119" t="s">
        <v>2127</v>
      </c>
    </row>
    <row r="516" spans="2:3">
      <c r="B516" s="107" t="s">
        <v>1508</v>
      </c>
      <c r="C516" s="119" t="s">
        <v>2128</v>
      </c>
    </row>
    <row r="517" spans="2:3">
      <c r="B517" s="107" t="s">
        <v>1510</v>
      </c>
      <c r="C517" s="119" t="s">
        <v>2129</v>
      </c>
    </row>
    <row r="518" spans="2:3">
      <c r="B518" s="107" t="s">
        <v>1512</v>
      </c>
      <c r="C518" s="119" t="s">
        <v>2130</v>
      </c>
    </row>
    <row r="519" spans="2:3">
      <c r="B519" s="107" t="s">
        <v>1514</v>
      </c>
      <c r="C519" s="119" t="s">
        <v>2131</v>
      </c>
    </row>
    <row r="520" spans="2:3">
      <c r="B520" s="107" t="s">
        <v>1516</v>
      </c>
      <c r="C520" s="119" t="s">
        <v>2132</v>
      </c>
    </row>
    <row r="521" spans="2:3">
      <c r="B521" s="107" t="s">
        <v>1518</v>
      </c>
      <c r="C521" s="119" t="s">
        <v>2132</v>
      </c>
    </row>
    <row r="522" spans="2:3">
      <c r="B522" s="107" t="s">
        <v>1520</v>
      </c>
      <c r="C522" s="119" t="s">
        <v>2133</v>
      </c>
    </row>
    <row r="523" spans="2:3">
      <c r="B523" s="107" t="s">
        <v>1522</v>
      </c>
      <c r="C523" s="119" t="s">
        <v>2134</v>
      </c>
    </row>
    <row r="524" spans="2:3">
      <c r="B524" s="107" t="s">
        <v>1524</v>
      </c>
      <c r="C524" s="119" t="s">
        <v>2135</v>
      </c>
    </row>
    <row r="525" spans="2:3">
      <c r="B525" s="107" t="s">
        <v>1526</v>
      </c>
      <c r="C525" s="119" t="s">
        <v>2136</v>
      </c>
    </row>
    <row r="526" spans="2:3">
      <c r="B526" s="107" t="s">
        <v>1528</v>
      </c>
      <c r="C526" s="119" t="s">
        <v>2137</v>
      </c>
    </row>
    <row r="527" spans="2:3">
      <c r="B527" s="107" t="s">
        <v>1530</v>
      </c>
      <c r="C527" s="119" t="s">
        <v>2138</v>
      </c>
    </row>
    <row r="528" spans="2:3">
      <c r="B528" s="107" t="s">
        <v>1532</v>
      </c>
      <c r="C528" s="119" t="s">
        <v>2139</v>
      </c>
    </row>
    <row r="529" spans="2:3">
      <c r="B529" s="107" t="s">
        <v>1534</v>
      </c>
      <c r="C529" s="119" t="s">
        <v>2140</v>
      </c>
    </row>
    <row r="530" spans="2:3">
      <c r="B530" s="107" t="s">
        <v>1536</v>
      </c>
      <c r="C530" s="119" t="s">
        <v>2141</v>
      </c>
    </row>
    <row r="531" spans="2:3">
      <c r="B531" s="107" t="s">
        <v>1538</v>
      </c>
      <c r="C531" s="119" t="s">
        <v>2142</v>
      </c>
    </row>
    <row r="532" spans="2:3">
      <c r="B532" s="107" t="s">
        <v>1540</v>
      </c>
      <c r="C532" s="119" t="s">
        <v>2143</v>
      </c>
    </row>
    <row r="533" spans="2:3">
      <c r="B533" s="107" t="s">
        <v>1542</v>
      </c>
      <c r="C533" s="119" t="s">
        <v>2144</v>
      </c>
    </row>
    <row r="534" spans="2:3">
      <c r="B534" s="107" t="s">
        <v>1544</v>
      </c>
      <c r="C534" s="119" t="s">
        <v>2145</v>
      </c>
    </row>
    <row r="535" spans="2:3">
      <c r="B535" s="107" t="s">
        <v>1546</v>
      </c>
      <c r="C535" s="119" t="s">
        <v>2146</v>
      </c>
    </row>
    <row r="536" spans="2:3">
      <c r="B536" s="107" t="s">
        <v>1548</v>
      </c>
      <c r="C536" s="119" t="s">
        <v>2147</v>
      </c>
    </row>
    <row r="537" spans="2:3">
      <c r="B537" s="107" t="s">
        <v>1550</v>
      </c>
      <c r="C537" s="119" t="s">
        <v>2148</v>
      </c>
    </row>
    <row r="538" spans="2:3">
      <c r="B538" s="107" t="s">
        <v>1552</v>
      </c>
      <c r="C538" s="119" t="s">
        <v>2149</v>
      </c>
    </row>
    <row r="539" spans="2:3">
      <c r="B539" s="107" t="s">
        <v>1554</v>
      </c>
      <c r="C539" s="119" t="s">
        <v>2150</v>
      </c>
    </row>
    <row r="540" spans="2:3">
      <c r="B540" s="107" t="s">
        <v>1556</v>
      </c>
      <c r="C540" s="119" t="s">
        <v>2151</v>
      </c>
    </row>
    <row r="541" spans="2:3">
      <c r="B541" s="107" t="s">
        <v>1558</v>
      </c>
      <c r="C541" s="119" t="s">
        <v>2152</v>
      </c>
    </row>
    <row r="542" spans="2:3">
      <c r="B542" s="107" t="s">
        <v>1560</v>
      </c>
      <c r="C542" s="119" t="s">
        <v>2153</v>
      </c>
    </row>
    <row r="543" spans="2:3">
      <c r="B543" s="107" t="s">
        <v>1562</v>
      </c>
      <c r="C543" s="119" t="s">
        <v>2154</v>
      </c>
    </row>
    <row r="544" spans="2:3">
      <c r="B544" s="107" t="s">
        <v>1564</v>
      </c>
      <c r="C544" s="119" t="s">
        <v>2155</v>
      </c>
    </row>
    <row r="545" spans="2:3">
      <c r="B545" s="107" t="s">
        <v>1566</v>
      </c>
      <c r="C545" s="119" t="s">
        <v>2156</v>
      </c>
    </row>
    <row r="546" spans="2:3">
      <c r="B546" s="107" t="s">
        <v>1568</v>
      </c>
      <c r="C546" s="119" t="s">
        <v>2157</v>
      </c>
    </row>
    <row r="547" spans="2:3">
      <c r="B547" s="107" t="s">
        <v>1570</v>
      </c>
      <c r="C547" s="119" t="s">
        <v>2158</v>
      </c>
    </row>
    <row r="548" spans="2:3">
      <c r="B548" s="107" t="s">
        <v>1572</v>
      </c>
      <c r="C548" s="119" t="s">
        <v>2159</v>
      </c>
    </row>
    <row r="549" spans="2:3">
      <c r="B549" s="107" t="s">
        <v>1574</v>
      </c>
      <c r="C549" s="119" t="s">
        <v>2160</v>
      </c>
    </row>
    <row r="550" spans="2:3">
      <c r="B550" s="107" t="s">
        <v>1576</v>
      </c>
      <c r="C550" s="119" t="s">
        <v>2161</v>
      </c>
    </row>
    <row r="551" spans="2:3">
      <c r="B551" s="107" t="s">
        <v>1578</v>
      </c>
      <c r="C551" s="119" t="s">
        <v>2162</v>
      </c>
    </row>
    <row r="552" spans="2:3">
      <c r="B552" s="107" t="s">
        <v>1580</v>
      </c>
      <c r="C552" s="119" t="s">
        <v>2163</v>
      </c>
    </row>
    <row r="553" spans="2:3">
      <c r="B553" s="107" t="s">
        <v>1582</v>
      </c>
      <c r="C553" s="119" t="s">
        <v>2164</v>
      </c>
    </row>
    <row r="554" spans="2:3">
      <c r="B554" s="107" t="s">
        <v>1584</v>
      </c>
      <c r="C554" s="119" t="s">
        <v>2165</v>
      </c>
    </row>
    <row r="555" spans="2:3">
      <c r="B555" s="107" t="s">
        <v>1586</v>
      </c>
      <c r="C555" s="119" t="s">
        <v>2166</v>
      </c>
    </row>
    <row r="556" spans="2:3">
      <c r="B556" s="107" t="s">
        <v>1588</v>
      </c>
      <c r="C556" s="119" t="s">
        <v>2167</v>
      </c>
    </row>
    <row r="557" spans="2:3">
      <c r="B557" s="107" t="s">
        <v>1590</v>
      </c>
      <c r="C557" s="119" t="s">
        <v>2168</v>
      </c>
    </row>
    <row r="558" spans="2:3">
      <c r="B558" s="107" t="s">
        <v>1592</v>
      </c>
      <c r="C558" s="119" t="s">
        <v>2169</v>
      </c>
    </row>
    <row r="559" spans="2:3">
      <c r="B559" s="107" t="s">
        <v>1594</v>
      </c>
      <c r="C559" s="119" t="s">
        <v>2170</v>
      </c>
    </row>
    <row r="560" spans="2:3">
      <c r="B560" s="107" t="s">
        <v>1596</v>
      </c>
      <c r="C560" s="119" t="s">
        <v>2171</v>
      </c>
    </row>
    <row r="561" spans="2:3">
      <c r="B561" s="107" t="s">
        <v>1598</v>
      </c>
      <c r="C561" s="119" t="s">
        <v>2172</v>
      </c>
    </row>
    <row r="562" spans="2:3">
      <c r="B562" s="107" t="s">
        <v>1600</v>
      </c>
      <c r="C562" s="119" t="s">
        <v>2173</v>
      </c>
    </row>
    <row r="563" spans="2:3">
      <c r="B563" s="107" t="s">
        <v>1602</v>
      </c>
      <c r="C563" s="119" t="s">
        <v>2174</v>
      </c>
    </row>
    <row r="564" spans="2:3">
      <c r="B564" s="107" t="s">
        <v>1604</v>
      </c>
      <c r="C564" s="119" t="s">
        <v>2175</v>
      </c>
    </row>
    <row r="565" spans="2:3">
      <c r="B565" s="107" t="s">
        <v>1606</v>
      </c>
      <c r="C565" s="119" t="s">
        <v>2176</v>
      </c>
    </row>
    <row r="566" spans="2:3">
      <c r="B566" s="107" t="s">
        <v>1608</v>
      </c>
      <c r="C566" s="119" t="s">
        <v>2177</v>
      </c>
    </row>
    <row r="567" spans="2:3">
      <c r="B567" s="107" t="s">
        <v>1610</v>
      </c>
      <c r="C567" s="119" t="s">
        <v>2178</v>
      </c>
    </row>
    <row r="568" spans="2:3">
      <c r="B568" s="107" t="s">
        <v>1612</v>
      </c>
      <c r="C568" s="119" t="s">
        <v>2179</v>
      </c>
    </row>
    <row r="569" spans="2:3">
      <c r="B569" s="107" t="s">
        <v>1614</v>
      </c>
      <c r="C569" s="119" t="s">
        <v>2180</v>
      </c>
    </row>
    <row r="570" spans="2:3">
      <c r="B570" s="107" t="s">
        <v>1616</v>
      </c>
      <c r="C570" s="119" t="s">
        <v>2181</v>
      </c>
    </row>
    <row r="571" spans="2:3">
      <c r="B571" s="107" t="s">
        <v>1618</v>
      </c>
      <c r="C571" s="119" t="s">
        <v>2182</v>
      </c>
    </row>
    <row r="572" spans="2:3">
      <c r="B572" s="107" t="s">
        <v>1620</v>
      </c>
      <c r="C572" s="119" t="s">
        <v>2183</v>
      </c>
    </row>
    <row r="573" spans="2:3">
      <c r="B573" s="107" t="s">
        <v>1622</v>
      </c>
      <c r="C573" s="119" t="s">
        <v>2184</v>
      </c>
    </row>
    <row r="574" spans="2:3">
      <c r="B574" s="107" t="s">
        <v>1624</v>
      </c>
      <c r="C574" s="119" t="s">
        <v>2185</v>
      </c>
    </row>
    <row r="575" spans="2:3">
      <c r="B575" s="107" t="s">
        <v>1626</v>
      </c>
      <c r="C575" s="119" t="s">
        <v>2186</v>
      </c>
    </row>
    <row r="576" spans="2:3">
      <c r="B576" s="107" t="s">
        <v>1628</v>
      </c>
      <c r="C576" s="119" t="s">
        <v>2187</v>
      </c>
    </row>
    <row r="577" spans="2:3">
      <c r="B577" s="107" t="s">
        <v>1630</v>
      </c>
      <c r="C577" s="119" t="s">
        <v>2188</v>
      </c>
    </row>
    <row r="578" spans="2:3">
      <c r="B578" s="107" t="s">
        <v>1632</v>
      </c>
      <c r="C578" s="119" t="s">
        <v>2189</v>
      </c>
    </row>
    <row r="579" spans="2:3">
      <c r="B579" s="107" t="s">
        <v>1634</v>
      </c>
      <c r="C579" s="119" t="s">
        <v>2190</v>
      </c>
    </row>
    <row r="580" spans="2:3">
      <c r="B580" s="107" t="s">
        <v>1636</v>
      </c>
      <c r="C580" s="119" t="s">
        <v>2191</v>
      </c>
    </row>
    <row r="581" spans="2:3">
      <c r="B581" s="107" t="s">
        <v>1638</v>
      </c>
      <c r="C581" s="119" t="s">
        <v>2192</v>
      </c>
    </row>
    <row r="582" spans="2:3">
      <c r="B582" s="107" t="s">
        <v>1640</v>
      </c>
      <c r="C582" s="119" t="s">
        <v>2193</v>
      </c>
    </row>
    <row r="583" spans="2:3">
      <c r="B583" s="107" t="s">
        <v>1642</v>
      </c>
      <c r="C583" s="119" t="s">
        <v>2194</v>
      </c>
    </row>
    <row r="584" spans="2:3">
      <c r="B584" s="107" t="s">
        <v>1644</v>
      </c>
      <c r="C584" s="119" t="s">
        <v>2195</v>
      </c>
    </row>
    <row r="585" spans="2:3">
      <c r="B585" s="107" t="s">
        <v>1646</v>
      </c>
      <c r="C585" s="119" t="s">
        <v>2196</v>
      </c>
    </row>
    <row r="586" spans="2:3">
      <c r="B586" s="107" t="s">
        <v>1648</v>
      </c>
      <c r="C586" s="119" t="s">
        <v>2197</v>
      </c>
    </row>
    <row r="587" spans="2:3">
      <c r="B587" s="107" t="s">
        <v>1650</v>
      </c>
      <c r="C587" s="119" t="s">
        <v>2198</v>
      </c>
    </row>
    <row r="588" spans="2:3">
      <c r="B588" s="107" t="s">
        <v>1652</v>
      </c>
      <c r="C588" s="119" t="s">
        <v>2022</v>
      </c>
    </row>
    <row r="589" spans="2:3">
      <c r="B589" s="107" t="s">
        <v>1654</v>
      </c>
      <c r="C589" s="119" t="s">
        <v>2199</v>
      </c>
    </row>
    <row r="590" spans="2:3">
      <c r="B590" s="107" t="s">
        <v>1656</v>
      </c>
      <c r="C590" s="119" t="s">
        <v>2200</v>
      </c>
    </row>
    <row r="591" spans="2:3">
      <c r="B591" s="107" t="s">
        <v>1658</v>
      </c>
      <c r="C591" s="119" t="s">
        <v>2201</v>
      </c>
    </row>
    <row r="592" spans="2:3">
      <c r="B592" s="107" t="s">
        <v>1660</v>
      </c>
      <c r="C592" s="119" t="s">
        <v>2202</v>
      </c>
    </row>
    <row r="593" spans="2:3">
      <c r="B593" s="107" t="s">
        <v>1662</v>
      </c>
      <c r="C593" s="119" t="s">
        <v>2203</v>
      </c>
    </row>
    <row r="594" spans="2:3">
      <c r="B594" s="107" t="s">
        <v>1664</v>
      </c>
      <c r="C594" s="119" t="s">
        <v>2204</v>
      </c>
    </row>
    <row r="595" spans="2:3">
      <c r="B595" s="107" t="s">
        <v>1666</v>
      </c>
      <c r="C595" s="119" t="s">
        <v>2205</v>
      </c>
    </row>
    <row r="596" spans="2:3">
      <c r="B596" s="107" t="s">
        <v>1668</v>
      </c>
      <c r="C596" s="119" t="s">
        <v>2206</v>
      </c>
    </row>
    <row r="597" spans="2:3">
      <c r="B597" s="107" t="s">
        <v>1670</v>
      </c>
      <c r="C597" s="119" t="s">
        <v>2207</v>
      </c>
    </row>
    <row r="598" spans="2:3">
      <c r="B598" s="107" t="s">
        <v>1672</v>
      </c>
      <c r="C598" s="119" t="s">
        <v>2208</v>
      </c>
    </row>
    <row r="599" spans="2:3">
      <c r="B599" s="107" t="s">
        <v>1674</v>
      </c>
      <c r="C599" s="119" t="s">
        <v>2209</v>
      </c>
    </row>
    <row r="600" spans="2:3">
      <c r="B600" s="107" t="s">
        <v>1676</v>
      </c>
      <c r="C600" s="119" t="s">
        <v>2210</v>
      </c>
    </row>
    <row r="601" spans="2:3">
      <c r="B601" s="107" t="s">
        <v>1678</v>
      </c>
      <c r="C601" s="119" t="s">
        <v>2211</v>
      </c>
    </row>
    <row r="602" spans="2:3">
      <c r="B602" s="107" t="s">
        <v>1680</v>
      </c>
      <c r="C602" s="119" t="s">
        <v>2212</v>
      </c>
    </row>
    <row r="603" spans="2:3">
      <c r="B603" s="107" t="s">
        <v>1682</v>
      </c>
      <c r="C603" s="119" t="s">
        <v>2213</v>
      </c>
    </row>
    <row r="604" spans="2:3">
      <c r="B604" s="107" t="s">
        <v>1684</v>
      </c>
      <c r="C604" s="119" t="s">
        <v>2214</v>
      </c>
    </row>
    <row r="605" spans="2:3">
      <c r="B605" s="107" t="s">
        <v>1686</v>
      </c>
      <c r="C605" s="119" t="s">
        <v>2215</v>
      </c>
    </row>
    <row r="606" spans="2:3">
      <c r="B606" s="107" t="s">
        <v>1688</v>
      </c>
      <c r="C606" s="119" t="s">
        <v>2216</v>
      </c>
    </row>
    <row r="607" spans="2:3">
      <c r="B607" s="107" t="s">
        <v>1690</v>
      </c>
      <c r="C607" s="119" t="s">
        <v>2217</v>
      </c>
    </row>
    <row r="608" spans="2:3">
      <c r="B608" s="107" t="s">
        <v>1692</v>
      </c>
      <c r="C608" s="119" t="s">
        <v>2023</v>
      </c>
    </row>
    <row r="609" spans="2:3">
      <c r="B609" s="107" t="s">
        <v>1694</v>
      </c>
      <c r="C609" s="119" t="s">
        <v>2218</v>
      </c>
    </row>
    <row r="610" spans="2:3">
      <c r="B610" s="107" t="s">
        <v>1696</v>
      </c>
      <c r="C610" s="119" t="s">
        <v>2219</v>
      </c>
    </row>
    <row r="611" spans="2:3">
      <c r="B611" s="107" t="s">
        <v>1698</v>
      </c>
      <c r="C611" s="119" t="s">
        <v>2220</v>
      </c>
    </row>
    <row r="612" spans="2:3">
      <c r="B612" s="107" t="s">
        <v>1700</v>
      </c>
      <c r="C612" s="119" t="s">
        <v>2221</v>
      </c>
    </row>
    <row r="613" spans="2:3">
      <c r="B613" s="107" t="s">
        <v>1702</v>
      </c>
      <c r="C613" s="119" t="s">
        <v>2222</v>
      </c>
    </row>
    <row r="614" spans="2:3">
      <c r="B614" s="126" t="s">
        <v>1704</v>
      </c>
      <c r="C614" s="127" t="s">
        <v>2223</v>
      </c>
    </row>
    <row r="615" spans="2:3">
      <c r="B615" s="102" t="s">
        <v>2233</v>
      </c>
      <c r="C615" s="132" t="s">
        <v>2262</v>
      </c>
    </row>
    <row r="616" spans="2:3">
      <c r="B616" s="102" t="s">
        <v>2234</v>
      </c>
      <c r="C616" s="128" t="s">
        <v>2249</v>
      </c>
    </row>
    <row r="617" spans="2:3">
      <c r="B617" s="102" t="s">
        <v>2235</v>
      </c>
      <c r="C617" s="132" t="s">
        <v>2263</v>
      </c>
    </row>
    <row r="618" spans="2:3">
      <c r="B618" s="102" t="s">
        <v>2236</v>
      </c>
      <c r="C618" s="128" t="s">
        <v>2250</v>
      </c>
    </row>
    <row r="619" spans="2:3">
      <c r="B619" s="102" t="s">
        <v>2237</v>
      </c>
      <c r="C619" s="132" t="s">
        <v>2264</v>
      </c>
    </row>
    <row r="620" spans="2:3">
      <c r="B620" s="102" t="s">
        <v>2238</v>
      </c>
      <c r="C620" s="132" t="s">
        <v>2265</v>
      </c>
    </row>
    <row r="621" spans="2:3">
      <c r="B621" s="102" t="s">
        <v>2239</v>
      </c>
      <c r="C621" s="128" t="s">
        <v>2251</v>
      </c>
    </row>
    <row r="622" spans="2:3">
      <c r="B622" s="102" t="s">
        <v>2240</v>
      </c>
      <c r="C622" s="132" t="s">
        <v>2266</v>
      </c>
    </row>
    <row r="623" spans="2:3">
      <c r="B623" s="102" t="s">
        <v>2241</v>
      </c>
      <c r="C623" s="128" t="s">
        <v>2252</v>
      </c>
    </row>
    <row r="624" spans="2:3">
      <c r="B624" s="102" t="s">
        <v>2242</v>
      </c>
      <c r="C624" s="128" t="s">
        <v>2253</v>
      </c>
    </row>
    <row r="625" spans="2:3">
      <c r="B625" s="102" t="s">
        <v>2243</v>
      </c>
      <c r="C625" s="128" t="s">
        <v>2254</v>
      </c>
    </row>
    <row r="626" spans="2:3">
      <c r="B626" s="102" t="s">
        <v>2244</v>
      </c>
      <c r="C626" s="128" t="s">
        <v>2255</v>
      </c>
    </row>
    <row r="627" spans="2:3">
      <c r="B627" s="102" t="s">
        <v>2245</v>
      </c>
      <c r="C627" s="128" t="s">
        <v>2256</v>
      </c>
    </row>
    <row r="628" spans="2:3">
      <c r="B628" s="102" t="s">
        <v>2246</v>
      </c>
      <c r="C628" s="128" t="s">
        <v>2257</v>
      </c>
    </row>
    <row r="629" spans="2:3">
      <c r="B629" s="102" t="s">
        <v>2247</v>
      </c>
      <c r="C629" s="128" t="s">
        <v>2258</v>
      </c>
    </row>
    <row r="630" spans="2:3">
      <c r="B630" s="102" t="s">
        <v>2248</v>
      </c>
      <c r="C630" s="128" t="s">
        <v>2259</v>
      </c>
    </row>
    <row r="637" spans="2:3">
      <c r="B637" s="102" t="s">
        <v>1705</v>
      </c>
      <c r="C637" s="112"/>
    </row>
    <row r="638" spans="2:3">
      <c r="B638" s="102" t="s">
        <v>1706</v>
      </c>
      <c r="C638" s="112"/>
    </row>
    <row r="639" spans="2:3">
      <c r="B639" s="102" t="s">
        <v>1182</v>
      </c>
      <c r="C639" s="112" t="s">
        <v>1183</v>
      </c>
    </row>
    <row r="640" spans="2:3">
      <c r="B640" s="102" t="s">
        <v>1707</v>
      </c>
      <c r="C640" s="113" t="s">
        <v>1713</v>
      </c>
    </row>
    <row r="641" spans="2:4">
      <c r="B641" s="102" t="s">
        <v>1708</v>
      </c>
      <c r="C641" s="113" t="s">
        <v>1714</v>
      </c>
    </row>
    <row r="642" spans="2:4">
      <c r="B642" s="102" t="s">
        <v>1709</v>
      </c>
      <c r="C642" s="113" t="s">
        <v>1715</v>
      </c>
    </row>
    <row r="643" spans="2:4">
      <c r="B643" s="102" t="s">
        <v>1710</v>
      </c>
      <c r="C643" s="113" t="s">
        <v>1716</v>
      </c>
    </row>
    <row r="644" spans="2:4">
      <c r="B644" s="102" t="s">
        <v>1711</v>
      </c>
      <c r="C644" s="113" t="s">
        <v>1717</v>
      </c>
    </row>
    <row r="645" spans="2:4">
      <c r="B645" s="102" t="s">
        <v>1712</v>
      </c>
      <c r="C645" s="113" t="s">
        <v>1718</v>
      </c>
    </row>
    <row r="648" spans="2:4" ht="15.75" thickBot="1"/>
    <row r="649" spans="2:4">
      <c r="B649" s="114" t="s">
        <v>1719</v>
      </c>
      <c r="C649" s="115"/>
      <c r="D649" s="116"/>
    </row>
    <row r="650" spans="2:4">
      <c r="B650" s="107" t="s">
        <v>1720</v>
      </c>
      <c r="C650" s="102"/>
      <c r="D650" s="108"/>
    </row>
    <row r="651" spans="2:4">
      <c r="B651" s="107" t="s">
        <v>1721</v>
      </c>
      <c r="C651" s="102" t="s">
        <v>1722</v>
      </c>
      <c r="D651" s="108" t="s">
        <v>1183</v>
      </c>
    </row>
    <row r="652" spans="2:4">
      <c r="B652" s="107" t="s">
        <v>1723</v>
      </c>
      <c r="C652" s="102" t="s">
        <v>1724</v>
      </c>
      <c r="D652" s="119" t="s">
        <v>1969</v>
      </c>
    </row>
    <row r="653" spans="2:4">
      <c r="B653" s="107" t="s">
        <v>1725</v>
      </c>
      <c r="C653" s="102" t="s">
        <v>1726</v>
      </c>
      <c r="D653" s="108" t="s">
        <v>1775</v>
      </c>
    </row>
    <row r="654" spans="2:4">
      <c r="B654" s="107" t="s">
        <v>1725</v>
      </c>
      <c r="C654" s="102" t="s">
        <v>1727</v>
      </c>
      <c r="D654" s="108" t="s">
        <v>1862</v>
      </c>
    </row>
    <row r="655" spans="2:4">
      <c r="B655" s="107" t="s">
        <v>1725</v>
      </c>
      <c r="C655" s="102" t="s">
        <v>1728</v>
      </c>
      <c r="D655" s="108" t="s">
        <v>1863</v>
      </c>
    </row>
    <row r="656" spans="2:4">
      <c r="B656" s="107" t="s">
        <v>1725</v>
      </c>
      <c r="C656" s="102" t="s">
        <v>1729</v>
      </c>
      <c r="D656" s="108" t="s">
        <v>1864</v>
      </c>
    </row>
    <row r="657" spans="2:4">
      <c r="B657" s="107" t="s">
        <v>1725</v>
      </c>
      <c r="C657" s="102" t="s">
        <v>1730</v>
      </c>
      <c r="D657" s="108" t="s">
        <v>1865</v>
      </c>
    </row>
    <row r="658" spans="2:4">
      <c r="B658" s="107" t="s">
        <v>1731</v>
      </c>
      <c r="C658" s="102" t="s">
        <v>1732</v>
      </c>
      <c r="D658" s="108" t="s">
        <v>1866</v>
      </c>
    </row>
    <row r="659" spans="2:4">
      <c r="B659" s="107" t="s">
        <v>1731</v>
      </c>
      <c r="C659" s="102" t="s">
        <v>1733</v>
      </c>
      <c r="D659" s="108" t="s">
        <v>1867</v>
      </c>
    </row>
    <row r="660" spans="2:4">
      <c r="B660" s="143" t="s">
        <v>1731</v>
      </c>
      <c r="C660" s="144" t="s">
        <v>1730</v>
      </c>
      <c r="D660" s="145" t="s">
        <v>2335</v>
      </c>
    </row>
    <row r="661" spans="2:4">
      <c r="B661" s="107" t="s">
        <v>1734</v>
      </c>
      <c r="C661" s="102" t="s">
        <v>1735</v>
      </c>
      <c r="D661" s="108" t="s">
        <v>1868</v>
      </c>
    </row>
    <row r="662" spans="2:4">
      <c r="B662" s="107" t="s">
        <v>1734</v>
      </c>
      <c r="C662" s="102" t="s">
        <v>1736</v>
      </c>
      <c r="D662" s="108" t="s">
        <v>1869</v>
      </c>
    </row>
    <row r="663" spans="2:4">
      <c r="B663" s="107" t="s">
        <v>1734</v>
      </c>
      <c r="C663" s="102" t="s">
        <v>1737</v>
      </c>
      <c r="D663" s="108" t="s">
        <v>1870</v>
      </c>
    </row>
    <row r="664" spans="2:4">
      <c r="B664" s="107" t="s">
        <v>1734</v>
      </c>
      <c r="C664" s="102" t="s">
        <v>1738</v>
      </c>
      <c r="D664" s="108" t="s">
        <v>1871</v>
      </c>
    </row>
    <row r="665" spans="2:4">
      <c r="B665" s="107" t="s">
        <v>1734</v>
      </c>
      <c r="C665" s="102" t="s">
        <v>1739</v>
      </c>
      <c r="D665" s="108" t="s">
        <v>1872</v>
      </c>
    </row>
    <row r="666" spans="2:4">
      <c r="B666" s="107" t="s">
        <v>1734</v>
      </c>
      <c r="C666" s="102" t="s">
        <v>1730</v>
      </c>
      <c r="D666" s="108" t="s">
        <v>1873</v>
      </c>
    </row>
    <row r="667" spans="2:4">
      <c r="B667" s="107" t="s">
        <v>1740</v>
      </c>
      <c r="C667" s="102" t="s">
        <v>1741</v>
      </c>
      <c r="D667" s="108" t="s">
        <v>1874</v>
      </c>
    </row>
    <row r="668" spans="2:4">
      <c r="B668" s="107" t="s">
        <v>1740</v>
      </c>
      <c r="C668" s="102" t="s">
        <v>1742</v>
      </c>
      <c r="D668" s="108" t="s">
        <v>1875</v>
      </c>
    </row>
    <row r="669" spans="2:4">
      <c r="B669" s="107" t="s">
        <v>1740</v>
      </c>
      <c r="C669" s="102" t="s">
        <v>1730</v>
      </c>
      <c r="D669" s="108" t="s">
        <v>1876</v>
      </c>
    </row>
    <row r="670" spans="2:4">
      <c r="B670" s="107" t="s">
        <v>1743</v>
      </c>
      <c r="C670" s="102" t="s">
        <v>1744</v>
      </c>
      <c r="D670" s="108" t="s">
        <v>1877</v>
      </c>
    </row>
    <row r="671" spans="2:4">
      <c r="B671" s="107" t="s">
        <v>1743</v>
      </c>
      <c r="C671" s="102" t="s">
        <v>1745</v>
      </c>
      <c r="D671" s="108" t="s">
        <v>1878</v>
      </c>
    </row>
    <row r="672" spans="2:4">
      <c r="B672" s="107" t="s">
        <v>1743</v>
      </c>
      <c r="C672" s="102" t="s">
        <v>1746</v>
      </c>
      <c r="D672" s="108" t="s">
        <v>1879</v>
      </c>
    </row>
    <row r="673" spans="2:4">
      <c r="B673" s="107" t="s">
        <v>1743</v>
      </c>
      <c r="C673" s="102" t="s">
        <v>1747</v>
      </c>
      <c r="D673" s="108" t="s">
        <v>1880</v>
      </c>
    </row>
    <row r="674" spans="2:4">
      <c r="B674" s="107" t="s">
        <v>1743</v>
      </c>
      <c r="C674" s="102" t="s">
        <v>1748</v>
      </c>
      <c r="D674" s="108" t="s">
        <v>1881</v>
      </c>
    </row>
    <row r="675" spans="2:4">
      <c r="B675" s="107" t="s">
        <v>1743</v>
      </c>
      <c r="C675" s="102" t="s">
        <v>1730</v>
      </c>
      <c r="D675" s="108" t="s">
        <v>1882</v>
      </c>
    </row>
    <row r="676" spans="2:4">
      <c r="B676" s="107" t="s">
        <v>1749</v>
      </c>
      <c r="C676" s="102" t="s">
        <v>1750</v>
      </c>
      <c r="D676" s="108" t="s">
        <v>1883</v>
      </c>
    </row>
    <row r="677" spans="2:4">
      <c r="B677" s="107" t="s">
        <v>1749</v>
      </c>
      <c r="C677" s="102" t="s">
        <v>1751</v>
      </c>
      <c r="D677" s="108" t="s">
        <v>1884</v>
      </c>
    </row>
    <row r="678" spans="2:4">
      <c r="B678" s="107" t="s">
        <v>1749</v>
      </c>
      <c r="C678" s="102" t="s">
        <v>1752</v>
      </c>
      <c r="D678" s="108" t="s">
        <v>1774</v>
      </c>
    </row>
    <row r="679" spans="2:4">
      <c r="B679" s="107" t="s">
        <v>1749</v>
      </c>
      <c r="C679" s="102" t="s">
        <v>1753</v>
      </c>
      <c r="D679" s="108" t="s">
        <v>1885</v>
      </c>
    </row>
    <row r="680" spans="2:4">
      <c r="B680" s="107" t="s">
        <v>1749</v>
      </c>
      <c r="C680" s="102" t="s">
        <v>1754</v>
      </c>
      <c r="D680" s="108" t="s">
        <v>1886</v>
      </c>
    </row>
    <row r="681" spans="2:4">
      <c r="B681" s="107" t="s">
        <v>1749</v>
      </c>
      <c r="C681" s="102" t="s">
        <v>1755</v>
      </c>
      <c r="D681" s="108" t="s">
        <v>1887</v>
      </c>
    </row>
    <row r="682" spans="2:4">
      <c r="B682" s="107" t="s">
        <v>1749</v>
      </c>
      <c r="C682" s="102" t="s">
        <v>1756</v>
      </c>
      <c r="D682" s="108" t="s">
        <v>1888</v>
      </c>
    </row>
    <row r="683" spans="2:4">
      <c r="B683" s="107" t="s">
        <v>1757</v>
      </c>
      <c r="C683" s="102" t="s">
        <v>1758</v>
      </c>
      <c r="D683" s="108" t="s">
        <v>1889</v>
      </c>
    </row>
    <row r="684" spans="2:4">
      <c r="B684" s="107" t="s">
        <v>1757</v>
      </c>
      <c r="C684" s="102" t="s">
        <v>1759</v>
      </c>
      <c r="D684" s="108" t="s">
        <v>1890</v>
      </c>
    </row>
    <row r="685" spans="2:4">
      <c r="B685" s="107" t="s">
        <v>1760</v>
      </c>
      <c r="C685" s="102" t="s">
        <v>1730</v>
      </c>
      <c r="D685" s="108" t="s">
        <v>1891</v>
      </c>
    </row>
    <row r="686" spans="2:4">
      <c r="B686" s="107" t="s">
        <v>1761</v>
      </c>
      <c r="C686" s="102" t="s">
        <v>1730</v>
      </c>
      <c r="D686" s="108" t="s">
        <v>1892</v>
      </c>
    </row>
    <row r="687" spans="2:4">
      <c r="B687" s="107" t="s">
        <v>1762</v>
      </c>
      <c r="C687" s="102" t="s">
        <v>1763</v>
      </c>
      <c r="D687" s="119" t="s">
        <v>1893</v>
      </c>
    </row>
    <row r="688" spans="2:4">
      <c r="B688" s="107" t="s">
        <v>1762</v>
      </c>
      <c r="C688" s="102" t="s">
        <v>1764</v>
      </c>
      <c r="D688" s="119" t="s">
        <v>1894</v>
      </c>
    </row>
    <row r="689" spans="2:4">
      <c r="B689" s="107" t="s">
        <v>1762</v>
      </c>
      <c r="C689" s="102" t="s">
        <v>1765</v>
      </c>
      <c r="D689" s="119" t="s">
        <v>1895</v>
      </c>
    </row>
    <row r="690" spans="2:4">
      <c r="B690" s="107" t="s">
        <v>1762</v>
      </c>
      <c r="C690" s="102" t="s">
        <v>1766</v>
      </c>
      <c r="D690" s="119" t="s">
        <v>1896</v>
      </c>
    </row>
    <row r="691" spans="2:4">
      <c r="B691" s="107" t="s">
        <v>1762</v>
      </c>
      <c r="C691" s="102" t="s">
        <v>1767</v>
      </c>
      <c r="D691" s="119" t="s">
        <v>1897</v>
      </c>
    </row>
    <row r="692" spans="2:4">
      <c r="B692" s="107" t="s">
        <v>1762</v>
      </c>
      <c r="C692" s="102" t="s">
        <v>1768</v>
      </c>
      <c r="D692" s="119" t="s">
        <v>1898</v>
      </c>
    </row>
    <row r="693" spans="2:4">
      <c r="B693" s="107" t="s">
        <v>1762</v>
      </c>
      <c r="C693" s="102" t="s">
        <v>1769</v>
      </c>
      <c r="D693" s="119" t="s">
        <v>1899</v>
      </c>
    </row>
    <row r="694" spans="2:4">
      <c r="B694" s="107" t="s">
        <v>1762</v>
      </c>
      <c r="C694" s="102" t="s">
        <v>1770</v>
      </c>
      <c r="D694" s="119" t="s">
        <v>1900</v>
      </c>
    </row>
    <row r="695" spans="2:4">
      <c r="B695" s="107" t="s">
        <v>1762</v>
      </c>
      <c r="C695" s="102" t="s">
        <v>1730</v>
      </c>
      <c r="D695" s="119" t="s">
        <v>1901</v>
      </c>
    </row>
    <row r="696" spans="2:4">
      <c r="B696" s="107" t="s">
        <v>1771</v>
      </c>
      <c r="C696" s="102" t="s">
        <v>1772</v>
      </c>
      <c r="D696" s="119" t="s">
        <v>1902</v>
      </c>
    </row>
    <row r="697" spans="2:4" ht="15.75" thickBot="1">
      <c r="B697" s="110" t="s">
        <v>1773</v>
      </c>
      <c r="C697" s="117" t="s">
        <v>1730</v>
      </c>
      <c r="D697" s="120" t="s">
        <v>1903</v>
      </c>
    </row>
    <row r="700" spans="2:4">
      <c r="B700" s="6" t="s">
        <v>1776</v>
      </c>
    </row>
    <row r="701" spans="2:4" ht="15.75" thickBot="1">
      <c r="B701" s="6" t="s">
        <v>1777</v>
      </c>
    </row>
    <row r="702" spans="2:4">
      <c r="B702" s="114" t="s">
        <v>1721</v>
      </c>
      <c r="C702" s="115" t="s">
        <v>1722</v>
      </c>
      <c r="D702" s="116" t="s">
        <v>1183</v>
      </c>
    </row>
    <row r="703" spans="2:4">
      <c r="B703" s="107" t="s">
        <v>1723</v>
      </c>
      <c r="C703" s="102" t="s">
        <v>1778</v>
      </c>
      <c r="D703" s="121" t="s">
        <v>1969</v>
      </c>
    </row>
    <row r="704" spans="2:4">
      <c r="B704" s="107" t="s">
        <v>1725</v>
      </c>
      <c r="C704" s="102" t="s">
        <v>1779</v>
      </c>
      <c r="D704" s="122" t="s">
        <v>1775</v>
      </c>
    </row>
    <row r="705" spans="2:4">
      <c r="B705" s="107" t="s">
        <v>1725</v>
      </c>
      <c r="C705" s="102" t="s">
        <v>1780</v>
      </c>
      <c r="D705" s="122" t="s">
        <v>1862</v>
      </c>
    </row>
    <row r="706" spans="2:4">
      <c r="B706" s="107" t="s">
        <v>1731</v>
      </c>
      <c r="C706" s="102" t="s">
        <v>1781</v>
      </c>
      <c r="D706" s="122" t="s">
        <v>1866</v>
      </c>
    </row>
    <row r="707" spans="2:4">
      <c r="B707" s="107" t="s">
        <v>1734</v>
      </c>
      <c r="C707" s="102" t="s">
        <v>1782</v>
      </c>
      <c r="D707" s="122" t="s">
        <v>1868</v>
      </c>
    </row>
    <row r="708" spans="2:4">
      <c r="B708" s="107" t="s">
        <v>1740</v>
      </c>
      <c r="C708" s="102" t="s">
        <v>1783</v>
      </c>
      <c r="D708" s="122" t="s">
        <v>1874</v>
      </c>
    </row>
    <row r="709" spans="2:4">
      <c r="B709" s="107" t="s">
        <v>1743</v>
      </c>
      <c r="C709" s="102" t="s">
        <v>1784</v>
      </c>
      <c r="D709" s="122" t="s">
        <v>1877</v>
      </c>
    </row>
    <row r="710" spans="2:4">
      <c r="B710" s="107" t="s">
        <v>1749</v>
      </c>
      <c r="C710" s="102" t="s">
        <v>1785</v>
      </c>
      <c r="D710" s="122" t="s">
        <v>1883</v>
      </c>
    </row>
    <row r="711" spans="2:4">
      <c r="B711" s="107" t="s">
        <v>1749</v>
      </c>
      <c r="C711" s="102" t="s">
        <v>1786</v>
      </c>
      <c r="D711" s="122" t="s">
        <v>1884</v>
      </c>
    </row>
    <row r="712" spans="2:4">
      <c r="B712" s="107" t="s">
        <v>1749</v>
      </c>
      <c r="C712" s="102" t="s">
        <v>1787</v>
      </c>
      <c r="D712" s="122" t="s">
        <v>1774</v>
      </c>
    </row>
    <row r="713" spans="2:4">
      <c r="B713" s="107" t="s">
        <v>1749</v>
      </c>
      <c r="C713" s="102" t="s">
        <v>1788</v>
      </c>
      <c r="D713" s="122" t="s">
        <v>1885</v>
      </c>
    </row>
    <row r="714" spans="2:4">
      <c r="B714" s="107" t="s">
        <v>1749</v>
      </c>
      <c r="C714" s="102" t="s">
        <v>1789</v>
      </c>
      <c r="D714" s="122" t="s">
        <v>1886</v>
      </c>
    </row>
    <row r="715" spans="2:4">
      <c r="B715" s="107" t="s">
        <v>1749</v>
      </c>
      <c r="C715" s="102" t="s">
        <v>1790</v>
      </c>
      <c r="D715" s="122" t="s">
        <v>1887</v>
      </c>
    </row>
    <row r="716" spans="2:4">
      <c r="B716" s="107" t="s">
        <v>1749</v>
      </c>
      <c r="C716" s="102" t="s">
        <v>1791</v>
      </c>
      <c r="D716" s="122" t="s">
        <v>1888</v>
      </c>
    </row>
    <row r="717" spans="2:4">
      <c r="B717" s="107" t="s">
        <v>1749</v>
      </c>
      <c r="C717" s="102" t="s">
        <v>1792</v>
      </c>
      <c r="D717" s="122" t="s">
        <v>1904</v>
      </c>
    </row>
    <row r="718" spans="2:4">
      <c r="B718" s="107" t="s">
        <v>1749</v>
      </c>
      <c r="C718" s="102" t="s">
        <v>1793</v>
      </c>
      <c r="D718" s="122" t="s">
        <v>1905</v>
      </c>
    </row>
    <row r="719" spans="2:4">
      <c r="B719" s="107" t="s">
        <v>1749</v>
      </c>
      <c r="C719" s="102" t="s">
        <v>1794</v>
      </c>
      <c r="D719" s="122" t="s">
        <v>1906</v>
      </c>
    </row>
    <row r="720" spans="2:4">
      <c r="B720" s="107" t="s">
        <v>1749</v>
      </c>
      <c r="C720" s="102" t="s">
        <v>1795</v>
      </c>
      <c r="D720" s="122" t="s">
        <v>1907</v>
      </c>
    </row>
    <row r="721" spans="2:4">
      <c r="B721" s="107" t="s">
        <v>1749</v>
      </c>
      <c r="C721" s="102" t="s">
        <v>1796</v>
      </c>
      <c r="D721" s="122" t="s">
        <v>1908</v>
      </c>
    </row>
    <row r="722" spans="2:4">
      <c r="B722" s="107" t="s">
        <v>1749</v>
      </c>
      <c r="C722" s="102" t="s">
        <v>1797</v>
      </c>
      <c r="D722" s="122" t="s">
        <v>1909</v>
      </c>
    </row>
    <row r="723" spans="2:4">
      <c r="B723" s="107" t="s">
        <v>1749</v>
      </c>
      <c r="C723" s="102" t="s">
        <v>1798</v>
      </c>
      <c r="D723" s="122" t="s">
        <v>1910</v>
      </c>
    </row>
    <row r="724" spans="2:4">
      <c r="B724" s="107" t="s">
        <v>1749</v>
      </c>
      <c r="C724" s="102" t="s">
        <v>1799</v>
      </c>
      <c r="D724" s="122" t="s">
        <v>1911</v>
      </c>
    </row>
    <row r="725" spans="2:4">
      <c r="B725" s="107" t="s">
        <v>1749</v>
      </c>
      <c r="C725" s="102" t="s">
        <v>1800</v>
      </c>
      <c r="D725" s="122" t="s">
        <v>1912</v>
      </c>
    </row>
    <row r="726" spans="2:4">
      <c r="B726" s="107" t="s">
        <v>1749</v>
      </c>
      <c r="C726" s="102" t="s">
        <v>1801</v>
      </c>
      <c r="D726" s="122" t="s">
        <v>1913</v>
      </c>
    </row>
    <row r="727" spans="2:4">
      <c r="B727" s="107" t="s">
        <v>1749</v>
      </c>
      <c r="C727" s="102" t="s">
        <v>1802</v>
      </c>
      <c r="D727" s="122" t="s">
        <v>1914</v>
      </c>
    </row>
    <row r="728" spans="2:4">
      <c r="B728" s="107" t="s">
        <v>1749</v>
      </c>
      <c r="C728" s="102" t="s">
        <v>1803</v>
      </c>
      <c r="D728" s="122" t="s">
        <v>1915</v>
      </c>
    </row>
    <row r="729" spans="2:4">
      <c r="B729" s="107" t="s">
        <v>1749</v>
      </c>
      <c r="C729" s="102" t="s">
        <v>1804</v>
      </c>
      <c r="D729" s="122" t="s">
        <v>1916</v>
      </c>
    </row>
    <row r="730" spans="2:4">
      <c r="B730" s="107" t="s">
        <v>1749</v>
      </c>
      <c r="C730" s="102" t="s">
        <v>1805</v>
      </c>
      <c r="D730" s="122" t="s">
        <v>1917</v>
      </c>
    </row>
    <row r="731" spans="2:4">
      <c r="B731" s="107" t="s">
        <v>1749</v>
      </c>
      <c r="C731" s="102" t="s">
        <v>1806</v>
      </c>
      <c r="D731" s="122" t="s">
        <v>1918</v>
      </c>
    </row>
    <row r="732" spans="2:4">
      <c r="B732" s="107" t="s">
        <v>1749</v>
      </c>
      <c r="C732" s="102" t="s">
        <v>1807</v>
      </c>
      <c r="D732" s="122" t="s">
        <v>1919</v>
      </c>
    </row>
    <row r="733" spans="2:4">
      <c r="B733" s="107" t="s">
        <v>1749</v>
      </c>
      <c r="C733" s="102" t="s">
        <v>1808</v>
      </c>
      <c r="D733" s="122" t="s">
        <v>1920</v>
      </c>
    </row>
    <row r="734" spans="2:4">
      <c r="B734" s="107" t="s">
        <v>1749</v>
      </c>
      <c r="C734" s="102" t="s">
        <v>1809</v>
      </c>
      <c r="D734" s="122" t="s">
        <v>1921</v>
      </c>
    </row>
    <row r="735" spans="2:4">
      <c r="B735" s="107" t="s">
        <v>1749</v>
      </c>
      <c r="C735" s="102" t="s">
        <v>1810</v>
      </c>
      <c r="D735" s="122" t="s">
        <v>1922</v>
      </c>
    </row>
    <row r="736" spans="2:4">
      <c r="B736" s="107" t="s">
        <v>1749</v>
      </c>
      <c r="C736" s="102" t="s">
        <v>1811</v>
      </c>
      <c r="D736" s="122" t="s">
        <v>1923</v>
      </c>
    </row>
    <row r="737" spans="2:4">
      <c r="B737" s="107" t="s">
        <v>1749</v>
      </c>
      <c r="C737" s="102" t="s">
        <v>1812</v>
      </c>
      <c r="D737" s="122" t="s">
        <v>1924</v>
      </c>
    </row>
    <row r="738" spans="2:4">
      <c r="B738" s="107" t="s">
        <v>1749</v>
      </c>
      <c r="C738" s="102" t="s">
        <v>1813</v>
      </c>
      <c r="D738" s="122" t="s">
        <v>1925</v>
      </c>
    </row>
    <row r="739" spans="2:4">
      <c r="B739" s="107" t="s">
        <v>1749</v>
      </c>
      <c r="C739" s="102" t="s">
        <v>1814</v>
      </c>
      <c r="D739" s="122" t="s">
        <v>1926</v>
      </c>
    </row>
    <row r="740" spans="2:4">
      <c r="B740" s="107" t="s">
        <v>1749</v>
      </c>
      <c r="C740" s="102" t="s">
        <v>1815</v>
      </c>
      <c r="D740" s="122" t="s">
        <v>1927</v>
      </c>
    </row>
    <row r="741" spans="2:4">
      <c r="B741" s="107" t="s">
        <v>1749</v>
      </c>
      <c r="C741" s="102" t="s">
        <v>1816</v>
      </c>
      <c r="D741" s="122" t="s">
        <v>1928</v>
      </c>
    </row>
    <row r="742" spans="2:4">
      <c r="B742" s="107" t="s">
        <v>1749</v>
      </c>
      <c r="C742" s="102" t="s">
        <v>1817</v>
      </c>
      <c r="D742" s="122" t="s">
        <v>1929</v>
      </c>
    </row>
    <row r="743" spans="2:4">
      <c r="B743" s="107" t="s">
        <v>1749</v>
      </c>
      <c r="C743" s="102" t="s">
        <v>1818</v>
      </c>
      <c r="D743" s="122" t="s">
        <v>1930</v>
      </c>
    </row>
    <row r="744" spans="2:4">
      <c r="B744" s="107" t="s">
        <v>1749</v>
      </c>
      <c r="C744" s="102" t="s">
        <v>1819</v>
      </c>
      <c r="D744" s="122" t="s">
        <v>1931</v>
      </c>
    </row>
    <row r="745" spans="2:4">
      <c r="B745" s="107" t="s">
        <v>1749</v>
      </c>
      <c r="C745" s="102" t="s">
        <v>1820</v>
      </c>
      <c r="D745" s="122" t="s">
        <v>1932</v>
      </c>
    </row>
    <row r="746" spans="2:4">
      <c r="B746" s="107" t="s">
        <v>1749</v>
      </c>
      <c r="C746" s="102" t="s">
        <v>1821</v>
      </c>
      <c r="D746" s="122" t="s">
        <v>1933</v>
      </c>
    </row>
    <row r="747" spans="2:4">
      <c r="B747" s="107" t="s">
        <v>1749</v>
      </c>
      <c r="C747" s="102" t="s">
        <v>1822</v>
      </c>
      <c r="D747" s="122" t="s">
        <v>1934</v>
      </c>
    </row>
    <row r="748" spans="2:4">
      <c r="B748" s="107" t="s">
        <v>1749</v>
      </c>
      <c r="C748" s="102" t="s">
        <v>1823</v>
      </c>
      <c r="D748" s="122" t="s">
        <v>1935</v>
      </c>
    </row>
    <row r="749" spans="2:4">
      <c r="B749" s="107" t="s">
        <v>1749</v>
      </c>
      <c r="C749" s="102" t="s">
        <v>1824</v>
      </c>
      <c r="D749" s="122" t="s">
        <v>1936</v>
      </c>
    </row>
    <row r="750" spans="2:4">
      <c r="B750" s="107" t="s">
        <v>1749</v>
      </c>
      <c r="C750" s="102" t="s">
        <v>1825</v>
      </c>
      <c r="D750" s="122" t="s">
        <v>1937</v>
      </c>
    </row>
    <row r="751" spans="2:4">
      <c r="B751" s="107" t="s">
        <v>1749</v>
      </c>
      <c r="C751" s="102" t="s">
        <v>1826</v>
      </c>
      <c r="D751" s="122" t="s">
        <v>1938</v>
      </c>
    </row>
    <row r="752" spans="2:4">
      <c r="B752" s="107" t="s">
        <v>1749</v>
      </c>
      <c r="C752" s="102" t="s">
        <v>1827</v>
      </c>
      <c r="D752" s="122" t="s">
        <v>1939</v>
      </c>
    </row>
    <row r="753" spans="2:4">
      <c r="B753" s="107" t="s">
        <v>1749</v>
      </c>
      <c r="C753" s="102" t="s">
        <v>1828</v>
      </c>
      <c r="D753" s="122" t="s">
        <v>1940</v>
      </c>
    </row>
    <row r="754" spans="2:4">
      <c r="B754" s="107" t="s">
        <v>1749</v>
      </c>
      <c r="C754" s="102" t="s">
        <v>1829</v>
      </c>
      <c r="D754" s="122" t="s">
        <v>1941</v>
      </c>
    </row>
    <row r="755" spans="2:4">
      <c r="B755" s="107" t="s">
        <v>1749</v>
      </c>
      <c r="C755" s="102" t="s">
        <v>1830</v>
      </c>
      <c r="D755" s="122" t="s">
        <v>1942</v>
      </c>
    </row>
    <row r="756" spans="2:4">
      <c r="B756" s="107" t="s">
        <v>1749</v>
      </c>
      <c r="C756" s="102" t="s">
        <v>1831</v>
      </c>
      <c r="D756" s="122" t="s">
        <v>1943</v>
      </c>
    </row>
    <row r="757" spans="2:4">
      <c r="B757" s="107" t="s">
        <v>1749</v>
      </c>
      <c r="C757" s="102" t="s">
        <v>1832</v>
      </c>
      <c r="D757" s="122" t="s">
        <v>1944</v>
      </c>
    </row>
    <row r="758" spans="2:4">
      <c r="B758" s="107" t="s">
        <v>1749</v>
      </c>
      <c r="C758" s="102" t="s">
        <v>1833</v>
      </c>
      <c r="D758" s="122" t="s">
        <v>1945</v>
      </c>
    </row>
    <row r="759" spans="2:4">
      <c r="B759" s="107" t="s">
        <v>1749</v>
      </c>
      <c r="C759" s="102" t="s">
        <v>1834</v>
      </c>
      <c r="D759" s="122" t="s">
        <v>1946</v>
      </c>
    </row>
    <row r="760" spans="2:4">
      <c r="B760" s="107" t="s">
        <v>1749</v>
      </c>
      <c r="C760" s="102" t="s">
        <v>1835</v>
      </c>
      <c r="D760" s="122" t="s">
        <v>1947</v>
      </c>
    </row>
    <row r="761" spans="2:4">
      <c r="B761" s="107" t="s">
        <v>1749</v>
      </c>
      <c r="C761" s="102" t="s">
        <v>1836</v>
      </c>
      <c r="D761" s="122" t="s">
        <v>1948</v>
      </c>
    </row>
    <row r="762" spans="2:4">
      <c r="B762" s="107" t="s">
        <v>1749</v>
      </c>
      <c r="C762" s="102" t="s">
        <v>1837</v>
      </c>
      <c r="D762" s="122" t="s">
        <v>1949</v>
      </c>
    </row>
    <row r="763" spans="2:4">
      <c r="B763" s="107" t="s">
        <v>1749</v>
      </c>
      <c r="C763" s="102" t="s">
        <v>1838</v>
      </c>
      <c r="D763" s="122" t="s">
        <v>1950</v>
      </c>
    </row>
    <row r="764" spans="2:4">
      <c r="B764" s="107" t="s">
        <v>1749</v>
      </c>
      <c r="C764" s="102" t="s">
        <v>1839</v>
      </c>
      <c r="D764" s="122" t="s">
        <v>1951</v>
      </c>
    </row>
    <row r="765" spans="2:4">
      <c r="B765" s="107" t="s">
        <v>1749</v>
      </c>
      <c r="C765" s="102" t="s">
        <v>1840</v>
      </c>
      <c r="D765" s="122" t="s">
        <v>1952</v>
      </c>
    </row>
    <row r="766" spans="2:4">
      <c r="B766" s="107" t="s">
        <v>1749</v>
      </c>
      <c r="C766" s="102" t="s">
        <v>1841</v>
      </c>
      <c r="D766" s="122" t="s">
        <v>1953</v>
      </c>
    </row>
    <row r="767" spans="2:4">
      <c r="B767" s="107" t="s">
        <v>1749</v>
      </c>
      <c r="C767" s="102" t="s">
        <v>1842</v>
      </c>
      <c r="D767" s="122" t="s">
        <v>1954</v>
      </c>
    </row>
    <row r="768" spans="2:4">
      <c r="B768" s="107" t="s">
        <v>1749</v>
      </c>
      <c r="C768" s="102" t="s">
        <v>1843</v>
      </c>
      <c r="D768" s="122" t="s">
        <v>1955</v>
      </c>
    </row>
    <row r="769" spans="2:4">
      <c r="B769" s="107" t="s">
        <v>1749</v>
      </c>
      <c r="C769" s="102" t="s">
        <v>1844</v>
      </c>
      <c r="D769" s="122" t="s">
        <v>1956</v>
      </c>
    </row>
    <row r="770" spans="2:4">
      <c r="B770" s="107" t="s">
        <v>1749</v>
      </c>
      <c r="C770" s="102" t="s">
        <v>1845</v>
      </c>
      <c r="D770" s="122" t="s">
        <v>1957</v>
      </c>
    </row>
    <row r="771" spans="2:4">
      <c r="B771" s="107" t="s">
        <v>1749</v>
      </c>
      <c r="C771" s="102" t="s">
        <v>1846</v>
      </c>
      <c r="D771" s="122" t="s">
        <v>1958</v>
      </c>
    </row>
    <row r="772" spans="2:4">
      <c r="B772" s="107" t="s">
        <v>1749</v>
      </c>
      <c r="C772" s="102" t="s">
        <v>1847</v>
      </c>
      <c r="D772" s="122" t="s">
        <v>1959</v>
      </c>
    </row>
    <row r="773" spans="2:4">
      <c r="B773" s="107" t="s">
        <v>1749</v>
      </c>
      <c r="C773" s="102" t="s">
        <v>1848</v>
      </c>
      <c r="D773" s="122" t="s">
        <v>1960</v>
      </c>
    </row>
    <row r="774" spans="2:4">
      <c r="B774" s="107" t="s">
        <v>1749</v>
      </c>
      <c r="C774" s="102" t="s">
        <v>1849</v>
      </c>
      <c r="D774" s="122" t="s">
        <v>1961</v>
      </c>
    </row>
    <row r="775" spans="2:4">
      <c r="B775" s="107" t="s">
        <v>1749</v>
      </c>
      <c r="C775" s="102" t="s">
        <v>1850</v>
      </c>
      <c r="D775" s="122" t="s">
        <v>1962</v>
      </c>
    </row>
    <row r="776" spans="2:4">
      <c r="B776" s="107" t="s">
        <v>1749</v>
      </c>
      <c r="C776" s="102" t="s">
        <v>1851</v>
      </c>
      <c r="D776" s="122" t="s">
        <v>1963</v>
      </c>
    </row>
    <row r="777" spans="2:4">
      <c r="B777" s="107" t="s">
        <v>1749</v>
      </c>
      <c r="C777" s="102" t="s">
        <v>1852</v>
      </c>
      <c r="D777" s="122" t="s">
        <v>1964</v>
      </c>
    </row>
    <row r="778" spans="2:4">
      <c r="B778" s="107" t="s">
        <v>1749</v>
      </c>
      <c r="C778" s="102" t="s">
        <v>1853</v>
      </c>
      <c r="D778" s="122" t="s">
        <v>1965</v>
      </c>
    </row>
    <row r="779" spans="2:4">
      <c r="B779" s="107" t="s">
        <v>1749</v>
      </c>
      <c r="C779" s="102" t="s">
        <v>1854</v>
      </c>
      <c r="D779" s="122" t="s">
        <v>1966</v>
      </c>
    </row>
    <row r="780" spans="2:4">
      <c r="B780" s="107" t="s">
        <v>1749</v>
      </c>
      <c r="C780" s="102" t="s">
        <v>1855</v>
      </c>
      <c r="D780" s="122" t="s">
        <v>1967</v>
      </c>
    </row>
    <row r="781" spans="2:4">
      <c r="B781" s="107" t="s">
        <v>1757</v>
      </c>
      <c r="C781" s="102" t="s">
        <v>1856</v>
      </c>
      <c r="D781" s="122" t="s">
        <v>1889</v>
      </c>
    </row>
    <row r="782" spans="2:4">
      <c r="B782" s="107" t="s">
        <v>1761</v>
      </c>
      <c r="C782" s="102" t="s">
        <v>1857</v>
      </c>
      <c r="D782" s="122" t="s">
        <v>1891</v>
      </c>
    </row>
    <row r="783" spans="2:4">
      <c r="B783" s="107" t="s">
        <v>1762</v>
      </c>
      <c r="C783" s="102" t="s">
        <v>1858</v>
      </c>
      <c r="D783" s="122" t="s">
        <v>1892</v>
      </c>
    </row>
    <row r="784" spans="2:4">
      <c r="B784" s="107" t="s">
        <v>1762</v>
      </c>
      <c r="C784" s="102" t="s">
        <v>1859</v>
      </c>
      <c r="D784" s="122" t="s">
        <v>1968</v>
      </c>
    </row>
    <row r="785" spans="2:4">
      <c r="B785" s="107" t="s">
        <v>1771</v>
      </c>
      <c r="C785" s="102" t="s">
        <v>1860</v>
      </c>
      <c r="D785" s="121" t="s">
        <v>1893</v>
      </c>
    </row>
    <row r="786" spans="2:4" ht="15.75" thickBot="1">
      <c r="B786" s="110" t="s">
        <v>1773</v>
      </c>
      <c r="C786" s="117" t="s">
        <v>1861</v>
      </c>
      <c r="D786" s="123" t="s">
        <v>1902</v>
      </c>
    </row>
    <row r="788" spans="2:4" ht="15.75" thickBot="1"/>
    <row r="789" spans="2:4">
      <c r="B789" s="114" t="s">
        <v>1970</v>
      </c>
      <c r="C789" s="116"/>
    </row>
    <row r="790" spans="2:4">
      <c r="B790" s="107" t="s">
        <v>1971</v>
      </c>
      <c r="C790" s="108"/>
    </row>
    <row r="791" spans="2:4" ht="15.75" thickBot="1">
      <c r="B791" s="110" t="s">
        <v>1182</v>
      </c>
      <c r="C791" s="111" t="s">
        <v>1183</v>
      </c>
    </row>
    <row r="792" spans="2:4">
      <c r="B792" s="124" t="s">
        <v>1972</v>
      </c>
      <c r="C792" s="129">
        <v>0</v>
      </c>
    </row>
    <row r="793" spans="2:4">
      <c r="B793" s="107" t="s">
        <v>1973</v>
      </c>
      <c r="C793" s="130">
        <v>1</v>
      </c>
    </row>
    <row r="794" spans="2:4">
      <c r="B794" s="107" t="s">
        <v>1974</v>
      </c>
      <c r="C794" s="130">
        <v>2</v>
      </c>
    </row>
    <row r="795" spans="2:4">
      <c r="B795" s="107" t="s">
        <v>1975</v>
      </c>
      <c r="C795" s="130">
        <v>3</v>
      </c>
    </row>
    <row r="796" spans="2:4">
      <c r="B796" s="107" t="s">
        <v>1976</v>
      </c>
      <c r="C796" s="130">
        <v>4</v>
      </c>
    </row>
    <row r="797" spans="2:4" ht="15.75" thickBot="1">
      <c r="B797" s="110" t="s">
        <v>1977</v>
      </c>
      <c r="C797" s="131">
        <v>5</v>
      </c>
    </row>
    <row r="801" spans="2:4" ht="15.75" thickBot="1"/>
    <row r="802" spans="2:4">
      <c r="B802" s="114" t="s">
        <v>1978</v>
      </c>
      <c r="C802" s="115"/>
      <c r="D802" s="116"/>
    </row>
    <row r="803" spans="2:4">
      <c r="B803" s="107" t="s">
        <v>1979</v>
      </c>
      <c r="C803" s="102"/>
      <c r="D803" s="108"/>
    </row>
    <row r="804" spans="2:4">
      <c r="B804" s="107" t="s">
        <v>1980</v>
      </c>
      <c r="C804" s="102" t="s">
        <v>1981</v>
      </c>
      <c r="D804" s="108" t="s">
        <v>1183</v>
      </c>
    </row>
    <row r="805" spans="2:4">
      <c r="B805" s="107" t="s">
        <v>1982</v>
      </c>
      <c r="C805" s="102" t="s">
        <v>1983</v>
      </c>
      <c r="D805" s="108">
        <v>101</v>
      </c>
    </row>
    <row r="806" spans="2:4">
      <c r="B806" s="107"/>
      <c r="C806" s="102" t="s">
        <v>1984</v>
      </c>
      <c r="D806" s="108">
        <v>102</v>
      </c>
    </row>
    <row r="807" spans="2:4">
      <c r="B807" s="107"/>
      <c r="C807" s="102" t="s">
        <v>1985</v>
      </c>
      <c r="D807" s="108">
        <v>103</v>
      </c>
    </row>
    <row r="808" spans="2:4">
      <c r="B808" s="107"/>
      <c r="C808" s="102" t="s">
        <v>1986</v>
      </c>
      <c r="D808" s="108">
        <v>104</v>
      </c>
    </row>
    <row r="809" spans="2:4">
      <c r="B809" s="107"/>
      <c r="C809" s="102" t="s">
        <v>1987</v>
      </c>
      <c r="D809" s="108">
        <v>105</v>
      </c>
    </row>
    <row r="810" spans="2:4">
      <c r="B810" s="107"/>
      <c r="C810" s="102" t="s">
        <v>1988</v>
      </c>
      <c r="D810" s="108">
        <v>106</v>
      </c>
    </row>
    <row r="811" spans="2:4">
      <c r="B811" s="107"/>
      <c r="C811" s="102" t="s">
        <v>1989</v>
      </c>
      <c r="D811" s="108">
        <v>107</v>
      </c>
    </row>
    <row r="812" spans="2:4">
      <c r="B812" s="107"/>
      <c r="C812" s="102" t="s">
        <v>1990</v>
      </c>
      <c r="D812" s="108">
        <v>108</v>
      </c>
    </row>
    <row r="813" spans="2:4">
      <c r="B813" s="107" t="s">
        <v>1991</v>
      </c>
      <c r="C813" s="102" t="s">
        <v>1992</v>
      </c>
      <c r="D813" s="108">
        <v>201</v>
      </c>
    </row>
    <row r="814" spans="2:4">
      <c r="B814" s="107"/>
      <c r="C814" s="102" t="s">
        <v>1993</v>
      </c>
      <c r="D814" s="108">
        <v>202</v>
      </c>
    </row>
    <row r="815" spans="2:4">
      <c r="B815" s="107"/>
      <c r="C815" s="102" t="s">
        <v>1994</v>
      </c>
      <c r="D815" s="108">
        <v>203</v>
      </c>
    </row>
    <row r="816" spans="2:4">
      <c r="B816" s="107"/>
      <c r="C816" s="102" t="s">
        <v>1995</v>
      </c>
      <c r="D816" s="108">
        <v>204</v>
      </c>
    </row>
    <row r="817" spans="2:4">
      <c r="B817" s="107"/>
      <c r="C817" s="102" t="s">
        <v>1996</v>
      </c>
      <c r="D817" s="108">
        <v>205</v>
      </c>
    </row>
    <row r="818" spans="2:4">
      <c r="B818" s="107"/>
      <c r="C818" s="102" t="s">
        <v>1997</v>
      </c>
      <c r="D818" s="108">
        <v>206</v>
      </c>
    </row>
    <row r="819" spans="2:4" ht="15.75" thickBot="1">
      <c r="B819" s="110"/>
      <c r="C819" s="117" t="s">
        <v>1998</v>
      </c>
      <c r="D819" s="111">
        <v>207</v>
      </c>
    </row>
  </sheetData>
  <sheetProtection algorithmName="SHA-512" hashValue="PueGKa9OOZ/cCIDfOPFK99F8RhwezFx3bMDykhZF4KIfUfppS8qq9BG0ywIHob6eJn0/HMiRQVohiX5m9gVejQ==" saltValue="60s+0V3Kc9qvgpfeH//BVA==" spinCount="100000" sheet="1" objects="1" scenarios="1"/>
  <mergeCells count="87">
    <mergeCell ref="E352:G352"/>
    <mergeCell ref="E172:E204"/>
    <mergeCell ref="E279:E288"/>
    <mergeCell ref="J5:J6"/>
    <mergeCell ref="K5:K6"/>
    <mergeCell ref="F287:F288"/>
    <mergeCell ref="E249:E278"/>
    <mergeCell ref="F249:F257"/>
    <mergeCell ref="F258:F267"/>
    <mergeCell ref="F268:F274"/>
    <mergeCell ref="F275:F278"/>
    <mergeCell ref="E205:E236"/>
    <mergeCell ref="F205:F225"/>
    <mergeCell ref="F226:F236"/>
    <mergeCell ref="E237:E248"/>
    <mergeCell ref="F237:F244"/>
    <mergeCell ref="O5:O6"/>
    <mergeCell ref="P5:P6"/>
    <mergeCell ref="J3:K4"/>
    <mergeCell ref="O3:P4"/>
    <mergeCell ref="M3:M6"/>
    <mergeCell ref="R3:R6"/>
    <mergeCell ref="T3:T6"/>
    <mergeCell ref="E300:E351"/>
    <mergeCell ref="F300:F331"/>
    <mergeCell ref="F332:F334"/>
    <mergeCell ref="F335:F337"/>
    <mergeCell ref="F338:F341"/>
    <mergeCell ref="F342:F346"/>
    <mergeCell ref="F347:F351"/>
    <mergeCell ref="E289:E299"/>
    <mergeCell ref="F293:F294"/>
    <mergeCell ref="F295:F297"/>
    <mergeCell ref="F298:F299"/>
    <mergeCell ref="F279:F280"/>
    <mergeCell ref="F281:F283"/>
    <mergeCell ref="F284:F286"/>
    <mergeCell ref="F245:F248"/>
    <mergeCell ref="F172:F183"/>
    <mergeCell ref="F184:F190"/>
    <mergeCell ref="F191:F204"/>
    <mergeCell ref="E151:E171"/>
    <mergeCell ref="F151:F159"/>
    <mergeCell ref="F160:F166"/>
    <mergeCell ref="F167:F171"/>
    <mergeCell ref="E121:E150"/>
    <mergeCell ref="F121:F130"/>
    <mergeCell ref="F131:F133"/>
    <mergeCell ref="F134:F142"/>
    <mergeCell ref="F143:F150"/>
    <mergeCell ref="E88:E120"/>
    <mergeCell ref="F88:F104"/>
    <mergeCell ref="F105:F110"/>
    <mergeCell ref="F111:F120"/>
    <mergeCell ref="F78:F83"/>
    <mergeCell ref="E35:E49"/>
    <mergeCell ref="F35:F40"/>
    <mergeCell ref="F41:F44"/>
    <mergeCell ref="F45:F49"/>
    <mergeCell ref="F58:F61"/>
    <mergeCell ref="F62:F66"/>
    <mergeCell ref="F67:F71"/>
    <mergeCell ref="F50:F56"/>
    <mergeCell ref="F72:F77"/>
    <mergeCell ref="F84:F87"/>
    <mergeCell ref="B107:C107"/>
    <mergeCell ref="B144:C144"/>
    <mergeCell ref="E6:E9"/>
    <mergeCell ref="F6:F7"/>
    <mergeCell ref="F8:F9"/>
    <mergeCell ref="E26:E34"/>
    <mergeCell ref="F26:F28"/>
    <mergeCell ref="F29:F30"/>
    <mergeCell ref="F31:F34"/>
    <mergeCell ref="E10:E16"/>
    <mergeCell ref="F10:F11"/>
    <mergeCell ref="F12:F16"/>
    <mergeCell ref="E17:E25"/>
    <mergeCell ref="F17:F20"/>
    <mergeCell ref="F21:F23"/>
    <mergeCell ref="F24:F25"/>
    <mergeCell ref="B284:C284"/>
    <mergeCell ref="B264:C264"/>
    <mergeCell ref="B265:C265"/>
    <mergeCell ref="B272:C272"/>
    <mergeCell ref="B273:C273"/>
    <mergeCell ref="B283:C2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53</vt:i4>
      </vt:variant>
    </vt:vector>
  </HeadingPairs>
  <TitlesOfParts>
    <vt:vector size="56" baseType="lpstr">
      <vt:lpstr>D</vt:lpstr>
      <vt:lpstr>BD Servicios</vt:lpstr>
      <vt:lpstr>D_Conversion</vt:lpstr>
      <vt:lpstr>Codigo</vt:lpstr>
      <vt:lpstr>Dotacion_CJ</vt:lpstr>
      <vt:lpstr>ESTAMENTO_61_TIPOA_CATEGORIA_BC</vt:lpstr>
      <vt:lpstr>Estamentos_Educacion</vt:lpstr>
      <vt:lpstr>Fecha_corte</vt:lpstr>
      <vt:lpstr>Ingreso_Minimo</vt:lpstr>
      <vt:lpstr>REM_10_60_70_EUS</vt:lpstr>
      <vt:lpstr>REM_11_12_PERSONAL_MEDICO_18834</vt:lpstr>
      <vt:lpstr>REM_11_PERSONAL_MEDICO_DIRECTIVO</vt:lpstr>
      <vt:lpstr>REM_20_Fiscalizadores</vt:lpstr>
      <vt:lpstr>REM_30_JUDICIAL</vt:lpstr>
      <vt:lpstr>REM_40_CONGRESO</vt:lpstr>
      <vt:lpstr>REM_61_BC</vt:lpstr>
      <vt:lpstr>REM_61_ESCALA_A_Personal_Medico_TIPOB</vt:lpstr>
      <vt:lpstr>REM_80_Codigo_del_Trabajo</vt:lpstr>
      <vt:lpstr>REM_CNE_TECNICO</vt:lpstr>
      <vt:lpstr>REM_Codigo_Especiales</vt:lpstr>
      <vt:lpstr>Serviu_Codigo</vt:lpstr>
      <vt:lpstr>SSALUD</vt:lpstr>
      <vt:lpstr>Tabla_01_Sexo</vt:lpstr>
      <vt:lpstr>Tabla_02_Inst.Previsional</vt:lpstr>
      <vt:lpstr>Tabla_03_Inst.Salud</vt:lpstr>
      <vt:lpstr>Tabla_04_SIST.REM</vt:lpstr>
      <vt:lpstr>Tabla_04_SIST.REM_SLE</vt:lpstr>
      <vt:lpstr>Tabla_05_Region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  <vt:lpstr>Tabla_07_CJ_61_80</vt:lpstr>
      <vt:lpstr>Tabla_07_CJ_Menos_SIST_REM_61_80</vt:lpstr>
      <vt:lpstr>Tabla_08_Calidad_Desempeño</vt:lpstr>
      <vt:lpstr>Tabla_09_S_N</vt:lpstr>
      <vt:lpstr>Tabla_10_Nivel_ADP</vt:lpstr>
      <vt:lpstr>Tabla_11_Nivel_Ley_Medica</vt:lpstr>
      <vt:lpstr>Tabla_23_EDU</vt:lpstr>
      <vt:lpstr>TABLA_26_OTROS_EDU</vt:lpstr>
      <vt:lpstr>Tabla_29_PAIS</vt:lpstr>
      <vt:lpstr>Tabla_30_TITULO</vt:lpstr>
      <vt:lpstr>TABLA_31_ESPECIALIDAD</vt:lpstr>
      <vt:lpstr>TABLA_32_UNIDAD</vt:lpstr>
      <vt:lpstr>Tabla_34_modalidad</vt:lpstr>
      <vt:lpstr>Tabla_35_origen</vt:lpstr>
      <vt:lpstr>Tabla_36_turno</vt:lpstr>
      <vt:lpstr>ZONA_LEY_19354</vt:lpstr>
      <vt:lpstr>ZONA_SIN_ASIGNACION_RM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 Dipres</dc:creator>
  <cp:lastModifiedBy>Sergio Arancibia P</cp:lastModifiedBy>
  <cp:lastPrinted>2012-10-23T02:00:39Z</cp:lastPrinted>
  <dcterms:created xsi:type="dcterms:W3CDTF">2011-06-28T21:55:15Z</dcterms:created>
  <dcterms:modified xsi:type="dcterms:W3CDTF">2025-03-11T17:52:13Z</dcterms:modified>
</cp:coreProperties>
</file>