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ipres\2025_1T_2025_04_01\matrices_de_validacion\"/>
    </mc:Choice>
  </mc:AlternateContent>
  <xr:revisionPtr revIDLastSave="0" documentId="13_ncr:1_{9F2836F9-5457-4C64-8EEE-B913192F936E}" xr6:coauthVersionLast="47" xr6:coauthVersionMax="47" xr10:uidLastSave="{00000000-0000-0000-0000-000000000000}"/>
  <bookViews>
    <workbookView xWindow="-57720" yWindow="-90" windowWidth="57840" windowHeight="31920" xr2:uid="{00000000-000D-0000-FFFF-FFFF00000000}"/>
  </bookViews>
  <sheets>
    <sheet name="L" sheetId="1" r:id="rId1"/>
    <sheet name="BD_Servicios" sheetId="5" state="hidden" r:id="rId2"/>
    <sheet name="L_Conversion" sheetId="6" state="hidden" r:id="rId3"/>
  </sheets>
  <definedNames>
    <definedName name="_xlnm._FilterDatabase" localSheetId="1" hidden="1">BD_Servicios!$A$1:$D$276</definedName>
    <definedName name="_xlnm._FilterDatabase" localSheetId="0" hidden="1">L!$A$1:$BE$43</definedName>
    <definedName name="_xlnm.Print_Area" localSheetId="2">L_Conversion!$A$1:$D$153</definedName>
    <definedName name="Codigo">BD_Servicios!$A$2:$D$373</definedName>
    <definedName name="Dias_licencia_tipo_8_H">L_Conversion!$E$3:$E$8</definedName>
    <definedName name="Dias_Licencia_Tipo_8_M">L_Conversion!$D$3:$D$16</definedName>
    <definedName name="Mes_Inicio_Termino">L_Conversion!$C$116:$D$126</definedName>
    <definedName name="Tabla_01_Mes">L_Conversion!$B$143:$B$147</definedName>
    <definedName name="Tabla_04_Estado_Resolucion">L_Conversion!$B$180:$B$185</definedName>
    <definedName name="Tabla_04_Sist.Rem">L_Conversion!$B$4:$B$18</definedName>
    <definedName name="Tabla_06_10_40_60_70_EUS">L_Conversion!$B$24:$B$34</definedName>
    <definedName name="Tabla_06_11_12_15076_19664">L_Conversion!$B$36</definedName>
    <definedName name="Tabla_06_13">L_Conversion!$B$90:$B$92</definedName>
    <definedName name="Tabla_06_14">L_Conversion!$B$94:$B$97</definedName>
    <definedName name="Tabla_06_15">L_Conversion!$B$99:$B$105</definedName>
    <definedName name="Tabla_06_20_Fiscalizadores">L_Conversion!$B$46:$B$53</definedName>
    <definedName name="Tabla_06_30_Poder_Judicial">L_Conversion!$B$55:$B$57</definedName>
    <definedName name="Tabla_06_50_Ministerio_Publico">L_Conversion!$B$59:$B$65</definedName>
    <definedName name="Tabla_06_80_Codigo_del_Trabajo">L_Conversion!$B$67:$B$79</definedName>
    <definedName name="Tabla_06_90_Personal_Fuera_de_Dotacion">L_Conversion!$B$81:$B$88</definedName>
    <definedName name="Tabla_06_DFL29_61_Experimentales">L_Conversion!$B$38:$B$44</definedName>
    <definedName name="Tabla_07_Personal_de_la_Dotacion">L_Conversion!$B$124:$B$128</definedName>
    <definedName name="Tabla_07_Personal_Fuera_de_Dotacion">L_Conversion!$B$130:$B$138</definedName>
    <definedName name="Tabla_18_Tipos_licencias">L_Conversion!$B$161:$B$175</definedName>
    <definedName name="Tabla_27_Matriz_Base">L_Conversion!$B$189:$B$194</definedName>
    <definedName name="Tabla_33_estado_recuperacion">L_Conversion!$B$216:$B$219</definedName>
    <definedName name="Tabla_Personal">L_Conversion!$B$196:$B$209</definedName>
  </definedNames>
  <calcPr calcId="191029"/>
</workbook>
</file>

<file path=xl/calcChain.xml><?xml version="1.0" encoding="utf-8"?>
<calcChain xmlns="http://schemas.openxmlformats.org/spreadsheetml/2006/main">
  <c r="AP2" i="1" l="1"/>
  <c r="AF2" i="1" l="1"/>
  <c r="BA2" i="1" l="1"/>
  <c r="AS2" i="1" l="1"/>
  <c r="AV2" i="1" l="1"/>
  <c r="AT2" i="1" l="1"/>
  <c r="AZ2" i="1" l="1"/>
  <c r="AD2" i="1" l="1"/>
  <c r="BB2" i="1" l="1"/>
  <c r="BC2" i="1" l="1"/>
  <c r="AM2" i="1" l="1"/>
  <c r="D4" i="6" l="1"/>
  <c r="D5" i="6" s="1"/>
  <c r="D6" i="6" s="1"/>
  <c r="D7" i="6" s="1"/>
  <c r="D8" i="6" s="1"/>
  <c r="D10" i="6" s="1"/>
  <c r="D11" i="6" s="1"/>
  <c r="D12" i="6" s="1"/>
  <c r="D13" i="6" s="1"/>
  <c r="D14" i="6" s="1"/>
  <c r="D15" i="6" s="1"/>
  <c r="D16" i="6" s="1"/>
  <c r="BD2" i="1"/>
  <c r="AY2" i="1"/>
  <c r="AX2" i="1"/>
  <c r="AW2" i="1"/>
  <c r="AU2" i="1"/>
  <c r="AR2" i="1"/>
  <c r="AQ2" i="1"/>
  <c r="AO2" i="1"/>
  <c r="AN2" i="1"/>
  <c r="AL2" i="1"/>
  <c r="AK2" i="1"/>
  <c r="AJ2" i="1"/>
  <c r="AI2" i="1"/>
  <c r="AH2" i="1"/>
  <c r="AG2" i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rls</author>
  </authors>
  <commentList>
    <comment ref="AN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</commentList>
</comments>
</file>

<file path=xl/sharedStrings.xml><?xml version="1.0" encoding="utf-8"?>
<sst xmlns="http://schemas.openxmlformats.org/spreadsheetml/2006/main" count="1899" uniqueCount="1030">
  <si>
    <t>TIPO_INFO</t>
  </si>
  <si>
    <t>ID_SERV</t>
  </si>
  <si>
    <t>RUN</t>
  </si>
  <si>
    <t>DV</t>
  </si>
  <si>
    <t>MES</t>
  </si>
  <si>
    <t>PRIMER_DIA</t>
  </si>
  <si>
    <t>N_DIAS</t>
  </si>
  <si>
    <t>TIPO_LM</t>
  </si>
  <si>
    <t>ESTADO_RES</t>
  </si>
  <si>
    <t>REEMPLAZO</t>
  </si>
  <si>
    <t>09</t>
  </si>
  <si>
    <t>N</t>
  </si>
  <si>
    <t>PENDIENTE</t>
  </si>
  <si>
    <t>06</t>
  </si>
  <si>
    <t>07</t>
  </si>
  <si>
    <t>08</t>
  </si>
  <si>
    <t>03</t>
  </si>
  <si>
    <t>04</t>
  </si>
  <si>
    <t>01</t>
  </si>
  <si>
    <t>S</t>
  </si>
  <si>
    <t>05</t>
  </si>
  <si>
    <t>02</t>
  </si>
  <si>
    <t>130601</t>
  </si>
  <si>
    <t>AUTORIZADO</t>
  </si>
  <si>
    <t>REDUCIDO</t>
  </si>
  <si>
    <t>RECHAZADO</t>
  </si>
  <si>
    <t>Pendiente</t>
  </si>
  <si>
    <t>080401</t>
  </si>
  <si>
    <t>080701</t>
  </si>
  <si>
    <t>081501</t>
  </si>
  <si>
    <t>080301</t>
  </si>
  <si>
    <t>080501</t>
  </si>
  <si>
    <t>NO</t>
  </si>
  <si>
    <t>050501</t>
  </si>
  <si>
    <t>050502</t>
  </si>
  <si>
    <t>SERVICIO ELECTORAL</t>
  </si>
  <si>
    <t>Autorizado</t>
  </si>
  <si>
    <t>Reducido</t>
  </si>
  <si>
    <t>Rechazado</t>
  </si>
  <si>
    <t>130101</t>
  </si>
  <si>
    <t>081701</t>
  </si>
  <si>
    <t>120501</t>
  </si>
  <si>
    <t>120101</t>
  </si>
  <si>
    <t>050701</t>
  </si>
  <si>
    <t>130201</t>
  </si>
  <si>
    <t>Fórmula
VALOR
DV</t>
  </si>
  <si>
    <t>Validar DV</t>
  </si>
  <si>
    <t>FECHA INICIO</t>
  </si>
  <si>
    <t>CODIGO</t>
  </si>
  <si>
    <t>MINISTERIO</t>
  </si>
  <si>
    <t>NOMBRE SERVICIO</t>
  </si>
  <si>
    <t>NOMBRE PROGRAMA</t>
  </si>
  <si>
    <t>010101</t>
  </si>
  <si>
    <t>020101</t>
  </si>
  <si>
    <t>CONGRESO NACIONAL</t>
  </si>
  <si>
    <t>020201</t>
  </si>
  <si>
    <t>020301</t>
  </si>
  <si>
    <t>020401</t>
  </si>
  <si>
    <t>030101</t>
  </si>
  <si>
    <t>PODER JUDICIAL</t>
  </si>
  <si>
    <t>030301</t>
  </si>
  <si>
    <t>030401</t>
  </si>
  <si>
    <t>040101</t>
  </si>
  <si>
    <t>050201</t>
  </si>
  <si>
    <t>050401</t>
  </si>
  <si>
    <t>050503</t>
  </si>
  <si>
    <t>060101</t>
  </si>
  <si>
    <t>MINISTERIO DE RELACIONES EXTERIORES</t>
  </si>
  <si>
    <t>060301</t>
  </si>
  <si>
    <t>060401</t>
  </si>
  <si>
    <t>060501</t>
  </si>
  <si>
    <t>070101</t>
  </si>
  <si>
    <t>070107</t>
  </si>
  <si>
    <t>070201</t>
  </si>
  <si>
    <t>070301</t>
  </si>
  <si>
    <t>070401</t>
  </si>
  <si>
    <t>070601</t>
  </si>
  <si>
    <t>070701</t>
  </si>
  <si>
    <t>070801</t>
  </si>
  <si>
    <t>070901</t>
  </si>
  <si>
    <t>071601</t>
  </si>
  <si>
    <t>071901</t>
  </si>
  <si>
    <t>072101</t>
  </si>
  <si>
    <t>072301</t>
  </si>
  <si>
    <t>072401</t>
  </si>
  <si>
    <t>080101</t>
  </si>
  <si>
    <t>MINISTERIO DE HACIENDA</t>
  </si>
  <si>
    <t>080106</t>
  </si>
  <si>
    <t>080201</t>
  </si>
  <si>
    <t>081601</t>
  </si>
  <si>
    <t>083001</t>
  </si>
  <si>
    <t>090103</t>
  </si>
  <si>
    <t>090104</t>
  </si>
  <si>
    <t>090111</t>
  </si>
  <si>
    <t>090120</t>
  </si>
  <si>
    <t>090121</t>
  </si>
  <si>
    <t>090901</t>
  </si>
  <si>
    <t>090902</t>
  </si>
  <si>
    <t>090903</t>
  </si>
  <si>
    <t>091101</t>
  </si>
  <si>
    <t>091102</t>
  </si>
  <si>
    <t>091301</t>
  </si>
  <si>
    <t>091501</t>
  </si>
  <si>
    <t>100101</t>
  </si>
  <si>
    <t>100102</t>
  </si>
  <si>
    <t>100201</t>
  </si>
  <si>
    <t>100301</t>
  </si>
  <si>
    <t>100401</t>
  </si>
  <si>
    <t>100402</t>
  </si>
  <si>
    <t>100701</t>
  </si>
  <si>
    <t>100702</t>
  </si>
  <si>
    <t>100901</t>
  </si>
  <si>
    <t>MINISTERIO DE DEFENSA NACIONAL</t>
  </si>
  <si>
    <t>111801</t>
  </si>
  <si>
    <t>111901</t>
  </si>
  <si>
    <t>112001</t>
  </si>
  <si>
    <t>112101</t>
  </si>
  <si>
    <t>112201</t>
  </si>
  <si>
    <t>112301</t>
  </si>
  <si>
    <t>112401</t>
  </si>
  <si>
    <t>112501</t>
  </si>
  <si>
    <t>120202</t>
  </si>
  <si>
    <t>120203</t>
  </si>
  <si>
    <t>120204</t>
  </si>
  <si>
    <t>120206</t>
  </si>
  <si>
    <t>120207</t>
  </si>
  <si>
    <t>120211</t>
  </si>
  <si>
    <t>120212</t>
  </si>
  <si>
    <t>120401</t>
  </si>
  <si>
    <t>120701</t>
  </si>
  <si>
    <t>MINISTERIO DE AGRICULTURA</t>
  </si>
  <si>
    <t>130102</t>
  </si>
  <si>
    <t>130301</t>
  </si>
  <si>
    <t>130401</t>
  </si>
  <si>
    <t>130404</t>
  </si>
  <si>
    <t>130405</t>
  </si>
  <si>
    <t>130406</t>
  </si>
  <si>
    <t>130407</t>
  </si>
  <si>
    <t>130501</t>
  </si>
  <si>
    <t>130503</t>
  </si>
  <si>
    <t>130504</t>
  </si>
  <si>
    <t>130505</t>
  </si>
  <si>
    <t>140101</t>
  </si>
  <si>
    <t>MINISTERIO DE BIENES NACIONALES</t>
  </si>
  <si>
    <t>150101</t>
  </si>
  <si>
    <t>150103</t>
  </si>
  <si>
    <t>150201</t>
  </si>
  <si>
    <t>150301</t>
  </si>
  <si>
    <t>150401</t>
  </si>
  <si>
    <t>150501</t>
  </si>
  <si>
    <t>150601</t>
  </si>
  <si>
    <t>150701</t>
  </si>
  <si>
    <t>150901</t>
  </si>
  <si>
    <t>151001</t>
  </si>
  <si>
    <t>151301</t>
  </si>
  <si>
    <t>151302</t>
  </si>
  <si>
    <t>151401</t>
  </si>
  <si>
    <t>160201</t>
  </si>
  <si>
    <t>MINISTERIO DE SALUD</t>
  </si>
  <si>
    <t>160202</t>
  </si>
  <si>
    <t>160204</t>
  </si>
  <si>
    <t>160401</t>
  </si>
  <si>
    <t>160501</t>
  </si>
  <si>
    <t>160901</t>
  </si>
  <si>
    <t>161001</t>
  </si>
  <si>
    <t>161002</t>
  </si>
  <si>
    <t>161101</t>
  </si>
  <si>
    <t>162001</t>
  </si>
  <si>
    <t>162101</t>
  </si>
  <si>
    <t>162201</t>
  </si>
  <si>
    <t>162301</t>
  </si>
  <si>
    <t>162401</t>
  </si>
  <si>
    <t>162501</t>
  </si>
  <si>
    <t>162601</t>
  </si>
  <si>
    <t>162701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</si>
  <si>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</si>
  <si>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</si>
  <si>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</si>
  <si>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</si>
  <si>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</si>
  <si>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</si>
  <si>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</si>
  <si>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</si>
  <si>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</si>
  <si>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</si>
  <si>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</si>
  <si>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</si>
  <si>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</si>
  <si>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</si>
  <si>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</si>
  <si>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</si>
  <si>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</si>
  <si>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</si>
  <si>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</si>
  <si>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</si>
  <si>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164901</t>
  </si>
  <si>
    <t>165101</t>
  </si>
  <si>
    <t>165201</t>
  </si>
  <si>
    <t>165301</t>
  </si>
  <si>
    <t>170101</t>
  </si>
  <si>
    <t>170102</t>
  </si>
  <si>
    <t>170201</t>
  </si>
  <si>
    <t>170301</t>
  </si>
  <si>
    <t>170302</t>
  </si>
  <si>
    <t>170303</t>
  </si>
  <si>
    <t>170304</t>
  </si>
  <si>
    <t>180101</t>
  </si>
  <si>
    <t>MINISTERIO DE VIVIENDA Y URBANISMO</t>
  </si>
  <si>
    <t>180102</t>
  </si>
  <si>
    <t>180104</t>
  </si>
  <si>
    <t>180201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</si>
  <si>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</si>
  <si>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</si>
  <si>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</si>
  <si>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</si>
  <si>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</si>
  <si>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</si>
  <si>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</si>
  <si>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</si>
  <si>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</si>
  <si>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</si>
  <si>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</si>
  <si>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</si>
  <si>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</si>
  <si>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</si>
  <si>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</si>
  <si>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</si>
  <si>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</si>
  <si>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190103</t>
  </si>
  <si>
    <t>190104</t>
  </si>
  <si>
    <t>190105</t>
  </si>
  <si>
    <t>190106</t>
  </si>
  <si>
    <t>190107</t>
  </si>
  <si>
    <t>190108</t>
  </si>
  <si>
    <t>190201</t>
  </si>
  <si>
    <t>190301</t>
  </si>
  <si>
    <t>200101</t>
  </si>
  <si>
    <t>200201</t>
  </si>
  <si>
    <t>210201</t>
  </si>
  <si>
    <t>210501</t>
  </si>
  <si>
    <t>210601</t>
  </si>
  <si>
    <t>210701</t>
  </si>
  <si>
    <t>210801</t>
  </si>
  <si>
    <t>220101</t>
  </si>
  <si>
    <t>230101</t>
  </si>
  <si>
    <t>240101</t>
  </si>
  <si>
    <t>240103</t>
  </si>
  <si>
    <t>240104</t>
  </si>
  <si>
    <t>240201</t>
  </si>
  <si>
    <t>240301</t>
  </si>
  <si>
    <t>240401</t>
  </si>
  <si>
    <t>250101</t>
  </si>
  <si>
    <t>MINISTERIO DEL MEDIO AMBIENTE</t>
  </si>
  <si>
    <t>250201</t>
  </si>
  <si>
    <t>250301</t>
  </si>
  <si>
    <t>TABLA DE CONVERSIÓN MATRIZ LICENCIAS MÉDICAS PRESENTADAS (ARCHIVO L)</t>
  </si>
  <si>
    <t>Mes en que fue realizada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</si>
  <si>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</si>
  <si>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</si>
  <si>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</si>
  <si>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</si>
  <si>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</si>
  <si>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</si>
  <si>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</si>
  <si>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</si>
  <si>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</si>
  <si>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</si>
  <si>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</si>
  <si>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</si>
  <si>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10</t>
  </si>
  <si>
    <t>Noviembre</t>
  </si>
  <si>
    <t>11</t>
  </si>
  <si>
    <t>Diciembre</t>
  </si>
  <si>
    <t>12</t>
  </si>
  <si>
    <t>Tipos Licencia Médica</t>
  </si>
  <si>
    <t>Enfermedad o Accidente Común</t>
  </si>
  <si>
    <t>Prorroga Medicina Preventiva</t>
  </si>
  <si>
    <t>Licencia Maternal Pre y Post Natal</t>
  </si>
  <si>
    <t>Enfermedad grave hijo menor de un año</t>
  </si>
  <si>
    <t>Patología del Embarazo</t>
  </si>
  <si>
    <t>SI/NO</t>
  </si>
  <si>
    <t>SI</t>
  </si>
  <si>
    <t>Estado Resolución</t>
  </si>
  <si>
    <t>PRIMER-DIA</t>
  </si>
  <si>
    <t>FECHA TERMINO</t>
  </si>
  <si>
    <t>TABLA N°09</t>
  </si>
  <si>
    <t>REVISIÓN RUN</t>
  </si>
  <si>
    <t>PRESIDENCIA DE LA REPÚBLICA</t>
  </si>
  <si>
    <t>Presidencia de la República</t>
  </si>
  <si>
    <t>Senado</t>
  </si>
  <si>
    <t>Cámara de Diputados</t>
  </si>
  <si>
    <t>Biblioteca del Congreso</t>
  </si>
  <si>
    <t>Consejo Resolutivo de Asignaciones Parlamentarias</t>
  </si>
  <si>
    <t>Poder Judicial</t>
  </si>
  <si>
    <t>Corporación Administrativa del Poder Judicial</t>
  </si>
  <si>
    <t>Academia Judicial</t>
  </si>
  <si>
    <t>CONTRALORÍA GENERAL DE LA REPÚBLICA</t>
  </si>
  <si>
    <t>Contraloría General de la República</t>
  </si>
  <si>
    <t>Red de Conectividad del Estado</t>
  </si>
  <si>
    <t>Fondo Social</t>
  </si>
  <si>
    <t>Servicio de Gobierno Interior</t>
  </si>
  <si>
    <t>Servicio Electoral</t>
  </si>
  <si>
    <t>Fortalecimiento de la Gestión Subnacional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</si>
  <si>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</si>
  <si>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</si>
  <si>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</si>
  <si>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</si>
  <si>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</si>
  <si>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</si>
  <si>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</si>
  <si>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</si>
  <si>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</si>
  <si>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</si>
  <si>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</si>
  <si>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</si>
  <si>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Gobierno Regional Región Metropolitana de Santiago</t>
  </si>
  <si>
    <t>Secretaría y Administración General y Servicio Exterior</t>
  </si>
  <si>
    <t>Dirección de Fronteras y Límites del Estado</t>
  </si>
  <si>
    <t>Instituto Antártico Chileno</t>
  </si>
  <si>
    <t>MINISTERIO DE ECONOMÍA, FOMENTO Y TURISMO</t>
  </si>
  <si>
    <t>Subsecretaría de Economía y Empresas de Menor Tamaño</t>
  </si>
  <si>
    <t>Servicio Nacional del Consumidor</t>
  </si>
  <si>
    <t>Corporación de Fomento de la Producción</t>
  </si>
  <si>
    <t>Instituto Nacional de Estadísticas</t>
  </si>
  <si>
    <t>Fiscalía Nacional Económica</t>
  </si>
  <si>
    <t>Servicio Nacional de Turismo</t>
  </si>
  <si>
    <t>Servicio de Cooperación Técnica</t>
  </si>
  <si>
    <t>Comité Innova Chile</t>
  </si>
  <si>
    <t>Subsecretaría de Turismo</t>
  </si>
  <si>
    <t>Consejo de Auditoría Interna General de Gobierno</t>
  </si>
  <si>
    <t>Dirección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</si>
  <si>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</si>
  <si>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</si>
  <si>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</si>
  <si>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</si>
  <si>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Dirección Nacional del Servicio Civil</t>
  </si>
  <si>
    <t>Unidad de Análisis Financiero</t>
  </si>
  <si>
    <t>Superintendencia de Casinos de Juego</t>
  </si>
  <si>
    <t>Consejo de Defensa del Estado</t>
  </si>
  <si>
    <t>MINISTERIO DE EDUCACIÓN</t>
  </si>
  <si>
    <t>Subsecretaría de Educación</t>
  </si>
  <si>
    <t>Mejoramiento de la Calidad de la Educación</t>
  </si>
  <si>
    <t>Recursos Educativos</t>
  </si>
  <si>
    <t>Subvenciones a los Establecimientos Educacionales</t>
  </si>
  <si>
    <t>Gestión de Subvenciones a Establecimientos Educacionales</t>
  </si>
  <si>
    <t>Junta Nacional de Auxilio Escolar y Becas</t>
  </si>
  <si>
    <t>Salud Escolar</t>
  </si>
  <si>
    <t>Becas y Asistencialidad Estudiantil</t>
  </si>
  <si>
    <t>Junta Nacional de Jardines Infantiles</t>
  </si>
  <si>
    <t>Consejo de Rectores</t>
  </si>
  <si>
    <t>Consejo Nacional de Educación</t>
  </si>
  <si>
    <t>Fondos Culturales y Artísticos</t>
  </si>
  <si>
    <t>Servicio Médico Legal</t>
  </si>
  <si>
    <t>Gendarmería de Chile</t>
  </si>
  <si>
    <t>Programas de Rehabilitación y Reinserción Social</t>
  </si>
  <si>
    <t>Servicio Nacional de Menores</t>
  </si>
  <si>
    <t>Programa de Administración Directa y Proyectos Nacionales</t>
  </si>
  <si>
    <t>Defensoría Penal Pública</t>
  </si>
  <si>
    <t>110101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</si>
  <si>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</si>
  <si>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</si>
  <si>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</si>
  <si>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</si>
  <si>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</si>
  <si>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</si>
  <si>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</si>
  <si>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</si>
  <si>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</si>
  <si>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</si>
  <si>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</si>
  <si>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Dirección General de Movilización Nacional</t>
  </si>
  <si>
    <t>Instituto Geográfico Militar</t>
  </si>
  <si>
    <t>Servicio Hidrográfico y Oceanográfico de la Armada de Chile</t>
  </si>
  <si>
    <t>Dirección General de Aeronáutica Civil</t>
  </si>
  <si>
    <t>Subsecretaría para las Fuerzas Armadas</t>
  </si>
  <si>
    <t>Subsecretaría de Defensa</t>
  </si>
  <si>
    <t>Estado Mayor Conjunto</t>
  </si>
  <si>
    <t>MINISTERIO DE OBRAS PÚBLICAS</t>
  </si>
  <si>
    <t>Dirección General de Obras Públicas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</si>
  <si>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</si>
  <si>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</si>
  <si>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</si>
  <si>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</si>
  <si>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</si>
  <si>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</si>
  <si>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</si>
  <si>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Dirección General de Aguas</t>
  </si>
  <si>
    <t>Instituto Nacional de Hidráulica</t>
  </si>
  <si>
    <t>Superintendencia de Servicios Sanitarios</t>
  </si>
  <si>
    <t>Subsecretaría de Agricultura</t>
  </si>
  <si>
    <t>Investigación e Innovación Tecnológica Silvoagropecuaria</t>
  </si>
  <si>
    <t>Oficina de Estudios y Políticas Agrarias</t>
  </si>
  <si>
    <t>Servicio Agrícola y Ganadero</t>
  </si>
  <si>
    <t>Inspecciones Exportaciones Silvoagropecuarias</t>
  </si>
  <si>
    <t>Programa Desarrollo Ganadero</t>
  </si>
  <si>
    <t>Vigilancia y Control Silvoagrícola</t>
  </si>
  <si>
    <t>Programa de Controles Fronterizos</t>
  </si>
  <si>
    <t>130408</t>
  </si>
  <si>
    <t>Programa Gestión y Conservación de Recursos Naturales Renovables</t>
  </si>
  <si>
    <t>Corporación Nacional Forestal</t>
  </si>
  <si>
    <t>Programa de Manejo del Fuego</t>
  </si>
  <si>
    <t>Áreas Silvestres Protegidas</t>
  </si>
  <si>
    <t>Gestión Forestal</t>
  </si>
  <si>
    <t>130506</t>
  </si>
  <si>
    <t>Programa de Arborización Urbana</t>
  </si>
  <si>
    <t>Comisión Nacional de Riego</t>
  </si>
  <si>
    <t>Subsecretaría de Bienes Nacionales</t>
  </si>
  <si>
    <t>Subsecretaría del Trabajo</t>
  </si>
  <si>
    <t>Proempleo</t>
  </si>
  <si>
    <t>Dirección del Trabajo</t>
  </si>
  <si>
    <t>Dirección General de Crédito Prendario</t>
  </si>
  <si>
    <t>Servicio Nacional de Capacitación y Empleo</t>
  </si>
  <si>
    <t>Superintendencia de Seguridad Social</t>
  </si>
  <si>
    <t>Superintendencia de Pensiones</t>
  </si>
  <si>
    <t>Instituto de Seguridad Laboral</t>
  </si>
  <si>
    <t>Fondo de Medicina Curativa</t>
  </si>
  <si>
    <t>Dirección de Previsión de Carabineros de Chile</t>
  </si>
  <si>
    <t>Fondo Nacional de Salud</t>
  </si>
  <si>
    <t>Programa de Atención Primaria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</si>
  <si>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</si>
  <si>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</si>
  <si>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</si>
  <si>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</si>
  <si>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</si>
  <si>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</si>
  <si>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</si>
  <si>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</si>
  <si>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</si>
  <si>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</si>
  <si>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</si>
  <si>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</si>
  <si>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</si>
  <si>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</si>
  <si>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</si>
  <si>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</si>
  <si>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</si>
  <si>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</si>
  <si>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</si>
  <si>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</si>
  <si>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</si>
  <si>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</si>
  <si>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</si>
  <si>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</si>
  <si>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</si>
  <si>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</si>
  <si>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Programa Contingencias Operacionales</t>
  </si>
  <si>
    <t>Centro de Referencia de Salud de Peñalolén Cordillera Oriente</t>
  </si>
  <si>
    <t>Servicio de Salud Chiloé</t>
  </si>
  <si>
    <t>MINISTERIO DE MINERÍA</t>
  </si>
  <si>
    <t>Fomento de la Pequeña y Mediana Minería</t>
  </si>
  <si>
    <t>Comisión Chilena del Cobre</t>
  </si>
  <si>
    <t>Servicio Nacional de Geología y Minería</t>
  </si>
  <si>
    <t>Red Nacional de Vigilancia Volcánica</t>
  </si>
  <si>
    <t>Plan Nacional de Geología</t>
  </si>
  <si>
    <t>Programa de Seguridad Minera</t>
  </si>
  <si>
    <t>Subsecretaría de Vivienda y Urbanismo</t>
  </si>
  <si>
    <t>Recuperación de Barrios</t>
  </si>
  <si>
    <t>Parque Metropolitano</t>
  </si>
  <si>
    <t>Secretaría y Administración General de Transportes</t>
  </si>
  <si>
    <t>Unidad Operativa de Control de Tránsito</t>
  </si>
  <si>
    <t>Programa de Desarrollo Logístico</t>
  </si>
  <si>
    <t>Programa de Vialidad y Transporte Urbano: Sectra</t>
  </si>
  <si>
    <t>Subsecretaría de Telecomunicaciones</t>
  </si>
  <si>
    <t>Junta de Aeronáutica Civil</t>
  </si>
  <si>
    <t>MINISTERIO SECRETARÍA GENERAL DE GOBIERNO</t>
  </si>
  <si>
    <t>Secretaría General de Gobierno</t>
  </si>
  <si>
    <t>Consejo Nacional de Televisión</t>
  </si>
  <si>
    <t>Instituto Nacional de Deportes</t>
  </si>
  <si>
    <t>Instituto Nacional de la Juventud</t>
  </si>
  <si>
    <t>Corporación Nacional de Desarrollo Indígena</t>
  </si>
  <si>
    <t>Servicio Nacional de la Discapacidad</t>
  </si>
  <si>
    <t>Servicio Nacional del Adulto Mayor</t>
  </si>
  <si>
    <t>MINISTERIO SECRETARÍA GENERAL DE LA PRESIDENCIA DE LA REPÚBLICA</t>
  </si>
  <si>
    <t>Secretaría General de la Presidencia de la República</t>
  </si>
  <si>
    <t>220104</t>
  </si>
  <si>
    <t>MINISTERIO PÚBLICO</t>
  </si>
  <si>
    <t>Ministerio Público</t>
  </si>
  <si>
    <t>MINISTERIO DE ENERGÍA</t>
  </si>
  <si>
    <t>Subsecretaría de Energía</t>
  </si>
  <si>
    <t>Programa Energización Rural y Social</t>
  </si>
  <si>
    <t>Comisión Nacional de Energía</t>
  </si>
  <si>
    <t>Comisión Chilena de Energía Nuclear</t>
  </si>
  <si>
    <t>Superintendencia de Electricidad y Combustibles</t>
  </si>
  <si>
    <t>Subsecretaría del Medio Ambiente</t>
  </si>
  <si>
    <t>Servicio de Evaluación Ambiental</t>
  </si>
  <si>
    <t>Superintendencia del Medio Ambiente</t>
  </si>
  <si>
    <t>NOMBRES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</si>
  <si>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</si>
  <si>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</si>
  <si>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</si>
  <si>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</si>
  <si>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</si>
  <si>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</si>
  <si>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</si>
  <si>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C_JURIDICA</t>
  </si>
  <si>
    <t>TABLA N°07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</si>
  <si>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</si>
  <si>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</si>
  <si>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</si>
  <si>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</si>
  <si>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</si>
  <si>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</si>
  <si>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CT</t>
  </si>
  <si>
    <t>Personal contratado como Jornal Permanente</t>
  </si>
  <si>
    <t>JP</t>
  </si>
  <si>
    <t>Calidad Jurídica o tipo de contrato</t>
  </si>
  <si>
    <t>Personal de la dotación</t>
  </si>
  <si>
    <t>Personal afecto al código del trabajo (excluye jornales permanentes)</t>
  </si>
  <si>
    <t>Personal fuera de dotación</t>
  </si>
  <si>
    <t>Personal contratado como Jornal Transitorio.</t>
  </si>
  <si>
    <t>JORNAL</t>
  </si>
  <si>
    <t>Personal contratado sobre la base de honorarios (excluye honorarios asimilados a grado).</t>
  </si>
  <si>
    <t>HONORARIO</t>
  </si>
  <si>
    <t>Personal a contrata que no se contabiliza en la dotación efectiva, por expresa autorización en glosa presupuestaria u otra ley (incluye personal de reemplazo)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</si>
  <si>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</si>
  <si>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</si>
  <si>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</si>
  <si>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</si>
  <si>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</si>
  <si>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</si>
  <si>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</si>
  <si>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</si>
  <si>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</si>
  <si>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</si>
  <si>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210101</t>
  </si>
  <si>
    <t>210901</t>
  </si>
  <si>
    <t>090201</t>
  </si>
  <si>
    <t>090301</t>
  </si>
  <si>
    <t>Agencia de Calidad de la Educación</t>
  </si>
  <si>
    <t>TABLA N°18</t>
  </si>
  <si>
    <t>TABLA N°15</t>
  </si>
  <si>
    <t>VALIDA ID_SERV</t>
  </si>
  <si>
    <t>13</t>
  </si>
  <si>
    <t>14</t>
  </si>
  <si>
    <r>
      <t xml:space="preserve">Informar para el primer trimestre, Licencias médicas o permisos postnatal parental </t>
    </r>
    <r>
      <rPr>
        <b/>
        <sz val="9"/>
        <color rgb="FF000000"/>
        <rFont val="Calibri"/>
        <family val="2"/>
        <scheme val="minor"/>
      </rPr>
      <t>con inicio en diciembre del año anterior</t>
    </r>
    <r>
      <rPr>
        <sz val="9"/>
        <color rgb="FF000000"/>
        <rFont val="Calibri"/>
        <family val="2"/>
        <scheme val="minor"/>
      </rPr>
      <t>, cuya situación actualizada se presenta en este informe.</t>
    </r>
  </si>
  <si>
    <t>Informar los casos iniciados en el año anterior, en meses diferentes a diciembre, pero cuya duración se encontraba o encuentra vigente en algún momento entre el 1 de enero y la fecha de cierre del informe.</t>
  </si>
  <si>
    <t>SIST_REM</t>
  </si>
  <si>
    <t>ESTAMENTO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</si>
  <si>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</si>
  <si>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</si>
  <si>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</si>
  <si>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</si>
  <si>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</si>
  <si>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</si>
  <si>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</si>
  <si>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</si>
  <si>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</si>
  <si>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</si>
  <si>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</si>
  <si>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</si>
  <si>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</si>
  <si>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</si>
  <si>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</si>
  <si>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</si>
  <si>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</si>
  <si>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</si>
  <si>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</si>
  <si>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</si>
  <si>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</si>
  <si>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</si>
  <si>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</si>
  <si>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</si>
  <si>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</si>
  <si>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</si>
  <si>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</si>
  <si>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</si>
  <si>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</si>
  <si>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</si>
  <si>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</si>
  <si>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</si>
  <si>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</si>
  <si>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</si>
  <si>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</si>
  <si>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</si>
  <si>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</si>
  <si>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</si>
  <si>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</si>
  <si>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</si>
  <si>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</si>
  <si>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</si>
  <si>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</si>
  <si>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</si>
  <si>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</si>
  <si>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</si>
  <si>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</si>
  <si>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</si>
  <si>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</si>
  <si>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</si>
  <si>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</si>
  <si>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</si>
  <si>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</si>
  <si>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</si>
  <si>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</si>
  <si>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</si>
  <si>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</si>
  <si>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</si>
  <si>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</si>
  <si>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</si>
  <si>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</si>
  <si>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</si>
  <si>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</si>
  <si>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</si>
  <si>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</si>
  <si>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r>
      <rPr>
        <b/>
        <sz val="10"/>
        <color indexed="8"/>
        <rFont val="Calibri"/>
        <family val="2"/>
        <scheme val="minor"/>
      </rPr>
      <t>NOMBRE DE SERVICIO</t>
    </r>
    <r>
      <rPr>
        <b/>
        <sz val="9"/>
        <color indexed="8"/>
        <rFont val="Arial"/>
        <family val="2"/>
      </rPr>
      <t xml:space="preserve">
</t>
    </r>
    <r>
      <rPr>
        <sz val="7"/>
        <color indexed="8"/>
        <rFont val="Calibri"/>
        <family val="2"/>
        <scheme val="minor"/>
      </rPr>
      <t>(Según BD Servicios)</t>
    </r>
  </si>
  <si>
    <t>130409</t>
  </si>
  <si>
    <t>Laboratorios</t>
  </si>
  <si>
    <t>220105</t>
  </si>
  <si>
    <t>NC</t>
  </si>
  <si>
    <t>No Corresponde</t>
  </si>
  <si>
    <t>APELACIÓN</t>
  </si>
  <si>
    <t>ER_2</t>
  </si>
  <si>
    <t>DIAS_AUT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</si>
  <si>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</si>
  <si>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</si>
  <si>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</si>
  <si>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</si>
  <si>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</si>
  <si>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</si>
  <si>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</si>
  <si>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</si>
  <si>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</si>
  <si>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</si>
  <si>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</si>
  <si>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</si>
  <si>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</si>
  <si>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</si>
  <si>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</si>
  <si>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</si>
  <si>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</si>
  <si>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</si>
  <si>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</si>
  <si>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</si>
  <si>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</si>
  <si>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</si>
  <si>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</si>
  <si>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</si>
  <si>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</si>
  <si>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</si>
  <si>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</si>
  <si>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</si>
  <si>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</si>
  <si>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</si>
  <si>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</si>
  <si>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</si>
  <si>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</si>
  <si>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</si>
  <si>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</si>
  <si>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</si>
  <si>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</si>
  <si>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</si>
  <si>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</si>
  <si>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</si>
  <si>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</si>
  <si>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</si>
  <si>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</si>
  <si>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</si>
  <si>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</si>
  <si>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</si>
  <si>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</si>
  <si>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</si>
  <si>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MATRIZ BASE</t>
  </si>
  <si>
    <t>Matriz Base</t>
  </si>
  <si>
    <t>D</t>
  </si>
  <si>
    <t>H</t>
  </si>
  <si>
    <t>C</t>
  </si>
  <si>
    <t>MATRIZ_BASE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</si>
  <si>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</si>
  <si>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</si>
  <si>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</si>
  <si>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</si>
  <si>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</si>
  <si>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</si>
  <si>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</si>
  <si>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</si>
  <si>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</si>
  <si>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070600_4002</t>
  </si>
  <si>
    <t>070600_4008</t>
  </si>
  <si>
    <t>070600_4014</t>
  </si>
  <si>
    <t>070600_1400</t>
  </si>
  <si>
    <t>100601</t>
  </si>
  <si>
    <t>Subsecretaría de Derechos Humanos</t>
  </si>
  <si>
    <t>Servicio Nacional de la Mujer y la Equidad de Género</t>
  </si>
  <si>
    <t>280101</t>
  </si>
  <si>
    <t>Profesionales de la Educación, Ley N°19.070</t>
  </si>
  <si>
    <t>Asistentes de la Educación, Ley 19.464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</si>
  <si>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</si>
  <si>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</si>
  <si>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</si>
  <si>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</si>
  <si>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</si>
  <si>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</si>
  <si>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</si>
  <si>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</si>
  <si>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</si>
  <si>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</si>
  <si>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</si>
  <si>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</si>
  <si>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</si>
  <si>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</si>
  <si>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</si>
  <si>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</si>
  <si>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</si>
  <si>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</si>
  <si>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</si>
  <si>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</si>
  <si>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</si>
  <si>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</si>
  <si>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</si>
  <si>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</si>
  <si>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</si>
  <si>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</si>
  <si>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</si>
  <si>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</si>
  <si>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</si>
  <si>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</si>
  <si>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Ley SANNA, contingencia A</t>
  </si>
  <si>
    <t>Ley SANNA, contingencia B</t>
  </si>
  <si>
    <t>Ley SANNA, contingencia C</t>
  </si>
  <si>
    <t>Ley SANNA, contingencia D</t>
  </si>
  <si>
    <t>211001</t>
  </si>
  <si>
    <t>211002</t>
  </si>
  <si>
    <t>LGN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</si>
  <si>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</si>
  <si>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</si>
  <si>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CONTINUIDAD</t>
  </si>
  <si>
    <t>DERECHO_SUBS</t>
  </si>
  <si>
    <t>MONTO_SUBS</t>
  </si>
  <si>
    <t>ESTADO_REC</t>
  </si>
  <si>
    <t>N_DIAS_REC</t>
  </si>
  <si>
    <t>MONTO_REC</t>
  </si>
  <si>
    <t>MONTO_COT</t>
  </si>
  <si>
    <t>TABLA N°33</t>
  </si>
  <si>
    <t>Estado de recuperación de subsidios</t>
  </si>
  <si>
    <t xml:space="preserve">Descripción </t>
  </si>
  <si>
    <t>Total</t>
  </si>
  <si>
    <t>TOT</t>
  </si>
  <si>
    <t>Parcial</t>
  </si>
  <si>
    <t>PAR</t>
  </si>
  <si>
    <t xml:space="preserve">No Recupera </t>
  </si>
  <si>
    <t>SDR</t>
  </si>
  <si>
    <t>En Trámite</t>
  </si>
  <si>
    <t>PEN</t>
  </si>
  <si>
    <t>Accidente del trabajo o del trayecto (extendido por prestador salud)</t>
  </si>
  <si>
    <t>5A</t>
  </si>
  <si>
    <t>Accidente del trabajo o del trayecto (extendido por organismos administradores seguro accidentes del trabajo y enfermedades profesionales)</t>
  </si>
  <si>
    <t>5B</t>
  </si>
  <si>
    <t>Enfermedad Profesional (extendido por prestador salud)</t>
  </si>
  <si>
    <t>6A</t>
  </si>
  <si>
    <t>Enfermedad Profesional (extendido por organismos administradores seguro accidentes del trabajo y enfermedades profesionales)</t>
  </si>
  <si>
    <t>6B</t>
  </si>
  <si>
    <t>Permiso Postnatal parental</t>
  </si>
  <si>
    <r>
      <rPr>
        <b/>
        <sz val="10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</si>
  <si>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</si>
  <si>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</si>
  <si>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</si>
  <si>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</si>
  <si>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</si>
  <si>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</si>
  <si>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</si>
  <si>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sist_rem  Personal Jardines Infantiles (Exclusivo SLE)</t>
  </si>
  <si>
    <t>sist_rem  Asistentes de la Educación</t>
  </si>
  <si>
    <t>sist_rem  Profesionales de la Educación, Ley N°19.070</t>
  </si>
  <si>
    <t>Personal Jardines Infantiles (Exclusivo SLE)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</si>
  <si>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</si>
  <si>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</si>
  <si>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</si>
  <si>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</si>
  <si>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</si>
  <si>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</si>
  <si>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</si>
  <si>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</si>
  <si>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</si>
  <si>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</si>
  <si>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</si>
  <si>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</si>
  <si>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</si>
  <si>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</si>
  <si>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</si>
  <si>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</si>
  <si>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</si>
  <si>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</si>
  <si>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</si>
  <si>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</si>
  <si>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</si>
  <si>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</si>
  <si>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</si>
  <si>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</si>
  <si>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</si>
  <si>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</si>
  <si>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099001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</si>
  <si>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</si>
  <si>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</si>
  <si>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</si>
  <si>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</si>
  <si>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</si>
  <si>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</si>
  <si>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</si>
  <si>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</si>
  <si>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</si>
  <si>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</si>
  <si>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</si>
  <si>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</si>
  <si>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</si>
  <si>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</si>
  <si>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</si>
  <si>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</si>
  <si>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</si>
  <si>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</si>
  <si>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</si>
  <si>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</si>
  <si>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</si>
  <si>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Subsecretaría de la Niñez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</si>
  <si>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</si>
  <si>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</si>
  <si>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</si>
  <si>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</si>
  <si>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</si>
  <si>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</si>
  <si>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</si>
  <si>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</si>
  <si>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</si>
  <si>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 xml:space="preserve">Propiedad Minera </t>
  </si>
  <si>
    <t xml:space="preserve">Cierre Faenas y Gestión Ambiental </t>
  </si>
  <si>
    <t xml:space="preserve">Geología Aplicada </t>
  </si>
  <si>
    <t xml:space="preserve">Laboratorio </t>
  </si>
  <si>
    <t xml:space="preserve">Depósitos de Relaves </t>
  </si>
  <si>
    <t>170301_1</t>
  </si>
  <si>
    <t>170301_2</t>
  </si>
  <si>
    <t>170301_3</t>
  </si>
  <si>
    <t>170301_4</t>
  </si>
  <si>
    <t>170301_5</t>
  </si>
  <si>
    <t>AMPLIADO</t>
  </si>
  <si>
    <t>Ampliado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</si>
  <si>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</si>
  <si>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</si>
  <si>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</si>
  <si>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</si>
  <si>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</si>
  <si>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</si>
  <si>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020402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</si>
  <si>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</si>
  <si>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</si>
  <si>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</si>
  <si>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</si>
  <si>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</si>
  <si>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</si>
  <si>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</si>
  <si>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</si>
  <si>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</si>
  <si>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</si>
  <si>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 xml:space="preserve">Uso de licencia médica preventiva parental por causa de la enfermedad COVID-19 para efectos del cuidado del niño o niña
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</si>
  <si>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</si>
  <si>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</si>
  <si>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</si>
  <si>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</si>
  <si>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</si>
  <si>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Formación y Perfeccionamiento Policial</t>
  </si>
  <si>
    <t>053501</t>
  </si>
  <si>
    <t>Servicio Nacional de Migraciones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</si>
  <si>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</si>
  <si>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</si>
  <si>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</si>
  <si>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</si>
  <si>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</si>
  <si>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</si>
  <si>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Servicio de Salud Arica y Parinacota</t>
  </si>
  <si>
    <t>Servicio de Salud Tarapacá</t>
  </si>
  <si>
    <t>Servicio de Salud Aysén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</si>
  <si>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</si>
  <si>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</si>
  <si>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</si>
  <si>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</si>
  <si>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</si>
  <si>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</si>
  <si>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</si>
  <si>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</si>
  <si>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</si>
  <si>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</si>
  <si>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</si>
  <si>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</si>
  <si>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</si>
  <si>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</si>
  <si>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</si>
  <si>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</si>
  <si>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</si>
  <si>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</si>
  <si>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</si>
  <si>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</si>
  <si>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</si>
  <si>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</si>
  <si>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</si>
  <si>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</si>
  <si>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070600_4074</t>
  </si>
  <si>
    <t>240106</t>
  </si>
  <si>
    <t>Transición Energética Justa</t>
  </si>
  <si>
    <t>250102</t>
  </si>
  <si>
    <t>Adaptación y Mitigación para el Cambio Climático</t>
  </si>
  <si>
    <t>270102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</si>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</sst>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7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0"/>
      <color indexed="12"/>
      <name val="Calibri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11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9" fillId="0" borderId="3" xfId="0" applyFont="1" applyBorder="1" applyAlignment="1">
      <alignment horizontal="justify" vertical="top" wrapText="1"/>
    </xf>
    <xf numFmtId="0" fontId="9" fillId="4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49" fontId="10" fillId="4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3" xfId="0" applyFont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10" fillId="0" borderId="0" xfId="0" applyFont="1"/>
    <xf numFmtId="0" fontId="19" fillId="0" borderId="3" xfId="0" applyFont="1" applyBorder="1" applyAlignment="1">
      <alignment horizontal="left" vertical="top" wrapText="1"/>
    </xf>
    <xf numFmtId="0" fontId="9" fillId="3" borderId="1" xfId="4" applyFont="1" applyFill="1" applyBorder="1" applyAlignment="1">
      <alignment vertical="center"/>
    </xf>
    <xf numFmtId="0" fontId="9" fillId="3" borderId="5" xfId="4" applyFont="1" applyFill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4" borderId="4" xfId="4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vertical="center"/>
    </xf>
    <xf numFmtId="0" fontId="10" fillId="4" borderId="4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vertical="center"/>
    </xf>
    <xf numFmtId="0" fontId="10" fillId="6" borderId="3" xfId="4" applyFont="1" applyFill="1" applyBorder="1" applyAlignment="1">
      <alignment vertical="center"/>
    </xf>
    <xf numFmtId="0" fontId="21" fillId="7" borderId="3" xfId="4" applyFont="1" applyFill="1" applyBorder="1" applyAlignment="1">
      <alignment vertical="center"/>
    </xf>
    <xf numFmtId="0" fontId="21" fillId="8" borderId="3" xfId="4" applyFont="1" applyFill="1" applyBorder="1" applyAlignment="1">
      <alignment vertical="center"/>
    </xf>
    <xf numFmtId="0" fontId="10" fillId="9" borderId="3" xfId="4" applyFont="1" applyFill="1" applyBorder="1" applyAlignment="1">
      <alignment vertical="center"/>
    </xf>
    <xf numFmtId="0" fontId="10" fillId="10" borderId="3" xfId="4" applyFont="1" applyFill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9" fillId="0" borderId="0" xfId="4" applyFont="1" applyAlignment="1">
      <alignment horizontal="justify" vertical="center"/>
    </xf>
    <xf numFmtId="0" fontId="2" fillId="0" borderId="0" xfId="4" applyAlignment="1">
      <alignment vertical="center"/>
    </xf>
    <xf numFmtId="0" fontId="9" fillId="3" borderId="1" xfId="4" applyFont="1" applyFill="1" applyBorder="1" applyAlignment="1">
      <alignment vertical="center" wrapText="1"/>
    </xf>
    <xf numFmtId="0" fontId="9" fillId="3" borderId="5" xfId="4" applyFont="1" applyFill="1" applyBorder="1" applyAlignment="1">
      <alignment vertical="center" wrapText="1"/>
    </xf>
    <xf numFmtId="0" fontId="9" fillId="0" borderId="3" xfId="4" applyFont="1" applyBorder="1" applyAlignment="1">
      <alignment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5" borderId="5" xfId="4" applyFont="1" applyFill="1" applyBorder="1" applyAlignment="1">
      <alignment horizontal="center" vertical="center"/>
    </xf>
    <xf numFmtId="0" fontId="10" fillId="0" borderId="6" xfId="4" applyFont="1" applyBorder="1" applyAlignment="1">
      <alignment vertical="center" wrapText="1"/>
    </xf>
    <xf numFmtId="0" fontId="10" fillId="4" borderId="3" xfId="4" applyFont="1" applyFill="1" applyBorder="1" applyAlignment="1">
      <alignment vertical="center" wrapText="1"/>
    </xf>
    <xf numFmtId="0" fontId="9" fillId="2" borderId="5" xfId="4" quotePrefix="1" applyFont="1" applyFill="1" applyBorder="1" applyAlignment="1">
      <alignment horizontal="center" vertical="center"/>
    </xf>
    <xf numFmtId="0" fontId="9" fillId="9" borderId="5" xfId="4" applyFont="1" applyFill="1" applyBorder="1" applyAlignment="1">
      <alignment horizontal="center" vertical="center"/>
    </xf>
    <xf numFmtId="0" fontId="9" fillId="6" borderId="5" xfId="4" applyFont="1" applyFill="1" applyBorder="1" applyAlignment="1">
      <alignment horizontal="center" vertical="center"/>
    </xf>
    <xf numFmtId="0" fontId="22" fillId="7" borderId="5" xfId="4" applyFont="1" applyFill="1" applyBorder="1" applyAlignment="1">
      <alignment horizontal="center" vertical="center"/>
    </xf>
    <xf numFmtId="0" fontId="22" fillId="8" borderId="5" xfId="4" applyFont="1" applyFill="1" applyBorder="1" applyAlignment="1">
      <alignment horizontal="center" vertical="center"/>
    </xf>
    <xf numFmtId="0" fontId="10" fillId="0" borderId="3" xfId="4" applyFont="1" applyBorder="1" applyAlignment="1">
      <alignment vertical="center" wrapText="1"/>
    </xf>
    <xf numFmtId="0" fontId="10" fillId="4" borderId="4" xfId="4" applyFont="1" applyFill="1" applyBorder="1" applyAlignment="1">
      <alignment vertical="center" wrapText="1"/>
    </xf>
    <xf numFmtId="0" fontId="9" fillId="10" borderId="5" xfId="4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top" wrapText="1"/>
    </xf>
    <xf numFmtId="49" fontId="10" fillId="0" borderId="0" xfId="0" applyNumberFormat="1" applyFont="1"/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0" xfId="0" applyFont="1"/>
    <xf numFmtId="0" fontId="1" fillId="4" borderId="3" xfId="4" applyFont="1" applyFill="1" applyBorder="1" applyAlignment="1">
      <alignment vertical="center" wrapText="1"/>
    </xf>
    <xf numFmtId="49" fontId="1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top" wrapText="1"/>
    </xf>
    <xf numFmtId="0" fontId="31" fillId="0" borderId="3" xfId="0" applyFont="1" applyBorder="1" applyAlignment="1">
      <alignment horizontal="justify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24" fillId="13" borderId="0" xfId="2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7" fillId="11" borderId="0" xfId="1" applyFont="1" applyFill="1" applyAlignment="1">
      <alignment horizontal="center" vertical="center" wrapText="1"/>
    </xf>
    <xf numFmtId="0" fontId="32" fillId="0" borderId="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19" fillId="0" borderId="5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vertical="top" wrapText="1"/>
    </xf>
    <xf numFmtId="0" fontId="19" fillId="15" borderId="3" xfId="0" applyFont="1" applyFill="1" applyBorder="1" applyAlignment="1">
      <alignment vertical="top" wrapText="1"/>
    </xf>
    <xf numFmtId="0" fontId="23" fillId="15" borderId="4" xfId="0" applyFont="1" applyFill="1" applyBorder="1" applyAlignment="1">
      <alignment vertical="top" wrapText="1"/>
    </xf>
    <xf numFmtId="0" fontId="35" fillId="16" borderId="3" xfId="0" applyFont="1" applyFill="1" applyBorder="1" applyAlignment="1">
      <alignment horizontal="justify" vertical="center" wrapText="1"/>
    </xf>
    <xf numFmtId="0" fontId="35" fillId="16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justify" vertical="top" wrapText="1"/>
    </xf>
    <xf numFmtId="0" fontId="10" fillId="14" borderId="4" xfId="0" applyFont="1" applyFill="1" applyBorder="1" applyAlignment="1">
      <alignment horizontal="center" wrapText="1"/>
    </xf>
    <xf numFmtId="0" fontId="10" fillId="14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" fontId="1" fillId="0" borderId="0" xfId="0" applyNumberFormat="1" applyFont="1"/>
    <xf numFmtId="0" fontId="1" fillId="0" borderId="0" xfId="0" applyFont="1"/>
    <xf numFmtId="1" fontId="10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2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9" fillId="3" borderId="1" xfId="5" applyFont="1" applyFill="1" applyBorder="1" applyAlignment="1">
      <alignment vertical="center"/>
    </xf>
    <xf numFmtId="0" fontId="9" fillId="3" borderId="5" xfId="5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3" applyNumberFormat="1" applyFont="1"/>
    <xf numFmtId="0" fontId="1" fillId="0" borderId="6" xfId="4" applyFont="1" applyBorder="1" applyAlignment="1">
      <alignment vertical="center" wrapText="1"/>
    </xf>
    <xf numFmtId="49" fontId="1" fillId="0" borderId="7" xfId="3" applyNumberFormat="1" applyFont="1" applyBorder="1"/>
    <xf numFmtId="0" fontId="1" fillId="0" borderId="7" xfId="3" applyFont="1" applyBorder="1" applyAlignment="1">
      <alignment vertical="center"/>
    </xf>
    <xf numFmtId="0" fontId="1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2" fillId="0" borderId="7" xfId="3" applyNumberFormat="1" applyFont="1" applyBorder="1" applyAlignment="1">
      <alignment horizontal="center" vertical="center"/>
    </xf>
    <xf numFmtId="0" fontId="29" fillId="0" borderId="7" xfId="0" applyFont="1" applyBorder="1"/>
    <xf numFmtId="49" fontId="13" fillId="17" borderId="8" xfId="0" applyNumberFormat="1" applyFont="1" applyFill="1" applyBorder="1"/>
    <xf numFmtId="0" fontId="13" fillId="17" borderId="7" xfId="0" applyFont="1" applyFill="1" applyBorder="1" applyAlignment="1">
      <alignment vertical="center"/>
    </xf>
    <xf numFmtId="0" fontId="13" fillId="17" borderId="7" xfId="0" applyFont="1" applyFill="1" applyBorder="1" applyAlignment="1">
      <alignment wrapText="1"/>
    </xf>
    <xf numFmtId="0" fontId="13" fillId="17" borderId="7" xfId="0" applyFont="1" applyFill="1" applyBorder="1"/>
    <xf numFmtId="0" fontId="33" fillId="3" borderId="1" xfId="0" applyFont="1" applyFill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justify" vertical="center" wrapText="1"/>
    </xf>
    <xf numFmtId="0" fontId="34" fillId="3" borderId="1" xfId="0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2" xfId="0" applyFont="1" applyFill="1" applyBorder="1" applyAlignment="1">
      <alignment horizontal="justify"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4" xfId="4" xr:uid="{00000000-0005-0000-0000-000004000000}"/>
    <cellStyle name="Normal 4 10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E43"/>
  <sheetViews>
    <sheetView tabSelected="1" zoomScaleNormal="100" workbookViewId="0"/>
  </sheetViews>
  <sheetFormatPr baseColWidth="10" defaultColWidth="11.42578125" defaultRowHeight="12.75" x14ac:dyDescent="0.2"/>
  <cols>
    <col min="1" max="4" width="11.42578125" style="19" customWidth="1"/>
    <col min="5" max="5" width="11.140625" style="19" customWidth="1"/>
    <col min="6" max="6" width="12.5703125" style="19" bestFit="1" customWidth="1"/>
    <col min="7" max="15" width="11.42578125" style="19" customWidth="1"/>
    <col min="16" max="16" width="11.42578125" style="83" customWidth="1"/>
    <col min="17" max="28" width="11.42578125" style="19" customWidth="1"/>
    <col min="29" max="29" width="14" style="19" customWidth="1"/>
    <col min="30" max="30" width="11.42578125" style="19" customWidth="1"/>
    <col min="31" max="31" width="18.5703125" style="19" customWidth="1"/>
    <col min="32" max="32" width="32.42578125" style="19" customWidth="1"/>
    <col min="33" max="33" width="22.42578125" style="19" customWidth="1"/>
    <col min="34" max="34" width="11.42578125" style="19" customWidth="1"/>
    <col min="35" max="35" width="18.5703125" style="19" customWidth="1"/>
    <col min="36" max="36" width="10.28515625" style="19" customWidth="1"/>
    <col min="37" max="37" width="11.5703125" style="19" customWidth="1"/>
    <col min="38" max="38" width="13.7109375" style="19" customWidth="1"/>
    <col min="39" max="39" width="26.7109375" style="19" customWidth="1"/>
    <col min="40" max="40" width="15.140625" style="19" customWidth="1"/>
    <col min="41" max="41" width="12.85546875" style="19" customWidth="1"/>
    <col min="42" max="42" width="59.140625" style="19" customWidth="1"/>
    <col min="43" max="43" width="37.5703125" style="19" customWidth="1"/>
    <col min="44" max="44" width="18.140625" style="19" customWidth="1"/>
    <col min="45" max="45" width="27.7109375" style="19" customWidth="1"/>
    <col min="46" max="46" width="13.85546875" style="19" customWidth="1"/>
    <col min="47" max="47" width="27.7109375" style="19" customWidth="1"/>
    <col min="48" max="48" width="12.7109375" style="19" customWidth="1"/>
    <col min="49" max="51" width="14.42578125" style="19" customWidth="1"/>
    <col min="52" max="52" width="39.7109375" style="19" customWidth="1"/>
    <col min="53" max="53" width="24.42578125" style="19" customWidth="1"/>
    <col min="54" max="54" width="23.140625" style="19" customWidth="1"/>
    <col min="55" max="55" width="20.140625" style="19" customWidth="1"/>
    <col min="56" max="56" width="26.85546875" style="19" bestFit="1" customWidth="1"/>
    <col min="57" max="57" width="16" style="19" hidden="1" customWidth="1"/>
    <col min="58" max="16384" width="11.42578125" style="19"/>
  </cols>
  <sheetData>
    <row r="1" spans="1:57" customFormat="1" ht="42.75" customHeight="1" x14ac:dyDescent="0.25">
      <c r="A1" s="54" t="s">
        <v>0</v>
      </c>
      <c r="B1" s="54" t="s">
        <v>1</v>
      </c>
      <c r="C1" s="106" t="s">
        <v>2</v>
      </c>
      <c r="D1" s="106" t="s">
        <v>3</v>
      </c>
      <c r="E1" s="54" t="s">
        <v>1028</v>
      </c>
      <c r="F1" s="54" t="s">
        <v>1029</v>
      </c>
      <c r="G1" s="106" t="s">
        <v>486</v>
      </c>
      <c r="H1" s="106" t="s">
        <v>630</v>
      </c>
      <c r="I1" s="107" t="s">
        <v>665</v>
      </c>
      <c r="J1" s="108" t="s">
        <v>536</v>
      </c>
      <c r="K1" s="108" t="s">
        <v>537</v>
      </c>
      <c r="L1" s="107" t="s">
        <v>494</v>
      </c>
      <c r="M1" s="108" t="s">
        <v>4</v>
      </c>
      <c r="N1" s="109" t="s">
        <v>5</v>
      </c>
      <c r="O1" s="106" t="s">
        <v>6</v>
      </c>
      <c r="P1" s="106" t="s">
        <v>7</v>
      </c>
      <c r="Q1" s="54" t="s">
        <v>8</v>
      </c>
      <c r="R1" s="106" t="s">
        <v>609</v>
      </c>
      <c r="S1" s="106" t="s">
        <v>610</v>
      </c>
      <c r="T1" s="106" t="s">
        <v>611</v>
      </c>
      <c r="U1" s="106" t="s">
        <v>9</v>
      </c>
      <c r="V1" s="106" t="s">
        <v>724</v>
      </c>
      <c r="W1" s="106" t="s">
        <v>725</v>
      </c>
      <c r="X1" s="106" t="s">
        <v>726</v>
      </c>
      <c r="Y1" s="106" t="s">
        <v>727</v>
      </c>
      <c r="Z1" s="106" t="s">
        <v>728</v>
      </c>
      <c r="AA1" s="106" t="s">
        <v>729</v>
      </c>
      <c r="AB1" s="106" t="s">
        <v>730</v>
      </c>
      <c r="AC1" s="63" t="s">
        <v>0</v>
      </c>
      <c r="AD1" s="63" t="s">
        <v>531</v>
      </c>
      <c r="AE1" s="65" t="s">
        <v>751</v>
      </c>
      <c r="AF1" s="66" t="s">
        <v>603</v>
      </c>
      <c r="AG1" s="63" t="s">
        <v>286</v>
      </c>
      <c r="AH1" s="62" t="s">
        <v>45</v>
      </c>
      <c r="AI1" s="63" t="s">
        <v>46</v>
      </c>
      <c r="AJ1" s="63" t="s">
        <v>630</v>
      </c>
      <c r="AK1" s="63" t="s">
        <v>660</v>
      </c>
      <c r="AL1" s="63" t="s">
        <v>536</v>
      </c>
      <c r="AM1" s="63" t="s">
        <v>537</v>
      </c>
      <c r="AN1" s="64" t="s">
        <v>494</v>
      </c>
      <c r="AO1" s="64" t="s">
        <v>4</v>
      </c>
      <c r="AP1" s="64" t="s">
        <v>5</v>
      </c>
      <c r="AQ1" s="64" t="s">
        <v>6</v>
      </c>
      <c r="AR1" s="64" t="s">
        <v>7</v>
      </c>
      <c r="AS1" s="64" t="s">
        <v>8</v>
      </c>
      <c r="AT1" s="64" t="s">
        <v>609</v>
      </c>
      <c r="AU1" s="64" t="s">
        <v>610</v>
      </c>
      <c r="AV1" s="64" t="s">
        <v>611</v>
      </c>
      <c r="AW1" s="64" t="s">
        <v>9</v>
      </c>
      <c r="AX1" s="64" t="s">
        <v>724</v>
      </c>
      <c r="AY1" s="64" t="s">
        <v>725</v>
      </c>
      <c r="AZ1" s="64" t="s">
        <v>726</v>
      </c>
      <c r="BA1" s="64" t="s">
        <v>727</v>
      </c>
      <c r="BB1" s="64" t="s">
        <v>728</v>
      </c>
      <c r="BC1" s="64" t="s">
        <v>729</v>
      </c>
      <c r="BD1" s="64" t="s">
        <v>730</v>
      </c>
      <c r="BE1" s="53">
        <v>45747</v>
      </c>
    </row>
    <row r="2" spans="1:57" x14ac:dyDescent="0.2">
      <c r="A2" s="81"/>
      <c r="B2" s="102"/>
      <c r="C2" s="83"/>
      <c r="D2" s="84"/>
      <c r="E2" s="82"/>
      <c r="F2" s="82"/>
      <c r="G2" s="82"/>
      <c r="H2" s="82"/>
      <c r="I2" s="82"/>
      <c r="J2" s="84"/>
      <c r="K2" s="57"/>
      <c r="L2" s="57"/>
      <c r="M2" s="82"/>
      <c r="N2" s="85"/>
      <c r="O2" s="86"/>
      <c r="P2" s="100"/>
      <c r="Q2" s="81"/>
      <c r="R2" s="81"/>
      <c r="S2" s="81"/>
      <c r="U2" s="81"/>
      <c r="V2" s="81"/>
      <c r="W2" s="81"/>
      <c r="X2" s="87"/>
      <c r="Y2" s="88"/>
      <c r="Z2" s="89"/>
      <c r="AA2" s="88"/>
      <c r="AB2" s="89"/>
      <c r="AC2" s="90" t="str">
        <f>IF(A2="","Celda vacía",IF(A2="L","-","Revisar"))</f>
        <v>Celda vacía</v>
      </c>
      <c r="AD2" s="91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AE2" s="92"/>
      <c r="AF2" s="93" t="str">
        <f>IF(B2="","Celda Vacía",IF(ISERROR(IF(B2="","",VLOOKUP(B2,Codigo,3,0))),"Corregir código servicio",IF(B2="","",VLOOKUP(B2,Codigo,3,0))))</f>
        <v>Celda Vacía</v>
      </c>
      <c r="AG2" s="90" t="str">
        <f>IF(C2="","Celda vacía",IF(C2&gt;1000000,"-","Revisar con Edad"))</f>
        <v>Celda vacía</v>
      </c>
      <c r="AH2" s="90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I2" s="90" t="str">
        <f>IF(C2="","Celda vacía",IF(C2="E","-",IF(IF(AH2=11,0,IF(AH2=10,"K",AH2))=D2,"-","Corregir RUN")))</f>
        <v>Celda vacía</v>
      </c>
      <c r="AJ2" s="90" t="str">
        <f>IF(H2="","Celda vacía",IF(OR(H2="M",H2="H"),"-","Validar con Tabla N°01"))</f>
        <v>Celda vacía</v>
      </c>
      <c r="AK2" s="90" t="str">
        <f>IF(I2="","Celda vacía",IF(ISERROR(VLOOKUP(I2,Tabla_27_Matriz_Base,1,0)),"Revisar","-"))</f>
        <v>Celda vacía</v>
      </c>
      <c r="AL2" s="90" t="str">
        <f>IF(J2="","Celda vacía",IF(ISERROR(VLOOKUP(J2,Tabla_04_Sist.Rem,1,0)),"Revisar","-"))</f>
        <v>Celda vacía</v>
      </c>
      <c r="AM2" s="90" t="str">
        <f>IF(J2="","SIST_REM vacío, no permite validar estamento",IF(OR(J2=10,J2=40,J2=60,J2=70),IF(ISERROR(VLOOKUP(K2,Tabla_06_10_40_60_70_EUS,1,0)),"Revisar. Estamento no corresponde a sist. Rem.","-"),
IF(AND(A2="l",J2=11,K2="DIRECTIVO"),"Dual",
IF(OR(J2=11,J2=12),IF(ISERROR(VLOOKUP(K2,Tabla_06_11_12_15076_19664,1,0)),"Revisar. Estamento no corresponde a sist. Rem.","-"),
IF(J2=13,IF(ISERROR(VLOOKUP(K2,Tabla_06_13,1,0)),"Revisar. Estamento no corresponde a sist. Rem.","-"),
IF(J2=14,IF(ISERROR(VLOOKUP(K2,Tabla_06_14,1,0)),"Revisar. Estamento no corresponde a sist. Rem.","-"),
IF(J2=15,IF(ISERROR(VLOOKUP(K2,Tabla_06_15,1,0)),"Revisar. Estamento no corresponde a sist. Rem.","-"),
IF(OR(J2=90),IF(ISERROR(VLOOKUP(K2,Tabla_06_90_Personal_Fuera_de_Dotacion,1,0)),"Revisar. Estamento no corresponde a sist. Rem.","-"),
IF(J2=61,IF(ISERROR(VLOOKUP(K2,Tabla_06_DFL29_61_Experimentales,1,0)),"Revisar. Estamento no corresponde a sist. Rem.","-"),IF(J2=20,IF(ISERROR(VLOOKUP(K2,Tabla_06_20_Fiscalizadores,1,0)),"Revisar. Estamento no corresponde a sist. Rem.","-"),IF(J2=80,IF(ISERROR(VLOOKUP(K2,Tabla_06_80_Codigo_del_Trabajo,1,0)),"Revisar. Estamento no corresponde a sist. Rem.","-"),                    IF(J2=30,IF(ISERROR(VLOOKUP(K2,Tabla_06_30_Poder_Judicial,1,0)),"Revisar. Estamento no corresponde a sist. Rem.","-"),IF(ISERROR(VLOOKUP(K2,Tabla_06_50_Ministerio_Publico,1,0)),"Revisar","-")))))))))))))</f>
        <v>SIST_REM vacío, no permite validar estamento</v>
      </c>
      <c r="AN2" s="58" t="str">
        <f>IF(L2="","Celda vacía",IF(ISERROR(VLOOKUP(L2,Tabla_Personal,1,0)),"Revisar","-"))</f>
        <v>Celda vacía</v>
      </c>
      <c r="AO2" s="94" t="str">
        <f>IF(M2="","Celda vacía",IF(ISERROR(VLOOKUP(M2,Tabla_01_Mes,1,0)),"Revisar","-"))</f>
        <v>Celda vacía</v>
      </c>
      <c r="AP2" s="94" t="str">
        <f>IF(N2="","PRIMER_DIA en blanco",
IF(AND(M2="01",N2&gt;=L_Conversion!$C$118,N2&lt;=L_Conversion!$D$118),"-",
IF(AND(M2="02",N2&gt;=L_Conversion!$C$119,N2&lt;=L_Conversion!$D$119),"-",
IF(AND(M2="03",N2&gt;=L_Conversion!$C$120,N2&lt;=L_Conversion!$D$120),"-",
IF(AND(M2="04",N2&gt;=L_Conversion!$C$121,N2&lt;=L_Conversion!$D$121),"-",
IF(AND(M2="05",N2&gt;=L_Conversion!$C$122,N2&lt;=L_Conversion!$D$122),"-",
IF(AND(M2="06",N2&gt;=L_Conversion!$C$123,N2&lt;=L_Conversion!$D$123),"-",
IF(AND(M2="07",N2&gt;=L_Conversion!$C$124,N2&lt;=L_Conversion!$D$124),"-",
IF(AND(M2="08",N2&gt;=L_Conversion!$C$125,N2&lt;=L_Conversion!$D$125),"-",
IF(AND(M2="09",N2&gt;=L_Conversion!$C$126,N2&lt;=L_Conversion!$D$126),"-",
IF(AND(M2="10",N2&gt;=L_Conversion!$C$127,N2&lt;=L_Conversion!$D$127),"-",
IF(AND(M2="11",N2&gt;=L_Conversion!$C$128,N2&lt;=L_Conversion!$D$128),"-",
IF(AND(M2="12",N2&gt;=L_Conversion!$C$129,N2&lt;=L_Conversion!$D$129),"-",
IF(AND(M2="13",N2&gt;=L_Conversion!$C$116,N2&lt;=L_Conversion!$D$116),"-",
IF(AND(M2="14",N2&gt;=L_Conversion!$C$117,N2&lt;=L_Conversion!$D$117),"-",
"PRIMER_DIA fuera de rango")))))))))))))))</f>
        <v>PRIMER_DIA en blanco</v>
      </c>
      <c r="AQ2" s="94" t="str">
        <f>IF(O2="","Celda vacía",IF(AND(ISERROR(VLOOKUP(P2,Tabla_18_Tipos_licencias,1,FALSE))=FALSE,O2&gt;=0,O2&lt;=365),IF(P2=8,IF(H2="M",IF(ISERROR(VLOOKUP(O2,Dias_Licencia_Tipo_8_M,1,0)),"Revisar días licencia tipo 8","-"),IF(ISERROR(VLOOKUP(O2,Dias_licencia_tipo_8_H,1,0)),"Revisar días licencia tipo 8","-")),"-"),"Se debe revisar los campos TIPO_LM y N_DIAS"))</f>
        <v>Celda vacía</v>
      </c>
      <c r="AR2" s="94" t="str">
        <f>IF(P2="","Celda vacía",IF(ISERROR(VLOOKUP(P2,Tabla_18_Tipos_licencias,1,FALSE))=FALSE,IF(H2="M","-",IF(P2=7,"Revisar","-")),"Revisar"))</f>
        <v>Celda vacía</v>
      </c>
      <c r="AS2" s="94" t="str">
        <f>IF(Q2="","Celda vacía",IF(AND(OR(L2="HAG",L2="HONORARIO"),OR(Q2="AUTORIZADO",Q2="REDUCIDO",Q2="RECHAZADO",Q2="PENDIENTE",Q2="AMPLIADO")),"Revisar Calidad Jurídica",IF(AND(OR(L2="HAG",L2="HONORARIO"),Q2="NC"),"-",IF(ISERROR(VLOOKUP(Q2,Tabla_04_Estado_Resolucion,1,0)),"Revisar",IF(AND(Q2="PENDIENTE",($BE$1-N2)&gt;60),"Validar estado PENDIENTE",  IF(AND(OR(L2="CONTRATA",L2="PLANTA", L2="CT", L2="JP", L2="JORNAL", L2="CONTRATA_FD", L2="CT_FD", L2="ADSCRITO", L2="LGN", L2="VIGILANTE", L2="BECARIOS", L2="PLANTA_FD"),Q2&lt;&gt;"NC"),"-","Revisar Calidad Jurídica"))))))</f>
        <v>Celda vacía</v>
      </c>
      <c r="AT2" s="94" t="str">
        <f>IF(R2="","Celda vacía",IF(AND(OR(Q2="AUTORIZADO",Q2="PENDIENTE",Q2="NC",Q2="AMPLIADO"),R2="N"),"-",IF(AND(OR(Q2="REDUCIDO",Q2="RECHAZADO"),OR(R2="S",R2="N")),"-","Revisar")))</f>
        <v>Celda vacía</v>
      </c>
      <c r="AU2" s="94" t="str">
        <f>IF(Q2="","Celda vacía",IF(AND(R2="N",Q2=S2),"-",IF(AND(S2="PENDIENTE",($BE$1-N2)&gt;60),"Validar estado PENDIENTE",IF(AND(R2="S",OR(S2="AUTORIZADO",S2="PENDIENTE"),T2=O2),"-",IF(AND(R2="S",S2="REDUCIDO",T2&lt;O2,T2&gt;0),"-",IF(AND(R2="S",S2="RECHAZADO",T2=0),"-",IF(AND(Q2="NC",S2="NC",T2=O2),"-","Revisar")))))))</f>
        <v>Celda vacía</v>
      </c>
      <c r="AV2" s="94" t="str">
        <f>IF(T2="","Celda Vacía",IF(AND(OR(S2="AUTORIZADO",S2="PENDIENTE",S2="NC"),O2=T2),"-",IF(AND(S2="REDUCIDO",T2&gt;0,T2&lt;O2),"-",IF(AND(S2="RECHAZADO",T2=0),"-",   IF(AND(S2="AMPLIADO",T2&gt;O2),"-",       "Revisar" )))))</f>
        <v>Celda Vacía</v>
      </c>
      <c r="AW2" s="94" t="str">
        <f>IF(U2="","Celda vacía",IF(OR(U2="S",U2="N"),"-","Revisar"))</f>
        <v>Celda vacía</v>
      </c>
      <c r="AX2" s="94" t="str">
        <f>IF(V2="","Celda vacía",IF(OR(V2="S",V2="N"),"-","Revisar"))</f>
        <v>Celda vacía</v>
      </c>
      <c r="AY2" s="94" t="str">
        <f>IF(W2="","Celda vacía",IF(OR(W2="S",W2="N"),"-","Revisar"))</f>
        <v>Celda vacía</v>
      </c>
      <c r="AZ2" s="94" t="str">
        <f>IF(X2="","Celda Vacia",IF(  OR(          AND(X2=0,W2="S"),AND(X2&lt;&gt;0,W2="N")),"Revisar valor del campo MONTO_SUB","-"))</f>
        <v>Celda Vacia</v>
      </c>
      <c r="BA2" s="94" t="str">
        <f>IF(Y2="","Celda Vacia",IF(ISERROR(VLOOKUP(Y2,Tabla_33_estado_recuperacion,1,FALSE)),"Se debe corregir el valor según Tabla Nro 33",IF(Y2="SDR",IF(OR(S2="RECHAZADO",W2="N"),"-","Se debe revisar  ESTADO SDR"),IF(Y2="PEN",IF(OR(S2="AUTORIZADO",S2="REDUCIDO",S2="PENDIENTE"),"-","Se debe revisar ESTADO PEN"),IF(AND(OR(W2="S",W2="N"),OR(Y2="TOT",Y2="PAR"),OR(S2="AUTORIZADO",S2="REDUCIDO")),"-","Revisar ER2 Y ESTADO_REC")))))</f>
        <v>Celda Vacia</v>
      </c>
      <c r="BB2" s="94" t="str">
        <f>IF(Z2="","Celda Vacia", IF(Z2&gt;T2,"Dias recuperados no puede ser mayor a dias autorizados", IF(ISNUMBER(Z2)=TRUE,IF(Z2=0,IF(OR(Y2="SDR",Y2="PEN"),"-",IF(AND(T2&lt;4,OR(Y2="TOT",Y2="PAR")),"-","Se debe revisar los Campos N_DIAS_REC y ESTADO_REC")),IF(AND(Z2&gt;0,Z2&lt;366,OR(Y2="TOT",Y2="PAR")),"-","Se debe revisar los campos ESTADO_REC y N_DIAS_REC")),"Valor del campo N_DIAS_REC no es numérico"))    )</f>
        <v>Celda Vacia</v>
      </c>
      <c r="BC2" s="94" t="str">
        <f>IF(AA2="","Celda vacia",
IF( AND(AA2=0,(OR(Y2="PEN",Y2="SDR"))),"-",
IF(AND(T2&lt;4,OR(P2="5A",P2="5B",P2="6A",P2="6B"),AA2&gt;=0),"-",
IF(AND(T2&lt;4,P2&lt;&gt;"5A",P2&lt;&gt;"5B",P2&lt;&gt;"6A",P2&lt;&gt;"6B",AA2=0),"-",
IF(AND(T2&lt;4,P2&lt;&gt;"5A",P2&lt;&gt;"5B",P2&lt;&gt;"6A",P2&lt;&gt;"6B",V2="S",AA2&gt;=0),"-",
IF(AND(T2&gt;=4,AA2&gt;0, OR(Y2="TOT",Y2="PAR")),"-",
"Revisar el tipo de licencia medica, dias de licencia para el monto de recuperación declarado"))))))</f>
        <v>Celda vacia</v>
      </c>
      <c r="BD2" s="94" t="str">
        <f>IF(AB2="","Celda vacia",IF(ISNUMBER(AB2)=TRUE,IF(AB2=0,IF(OR(Y2="PEN",Y2="SDR"),"-","revisar "),IF(OR(Y2="TOT",Y2="PAR"),"-","Revisar")),"Valor del campo no es numérico"))</f>
        <v>Celda vacia</v>
      </c>
    </row>
    <row r="3" spans="1:57" ht="15.75" customHeight="1" x14ac:dyDescent="0.2">
      <c r="A3" s="81"/>
      <c r="B3" s="102"/>
      <c r="C3" s="83"/>
      <c r="D3" s="84"/>
      <c r="E3" s="82"/>
      <c r="F3" s="82"/>
      <c r="G3" s="82"/>
      <c r="H3" s="82"/>
      <c r="I3" s="82"/>
      <c r="J3" s="84"/>
      <c r="K3" s="57"/>
      <c r="L3" s="57"/>
      <c r="M3" s="82"/>
      <c r="N3" s="85"/>
      <c r="O3" s="86"/>
      <c r="P3" s="100"/>
      <c r="Q3" s="81"/>
      <c r="R3" s="81"/>
      <c r="S3" s="81"/>
      <c r="U3" s="81"/>
      <c r="V3" s="81"/>
      <c r="W3" s="81"/>
      <c r="X3" s="87"/>
      <c r="Y3" s="88"/>
      <c r="Z3" s="89"/>
      <c r="AA3" s="88"/>
      <c r="AB3" s="89"/>
      <c r="AC3" s="90"/>
      <c r="AD3" s="91"/>
      <c r="AE3" s="92"/>
      <c r="AF3" s="93"/>
      <c r="AG3" s="90"/>
      <c r="AH3" s="90"/>
      <c r="AI3" s="90"/>
      <c r="AJ3" s="90"/>
      <c r="AK3" s="90"/>
      <c r="AL3" s="90"/>
      <c r="AM3" s="90"/>
      <c r="AN3" s="58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9"/>
    </row>
    <row r="4" spans="1:57" ht="15" customHeight="1" x14ac:dyDescent="0.2">
      <c r="A4" s="81"/>
      <c r="B4" s="102"/>
      <c r="C4" s="83"/>
      <c r="D4" s="84"/>
      <c r="E4" s="82"/>
      <c r="F4" s="82"/>
      <c r="G4" s="82"/>
      <c r="H4" s="82"/>
      <c r="I4" s="82"/>
      <c r="J4" s="84"/>
      <c r="K4" s="57"/>
      <c r="L4" s="57"/>
      <c r="M4" s="82"/>
      <c r="N4" s="85"/>
      <c r="O4" s="86"/>
      <c r="P4" s="100"/>
      <c r="Q4" s="81"/>
      <c r="R4" s="81"/>
      <c r="S4" s="81"/>
      <c r="U4" s="81"/>
      <c r="V4" s="81"/>
      <c r="W4" s="81"/>
      <c r="X4" s="87"/>
      <c r="Y4" s="88"/>
      <c r="Z4" s="89"/>
      <c r="AA4" s="88"/>
      <c r="AB4" s="89"/>
      <c r="AC4" s="90"/>
      <c r="AD4" s="91"/>
      <c r="AE4" s="92"/>
      <c r="AF4" s="93"/>
      <c r="AG4" s="90"/>
      <c r="AH4" s="90"/>
      <c r="AI4" s="90"/>
      <c r="AJ4" s="90"/>
      <c r="AK4" s="90"/>
      <c r="AL4" s="90"/>
      <c r="AM4" s="90"/>
      <c r="AN4" s="58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9"/>
    </row>
    <row r="5" spans="1:57" x14ac:dyDescent="0.2">
      <c r="A5" s="81"/>
      <c r="B5" s="102"/>
      <c r="C5" s="83"/>
      <c r="D5" s="84"/>
      <c r="E5" s="82"/>
      <c r="F5" s="82"/>
      <c r="G5" s="82"/>
      <c r="H5" s="82"/>
      <c r="I5" s="82"/>
      <c r="J5" s="84"/>
      <c r="K5" s="57"/>
      <c r="L5" s="57"/>
      <c r="M5" s="82"/>
      <c r="N5" s="85"/>
      <c r="O5" s="86"/>
      <c r="P5" s="100"/>
      <c r="Q5" s="81"/>
      <c r="R5" s="81"/>
      <c r="S5" s="81"/>
      <c r="U5" s="81"/>
      <c r="V5" s="81"/>
      <c r="W5" s="81"/>
      <c r="X5" s="87"/>
      <c r="Y5" s="88"/>
      <c r="Z5" s="89"/>
      <c r="AA5" s="88"/>
      <c r="AB5" s="89"/>
      <c r="AC5" s="90"/>
      <c r="AD5" s="91"/>
      <c r="AE5" s="92"/>
      <c r="AF5" s="93"/>
      <c r="AG5" s="90"/>
      <c r="AH5" s="90"/>
      <c r="AI5" s="90"/>
      <c r="AJ5" s="90"/>
      <c r="AK5" s="90"/>
      <c r="AL5" s="90"/>
      <c r="AM5" s="90"/>
      <c r="AN5" s="58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57" x14ac:dyDescent="0.2">
      <c r="A6" s="81"/>
      <c r="B6" s="102"/>
      <c r="C6" s="83"/>
      <c r="D6" s="84"/>
      <c r="E6" s="82"/>
      <c r="F6" s="82"/>
      <c r="G6" s="82"/>
      <c r="H6" s="82"/>
      <c r="I6" s="82"/>
      <c r="J6" s="84"/>
      <c r="K6" s="57"/>
      <c r="L6" s="57"/>
      <c r="M6" s="82"/>
      <c r="N6" s="85"/>
      <c r="O6" s="86"/>
      <c r="P6" s="100"/>
      <c r="Q6" s="81"/>
      <c r="R6" s="81"/>
      <c r="S6" s="81"/>
      <c r="U6" s="81"/>
      <c r="V6" s="81"/>
      <c r="W6" s="81"/>
      <c r="X6" s="87"/>
      <c r="Y6" s="88"/>
      <c r="Z6" s="89"/>
      <c r="AA6" s="88"/>
      <c r="AB6" s="89"/>
      <c r="AC6" s="90"/>
      <c r="AD6" s="91"/>
      <c r="AE6" s="92"/>
      <c r="AF6" s="93"/>
      <c r="AG6" s="90"/>
      <c r="AH6" s="90"/>
      <c r="AI6" s="90"/>
      <c r="AJ6" s="90"/>
      <c r="AK6" s="90"/>
      <c r="AL6" s="90"/>
      <c r="AM6" s="90"/>
      <c r="AN6" s="58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</row>
    <row r="7" spans="1:57" x14ac:dyDescent="0.2">
      <c r="A7" s="81"/>
      <c r="B7" s="102"/>
      <c r="C7" s="83"/>
      <c r="D7" s="84"/>
      <c r="E7" s="82"/>
      <c r="F7" s="82"/>
      <c r="G7" s="82"/>
      <c r="H7" s="82"/>
      <c r="I7" s="82"/>
      <c r="J7" s="84"/>
      <c r="K7" s="57"/>
      <c r="L7" s="57"/>
      <c r="M7" s="82"/>
      <c r="N7" s="85"/>
      <c r="O7" s="86"/>
      <c r="P7" s="100"/>
      <c r="Q7" s="81"/>
      <c r="R7" s="81"/>
      <c r="S7" s="81"/>
      <c r="U7" s="81"/>
      <c r="V7" s="81"/>
      <c r="W7" s="81"/>
      <c r="X7" s="87"/>
      <c r="Y7" s="88"/>
      <c r="Z7" s="89"/>
      <c r="AA7" s="88"/>
      <c r="AB7" s="89"/>
      <c r="AC7" s="90"/>
      <c r="AD7" s="91"/>
      <c r="AE7" s="92"/>
      <c r="AF7" s="93"/>
      <c r="AG7" s="90"/>
      <c r="AH7" s="90"/>
      <c r="AI7" s="90"/>
      <c r="AJ7" s="90"/>
      <c r="AK7" s="90"/>
      <c r="AL7" s="90"/>
      <c r="AM7" s="90"/>
      <c r="AN7" s="58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</row>
    <row r="8" spans="1:57" x14ac:dyDescent="0.2">
      <c r="A8" s="81"/>
      <c r="B8" s="102"/>
      <c r="C8" s="83"/>
      <c r="D8" s="84"/>
      <c r="E8" s="82"/>
      <c r="F8" s="82"/>
      <c r="G8" s="82"/>
      <c r="H8" s="82"/>
      <c r="I8" s="82"/>
      <c r="J8" s="84"/>
      <c r="K8" s="57"/>
      <c r="L8" s="57"/>
      <c r="M8" s="82"/>
      <c r="N8" s="85"/>
      <c r="O8" s="86"/>
      <c r="P8" s="100"/>
      <c r="Q8" s="81"/>
      <c r="R8" s="81"/>
      <c r="S8" s="81"/>
      <c r="U8" s="81"/>
      <c r="V8" s="81"/>
      <c r="W8" s="81"/>
      <c r="X8" s="87"/>
      <c r="Y8" s="88"/>
      <c r="Z8" s="89"/>
      <c r="AA8" s="88"/>
      <c r="AB8" s="89"/>
      <c r="AC8" s="90"/>
      <c r="AD8" s="91"/>
      <c r="AE8" s="92"/>
      <c r="AF8" s="93"/>
      <c r="AG8" s="90"/>
      <c r="AH8" s="90"/>
      <c r="AI8" s="90"/>
      <c r="AJ8" s="90"/>
      <c r="AK8" s="90"/>
      <c r="AL8" s="90"/>
      <c r="AM8" s="90"/>
      <c r="AN8" s="58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</row>
    <row r="9" spans="1:57" x14ac:dyDescent="0.2">
      <c r="A9" s="81"/>
      <c r="B9" s="102"/>
      <c r="C9" s="83"/>
      <c r="D9" s="84"/>
      <c r="E9" s="82"/>
      <c r="F9" s="82"/>
      <c r="G9" s="82"/>
      <c r="H9" s="82"/>
      <c r="I9" s="82"/>
      <c r="J9" s="84"/>
      <c r="K9" s="57"/>
      <c r="L9" s="57"/>
      <c r="M9" s="82"/>
      <c r="N9" s="85"/>
      <c r="O9" s="86"/>
      <c r="P9" s="100"/>
      <c r="Q9" s="81"/>
      <c r="R9" s="81"/>
      <c r="S9" s="81"/>
      <c r="U9" s="81"/>
      <c r="V9" s="81"/>
      <c r="W9" s="81"/>
      <c r="X9" s="87"/>
      <c r="Y9" s="88"/>
      <c r="Z9" s="89"/>
      <c r="AA9" s="88"/>
      <c r="AB9" s="89"/>
      <c r="AC9" s="90"/>
      <c r="AD9" s="91"/>
      <c r="AE9" s="92"/>
      <c r="AF9" s="93"/>
      <c r="AG9" s="90"/>
      <c r="AH9" s="90"/>
      <c r="AI9" s="90"/>
      <c r="AJ9" s="90"/>
      <c r="AK9" s="90"/>
      <c r="AL9" s="90"/>
      <c r="AM9" s="90"/>
      <c r="AN9" s="58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</row>
    <row r="10" spans="1:57" x14ac:dyDescent="0.2">
      <c r="A10" s="81"/>
      <c r="B10" s="102"/>
      <c r="C10" s="83"/>
      <c r="D10" s="84"/>
      <c r="E10" s="82"/>
      <c r="F10" s="82"/>
      <c r="G10" s="82"/>
      <c r="H10" s="82"/>
      <c r="I10" s="82"/>
      <c r="J10" s="84"/>
      <c r="K10" s="57"/>
      <c r="L10" s="57"/>
      <c r="M10" s="82"/>
      <c r="N10" s="85"/>
      <c r="O10" s="86"/>
      <c r="P10" s="100"/>
      <c r="Q10" s="81"/>
      <c r="R10" s="81"/>
      <c r="S10" s="81"/>
      <c r="U10" s="81"/>
      <c r="V10" s="81"/>
      <c r="W10" s="81"/>
      <c r="X10" s="87"/>
      <c r="Y10" s="88"/>
      <c r="Z10" s="89"/>
      <c r="AA10" s="88"/>
      <c r="AB10" s="89"/>
      <c r="AC10" s="90"/>
      <c r="AD10" s="91"/>
      <c r="AE10" s="92"/>
      <c r="AF10" s="93"/>
      <c r="AG10" s="90"/>
      <c r="AH10" s="90"/>
      <c r="AI10" s="90"/>
      <c r="AJ10" s="90"/>
      <c r="AK10" s="90"/>
      <c r="AL10" s="90"/>
      <c r="AM10" s="90"/>
      <c r="AN10" s="58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</row>
    <row r="11" spans="1:57" x14ac:dyDescent="0.2">
      <c r="A11" s="81"/>
      <c r="J11" s="84"/>
      <c r="M11" s="82"/>
      <c r="P11" s="100"/>
      <c r="Q11" s="88"/>
      <c r="R11" s="88"/>
      <c r="S11" s="88"/>
      <c r="U11" s="88"/>
      <c r="V11" s="81"/>
      <c r="W11" s="81"/>
      <c r="X11" s="87"/>
      <c r="Y11" s="88"/>
      <c r="AA11" s="88"/>
      <c r="AC11" s="90"/>
      <c r="AD11" s="91"/>
      <c r="AE11" s="92"/>
      <c r="AF11" s="93"/>
      <c r="AG11" s="90"/>
      <c r="AH11" s="90"/>
      <c r="AI11" s="90"/>
      <c r="AJ11" s="90"/>
      <c r="AK11" s="90"/>
      <c r="AL11" s="90"/>
      <c r="AM11" s="90"/>
      <c r="AN11" s="58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</row>
    <row r="12" spans="1:57" x14ac:dyDescent="0.2">
      <c r="A12" s="81"/>
      <c r="J12" s="84"/>
      <c r="P12" s="100"/>
      <c r="Q12" s="88"/>
      <c r="R12" s="88"/>
      <c r="S12" s="88"/>
      <c r="U12" s="88"/>
      <c r="V12" s="81"/>
      <c r="W12" s="81"/>
      <c r="X12" s="87"/>
      <c r="Y12" s="88"/>
      <c r="AA12" s="88"/>
      <c r="AC12" s="90"/>
      <c r="AD12" s="91"/>
      <c r="AE12" s="92"/>
      <c r="AF12" s="93"/>
      <c r="AG12" s="90"/>
      <c r="AH12" s="90"/>
      <c r="AI12" s="90"/>
      <c r="AJ12" s="90"/>
      <c r="AK12" s="90"/>
      <c r="AL12" s="90"/>
      <c r="AM12" s="90"/>
      <c r="AN12" s="58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</row>
    <row r="13" spans="1:57" x14ac:dyDescent="0.2">
      <c r="A13" s="81"/>
      <c r="J13" s="84"/>
      <c r="P13" s="100"/>
      <c r="Q13" s="88"/>
      <c r="R13" s="88"/>
      <c r="S13" s="88"/>
      <c r="U13" s="88"/>
      <c r="V13" s="81"/>
      <c r="W13" s="81"/>
      <c r="X13" s="87"/>
      <c r="Y13" s="88"/>
      <c r="AA13" s="88"/>
      <c r="AC13" s="90"/>
      <c r="AD13" s="91"/>
      <c r="AE13" s="92"/>
      <c r="AF13" s="93"/>
      <c r="AG13" s="90"/>
      <c r="AH13" s="90"/>
      <c r="AI13" s="90"/>
      <c r="AJ13" s="90"/>
      <c r="AK13" s="90"/>
      <c r="AL13" s="90"/>
      <c r="AM13" s="90"/>
      <c r="AN13" s="58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</row>
    <row r="14" spans="1:57" x14ac:dyDescent="0.2">
      <c r="A14" s="81"/>
      <c r="J14" s="84"/>
      <c r="Q14" s="88"/>
      <c r="R14" s="88"/>
      <c r="S14" s="88"/>
      <c r="U14" s="88"/>
      <c r="V14" s="81"/>
      <c r="W14" s="81"/>
      <c r="X14" s="89"/>
      <c r="Y14" s="88"/>
      <c r="AA14" s="88"/>
      <c r="AC14" s="90"/>
      <c r="AD14" s="91"/>
      <c r="AE14" s="92"/>
      <c r="AF14" s="93"/>
      <c r="AG14" s="90"/>
      <c r="AH14" s="90"/>
      <c r="AI14" s="90"/>
      <c r="AJ14" s="90"/>
      <c r="AK14" s="90"/>
      <c r="AL14" s="90"/>
      <c r="AM14" s="90"/>
      <c r="AN14" s="58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</row>
    <row r="15" spans="1:57" x14ac:dyDescent="0.2">
      <c r="A15" s="81"/>
      <c r="J15" s="84"/>
      <c r="Q15" s="88"/>
      <c r="R15" s="88"/>
      <c r="S15" s="88"/>
      <c r="U15" s="88"/>
      <c r="V15" s="81"/>
      <c r="W15" s="81"/>
      <c r="X15" s="89"/>
      <c r="Y15" s="88"/>
      <c r="AA15" s="88"/>
      <c r="AC15" s="90"/>
      <c r="AD15" s="91"/>
      <c r="AE15" s="92"/>
      <c r="AF15" s="93"/>
      <c r="AG15" s="90"/>
      <c r="AH15" s="90"/>
      <c r="AI15" s="90"/>
      <c r="AJ15" s="90"/>
      <c r="AK15" s="90"/>
      <c r="AL15" s="90"/>
      <c r="AM15" s="90"/>
      <c r="AN15" s="58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</row>
    <row r="16" spans="1:57" x14ac:dyDescent="0.2">
      <c r="A16" s="81"/>
      <c r="J16" s="84"/>
      <c r="Q16" s="88"/>
      <c r="R16" s="88"/>
      <c r="S16" s="88"/>
      <c r="U16" s="88"/>
      <c r="V16" s="81"/>
      <c r="W16" s="81"/>
      <c r="X16" s="89"/>
      <c r="Y16" s="88"/>
      <c r="AA16" s="88"/>
      <c r="AC16" s="90"/>
      <c r="AD16" s="91"/>
      <c r="AE16" s="92"/>
      <c r="AF16" s="93"/>
      <c r="AG16" s="90"/>
      <c r="AH16" s="90"/>
      <c r="AI16" s="90"/>
      <c r="AJ16" s="90"/>
      <c r="AK16" s="90"/>
      <c r="AL16" s="90"/>
      <c r="AM16" s="90"/>
      <c r="AN16" s="58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</row>
    <row r="17" spans="1:56" x14ac:dyDescent="0.2">
      <c r="A17" s="81"/>
      <c r="J17" s="84"/>
      <c r="Q17" s="88"/>
      <c r="R17" s="88"/>
      <c r="S17" s="88"/>
      <c r="U17" s="88"/>
      <c r="V17" s="81"/>
      <c r="W17" s="81"/>
      <c r="X17" s="89"/>
      <c r="Y17" s="88"/>
      <c r="AA17" s="88"/>
      <c r="AC17" s="90"/>
      <c r="AD17" s="91"/>
      <c r="AE17" s="92"/>
      <c r="AF17" s="93"/>
      <c r="AG17" s="90"/>
      <c r="AH17" s="90"/>
      <c r="AI17" s="90"/>
      <c r="AJ17" s="90"/>
      <c r="AK17" s="90"/>
      <c r="AL17" s="90"/>
      <c r="AM17" s="90"/>
      <c r="AN17" s="58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</row>
    <row r="18" spans="1:56" x14ac:dyDescent="0.2">
      <c r="A18" s="81"/>
      <c r="J18" s="84"/>
      <c r="Q18" s="88"/>
      <c r="R18" s="88"/>
      <c r="S18" s="88"/>
      <c r="U18" s="88"/>
      <c r="V18" s="81"/>
      <c r="W18" s="81"/>
      <c r="X18" s="89"/>
      <c r="Y18" s="88"/>
      <c r="AA18" s="88"/>
      <c r="AC18" s="90"/>
      <c r="AD18" s="91"/>
      <c r="AE18" s="92"/>
      <c r="AF18" s="93"/>
      <c r="AG18" s="90"/>
      <c r="AH18" s="90"/>
      <c r="AI18" s="90"/>
      <c r="AJ18" s="90"/>
      <c r="AK18" s="90"/>
      <c r="AL18" s="90"/>
      <c r="AM18" s="90"/>
      <c r="AN18" s="58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</row>
    <row r="19" spans="1:56" x14ac:dyDescent="0.2">
      <c r="A19" s="81"/>
      <c r="J19" s="84"/>
      <c r="Q19" s="88"/>
      <c r="R19" s="88"/>
      <c r="S19" s="88"/>
      <c r="U19" s="88"/>
      <c r="V19" s="81"/>
      <c r="W19" s="81"/>
      <c r="X19" s="89"/>
      <c r="Y19" s="88"/>
      <c r="AA19" s="88"/>
      <c r="AC19" s="90"/>
      <c r="AD19" s="91"/>
      <c r="AE19" s="92"/>
      <c r="AF19" s="93"/>
      <c r="AG19" s="90"/>
      <c r="AH19" s="90"/>
      <c r="AI19" s="90"/>
      <c r="AJ19" s="90"/>
      <c r="AK19" s="90"/>
      <c r="AL19" s="90"/>
      <c r="AM19" s="90"/>
      <c r="AN19" s="58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</row>
    <row r="20" spans="1:56" x14ac:dyDescent="0.2">
      <c r="A20" s="81"/>
      <c r="J20" s="84"/>
      <c r="Q20" s="88"/>
      <c r="R20" s="88"/>
      <c r="S20" s="88"/>
      <c r="U20" s="88"/>
      <c r="V20" s="81"/>
      <c r="W20" s="81"/>
      <c r="X20" s="89"/>
      <c r="Y20" s="88"/>
      <c r="AA20" s="88"/>
      <c r="AC20" s="90"/>
      <c r="AD20" s="91"/>
      <c r="AE20" s="92"/>
      <c r="AF20" s="93"/>
      <c r="AG20" s="90"/>
      <c r="AH20" s="90"/>
      <c r="AI20" s="90"/>
      <c r="AJ20" s="90"/>
      <c r="AK20" s="90"/>
      <c r="AL20" s="90"/>
      <c r="AM20" s="90"/>
      <c r="AN20" s="58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</row>
    <row r="21" spans="1:56" x14ac:dyDescent="0.2">
      <c r="A21" s="81"/>
      <c r="J21" s="84"/>
      <c r="Q21" s="88"/>
      <c r="R21" s="88"/>
      <c r="S21" s="88"/>
      <c r="U21" s="88"/>
      <c r="V21" s="81"/>
      <c r="W21" s="81"/>
      <c r="X21" s="89"/>
      <c r="Y21" s="88"/>
      <c r="AA21" s="88"/>
      <c r="AC21" s="90"/>
      <c r="AD21" s="91"/>
      <c r="AE21" s="92"/>
      <c r="AF21" s="93"/>
      <c r="AG21" s="90"/>
      <c r="AH21" s="90"/>
      <c r="AI21" s="90"/>
      <c r="AJ21" s="90"/>
      <c r="AK21" s="90"/>
      <c r="AL21" s="90"/>
      <c r="AM21" s="90"/>
      <c r="AN21" s="58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</row>
    <row r="22" spans="1:56" x14ac:dyDescent="0.2">
      <c r="Q22" s="88"/>
      <c r="R22" s="88"/>
      <c r="S22" s="88"/>
      <c r="U22" s="88"/>
      <c r="V22" s="81"/>
      <c r="W22" s="81"/>
      <c r="X22" s="89"/>
      <c r="Y22" s="88"/>
      <c r="AC22" s="90"/>
      <c r="AD22" s="91"/>
      <c r="AE22" s="92"/>
      <c r="AF22" s="93"/>
      <c r="AG22" s="90"/>
      <c r="AH22" s="90"/>
      <c r="AI22" s="90"/>
      <c r="AJ22" s="90"/>
      <c r="AK22" s="90"/>
      <c r="AL22" s="90"/>
      <c r="AM22" s="90"/>
      <c r="AN22" s="58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</row>
    <row r="23" spans="1:56" x14ac:dyDescent="0.2">
      <c r="Q23" s="88"/>
      <c r="R23" s="88"/>
      <c r="S23" s="88"/>
      <c r="U23" s="88"/>
      <c r="V23" s="81"/>
      <c r="W23" s="81"/>
      <c r="X23" s="89"/>
      <c r="Y23" s="88"/>
      <c r="AC23" s="90"/>
      <c r="AD23" s="91"/>
      <c r="AE23" s="92"/>
      <c r="AF23" s="93"/>
      <c r="AG23" s="90"/>
      <c r="AH23" s="90"/>
      <c r="AI23" s="90"/>
      <c r="AJ23" s="90"/>
      <c r="AK23" s="90"/>
      <c r="AL23" s="90"/>
      <c r="AM23" s="90"/>
      <c r="AN23" s="58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</row>
    <row r="24" spans="1:56" x14ac:dyDescent="0.2">
      <c r="Q24" s="88"/>
      <c r="R24" s="88"/>
      <c r="S24" s="88"/>
      <c r="U24" s="88"/>
      <c r="V24" s="81"/>
      <c r="W24" s="81"/>
      <c r="X24" s="89"/>
      <c r="Y24" s="88"/>
      <c r="AC24" s="90"/>
      <c r="AD24" s="91"/>
      <c r="AE24" s="92"/>
      <c r="AF24" s="93"/>
      <c r="AG24" s="90"/>
      <c r="AH24" s="90"/>
      <c r="AI24" s="90"/>
      <c r="AJ24" s="90"/>
      <c r="AK24" s="90"/>
      <c r="AL24" s="90"/>
      <c r="AM24" s="90"/>
      <c r="AN24" s="58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</row>
    <row r="25" spans="1:56" x14ac:dyDescent="0.2">
      <c r="Q25" s="88"/>
      <c r="R25" s="88"/>
      <c r="S25" s="88"/>
      <c r="U25" s="88"/>
      <c r="V25" s="81"/>
      <c r="W25" s="81"/>
      <c r="X25" s="89"/>
      <c r="Y25" s="88"/>
      <c r="AC25" s="90"/>
      <c r="AD25" s="91"/>
      <c r="AE25" s="92"/>
      <c r="AF25" s="93"/>
      <c r="AG25" s="90"/>
      <c r="AH25" s="90"/>
      <c r="AI25" s="90"/>
      <c r="AJ25" s="90"/>
      <c r="AK25" s="90"/>
      <c r="AL25" s="90"/>
      <c r="AM25" s="90"/>
      <c r="AN25" s="58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</row>
    <row r="26" spans="1:56" x14ac:dyDescent="0.2">
      <c r="Q26" s="88"/>
      <c r="R26" s="88"/>
      <c r="S26" s="88"/>
      <c r="U26" s="88"/>
      <c r="V26" s="88"/>
      <c r="W26" s="88"/>
      <c r="X26" s="89"/>
      <c r="Y26" s="88"/>
      <c r="AC26" s="90"/>
      <c r="AD26" s="91"/>
      <c r="AE26" s="92"/>
      <c r="AF26" s="93"/>
      <c r="AG26" s="90"/>
      <c r="AH26" s="90"/>
      <c r="AI26" s="90"/>
      <c r="AJ26" s="90"/>
      <c r="AK26" s="90"/>
      <c r="AL26" s="90"/>
      <c r="AM26" s="90"/>
      <c r="AN26" s="58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</row>
    <row r="27" spans="1:56" x14ac:dyDescent="0.2">
      <c r="Q27" s="88"/>
      <c r="R27" s="88"/>
      <c r="S27" s="88"/>
      <c r="U27" s="88"/>
      <c r="V27" s="88"/>
      <c r="W27" s="88"/>
      <c r="X27" s="89"/>
      <c r="Y27" s="88"/>
      <c r="AC27" s="90"/>
      <c r="AD27" s="91"/>
      <c r="AE27" s="92"/>
      <c r="AF27" s="93"/>
      <c r="AG27" s="90"/>
      <c r="AH27" s="90"/>
      <c r="AI27" s="90"/>
      <c r="AJ27" s="90"/>
      <c r="AK27" s="90"/>
      <c r="AL27" s="90"/>
      <c r="AM27" s="90"/>
      <c r="AN27" s="58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</row>
    <row r="28" spans="1:56" x14ac:dyDescent="0.2">
      <c r="Q28" s="88"/>
      <c r="R28" s="88"/>
      <c r="S28" s="88"/>
      <c r="U28" s="88"/>
      <c r="V28" s="88"/>
      <c r="W28" s="88"/>
      <c r="X28" s="89"/>
      <c r="Y28" s="88"/>
      <c r="AC28" s="90"/>
      <c r="AD28" s="91"/>
      <c r="AE28" s="92"/>
      <c r="AF28" s="93"/>
      <c r="AG28" s="90"/>
      <c r="AH28" s="90"/>
      <c r="AI28" s="90"/>
      <c r="AJ28" s="90"/>
      <c r="AK28" s="90"/>
      <c r="AL28" s="90"/>
      <c r="AM28" s="90"/>
      <c r="AN28" s="58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</row>
    <row r="29" spans="1:56" x14ac:dyDescent="0.2">
      <c r="Q29" s="88"/>
      <c r="R29" s="88"/>
      <c r="S29" s="88"/>
      <c r="U29" s="88"/>
      <c r="V29" s="88"/>
      <c r="W29" s="88"/>
      <c r="X29" s="89"/>
      <c r="Y29" s="88"/>
      <c r="AC29" s="90"/>
      <c r="AD29" s="91"/>
      <c r="AE29" s="92"/>
      <c r="AF29" s="93"/>
      <c r="AG29" s="90"/>
      <c r="AH29" s="90"/>
      <c r="AI29" s="90"/>
      <c r="AJ29" s="90"/>
      <c r="AK29" s="90"/>
      <c r="AL29" s="90"/>
      <c r="AM29" s="90"/>
      <c r="AN29" s="58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</row>
    <row r="30" spans="1:56" x14ac:dyDescent="0.2">
      <c r="AC30" s="90"/>
      <c r="AD30" s="91"/>
      <c r="AE30" s="92"/>
      <c r="AF30" s="93"/>
      <c r="AG30" s="90"/>
      <c r="AH30" s="90"/>
      <c r="AI30" s="90"/>
      <c r="AJ30" s="90"/>
      <c r="AK30" s="90"/>
      <c r="AL30" s="90"/>
      <c r="AM30" s="90"/>
      <c r="AN30" s="58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</row>
    <row r="31" spans="1:56" x14ac:dyDescent="0.2">
      <c r="AC31" s="90"/>
      <c r="AD31" s="91"/>
      <c r="AE31" s="92"/>
      <c r="AF31" s="93"/>
      <c r="AG31" s="90"/>
      <c r="AH31" s="90"/>
      <c r="AI31" s="90"/>
      <c r="AJ31" s="90"/>
      <c r="AK31" s="90"/>
      <c r="AL31" s="90"/>
      <c r="AM31" s="90"/>
      <c r="AN31" s="58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</row>
    <row r="32" spans="1:56" x14ac:dyDescent="0.2">
      <c r="AC32" s="90"/>
      <c r="AD32" s="91"/>
      <c r="AE32" s="92"/>
      <c r="AF32" s="93"/>
      <c r="AG32" s="90"/>
      <c r="AH32" s="90"/>
      <c r="AI32" s="90"/>
      <c r="AJ32" s="90"/>
      <c r="AK32" s="90"/>
      <c r="AL32" s="90"/>
      <c r="AM32" s="90"/>
      <c r="AN32" s="58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</row>
    <row r="33" spans="29:55" x14ac:dyDescent="0.2">
      <c r="AC33" s="90"/>
      <c r="AD33" s="91"/>
      <c r="AE33" s="92"/>
      <c r="AF33" s="93"/>
      <c r="AG33" s="90"/>
      <c r="AH33" s="90"/>
      <c r="AI33" s="90"/>
      <c r="AJ33" s="90"/>
      <c r="AK33" s="90"/>
      <c r="AL33" s="90"/>
      <c r="AM33" s="90"/>
      <c r="AN33" s="58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</row>
    <row r="34" spans="29:55" x14ac:dyDescent="0.2">
      <c r="AC34" s="90"/>
      <c r="AD34" s="91"/>
      <c r="AE34" s="92"/>
      <c r="AF34" s="93"/>
      <c r="AG34" s="90"/>
      <c r="AH34" s="90"/>
      <c r="AI34" s="90"/>
      <c r="AJ34" s="90"/>
      <c r="AK34" s="90"/>
      <c r="AL34" s="90"/>
      <c r="AM34" s="90"/>
      <c r="AN34" s="58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</row>
    <row r="35" spans="29:55" x14ac:dyDescent="0.2">
      <c r="AC35" s="90"/>
      <c r="AD35" s="91"/>
      <c r="AE35" s="92"/>
      <c r="AF35" s="93"/>
      <c r="AG35" s="90"/>
      <c r="AH35" s="90"/>
      <c r="AI35" s="90"/>
      <c r="AJ35" s="90"/>
      <c r="AK35" s="90"/>
      <c r="AL35" s="90"/>
      <c r="AM35" s="90"/>
      <c r="AN35" s="58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</row>
    <row r="36" spans="29:55" x14ac:dyDescent="0.2">
      <c r="AC36" s="90"/>
      <c r="AD36" s="91"/>
      <c r="AE36" s="92"/>
      <c r="AF36" s="93"/>
      <c r="AG36" s="90"/>
      <c r="AH36" s="90"/>
      <c r="AI36" s="90"/>
      <c r="AJ36" s="90"/>
      <c r="AK36" s="90"/>
      <c r="AL36" s="90"/>
      <c r="AM36" s="90"/>
      <c r="AN36" s="58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</row>
    <row r="37" spans="29:55" x14ac:dyDescent="0.2">
      <c r="AC37" s="90"/>
      <c r="AD37" s="91"/>
      <c r="AE37" s="92"/>
      <c r="AF37" s="93"/>
      <c r="AG37" s="90"/>
      <c r="AH37" s="90"/>
      <c r="AI37" s="90"/>
      <c r="AJ37" s="90"/>
      <c r="AK37" s="90"/>
      <c r="AL37" s="90"/>
      <c r="AM37" s="90"/>
      <c r="AN37" s="58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</row>
    <row r="38" spans="29:55" x14ac:dyDescent="0.2">
      <c r="AC38" s="90"/>
      <c r="AD38" s="91"/>
      <c r="AE38" s="92"/>
      <c r="AF38" s="93"/>
      <c r="AG38" s="90"/>
      <c r="AH38" s="90"/>
      <c r="AI38" s="90"/>
      <c r="AJ38" s="90"/>
      <c r="AK38" s="90"/>
      <c r="AL38" s="90"/>
      <c r="AM38" s="90"/>
      <c r="AN38" s="58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</row>
    <row r="39" spans="29:55" x14ac:dyDescent="0.2">
      <c r="AC39" s="90"/>
      <c r="AD39" s="91"/>
      <c r="AE39" s="92"/>
      <c r="AF39" s="93"/>
      <c r="AG39" s="90"/>
      <c r="AH39" s="90"/>
      <c r="AI39" s="90"/>
      <c r="AJ39" s="90"/>
      <c r="AK39" s="90"/>
      <c r="AL39" s="90"/>
      <c r="AM39" s="90"/>
      <c r="AN39" s="58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</row>
    <row r="40" spans="29:55" x14ac:dyDescent="0.2">
      <c r="AC40" s="90"/>
      <c r="AD40" s="91"/>
      <c r="AE40" s="92"/>
      <c r="AF40" s="93"/>
      <c r="AG40" s="90"/>
      <c r="AH40" s="90"/>
      <c r="AI40" s="90"/>
      <c r="AJ40" s="90"/>
      <c r="AK40" s="90"/>
      <c r="AL40" s="90"/>
      <c r="AM40" s="90"/>
      <c r="AN40" s="58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</row>
    <row r="41" spans="29:55" x14ac:dyDescent="0.2">
      <c r="AC41" s="90"/>
      <c r="AD41" s="91"/>
      <c r="AE41" s="92"/>
      <c r="AF41" s="93"/>
      <c r="AG41" s="90"/>
      <c r="AH41" s="90"/>
      <c r="AI41" s="90"/>
      <c r="AJ41" s="90"/>
      <c r="AK41" s="90"/>
      <c r="AL41" s="90"/>
      <c r="AM41" s="90"/>
      <c r="AN41" s="58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</row>
    <row r="42" spans="29:55" x14ac:dyDescent="0.2">
      <c r="AC42" s="90"/>
      <c r="AD42" s="91"/>
      <c r="AE42" s="92"/>
      <c r="AF42" s="93"/>
      <c r="AG42" s="90"/>
      <c r="AH42" s="90"/>
      <c r="AI42" s="90"/>
      <c r="AJ42" s="90"/>
      <c r="AK42" s="90"/>
      <c r="AL42" s="90"/>
      <c r="AM42" s="90"/>
      <c r="AN42" s="58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</row>
    <row r="43" spans="29:55" x14ac:dyDescent="0.2">
      <c r="AC43" s="90"/>
      <c r="AD43" s="91"/>
      <c r="AE43" s="92"/>
      <c r="AF43" s="93"/>
      <c r="AG43" s="90"/>
      <c r="AH43" s="90"/>
      <c r="AI43" s="90"/>
      <c r="AJ43" s="90"/>
      <c r="AK43" s="90"/>
      <c r="AL43" s="90"/>
      <c r="AM43" s="90"/>
      <c r="AN43" s="58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373"/>
  <sheetViews>
    <sheetView zoomScaleNormal="100" workbookViewId="0">
      <selection activeCell="A105" sqref="A105:XFD159"/>
    </sheetView>
  </sheetViews>
  <sheetFormatPr baseColWidth="10" defaultColWidth="11.42578125" defaultRowHeight="12.75" x14ac:dyDescent="0.2"/>
  <cols>
    <col min="1" max="1" width="15.7109375" style="52" customWidth="1"/>
    <col min="2" max="4" width="40.7109375" style="52" customWidth="1"/>
    <col min="5" max="16384" width="11.42578125" style="19"/>
  </cols>
  <sheetData>
    <row r="1" spans="1:4" x14ac:dyDescent="0.2">
      <c r="A1" s="110" t="s">
        <v>48</v>
      </c>
      <c r="B1" s="110" t="s">
        <v>49</v>
      </c>
      <c r="C1" s="110" t="s">
        <v>50</v>
      </c>
      <c r="D1" s="110" t="s">
        <v>51</v>
      </c>
    </row>
    <row r="2" spans="1:4" x14ac:dyDescent="0.2">
      <c r="A2" s="104" t="s">
        <v>52</v>
      </c>
      <c r="B2" s="105" t="s">
        <v>287</v>
      </c>
      <c r="C2" s="105" t="s">
        <v>288</v>
      </c>
      <c r="D2" s="111" t="s">
        <v>288</v>
      </c>
    </row>
    <row r="3" spans="1:4" x14ac:dyDescent="0.2">
      <c r="A3" s="104" t="s">
        <v>53</v>
      </c>
      <c r="B3" s="105" t="s">
        <v>54</v>
      </c>
      <c r="C3" s="105" t="s">
        <v>289</v>
      </c>
      <c r="D3" s="111" t="s">
        <v>289</v>
      </c>
    </row>
    <row r="4" spans="1:4" x14ac:dyDescent="0.2">
      <c r="A4" s="112" t="s">
        <v>898</v>
      </c>
      <c r="B4" s="113" t="s">
        <v>54</v>
      </c>
      <c r="C4" s="114" t="s">
        <v>289</v>
      </c>
      <c r="D4" s="114" t="s">
        <v>289</v>
      </c>
    </row>
    <row r="5" spans="1:4" x14ac:dyDescent="0.2">
      <c r="A5" s="112" t="s">
        <v>899</v>
      </c>
      <c r="B5" s="113" t="s">
        <v>54</v>
      </c>
      <c r="C5" s="114" t="s">
        <v>289</v>
      </c>
      <c r="D5" s="114" t="s">
        <v>289</v>
      </c>
    </row>
    <row r="6" spans="1:4" x14ac:dyDescent="0.2">
      <c r="A6" s="104" t="s">
        <v>55</v>
      </c>
      <c r="B6" s="105" t="s">
        <v>54</v>
      </c>
      <c r="C6" s="105" t="s">
        <v>290</v>
      </c>
      <c r="D6" s="111" t="s">
        <v>290</v>
      </c>
    </row>
    <row r="7" spans="1:4" x14ac:dyDescent="0.2">
      <c r="A7" s="104" t="s">
        <v>56</v>
      </c>
      <c r="B7" s="105" t="s">
        <v>54</v>
      </c>
      <c r="C7" s="105" t="s">
        <v>291</v>
      </c>
      <c r="D7" s="111" t="s">
        <v>291</v>
      </c>
    </row>
    <row r="8" spans="1:4" x14ac:dyDescent="0.2">
      <c r="A8" s="104" t="s">
        <v>57</v>
      </c>
      <c r="B8" s="105" t="s">
        <v>54</v>
      </c>
      <c r="C8" s="105" t="s">
        <v>292</v>
      </c>
      <c r="D8" s="111" t="s">
        <v>292</v>
      </c>
    </row>
    <row r="9" spans="1:4" x14ac:dyDescent="0.2">
      <c r="A9" s="104" t="s">
        <v>839</v>
      </c>
      <c r="B9" s="105" t="s">
        <v>54</v>
      </c>
      <c r="C9" s="105" t="s">
        <v>292</v>
      </c>
      <c r="D9" s="111" t="s">
        <v>900</v>
      </c>
    </row>
    <row r="10" spans="1:4" x14ac:dyDescent="0.2">
      <c r="A10" s="104" t="s">
        <v>58</v>
      </c>
      <c r="B10" s="105" t="s">
        <v>59</v>
      </c>
      <c r="C10" s="105" t="s">
        <v>293</v>
      </c>
      <c r="D10" s="111" t="s">
        <v>293</v>
      </c>
    </row>
    <row r="11" spans="1:4" x14ac:dyDescent="0.2">
      <c r="A11" s="104" t="s">
        <v>631</v>
      </c>
      <c r="B11" s="105" t="s">
        <v>59</v>
      </c>
      <c r="C11" s="105" t="s">
        <v>293</v>
      </c>
      <c r="D11" s="111" t="s">
        <v>685</v>
      </c>
    </row>
    <row r="12" spans="1:4" x14ac:dyDescent="0.2">
      <c r="A12" s="104" t="s">
        <v>60</v>
      </c>
      <c r="B12" s="105" t="s">
        <v>59</v>
      </c>
      <c r="C12" s="105" t="s">
        <v>294</v>
      </c>
      <c r="D12" s="111" t="s">
        <v>294</v>
      </c>
    </row>
    <row r="13" spans="1:4" x14ac:dyDescent="0.2">
      <c r="A13" s="104" t="s">
        <v>61</v>
      </c>
      <c r="B13" s="105" t="s">
        <v>59</v>
      </c>
      <c r="C13" s="105" t="s">
        <v>295</v>
      </c>
      <c r="D13" s="111" t="s">
        <v>295</v>
      </c>
    </row>
    <row r="14" spans="1:4" x14ac:dyDescent="0.2">
      <c r="A14" s="104" t="s">
        <v>62</v>
      </c>
      <c r="B14" s="105" t="s">
        <v>296</v>
      </c>
      <c r="C14" s="105" t="s">
        <v>297</v>
      </c>
      <c r="D14" s="111" t="s">
        <v>297</v>
      </c>
    </row>
    <row r="15" spans="1:4" x14ac:dyDescent="0.2">
      <c r="A15" s="104" t="s">
        <v>63</v>
      </c>
      <c r="B15" s="105" t="s">
        <v>763</v>
      </c>
      <c r="C15" s="105" t="s">
        <v>300</v>
      </c>
      <c r="D15" s="111" t="s">
        <v>300</v>
      </c>
    </row>
    <row r="16" spans="1:4" x14ac:dyDescent="0.2">
      <c r="A16" s="104" t="s">
        <v>64</v>
      </c>
      <c r="B16" s="105" t="s">
        <v>763</v>
      </c>
      <c r="C16" s="105" t="s">
        <v>901</v>
      </c>
      <c r="D16" s="111" t="s">
        <v>901</v>
      </c>
    </row>
    <row r="17" spans="1:4" x14ac:dyDescent="0.2">
      <c r="A17" s="104" t="s">
        <v>33</v>
      </c>
      <c r="B17" s="105" t="s">
        <v>763</v>
      </c>
      <c r="C17" s="105" t="s">
        <v>489</v>
      </c>
      <c r="D17" s="111" t="s">
        <v>489</v>
      </c>
    </row>
    <row r="18" spans="1:4" x14ac:dyDescent="0.2">
      <c r="A18" s="104" t="s">
        <v>34</v>
      </c>
      <c r="B18" s="105" t="s">
        <v>763</v>
      </c>
      <c r="C18" s="105" t="s">
        <v>489</v>
      </c>
      <c r="D18" s="111" t="s">
        <v>302</v>
      </c>
    </row>
    <row r="19" spans="1:4" x14ac:dyDescent="0.2">
      <c r="A19" s="104" t="s">
        <v>65</v>
      </c>
      <c r="B19" s="105" t="s">
        <v>763</v>
      </c>
      <c r="C19" s="105" t="s">
        <v>489</v>
      </c>
      <c r="D19" s="111" t="s">
        <v>764</v>
      </c>
    </row>
    <row r="20" spans="1:4" x14ac:dyDescent="0.2">
      <c r="A20" s="104" t="s">
        <v>632</v>
      </c>
      <c r="B20" s="105" t="s">
        <v>763</v>
      </c>
      <c r="C20" s="105" t="s">
        <v>489</v>
      </c>
      <c r="D20" s="111" t="s">
        <v>633</v>
      </c>
    </row>
    <row r="21" spans="1:4" x14ac:dyDescent="0.2">
      <c r="A21" s="104" t="s">
        <v>43</v>
      </c>
      <c r="B21" s="105" t="s">
        <v>763</v>
      </c>
      <c r="C21" s="105" t="s">
        <v>303</v>
      </c>
      <c r="D21" s="111" t="s">
        <v>303</v>
      </c>
    </row>
    <row r="22" spans="1:4" ht="14.25" customHeight="1" x14ac:dyDescent="0.2">
      <c r="A22" s="104" t="s">
        <v>304</v>
      </c>
      <c r="B22" s="105" t="s">
        <v>763</v>
      </c>
      <c r="C22" s="105" t="s">
        <v>305</v>
      </c>
      <c r="D22" s="111" t="s">
        <v>305</v>
      </c>
    </row>
    <row r="23" spans="1:4" x14ac:dyDescent="0.2">
      <c r="A23" s="104" t="s">
        <v>612</v>
      </c>
      <c r="B23" s="105" t="s">
        <v>763</v>
      </c>
      <c r="C23" s="105" t="s">
        <v>305</v>
      </c>
      <c r="D23" s="111" t="s">
        <v>613</v>
      </c>
    </row>
    <row r="24" spans="1:4" x14ac:dyDescent="0.2">
      <c r="A24" s="104" t="s">
        <v>306</v>
      </c>
      <c r="B24" s="105" t="s">
        <v>763</v>
      </c>
      <c r="C24" s="105" t="s">
        <v>902</v>
      </c>
      <c r="D24" s="111" t="s">
        <v>903</v>
      </c>
    </row>
    <row r="25" spans="1:4" x14ac:dyDescent="0.2">
      <c r="A25" s="104" t="s">
        <v>307</v>
      </c>
      <c r="B25" s="105" t="s">
        <v>763</v>
      </c>
      <c r="C25" s="105" t="s">
        <v>308</v>
      </c>
      <c r="D25" s="111" t="s">
        <v>308</v>
      </c>
    </row>
    <row r="26" spans="1:4" x14ac:dyDescent="0.2">
      <c r="A26" s="104" t="s">
        <v>487</v>
      </c>
      <c r="B26" s="105" t="s">
        <v>763</v>
      </c>
      <c r="C26" s="105" t="s">
        <v>308</v>
      </c>
      <c r="D26" s="111" t="s">
        <v>298</v>
      </c>
    </row>
    <row r="27" spans="1:4" x14ac:dyDescent="0.2">
      <c r="A27" s="104" t="s">
        <v>488</v>
      </c>
      <c r="B27" s="105" t="s">
        <v>763</v>
      </c>
      <c r="C27" s="105" t="s">
        <v>308</v>
      </c>
      <c r="D27" s="111" t="s">
        <v>299</v>
      </c>
    </row>
    <row r="28" spans="1:4" x14ac:dyDescent="0.2">
      <c r="A28" s="104" t="s">
        <v>614</v>
      </c>
      <c r="B28" s="105" t="s">
        <v>763</v>
      </c>
      <c r="C28" s="105" t="s">
        <v>308</v>
      </c>
      <c r="D28" s="111" t="s">
        <v>615</v>
      </c>
    </row>
    <row r="29" spans="1:4" x14ac:dyDescent="0.2">
      <c r="A29" s="104" t="s">
        <v>309</v>
      </c>
      <c r="B29" s="105" t="s">
        <v>763</v>
      </c>
      <c r="C29" s="105" t="s">
        <v>310</v>
      </c>
      <c r="D29" s="111" t="s">
        <v>310</v>
      </c>
    </row>
    <row r="30" spans="1:4" x14ac:dyDescent="0.2">
      <c r="A30" s="104" t="s">
        <v>904</v>
      </c>
      <c r="B30" s="105" t="s">
        <v>763</v>
      </c>
      <c r="C30" s="105" t="s">
        <v>310</v>
      </c>
      <c r="D30" s="111" t="s">
        <v>856</v>
      </c>
    </row>
    <row r="31" spans="1:4" x14ac:dyDescent="0.2">
      <c r="A31" s="104" t="s">
        <v>311</v>
      </c>
      <c r="B31" s="105" t="s">
        <v>763</v>
      </c>
      <c r="C31" s="105" t="s">
        <v>312</v>
      </c>
      <c r="D31" s="111" t="s">
        <v>312</v>
      </c>
    </row>
    <row r="32" spans="1:4" x14ac:dyDescent="0.2">
      <c r="A32" s="104" t="s">
        <v>313</v>
      </c>
      <c r="B32" s="105" t="s">
        <v>763</v>
      </c>
      <c r="C32" s="105" t="s">
        <v>314</v>
      </c>
      <c r="D32" s="111" t="s">
        <v>314</v>
      </c>
    </row>
    <row r="33" spans="1:4" x14ac:dyDescent="0.2">
      <c r="A33" s="104" t="s">
        <v>857</v>
      </c>
      <c r="B33" s="105" t="s">
        <v>763</v>
      </c>
      <c r="C33" s="105" t="s">
        <v>858</v>
      </c>
      <c r="D33" s="111" t="s">
        <v>858</v>
      </c>
    </row>
    <row r="34" spans="1:4" x14ac:dyDescent="0.2">
      <c r="A34" s="104" t="s">
        <v>1023</v>
      </c>
      <c r="B34" s="105" t="s">
        <v>763</v>
      </c>
      <c r="C34" s="105" t="s">
        <v>1024</v>
      </c>
      <c r="D34" s="111" t="s">
        <v>1024</v>
      </c>
    </row>
    <row r="35" spans="1:4" x14ac:dyDescent="0.2">
      <c r="A35" s="104" t="s">
        <v>66</v>
      </c>
      <c r="B35" s="105" t="s">
        <v>67</v>
      </c>
      <c r="C35" s="105" t="s">
        <v>316</v>
      </c>
      <c r="D35" s="111" t="s">
        <v>316</v>
      </c>
    </row>
    <row r="36" spans="1:4" x14ac:dyDescent="0.2">
      <c r="A36" s="104" t="s">
        <v>68</v>
      </c>
      <c r="B36" s="105" t="s">
        <v>67</v>
      </c>
      <c r="C36" s="105" t="s">
        <v>317</v>
      </c>
      <c r="D36" s="111" t="s">
        <v>317</v>
      </c>
    </row>
    <row r="37" spans="1:4" x14ac:dyDescent="0.2">
      <c r="A37" s="104" t="s">
        <v>69</v>
      </c>
      <c r="B37" s="105" t="s">
        <v>67</v>
      </c>
      <c r="C37" s="105" t="s">
        <v>318</v>
      </c>
      <c r="D37" s="111" t="s">
        <v>318</v>
      </c>
    </row>
    <row r="38" spans="1:4" x14ac:dyDescent="0.2">
      <c r="A38" s="104" t="s">
        <v>70</v>
      </c>
      <c r="B38" s="105" t="s">
        <v>67</v>
      </c>
      <c r="C38" s="105" t="s">
        <v>905</v>
      </c>
      <c r="D38" s="111" t="s">
        <v>905</v>
      </c>
    </row>
    <row r="39" spans="1:4" x14ac:dyDescent="0.2">
      <c r="A39" s="104" t="s">
        <v>778</v>
      </c>
      <c r="B39" s="105" t="s">
        <v>67</v>
      </c>
      <c r="C39" s="105" t="s">
        <v>906</v>
      </c>
      <c r="D39" s="111" t="s">
        <v>906</v>
      </c>
    </row>
    <row r="40" spans="1:4" x14ac:dyDescent="0.2">
      <c r="A40" s="104" t="s">
        <v>779</v>
      </c>
      <c r="B40" s="105" t="s">
        <v>67</v>
      </c>
      <c r="C40" s="105" t="s">
        <v>907</v>
      </c>
      <c r="D40" s="111" t="s">
        <v>907</v>
      </c>
    </row>
    <row r="41" spans="1:4" x14ac:dyDescent="0.2">
      <c r="A41" s="104" t="s">
        <v>71</v>
      </c>
      <c r="B41" s="105" t="s">
        <v>319</v>
      </c>
      <c r="C41" s="105" t="s">
        <v>320</v>
      </c>
      <c r="D41" s="111" t="s">
        <v>320</v>
      </c>
    </row>
    <row r="42" spans="1:4" x14ac:dyDescent="0.2">
      <c r="A42" s="104" t="s">
        <v>72</v>
      </c>
      <c r="B42" s="105" t="s">
        <v>319</v>
      </c>
      <c r="C42" s="105" t="s">
        <v>320</v>
      </c>
      <c r="D42" s="111" t="s">
        <v>908</v>
      </c>
    </row>
    <row r="43" spans="1:4" x14ac:dyDescent="0.2">
      <c r="A43" s="104" t="s">
        <v>909</v>
      </c>
      <c r="B43" s="105" t="s">
        <v>319</v>
      </c>
      <c r="C43" s="105" t="s">
        <v>320</v>
      </c>
      <c r="D43" s="111" t="s">
        <v>889</v>
      </c>
    </row>
    <row r="44" spans="1:4" x14ac:dyDescent="0.2">
      <c r="A44" s="104" t="s">
        <v>73</v>
      </c>
      <c r="B44" s="105" t="s">
        <v>319</v>
      </c>
      <c r="C44" s="105" t="s">
        <v>321</v>
      </c>
      <c r="D44" s="111" t="s">
        <v>321</v>
      </c>
    </row>
    <row r="45" spans="1:4" x14ac:dyDescent="0.2">
      <c r="A45" s="104" t="s">
        <v>74</v>
      </c>
      <c r="B45" s="105" t="s">
        <v>319</v>
      </c>
      <c r="C45" s="105" t="s">
        <v>616</v>
      </c>
      <c r="D45" s="111" t="s">
        <v>616</v>
      </c>
    </row>
    <row r="46" spans="1:4" x14ac:dyDescent="0.2">
      <c r="A46" s="104" t="s">
        <v>75</v>
      </c>
      <c r="B46" s="105" t="s">
        <v>319</v>
      </c>
      <c r="C46" s="105" t="s">
        <v>617</v>
      </c>
      <c r="D46" s="111" t="s">
        <v>617</v>
      </c>
    </row>
    <row r="47" spans="1:4" x14ac:dyDescent="0.2">
      <c r="A47" s="104" t="s">
        <v>76</v>
      </c>
      <c r="B47" s="105" t="s">
        <v>319</v>
      </c>
      <c r="C47" s="105" t="s">
        <v>322</v>
      </c>
      <c r="D47" s="111" t="s">
        <v>322</v>
      </c>
    </row>
    <row r="48" spans="1:4" x14ac:dyDescent="0.2">
      <c r="A48" s="104" t="s">
        <v>675</v>
      </c>
      <c r="B48" s="105" t="s">
        <v>319</v>
      </c>
      <c r="C48" s="105" t="s">
        <v>322</v>
      </c>
      <c r="D48" s="111" t="s">
        <v>780</v>
      </c>
    </row>
    <row r="49" spans="1:4" x14ac:dyDescent="0.2">
      <c r="A49" s="104" t="s">
        <v>676</v>
      </c>
      <c r="B49" s="105" t="s">
        <v>319</v>
      </c>
      <c r="C49" s="105" t="s">
        <v>322</v>
      </c>
      <c r="D49" s="111" t="s">
        <v>781</v>
      </c>
    </row>
    <row r="50" spans="1:4" x14ac:dyDescent="0.2">
      <c r="A50" s="104" t="s">
        <v>677</v>
      </c>
      <c r="B50" s="105" t="s">
        <v>319</v>
      </c>
      <c r="C50" s="105" t="s">
        <v>322</v>
      </c>
      <c r="D50" s="111" t="s">
        <v>782</v>
      </c>
    </row>
    <row r="51" spans="1:4" x14ac:dyDescent="0.2">
      <c r="A51" s="104" t="s">
        <v>892</v>
      </c>
      <c r="B51" s="105" t="s">
        <v>319</v>
      </c>
      <c r="C51" s="105" t="s">
        <v>322</v>
      </c>
      <c r="D51" s="111" t="s">
        <v>322</v>
      </c>
    </row>
    <row r="52" spans="1:4" x14ac:dyDescent="0.2">
      <c r="A52" s="104" t="s">
        <v>678</v>
      </c>
      <c r="B52" s="105" t="s">
        <v>319</v>
      </c>
      <c r="C52" s="105" t="s">
        <v>322</v>
      </c>
      <c r="D52" s="111" t="s">
        <v>783</v>
      </c>
    </row>
    <row r="53" spans="1:4" x14ac:dyDescent="0.2">
      <c r="A53" s="104" t="s">
        <v>886</v>
      </c>
      <c r="B53" s="105" t="s">
        <v>319</v>
      </c>
      <c r="C53" s="105" t="s">
        <v>322</v>
      </c>
      <c r="D53" s="111" t="s">
        <v>888</v>
      </c>
    </row>
    <row r="54" spans="1:4" x14ac:dyDescent="0.2">
      <c r="A54" s="104" t="s">
        <v>887</v>
      </c>
      <c r="B54" s="105" t="s">
        <v>319</v>
      </c>
      <c r="C54" s="105" t="s">
        <v>322</v>
      </c>
      <c r="D54" s="111" t="s">
        <v>889</v>
      </c>
    </row>
    <row r="55" spans="1:4" x14ac:dyDescent="0.2">
      <c r="A55" s="104" t="s">
        <v>77</v>
      </c>
      <c r="B55" s="105" t="s">
        <v>319</v>
      </c>
      <c r="C55" s="105" t="s">
        <v>323</v>
      </c>
      <c r="D55" s="111" t="s">
        <v>323</v>
      </c>
    </row>
    <row r="56" spans="1:4" x14ac:dyDescent="0.2">
      <c r="A56" s="104" t="s">
        <v>687</v>
      </c>
      <c r="B56" s="105" t="s">
        <v>319</v>
      </c>
      <c r="C56" s="105" t="s">
        <v>323</v>
      </c>
      <c r="D56" s="111" t="s">
        <v>784</v>
      </c>
    </row>
    <row r="57" spans="1:4" x14ac:dyDescent="0.2">
      <c r="A57" s="104" t="s">
        <v>910</v>
      </c>
      <c r="B57" s="105" t="s">
        <v>319</v>
      </c>
      <c r="C57" s="105" t="s">
        <v>323</v>
      </c>
      <c r="D57" s="111" t="s">
        <v>911</v>
      </c>
    </row>
    <row r="58" spans="1:4" x14ac:dyDescent="0.2">
      <c r="A58" s="104" t="s">
        <v>78</v>
      </c>
      <c r="B58" s="105" t="s">
        <v>319</v>
      </c>
      <c r="C58" s="105" t="s">
        <v>324</v>
      </c>
      <c r="D58" s="111" t="s">
        <v>324</v>
      </c>
    </row>
    <row r="59" spans="1:4" x14ac:dyDescent="0.2">
      <c r="A59" s="104" t="s">
        <v>79</v>
      </c>
      <c r="B59" s="105" t="s">
        <v>319</v>
      </c>
      <c r="C59" s="105" t="s">
        <v>325</v>
      </c>
      <c r="D59" s="111" t="s">
        <v>325</v>
      </c>
    </row>
    <row r="60" spans="1:4" x14ac:dyDescent="0.2">
      <c r="A60" s="104" t="s">
        <v>688</v>
      </c>
      <c r="B60" s="105" t="s">
        <v>319</v>
      </c>
      <c r="C60" s="105" t="s">
        <v>325</v>
      </c>
      <c r="D60" s="111" t="s">
        <v>912</v>
      </c>
    </row>
    <row r="61" spans="1:4" x14ac:dyDescent="0.2">
      <c r="A61" s="104" t="s">
        <v>80</v>
      </c>
      <c r="B61" s="105" t="s">
        <v>319</v>
      </c>
      <c r="C61" s="105" t="s">
        <v>326</v>
      </c>
      <c r="D61" s="111" t="s">
        <v>326</v>
      </c>
    </row>
    <row r="62" spans="1:4" x14ac:dyDescent="0.2">
      <c r="A62" s="104" t="s">
        <v>81</v>
      </c>
      <c r="B62" s="105" t="s">
        <v>319</v>
      </c>
      <c r="C62" s="105" t="s">
        <v>327</v>
      </c>
      <c r="D62" s="111" t="s">
        <v>327</v>
      </c>
    </row>
    <row r="63" spans="1:4" x14ac:dyDescent="0.2">
      <c r="A63" s="104" t="s">
        <v>82</v>
      </c>
      <c r="B63" s="105" t="s">
        <v>319</v>
      </c>
      <c r="C63" s="105" t="s">
        <v>689</v>
      </c>
      <c r="D63" s="111" t="s">
        <v>689</v>
      </c>
    </row>
    <row r="64" spans="1:4" s="55" customFormat="1" x14ac:dyDescent="0.2">
      <c r="A64" s="104" t="s">
        <v>83</v>
      </c>
      <c r="B64" s="105" t="s">
        <v>319</v>
      </c>
      <c r="C64" s="105" t="s">
        <v>490</v>
      </c>
      <c r="D64" s="111" t="s">
        <v>490</v>
      </c>
    </row>
    <row r="65" spans="1:4" x14ac:dyDescent="0.2">
      <c r="A65" s="104" t="s">
        <v>84</v>
      </c>
      <c r="B65" s="105" t="s">
        <v>319</v>
      </c>
      <c r="C65" s="105" t="s">
        <v>328</v>
      </c>
      <c r="D65" s="111" t="s">
        <v>328</v>
      </c>
    </row>
    <row r="66" spans="1:4" x14ac:dyDescent="0.2">
      <c r="A66" s="104" t="s">
        <v>634</v>
      </c>
      <c r="B66" s="105" t="s">
        <v>319</v>
      </c>
      <c r="C66" s="105" t="s">
        <v>635</v>
      </c>
      <c r="D66" s="111" t="s">
        <v>635</v>
      </c>
    </row>
    <row r="67" spans="1:4" x14ac:dyDescent="0.2">
      <c r="A67" s="104" t="s">
        <v>785</v>
      </c>
      <c r="B67" s="105" t="s">
        <v>319</v>
      </c>
      <c r="C67" s="105" t="s">
        <v>913</v>
      </c>
      <c r="D67" s="111" t="s">
        <v>913</v>
      </c>
    </row>
    <row r="68" spans="1:4" x14ac:dyDescent="0.2">
      <c r="A68" s="104" t="s">
        <v>85</v>
      </c>
      <c r="B68" s="105" t="s">
        <v>86</v>
      </c>
      <c r="C68" s="105" t="s">
        <v>914</v>
      </c>
      <c r="D68" s="111" t="s">
        <v>914</v>
      </c>
    </row>
    <row r="69" spans="1:4" x14ac:dyDescent="0.2">
      <c r="A69" s="104" t="s">
        <v>87</v>
      </c>
      <c r="B69" s="105" t="s">
        <v>86</v>
      </c>
      <c r="C69" s="105" t="s">
        <v>914</v>
      </c>
      <c r="D69" s="111" t="s">
        <v>786</v>
      </c>
    </row>
    <row r="70" spans="1:4" x14ac:dyDescent="0.2">
      <c r="A70" s="104" t="s">
        <v>712</v>
      </c>
      <c r="B70" s="105" t="s">
        <v>86</v>
      </c>
      <c r="C70" s="105" t="s">
        <v>914</v>
      </c>
      <c r="D70" s="111" t="s">
        <v>915</v>
      </c>
    </row>
    <row r="71" spans="1:4" x14ac:dyDescent="0.2">
      <c r="A71" s="104" t="s">
        <v>690</v>
      </c>
      <c r="B71" s="105" t="s">
        <v>86</v>
      </c>
      <c r="C71" s="105" t="s">
        <v>914</v>
      </c>
      <c r="D71" s="111" t="s">
        <v>916</v>
      </c>
    </row>
    <row r="72" spans="1:4" x14ac:dyDescent="0.2">
      <c r="A72" s="104" t="s">
        <v>691</v>
      </c>
      <c r="B72" s="105" t="s">
        <v>86</v>
      </c>
      <c r="C72" s="105" t="s">
        <v>914</v>
      </c>
      <c r="D72" s="111" t="s">
        <v>692</v>
      </c>
    </row>
    <row r="73" spans="1:4" x14ac:dyDescent="0.2">
      <c r="A73" s="104" t="s">
        <v>859</v>
      </c>
      <c r="B73" s="105" t="s">
        <v>86</v>
      </c>
      <c r="C73" s="105" t="s">
        <v>914</v>
      </c>
      <c r="D73" s="111" t="s">
        <v>847</v>
      </c>
    </row>
    <row r="74" spans="1:4" x14ac:dyDescent="0.2">
      <c r="A74" s="104" t="s">
        <v>88</v>
      </c>
      <c r="B74" s="105" t="s">
        <v>86</v>
      </c>
      <c r="C74" s="105" t="s">
        <v>330</v>
      </c>
      <c r="D74" s="111" t="s">
        <v>330</v>
      </c>
    </row>
    <row r="75" spans="1:4" x14ac:dyDescent="0.2">
      <c r="A75" s="104" t="s">
        <v>787</v>
      </c>
      <c r="B75" s="105" t="s">
        <v>86</v>
      </c>
      <c r="C75" s="105" t="s">
        <v>330</v>
      </c>
      <c r="D75" s="111" t="s">
        <v>788</v>
      </c>
    </row>
    <row r="76" spans="1:4" x14ac:dyDescent="0.2">
      <c r="A76" s="104" t="s">
        <v>30</v>
      </c>
      <c r="B76" s="105" t="s">
        <v>86</v>
      </c>
      <c r="C76" s="105" t="s">
        <v>331</v>
      </c>
      <c r="D76" s="111" t="s">
        <v>331</v>
      </c>
    </row>
    <row r="77" spans="1:4" x14ac:dyDescent="0.2">
      <c r="A77" s="104" t="s">
        <v>27</v>
      </c>
      <c r="B77" s="105" t="s">
        <v>86</v>
      </c>
      <c r="C77" s="105" t="s">
        <v>332</v>
      </c>
      <c r="D77" s="111" t="s">
        <v>332</v>
      </c>
    </row>
    <row r="78" spans="1:4" x14ac:dyDescent="0.2">
      <c r="A78" s="104" t="s">
        <v>31</v>
      </c>
      <c r="B78" s="105" t="s">
        <v>86</v>
      </c>
      <c r="C78" s="105" t="s">
        <v>333</v>
      </c>
      <c r="D78" s="111" t="s">
        <v>333</v>
      </c>
    </row>
    <row r="79" spans="1:4" x14ac:dyDescent="0.2">
      <c r="A79" s="104" t="s">
        <v>28</v>
      </c>
      <c r="B79" s="105" t="s">
        <v>86</v>
      </c>
      <c r="C79" s="105" t="s">
        <v>334</v>
      </c>
      <c r="D79" s="111" t="s">
        <v>334</v>
      </c>
    </row>
    <row r="80" spans="1:4" x14ac:dyDescent="0.2">
      <c r="A80" s="104" t="s">
        <v>29</v>
      </c>
      <c r="B80" s="105" t="s">
        <v>86</v>
      </c>
      <c r="C80" s="105" t="s">
        <v>335</v>
      </c>
      <c r="D80" s="111" t="s">
        <v>335</v>
      </c>
    </row>
    <row r="81" spans="1:4" x14ac:dyDescent="0.2">
      <c r="A81" s="104" t="s">
        <v>89</v>
      </c>
      <c r="B81" s="105" t="s">
        <v>86</v>
      </c>
      <c r="C81" s="105" t="s">
        <v>336</v>
      </c>
      <c r="D81" s="111" t="s">
        <v>336</v>
      </c>
    </row>
    <row r="82" spans="1:4" x14ac:dyDescent="0.2">
      <c r="A82" s="104" t="s">
        <v>40</v>
      </c>
      <c r="B82" s="105" t="s">
        <v>86</v>
      </c>
      <c r="C82" s="105" t="s">
        <v>337</v>
      </c>
      <c r="D82" s="111" t="s">
        <v>337</v>
      </c>
    </row>
    <row r="83" spans="1:4" x14ac:dyDescent="0.2">
      <c r="A83" s="104" t="s">
        <v>90</v>
      </c>
      <c r="B83" s="105" t="s">
        <v>86</v>
      </c>
      <c r="C83" s="105" t="s">
        <v>338</v>
      </c>
      <c r="D83" s="111" t="s">
        <v>338</v>
      </c>
    </row>
    <row r="84" spans="1:4" x14ac:dyDescent="0.2">
      <c r="A84" s="104" t="s">
        <v>713</v>
      </c>
      <c r="B84" s="105" t="s">
        <v>86</v>
      </c>
      <c r="C84" s="105" t="s">
        <v>714</v>
      </c>
      <c r="D84" s="111" t="s">
        <v>714</v>
      </c>
    </row>
    <row r="85" spans="1:4" x14ac:dyDescent="0.2">
      <c r="A85" s="104" t="s">
        <v>917</v>
      </c>
      <c r="B85" s="105" t="s">
        <v>86</v>
      </c>
      <c r="C85" s="105" t="s">
        <v>851</v>
      </c>
      <c r="D85" s="111" t="s">
        <v>851</v>
      </c>
    </row>
    <row r="86" spans="1:4" x14ac:dyDescent="0.2">
      <c r="A86" s="104" t="s">
        <v>708</v>
      </c>
      <c r="B86" s="105" t="s">
        <v>339</v>
      </c>
      <c r="C86" s="105" t="s">
        <v>340</v>
      </c>
      <c r="D86" s="111" t="s">
        <v>340</v>
      </c>
    </row>
    <row r="87" spans="1:4" x14ac:dyDescent="0.2">
      <c r="A87" s="104" t="s">
        <v>91</v>
      </c>
      <c r="B87" s="105" t="s">
        <v>339</v>
      </c>
      <c r="C87" s="105" t="s">
        <v>340</v>
      </c>
      <c r="D87" s="111" t="s">
        <v>341</v>
      </c>
    </row>
    <row r="88" spans="1:4" x14ac:dyDescent="0.2">
      <c r="A88" s="104" t="s">
        <v>92</v>
      </c>
      <c r="B88" s="105" t="s">
        <v>339</v>
      </c>
      <c r="C88" s="105" t="s">
        <v>340</v>
      </c>
      <c r="D88" s="111" t="s">
        <v>693</v>
      </c>
    </row>
    <row r="89" spans="1:4" x14ac:dyDescent="0.2">
      <c r="A89" s="104" t="s">
        <v>93</v>
      </c>
      <c r="B89" s="105" t="s">
        <v>339</v>
      </c>
      <c r="C89" s="105" t="s">
        <v>340</v>
      </c>
      <c r="D89" s="111" t="s">
        <v>342</v>
      </c>
    </row>
    <row r="90" spans="1:4" x14ac:dyDescent="0.2">
      <c r="A90" s="104" t="s">
        <v>94</v>
      </c>
      <c r="B90" s="105" t="s">
        <v>339</v>
      </c>
      <c r="C90" s="105" t="s">
        <v>340</v>
      </c>
      <c r="D90" s="111" t="s">
        <v>343</v>
      </c>
    </row>
    <row r="91" spans="1:4" x14ac:dyDescent="0.2">
      <c r="A91" s="104" t="s">
        <v>95</v>
      </c>
      <c r="B91" s="105" t="s">
        <v>339</v>
      </c>
      <c r="C91" s="105" t="s">
        <v>340</v>
      </c>
      <c r="D91" s="111" t="s">
        <v>344</v>
      </c>
    </row>
    <row r="92" spans="1:4" x14ac:dyDescent="0.2">
      <c r="A92" s="104" t="s">
        <v>526</v>
      </c>
      <c r="B92" s="105" t="s">
        <v>339</v>
      </c>
      <c r="C92" s="105" t="s">
        <v>637</v>
      </c>
      <c r="D92" s="111" t="s">
        <v>637</v>
      </c>
    </row>
    <row r="93" spans="1:4" x14ac:dyDescent="0.2">
      <c r="A93" s="104" t="s">
        <v>527</v>
      </c>
      <c r="B93" s="105" t="s">
        <v>339</v>
      </c>
      <c r="C93" s="105" t="s">
        <v>528</v>
      </c>
      <c r="D93" s="111" t="s">
        <v>528</v>
      </c>
    </row>
    <row r="94" spans="1:4" x14ac:dyDescent="0.2">
      <c r="A94" s="104" t="s">
        <v>652</v>
      </c>
      <c r="B94" s="105" t="s">
        <v>339</v>
      </c>
      <c r="C94" s="105" t="s">
        <v>653</v>
      </c>
      <c r="D94" s="111" t="s">
        <v>653</v>
      </c>
    </row>
    <row r="95" spans="1:4" x14ac:dyDescent="0.2">
      <c r="A95" s="104" t="s">
        <v>96</v>
      </c>
      <c r="B95" s="105" t="s">
        <v>339</v>
      </c>
      <c r="C95" s="105" t="s">
        <v>345</v>
      </c>
      <c r="D95" s="111" t="s">
        <v>345</v>
      </c>
    </row>
    <row r="96" spans="1:4" x14ac:dyDescent="0.2">
      <c r="A96" s="104" t="s">
        <v>97</v>
      </c>
      <c r="B96" s="105" t="s">
        <v>339</v>
      </c>
      <c r="C96" s="105" t="s">
        <v>345</v>
      </c>
      <c r="D96" s="111" t="s">
        <v>346</v>
      </c>
    </row>
    <row r="97" spans="1:4" x14ac:dyDescent="0.2">
      <c r="A97" s="104" t="s">
        <v>98</v>
      </c>
      <c r="B97" s="105" t="s">
        <v>339</v>
      </c>
      <c r="C97" s="105" t="s">
        <v>345</v>
      </c>
      <c r="D97" s="111" t="s">
        <v>347</v>
      </c>
    </row>
    <row r="98" spans="1:4" x14ac:dyDescent="0.2">
      <c r="A98" s="104" t="s">
        <v>99</v>
      </c>
      <c r="B98" s="105" t="s">
        <v>339</v>
      </c>
      <c r="C98" s="105" t="s">
        <v>348</v>
      </c>
      <c r="D98" s="111" t="s">
        <v>348</v>
      </c>
    </row>
    <row r="99" spans="1:4" x14ac:dyDescent="0.2">
      <c r="A99" s="104" t="s">
        <v>100</v>
      </c>
      <c r="B99" s="105" t="s">
        <v>339</v>
      </c>
      <c r="C99" s="105" t="s">
        <v>348</v>
      </c>
      <c r="D99" s="111" t="s">
        <v>918</v>
      </c>
    </row>
    <row r="100" spans="1:4" x14ac:dyDescent="0.2">
      <c r="A100" s="104" t="s">
        <v>101</v>
      </c>
      <c r="B100" s="105" t="s">
        <v>339</v>
      </c>
      <c r="C100" s="105" t="s">
        <v>349</v>
      </c>
      <c r="D100" s="111" t="s">
        <v>349</v>
      </c>
    </row>
    <row r="101" spans="1:4" x14ac:dyDescent="0.2">
      <c r="A101" s="104" t="s">
        <v>102</v>
      </c>
      <c r="B101" s="105" t="s">
        <v>339</v>
      </c>
      <c r="C101" s="105" t="s">
        <v>350</v>
      </c>
      <c r="D101" s="111" t="s">
        <v>350</v>
      </c>
    </row>
    <row r="102" spans="1:4" x14ac:dyDescent="0.2">
      <c r="A102" s="104" t="s">
        <v>709</v>
      </c>
      <c r="B102" s="105" t="s">
        <v>339</v>
      </c>
      <c r="C102" s="105" t="s">
        <v>694</v>
      </c>
      <c r="D102" s="111" t="s">
        <v>694</v>
      </c>
    </row>
    <row r="103" spans="1:4" x14ac:dyDescent="0.2">
      <c r="A103" s="104" t="s">
        <v>710</v>
      </c>
      <c r="B103" s="105" t="s">
        <v>339</v>
      </c>
      <c r="C103" s="105" t="s">
        <v>694</v>
      </c>
      <c r="D103" s="111" t="s">
        <v>636</v>
      </c>
    </row>
    <row r="104" spans="1:4" x14ac:dyDescent="0.2">
      <c r="A104" s="104" t="s">
        <v>711</v>
      </c>
      <c r="B104" s="105" t="s">
        <v>339</v>
      </c>
      <c r="C104" s="105" t="s">
        <v>694</v>
      </c>
      <c r="D104" s="111" t="s">
        <v>695</v>
      </c>
    </row>
    <row r="105" spans="1:4" x14ac:dyDescent="0.2">
      <c r="A105" s="104" t="s">
        <v>789</v>
      </c>
      <c r="B105" s="105" t="s">
        <v>339</v>
      </c>
      <c r="C105" s="105" t="s">
        <v>919</v>
      </c>
      <c r="D105" s="111" t="s">
        <v>919</v>
      </c>
    </row>
    <row r="106" spans="1:4" x14ac:dyDescent="0.2">
      <c r="A106" s="104" t="s">
        <v>814</v>
      </c>
      <c r="B106" s="105" t="s">
        <v>339</v>
      </c>
      <c r="C106" s="105" t="s">
        <v>919</v>
      </c>
      <c r="D106" s="111" t="s">
        <v>920</v>
      </c>
    </row>
    <row r="107" spans="1:4" x14ac:dyDescent="0.2">
      <c r="A107" s="104" t="s">
        <v>815</v>
      </c>
      <c r="B107" s="105" t="s">
        <v>339</v>
      </c>
      <c r="C107" s="105" t="s">
        <v>919</v>
      </c>
      <c r="D107" s="111" t="s">
        <v>816</v>
      </c>
    </row>
    <row r="108" spans="1:4" x14ac:dyDescent="0.2">
      <c r="A108" s="104" t="s">
        <v>790</v>
      </c>
      <c r="B108" s="105" t="s">
        <v>339</v>
      </c>
      <c r="C108" s="105" t="s">
        <v>791</v>
      </c>
      <c r="D108" s="111" t="s">
        <v>791</v>
      </c>
    </row>
    <row r="109" spans="1:4" x14ac:dyDescent="0.2">
      <c r="A109" s="104" t="s">
        <v>103</v>
      </c>
      <c r="B109" s="105" t="s">
        <v>792</v>
      </c>
      <c r="C109" s="105" t="s">
        <v>914</v>
      </c>
      <c r="D109" s="111" t="s">
        <v>914</v>
      </c>
    </row>
    <row r="110" spans="1:4" x14ac:dyDescent="0.2">
      <c r="A110" s="104" t="s">
        <v>104</v>
      </c>
      <c r="B110" s="105" t="s">
        <v>792</v>
      </c>
      <c r="C110" s="105" t="s">
        <v>914</v>
      </c>
      <c r="D110" s="111" t="s">
        <v>696</v>
      </c>
    </row>
    <row r="111" spans="1:4" x14ac:dyDescent="0.2">
      <c r="A111" s="104" t="s">
        <v>105</v>
      </c>
      <c r="B111" s="105" t="s">
        <v>792</v>
      </c>
      <c r="C111" s="105" t="s">
        <v>618</v>
      </c>
      <c r="D111" s="111" t="s">
        <v>618</v>
      </c>
    </row>
    <row r="112" spans="1:4" x14ac:dyDescent="0.2">
      <c r="A112" s="104" t="s">
        <v>106</v>
      </c>
      <c r="B112" s="105" t="s">
        <v>792</v>
      </c>
      <c r="C112" s="105" t="s">
        <v>352</v>
      </c>
      <c r="D112" s="111" t="s">
        <v>352</v>
      </c>
    </row>
    <row r="113" spans="1:4" x14ac:dyDescent="0.2">
      <c r="A113" s="104" t="s">
        <v>107</v>
      </c>
      <c r="B113" s="105" t="s">
        <v>792</v>
      </c>
      <c r="C113" s="105" t="s">
        <v>353</v>
      </c>
      <c r="D113" s="111" t="s">
        <v>353</v>
      </c>
    </row>
    <row r="114" spans="1:4" x14ac:dyDescent="0.2">
      <c r="A114" s="104" t="s">
        <v>108</v>
      </c>
      <c r="B114" s="105" t="s">
        <v>792</v>
      </c>
      <c r="C114" s="105" t="s">
        <v>353</v>
      </c>
      <c r="D114" s="111" t="s">
        <v>354</v>
      </c>
    </row>
    <row r="115" spans="1:4" x14ac:dyDescent="0.2">
      <c r="A115" s="104" t="s">
        <v>679</v>
      </c>
      <c r="B115" s="105" t="s">
        <v>792</v>
      </c>
      <c r="C115" s="105" t="s">
        <v>680</v>
      </c>
      <c r="D115" s="111" t="s">
        <v>680</v>
      </c>
    </row>
    <row r="116" spans="1:4" x14ac:dyDescent="0.2">
      <c r="A116" s="104" t="s">
        <v>109</v>
      </c>
      <c r="B116" s="105" t="s">
        <v>792</v>
      </c>
      <c r="C116" s="105" t="s">
        <v>355</v>
      </c>
      <c r="D116" s="111" t="s">
        <v>355</v>
      </c>
    </row>
    <row r="117" spans="1:4" x14ac:dyDescent="0.2">
      <c r="A117" s="104" t="s">
        <v>110</v>
      </c>
      <c r="B117" s="105" t="s">
        <v>792</v>
      </c>
      <c r="C117" s="105" t="s">
        <v>355</v>
      </c>
      <c r="D117" s="111" t="s">
        <v>356</v>
      </c>
    </row>
    <row r="118" spans="1:4" x14ac:dyDescent="0.2">
      <c r="A118" s="104" t="s">
        <v>111</v>
      </c>
      <c r="B118" s="105" t="s">
        <v>792</v>
      </c>
      <c r="C118" s="105" t="s">
        <v>357</v>
      </c>
      <c r="D118" s="111" t="s">
        <v>357</v>
      </c>
    </row>
    <row r="119" spans="1:4" x14ac:dyDescent="0.2">
      <c r="A119" s="104" t="s">
        <v>890</v>
      </c>
      <c r="B119" s="105" t="s">
        <v>792</v>
      </c>
      <c r="C119" s="105" t="s">
        <v>891</v>
      </c>
      <c r="D119" s="111" t="s">
        <v>891</v>
      </c>
    </row>
    <row r="120" spans="1:4" x14ac:dyDescent="0.2">
      <c r="A120" s="104" t="s">
        <v>921</v>
      </c>
      <c r="B120" s="105" t="s">
        <v>792</v>
      </c>
      <c r="C120" s="105" t="s">
        <v>891</v>
      </c>
      <c r="D120" s="111" t="s">
        <v>922</v>
      </c>
    </row>
    <row r="121" spans="1:4" x14ac:dyDescent="0.2">
      <c r="A121" s="104" t="s">
        <v>358</v>
      </c>
      <c r="B121" s="105" t="s">
        <v>112</v>
      </c>
      <c r="C121" s="105" t="s">
        <v>359</v>
      </c>
      <c r="D121" s="111" t="s">
        <v>359</v>
      </c>
    </row>
    <row r="122" spans="1:4" x14ac:dyDescent="0.2">
      <c r="A122" s="104" t="s">
        <v>360</v>
      </c>
      <c r="B122" s="105" t="s">
        <v>112</v>
      </c>
      <c r="C122" s="105" t="s">
        <v>638</v>
      </c>
      <c r="D122" s="111" t="s">
        <v>638</v>
      </c>
    </row>
    <row r="123" spans="1:4" x14ac:dyDescent="0.2">
      <c r="A123" s="104" t="s">
        <v>361</v>
      </c>
      <c r="B123" s="105" t="s">
        <v>112</v>
      </c>
      <c r="C123" s="105" t="s">
        <v>639</v>
      </c>
      <c r="D123" s="111" t="s">
        <v>639</v>
      </c>
    </row>
    <row r="124" spans="1:4" x14ac:dyDescent="0.2">
      <c r="A124" s="104" t="s">
        <v>362</v>
      </c>
      <c r="B124" s="105" t="s">
        <v>112</v>
      </c>
      <c r="C124" s="105" t="s">
        <v>363</v>
      </c>
      <c r="D124" s="111" t="s">
        <v>363</v>
      </c>
    </row>
    <row r="125" spans="1:4" x14ac:dyDescent="0.2">
      <c r="A125" s="104" t="s">
        <v>364</v>
      </c>
      <c r="B125" s="105" t="s">
        <v>112</v>
      </c>
      <c r="C125" s="105" t="s">
        <v>793</v>
      </c>
      <c r="D125" s="111" t="s">
        <v>793</v>
      </c>
    </row>
    <row r="126" spans="1:4" x14ac:dyDescent="0.2">
      <c r="A126" s="104" t="s">
        <v>365</v>
      </c>
      <c r="B126" s="105" t="s">
        <v>112</v>
      </c>
      <c r="C126" s="105" t="s">
        <v>366</v>
      </c>
      <c r="D126" s="111" t="s">
        <v>366</v>
      </c>
    </row>
    <row r="127" spans="1:4" x14ac:dyDescent="0.2">
      <c r="A127" s="104" t="s">
        <v>367</v>
      </c>
      <c r="B127" s="105" t="s">
        <v>112</v>
      </c>
      <c r="C127" s="105" t="s">
        <v>368</v>
      </c>
      <c r="D127" s="111" t="s">
        <v>368</v>
      </c>
    </row>
    <row r="128" spans="1:4" x14ac:dyDescent="0.2">
      <c r="A128" s="104" t="s">
        <v>923</v>
      </c>
      <c r="B128" s="105" t="s">
        <v>112</v>
      </c>
      <c r="C128" s="105" t="s">
        <v>368</v>
      </c>
      <c r="D128" s="111" t="s">
        <v>924</v>
      </c>
    </row>
    <row r="129" spans="1:4" x14ac:dyDescent="0.2">
      <c r="A129" s="104" t="s">
        <v>369</v>
      </c>
      <c r="B129" s="105" t="s">
        <v>112</v>
      </c>
      <c r="C129" s="105" t="s">
        <v>925</v>
      </c>
      <c r="D129" s="111" t="s">
        <v>925</v>
      </c>
    </row>
    <row r="130" spans="1:4" x14ac:dyDescent="0.2">
      <c r="A130" s="104" t="s">
        <v>113</v>
      </c>
      <c r="B130" s="105" t="s">
        <v>112</v>
      </c>
      <c r="C130" s="105" t="s">
        <v>370</v>
      </c>
      <c r="D130" s="111" t="s">
        <v>370</v>
      </c>
    </row>
    <row r="131" spans="1:4" x14ac:dyDescent="0.2">
      <c r="A131" s="104" t="s">
        <v>114</v>
      </c>
      <c r="B131" s="105" t="s">
        <v>112</v>
      </c>
      <c r="C131" s="105" t="s">
        <v>371</v>
      </c>
      <c r="D131" s="111" t="s">
        <v>371</v>
      </c>
    </row>
    <row r="132" spans="1:4" x14ac:dyDescent="0.2">
      <c r="A132" s="104" t="s">
        <v>115</v>
      </c>
      <c r="B132" s="105" t="s">
        <v>112</v>
      </c>
      <c r="C132" s="105" t="s">
        <v>372</v>
      </c>
      <c r="D132" s="111" t="s">
        <v>372</v>
      </c>
    </row>
    <row r="133" spans="1:4" x14ac:dyDescent="0.2">
      <c r="A133" s="104" t="s">
        <v>116</v>
      </c>
      <c r="B133" s="105" t="s">
        <v>112</v>
      </c>
      <c r="C133" s="105" t="s">
        <v>373</v>
      </c>
      <c r="D133" s="111" t="s">
        <v>373</v>
      </c>
    </row>
    <row r="134" spans="1:4" x14ac:dyDescent="0.2">
      <c r="A134" s="104" t="s">
        <v>117</v>
      </c>
      <c r="B134" s="105" t="s">
        <v>112</v>
      </c>
      <c r="C134" s="105" t="s">
        <v>926</v>
      </c>
      <c r="D134" s="111" t="s">
        <v>926</v>
      </c>
    </row>
    <row r="135" spans="1:4" x14ac:dyDescent="0.2">
      <c r="A135" s="104" t="s">
        <v>118</v>
      </c>
      <c r="B135" s="105" t="s">
        <v>112</v>
      </c>
      <c r="C135" s="105" t="s">
        <v>374</v>
      </c>
      <c r="D135" s="111" t="s">
        <v>374</v>
      </c>
    </row>
    <row r="136" spans="1:4" x14ac:dyDescent="0.2">
      <c r="A136" s="104" t="s">
        <v>119</v>
      </c>
      <c r="B136" s="105" t="s">
        <v>112</v>
      </c>
      <c r="C136" s="105" t="s">
        <v>375</v>
      </c>
      <c r="D136" s="111" t="s">
        <v>375</v>
      </c>
    </row>
    <row r="137" spans="1:4" x14ac:dyDescent="0.2">
      <c r="A137" s="104" t="s">
        <v>840</v>
      </c>
      <c r="B137" s="105" t="s">
        <v>112</v>
      </c>
      <c r="C137" s="105" t="s">
        <v>375</v>
      </c>
      <c r="D137" s="111" t="s">
        <v>927</v>
      </c>
    </row>
    <row r="138" spans="1:4" x14ac:dyDescent="0.2">
      <c r="A138" s="104" t="s">
        <v>120</v>
      </c>
      <c r="B138" s="105" t="s">
        <v>112</v>
      </c>
      <c r="C138" s="105" t="s">
        <v>376</v>
      </c>
      <c r="D138" s="111" t="s">
        <v>376</v>
      </c>
    </row>
    <row r="139" spans="1:4" x14ac:dyDescent="0.2">
      <c r="A139" s="104" t="s">
        <v>42</v>
      </c>
      <c r="B139" s="105" t="s">
        <v>377</v>
      </c>
      <c r="C139" s="105" t="s">
        <v>914</v>
      </c>
      <c r="D139" s="111" t="s">
        <v>914</v>
      </c>
    </row>
    <row r="140" spans="1:4" x14ac:dyDescent="0.2">
      <c r="A140" s="104" t="s">
        <v>121</v>
      </c>
      <c r="B140" s="105" t="s">
        <v>377</v>
      </c>
      <c r="C140" s="105" t="s">
        <v>378</v>
      </c>
      <c r="D140" s="111" t="s">
        <v>380</v>
      </c>
    </row>
    <row r="141" spans="1:4" x14ac:dyDescent="0.2">
      <c r="A141" s="104" t="s">
        <v>122</v>
      </c>
      <c r="B141" s="105" t="s">
        <v>377</v>
      </c>
      <c r="C141" s="105" t="s">
        <v>378</v>
      </c>
      <c r="D141" s="111" t="s">
        <v>381</v>
      </c>
    </row>
    <row r="142" spans="1:4" x14ac:dyDescent="0.2">
      <c r="A142" s="104" t="s">
        <v>123</v>
      </c>
      <c r="B142" s="105" t="s">
        <v>377</v>
      </c>
      <c r="C142" s="105" t="s">
        <v>378</v>
      </c>
      <c r="D142" s="111" t="s">
        <v>382</v>
      </c>
    </row>
    <row r="143" spans="1:4" x14ac:dyDescent="0.2">
      <c r="A143" s="104" t="s">
        <v>124</v>
      </c>
      <c r="B143" s="105" t="s">
        <v>377</v>
      </c>
      <c r="C143" s="105" t="s">
        <v>378</v>
      </c>
      <c r="D143" s="111" t="s">
        <v>383</v>
      </c>
    </row>
    <row r="144" spans="1:4" x14ac:dyDescent="0.2">
      <c r="A144" s="104" t="s">
        <v>125</v>
      </c>
      <c r="B144" s="105" t="s">
        <v>377</v>
      </c>
      <c r="C144" s="105" t="s">
        <v>378</v>
      </c>
      <c r="D144" s="111" t="s">
        <v>384</v>
      </c>
    </row>
    <row r="145" spans="1:4" x14ac:dyDescent="0.2">
      <c r="A145" s="104" t="s">
        <v>928</v>
      </c>
      <c r="B145" s="105" t="s">
        <v>377</v>
      </c>
      <c r="C145" s="105" t="s">
        <v>378</v>
      </c>
      <c r="D145" s="111" t="s">
        <v>378</v>
      </c>
    </row>
    <row r="146" spans="1:4" x14ac:dyDescent="0.2">
      <c r="A146" s="104" t="s">
        <v>929</v>
      </c>
      <c r="B146" s="105" t="s">
        <v>377</v>
      </c>
      <c r="C146" s="105" t="s">
        <v>378</v>
      </c>
      <c r="D146" s="111" t="s">
        <v>930</v>
      </c>
    </row>
    <row r="147" spans="1:4" x14ac:dyDescent="0.2">
      <c r="A147" s="104" t="s">
        <v>126</v>
      </c>
      <c r="B147" s="105" t="s">
        <v>377</v>
      </c>
      <c r="C147" s="105" t="s">
        <v>378</v>
      </c>
      <c r="D147" s="111" t="s">
        <v>385</v>
      </c>
    </row>
    <row r="148" spans="1:4" x14ac:dyDescent="0.2">
      <c r="A148" s="104" t="s">
        <v>127</v>
      </c>
      <c r="B148" s="105" t="s">
        <v>377</v>
      </c>
      <c r="C148" s="105" t="s">
        <v>378</v>
      </c>
      <c r="D148" s="111" t="s">
        <v>931</v>
      </c>
    </row>
    <row r="149" spans="1:4" x14ac:dyDescent="0.2">
      <c r="A149" s="104" t="s">
        <v>932</v>
      </c>
      <c r="B149" s="105" t="s">
        <v>377</v>
      </c>
      <c r="C149" s="105" t="s">
        <v>378</v>
      </c>
      <c r="D149" s="111" t="s">
        <v>379</v>
      </c>
    </row>
    <row r="150" spans="1:4" x14ac:dyDescent="0.2">
      <c r="A150" s="104" t="s">
        <v>933</v>
      </c>
      <c r="B150" s="105" t="s">
        <v>377</v>
      </c>
      <c r="C150" s="105" t="s">
        <v>378</v>
      </c>
      <c r="D150" s="111" t="s">
        <v>934</v>
      </c>
    </row>
    <row r="151" spans="1:4" x14ac:dyDescent="0.2">
      <c r="A151" s="104" t="s">
        <v>935</v>
      </c>
      <c r="B151" s="105" t="s">
        <v>377</v>
      </c>
      <c r="C151" s="105" t="s">
        <v>378</v>
      </c>
      <c r="D151" s="111" t="s">
        <v>936</v>
      </c>
    </row>
    <row r="152" spans="1:4" x14ac:dyDescent="0.2">
      <c r="A152" s="104" t="s">
        <v>937</v>
      </c>
      <c r="B152" s="105" t="s">
        <v>377</v>
      </c>
      <c r="C152" s="105" t="s">
        <v>378</v>
      </c>
      <c r="D152" s="111" t="s">
        <v>938</v>
      </c>
    </row>
    <row r="153" spans="1:4" x14ac:dyDescent="0.2">
      <c r="A153" s="104" t="s">
        <v>939</v>
      </c>
      <c r="B153" s="105" t="s">
        <v>377</v>
      </c>
      <c r="C153" s="105" t="s">
        <v>378</v>
      </c>
      <c r="D153" s="111" t="s">
        <v>940</v>
      </c>
    </row>
    <row r="154" spans="1:4" x14ac:dyDescent="0.2">
      <c r="A154" s="104" t="s">
        <v>941</v>
      </c>
      <c r="B154" s="105" t="s">
        <v>377</v>
      </c>
      <c r="C154" s="105" t="s">
        <v>378</v>
      </c>
      <c r="D154" s="111" t="s">
        <v>942</v>
      </c>
    </row>
    <row r="155" spans="1:4" x14ac:dyDescent="0.2">
      <c r="A155" s="104" t="s">
        <v>794</v>
      </c>
      <c r="B155" s="105" t="s">
        <v>377</v>
      </c>
      <c r="C155" s="105" t="s">
        <v>795</v>
      </c>
      <c r="D155" s="111" t="s">
        <v>795</v>
      </c>
    </row>
    <row r="156" spans="1:4" x14ac:dyDescent="0.2">
      <c r="A156" s="104" t="s">
        <v>128</v>
      </c>
      <c r="B156" s="105" t="s">
        <v>377</v>
      </c>
      <c r="C156" s="105" t="s">
        <v>386</v>
      </c>
      <c r="D156" s="111" t="s">
        <v>386</v>
      </c>
    </row>
    <row r="157" spans="1:4" x14ac:dyDescent="0.2">
      <c r="A157" s="104" t="s">
        <v>943</v>
      </c>
      <c r="B157" s="105" t="s">
        <v>377</v>
      </c>
      <c r="C157" s="105" t="s">
        <v>386</v>
      </c>
      <c r="D157" s="111" t="s">
        <v>944</v>
      </c>
    </row>
    <row r="158" spans="1:4" x14ac:dyDescent="0.2">
      <c r="A158" s="104" t="s">
        <v>41</v>
      </c>
      <c r="B158" s="105" t="s">
        <v>377</v>
      </c>
      <c r="C158" s="105" t="s">
        <v>387</v>
      </c>
      <c r="D158" s="111" t="s">
        <v>387</v>
      </c>
    </row>
    <row r="159" spans="1:4" x14ac:dyDescent="0.2">
      <c r="A159" s="104" t="s">
        <v>129</v>
      </c>
      <c r="B159" s="105" t="s">
        <v>377</v>
      </c>
      <c r="C159" s="105" t="s">
        <v>388</v>
      </c>
      <c r="D159" s="111" t="s">
        <v>388</v>
      </c>
    </row>
    <row r="160" spans="1:4" x14ac:dyDescent="0.2">
      <c r="A160" s="104" t="s">
        <v>39</v>
      </c>
      <c r="B160" s="105" t="s">
        <v>130</v>
      </c>
      <c r="C160" s="105" t="s">
        <v>389</v>
      </c>
      <c r="D160" s="111" t="s">
        <v>389</v>
      </c>
    </row>
    <row r="161" spans="1:4" x14ac:dyDescent="0.2">
      <c r="A161" s="104" t="s">
        <v>131</v>
      </c>
      <c r="B161" s="105" t="s">
        <v>130</v>
      </c>
      <c r="C161" s="105" t="s">
        <v>389</v>
      </c>
      <c r="D161" s="111" t="s">
        <v>390</v>
      </c>
    </row>
    <row r="162" spans="1:4" x14ac:dyDescent="0.2">
      <c r="A162" s="104" t="s">
        <v>44</v>
      </c>
      <c r="B162" s="105" t="s">
        <v>130</v>
      </c>
      <c r="C162" s="105" t="s">
        <v>391</v>
      </c>
      <c r="D162" s="111" t="s">
        <v>391</v>
      </c>
    </row>
    <row r="163" spans="1:4" x14ac:dyDescent="0.2">
      <c r="A163" s="104" t="s">
        <v>132</v>
      </c>
      <c r="B163" s="105" t="s">
        <v>130</v>
      </c>
      <c r="C163" s="105" t="s">
        <v>491</v>
      </c>
      <c r="D163" s="111" t="s">
        <v>491</v>
      </c>
    </row>
    <row r="164" spans="1:4" x14ac:dyDescent="0.2">
      <c r="A164" s="104" t="s">
        <v>133</v>
      </c>
      <c r="B164" s="105" t="s">
        <v>130</v>
      </c>
      <c r="C164" s="105" t="s">
        <v>392</v>
      </c>
      <c r="D164" s="111" t="s">
        <v>392</v>
      </c>
    </row>
    <row r="165" spans="1:4" x14ac:dyDescent="0.2">
      <c r="A165" s="104" t="s">
        <v>134</v>
      </c>
      <c r="B165" s="105" t="s">
        <v>130</v>
      </c>
      <c r="C165" s="105" t="s">
        <v>392</v>
      </c>
      <c r="D165" s="111" t="s">
        <v>393</v>
      </c>
    </row>
    <row r="166" spans="1:4" x14ac:dyDescent="0.2">
      <c r="A166" s="104" t="s">
        <v>135</v>
      </c>
      <c r="B166" s="105" t="s">
        <v>130</v>
      </c>
      <c r="C166" s="105" t="s">
        <v>392</v>
      </c>
      <c r="D166" s="111" t="s">
        <v>394</v>
      </c>
    </row>
    <row r="167" spans="1:4" x14ac:dyDescent="0.2">
      <c r="A167" s="104" t="s">
        <v>136</v>
      </c>
      <c r="B167" s="105" t="s">
        <v>130</v>
      </c>
      <c r="C167" s="105" t="s">
        <v>392</v>
      </c>
      <c r="D167" s="111" t="s">
        <v>395</v>
      </c>
    </row>
    <row r="168" spans="1:4" x14ac:dyDescent="0.2">
      <c r="A168" s="104" t="s">
        <v>137</v>
      </c>
      <c r="B168" s="105" t="s">
        <v>130</v>
      </c>
      <c r="C168" s="105" t="s">
        <v>392</v>
      </c>
      <c r="D168" s="111" t="s">
        <v>396</v>
      </c>
    </row>
    <row r="169" spans="1:4" x14ac:dyDescent="0.2">
      <c r="A169" s="104" t="s">
        <v>397</v>
      </c>
      <c r="B169" s="105" t="s">
        <v>130</v>
      </c>
      <c r="C169" s="105" t="s">
        <v>392</v>
      </c>
      <c r="D169" s="111" t="s">
        <v>398</v>
      </c>
    </row>
    <row r="170" spans="1:4" x14ac:dyDescent="0.2">
      <c r="A170" s="104" t="s">
        <v>604</v>
      </c>
      <c r="B170" s="105" t="s">
        <v>130</v>
      </c>
      <c r="C170" s="105" t="s">
        <v>392</v>
      </c>
      <c r="D170" s="111" t="s">
        <v>605</v>
      </c>
    </row>
    <row r="171" spans="1:4" x14ac:dyDescent="0.2">
      <c r="A171" s="104" t="s">
        <v>138</v>
      </c>
      <c r="B171" s="105" t="s">
        <v>130</v>
      </c>
      <c r="C171" s="105" t="s">
        <v>399</v>
      </c>
      <c r="D171" s="111" t="s">
        <v>399</v>
      </c>
    </row>
    <row r="172" spans="1:4" x14ac:dyDescent="0.2">
      <c r="A172" s="104" t="s">
        <v>139</v>
      </c>
      <c r="B172" s="105" t="s">
        <v>130</v>
      </c>
      <c r="C172" s="105" t="s">
        <v>399</v>
      </c>
      <c r="D172" s="111" t="s">
        <v>400</v>
      </c>
    </row>
    <row r="173" spans="1:4" x14ac:dyDescent="0.2">
      <c r="A173" s="104" t="s">
        <v>140</v>
      </c>
      <c r="B173" s="105" t="s">
        <v>130</v>
      </c>
      <c r="C173" s="105" t="s">
        <v>399</v>
      </c>
      <c r="D173" s="111" t="s">
        <v>401</v>
      </c>
    </row>
    <row r="174" spans="1:4" x14ac:dyDescent="0.2">
      <c r="A174" s="104" t="s">
        <v>141</v>
      </c>
      <c r="B174" s="105" t="s">
        <v>130</v>
      </c>
      <c r="C174" s="105" t="s">
        <v>399</v>
      </c>
      <c r="D174" s="111" t="s">
        <v>402</v>
      </c>
    </row>
    <row r="175" spans="1:4" x14ac:dyDescent="0.2">
      <c r="A175" s="104" t="s">
        <v>403</v>
      </c>
      <c r="B175" s="105" t="s">
        <v>130</v>
      </c>
      <c r="C175" s="105" t="s">
        <v>399</v>
      </c>
      <c r="D175" s="111" t="s">
        <v>404</v>
      </c>
    </row>
    <row r="176" spans="1:4" x14ac:dyDescent="0.2">
      <c r="A176" s="104" t="s">
        <v>22</v>
      </c>
      <c r="B176" s="105" t="s">
        <v>130</v>
      </c>
      <c r="C176" s="105" t="s">
        <v>405</v>
      </c>
      <c r="D176" s="111" t="s">
        <v>405</v>
      </c>
    </row>
    <row r="177" spans="1:4" x14ac:dyDescent="0.2">
      <c r="A177" s="104" t="s">
        <v>142</v>
      </c>
      <c r="B177" s="105" t="s">
        <v>143</v>
      </c>
      <c r="C177" s="105" t="s">
        <v>406</v>
      </c>
      <c r="D177" s="111" t="s">
        <v>406</v>
      </c>
    </row>
    <row r="178" spans="1:4" x14ac:dyDescent="0.2">
      <c r="A178" s="104" t="s">
        <v>640</v>
      </c>
      <c r="B178" s="105" t="s">
        <v>143</v>
      </c>
      <c r="C178" s="105" t="s">
        <v>406</v>
      </c>
      <c r="D178" s="111" t="s">
        <v>641</v>
      </c>
    </row>
    <row r="179" spans="1:4" x14ac:dyDescent="0.2">
      <c r="A179" s="104" t="s">
        <v>642</v>
      </c>
      <c r="B179" s="105" t="s">
        <v>143</v>
      </c>
      <c r="C179" s="105" t="s">
        <v>406</v>
      </c>
      <c r="D179" s="111" t="s">
        <v>643</v>
      </c>
    </row>
    <row r="180" spans="1:4" x14ac:dyDescent="0.2">
      <c r="A180" s="104" t="s">
        <v>644</v>
      </c>
      <c r="B180" s="105" t="s">
        <v>143</v>
      </c>
      <c r="C180" s="105" t="s">
        <v>406</v>
      </c>
      <c r="D180" s="111" t="s">
        <v>645</v>
      </c>
    </row>
    <row r="181" spans="1:4" x14ac:dyDescent="0.2">
      <c r="A181" s="104" t="s">
        <v>144</v>
      </c>
      <c r="B181" s="105" t="s">
        <v>945</v>
      </c>
      <c r="C181" s="105" t="s">
        <v>407</v>
      </c>
      <c r="D181" s="111" t="s">
        <v>407</v>
      </c>
    </row>
    <row r="182" spans="1:4" x14ac:dyDescent="0.2">
      <c r="A182" s="104" t="s">
        <v>145</v>
      </c>
      <c r="B182" s="105" t="s">
        <v>945</v>
      </c>
      <c r="C182" s="105" t="s">
        <v>407</v>
      </c>
      <c r="D182" s="111" t="s">
        <v>408</v>
      </c>
    </row>
    <row r="183" spans="1:4" x14ac:dyDescent="0.2">
      <c r="A183" s="104" t="s">
        <v>146</v>
      </c>
      <c r="B183" s="105" t="s">
        <v>945</v>
      </c>
      <c r="C183" s="105" t="s">
        <v>409</v>
      </c>
      <c r="D183" s="111" t="s">
        <v>409</v>
      </c>
    </row>
    <row r="184" spans="1:4" x14ac:dyDescent="0.2">
      <c r="A184" s="104" t="s">
        <v>147</v>
      </c>
      <c r="B184" s="105" t="s">
        <v>945</v>
      </c>
      <c r="C184" s="105" t="s">
        <v>646</v>
      </c>
      <c r="D184" s="111" t="s">
        <v>646</v>
      </c>
    </row>
    <row r="185" spans="1:4" x14ac:dyDescent="0.2">
      <c r="A185" s="104" t="s">
        <v>148</v>
      </c>
      <c r="B185" s="105" t="s">
        <v>945</v>
      </c>
      <c r="C185" s="105" t="s">
        <v>410</v>
      </c>
      <c r="D185" s="111" t="s">
        <v>410</v>
      </c>
    </row>
    <row r="186" spans="1:4" x14ac:dyDescent="0.2">
      <c r="A186" s="104" t="s">
        <v>149</v>
      </c>
      <c r="B186" s="105" t="s">
        <v>945</v>
      </c>
      <c r="C186" s="105" t="s">
        <v>411</v>
      </c>
      <c r="D186" s="111" t="s">
        <v>411</v>
      </c>
    </row>
    <row r="187" spans="1:4" x14ac:dyDescent="0.2">
      <c r="A187" s="104" t="s">
        <v>946</v>
      </c>
      <c r="B187" s="105" t="s">
        <v>945</v>
      </c>
      <c r="C187" s="105" t="s">
        <v>411</v>
      </c>
      <c r="D187" s="105" t="s">
        <v>947</v>
      </c>
    </row>
    <row r="188" spans="1:4" x14ac:dyDescent="0.2">
      <c r="A188" s="104" t="s">
        <v>150</v>
      </c>
      <c r="B188" s="105" t="s">
        <v>945</v>
      </c>
      <c r="C188" s="105" t="s">
        <v>412</v>
      </c>
      <c r="D188" s="105" t="s">
        <v>412</v>
      </c>
    </row>
    <row r="189" spans="1:4" x14ac:dyDescent="0.2">
      <c r="A189" s="104" t="s">
        <v>151</v>
      </c>
      <c r="B189" s="105" t="s">
        <v>945</v>
      </c>
      <c r="C189" s="105" t="s">
        <v>413</v>
      </c>
      <c r="D189" s="111" t="s">
        <v>413</v>
      </c>
    </row>
    <row r="190" spans="1:4" x14ac:dyDescent="0.2">
      <c r="A190" s="104" t="s">
        <v>152</v>
      </c>
      <c r="B190" s="105" t="s">
        <v>945</v>
      </c>
      <c r="C190" s="105" t="s">
        <v>647</v>
      </c>
      <c r="D190" s="111" t="s">
        <v>647</v>
      </c>
    </row>
    <row r="191" spans="1:4" x14ac:dyDescent="0.2">
      <c r="A191" s="104" t="s">
        <v>153</v>
      </c>
      <c r="B191" s="105" t="s">
        <v>945</v>
      </c>
      <c r="C191" s="105" t="s">
        <v>414</v>
      </c>
      <c r="D191" s="111" t="s">
        <v>414</v>
      </c>
    </row>
    <row r="192" spans="1:4" x14ac:dyDescent="0.2">
      <c r="A192" s="104" t="s">
        <v>1025</v>
      </c>
      <c r="B192" s="105" t="s">
        <v>945</v>
      </c>
      <c r="C192" s="105" t="s">
        <v>1026</v>
      </c>
      <c r="D192" s="111" t="s">
        <v>1026</v>
      </c>
    </row>
    <row r="193" spans="1:4" x14ac:dyDescent="0.2">
      <c r="A193" s="104" t="s">
        <v>154</v>
      </c>
      <c r="B193" s="105" t="s">
        <v>945</v>
      </c>
      <c r="C193" s="105" t="s">
        <v>648</v>
      </c>
      <c r="D193" s="111" t="s">
        <v>648</v>
      </c>
    </row>
    <row r="194" spans="1:4" x14ac:dyDescent="0.2">
      <c r="A194" s="104" t="s">
        <v>155</v>
      </c>
      <c r="B194" s="105" t="s">
        <v>945</v>
      </c>
      <c r="C194" s="105" t="s">
        <v>648</v>
      </c>
      <c r="D194" s="111" t="s">
        <v>415</v>
      </c>
    </row>
    <row r="195" spans="1:4" x14ac:dyDescent="0.2">
      <c r="A195" s="104" t="s">
        <v>156</v>
      </c>
      <c r="B195" s="105" t="s">
        <v>945</v>
      </c>
      <c r="C195" s="105" t="s">
        <v>416</v>
      </c>
      <c r="D195" s="111" t="s">
        <v>416</v>
      </c>
    </row>
    <row r="196" spans="1:4" x14ac:dyDescent="0.2">
      <c r="A196" s="104" t="s">
        <v>157</v>
      </c>
      <c r="B196" s="105" t="s">
        <v>158</v>
      </c>
      <c r="C196" s="105" t="s">
        <v>417</v>
      </c>
      <c r="D196" s="105" t="s">
        <v>417</v>
      </c>
    </row>
    <row r="197" spans="1:4" x14ac:dyDescent="0.2">
      <c r="A197" s="104" t="s">
        <v>159</v>
      </c>
      <c r="B197" s="105" t="s">
        <v>158</v>
      </c>
      <c r="C197" s="105" t="s">
        <v>417</v>
      </c>
      <c r="D197" s="111" t="s">
        <v>418</v>
      </c>
    </row>
    <row r="198" spans="1:4" x14ac:dyDescent="0.2">
      <c r="A198" s="104" t="s">
        <v>160</v>
      </c>
      <c r="B198" s="105" t="s">
        <v>158</v>
      </c>
      <c r="C198" s="105" t="s">
        <v>417</v>
      </c>
      <c r="D198" s="111" t="s">
        <v>419</v>
      </c>
    </row>
    <row r="199" spans="1:4" x14ac:dyDescent="0.2">
      <c r="A199" s="104" t="s">
        <v>841</v>
      </c>
      <c r="B199" s="105" t="s">
        <v>158</v>
      </c>
      <c r="C199" s="105" t="s">
        <v>417</v>
      </c>
      <c r="D199" s="111" t="s">
        <v>948</v>
      </c>
    </row>
    <row r="200" spans="1:4" x14ac:dyDescent="0.2">
      <c r="A200" s="104" t="s">
        <v>161</v>
      </c>
      <c r="B200" s="105" t="s">
        <v>158</v>
      </c>
      <c r="C200" s="105" t="s">
        <v>420</v>
      </c>
      <c r="D200" s="111" t="s">
        <v>420</v>
      </c>
    </row>
    <row r="201" spans="1:4" x14ac:dyDescent="0.2">
      <c r="A201" s="104" t="s">
        <v>162</v>
      </c>
      <c r="B201" s="105" t="s">
        <v>158</v>
      </c>
      <c r="C201" s="105" t="s">
        <v>949</v>
      </c>
      <c r="D201" s="111" t="s">
        <v>949</v>
      </c>
    </row>
    <row r="202" spans="1:4" x14ac:dyDescent="0.2">
      <c r="A202" s="104" t="s">
        <v>163</v>
      </c>
      <c r="B202" s="105" t="s">
        <v>158</v>
      </c>
      <c r="C202" s="105" t="s">
        <v>421</v>
      </c>
      <c r="D202" s="111" t="s">
        <v>421</v>
      </c>
    </row>
    <row r="203" spans="1:4" x14ac:dyDescent="0.2">
      <c r="A203" s="104" t="s">
        <v>164</v>
      </c>
      <c r="B203" s="105" t="s">
        <v>158</v>
      </c>
      <c r="C203" s="105" t="s">
        <v>422</v>
      </c>
      <c r="D203" s="111" t="s">
        <v>422</v>
      </c>
    </row>
    <row r="204" spans="1:4" x14ac:dyDescent="0.2">
      <c r="A204" s="104" t="s">
        <v>165</v>
      </c>
      <c r="B204" s="105" t="s">
        <v>158</v>
      </c>
      <c r="C204" s="105" t="s">
        <v>422</v>
      </c>
      <c r="D204" s="111" t="s">
        <v>423</v>
      </c>
    </row>
    <row r="205" spans="1:4" x14ac:dyDescent="0.2">
      <c r="A205" s="104" t="s">
        <v>166</v>
      </c>
      <c r="B205" s="105" t="s">
        <v>158</v>
      </c>
      <c r="C205" s="105" t="s">
        <v>424</v>
      </c>
      <c r="D205" s="105" t="s">
        <v>424</v>
      </c>
    </row>
    <row r="206" spans="1:4" x14ac:dyDescent="0.2">
      <c r="A206" s="104" t="s">
        <v>167</v>
      </c>
      <c r="B206" s="105" t="s">
        <v>158</v>
      </c>
      <c r="C206" s="105" t="s">
        <v>865</v>
      </c>
      <c r="D206" s="111" t="s">
        <v>865</v>
      </c>
    </row>
    <row r="207" spans="1:4" x14ac:dyDescent="0.2">
      <c r="A207" s="104" t="s">
        <v>168</v>
      </c>
      <c r="B207" s="105" t="s">
        <v>158</v>
      </c>
      <c r="C207" s="105" t="s">
        <v>866</v>
      </c>
      <c r="D207" s="111" t="s">
        <v>866</v>
      </c>
    </row>
    <row r="208" spans="1:4" x14ac:dyDescent="0.2">
      <c r="A208" s="104" t="s">
        <v>169</v>
      </c>
      <c r="B208" s="105" t="s">
        <v>158</v>
      </c>
      <c r="C208" s="105" t="s">
        <v>425</v>
      </c>
      <c r="D208" s="105" t="s">
        <v>425</v>
      </c>
    </row>
    <row r="209" spans="1:4" x14ac:dyDescent="0.2">
      <c r="A209" s="104" t="s">
        <v>170</v>
      </c>
      <c r="B209" s="105" t="s">
        <v>158</v>
      </c>
      <c r="C209" s="105" t="s">
        <v>426</v>
      </c>
      <c r="D209" s="111" t="s">
        <v>426</v>
      </c>
    </row>
    <row r="210" spans="1:4" x14ac:dyDescent="0.2">
      <c r="A210" s="104" t="s">
        <v>171</v>
      </c>
      <c r="B210" s="105" t="s">
        <v>158</v>
      </c>
      <c r="C210" s="105" t="s">
        <v>427</v>
      </c>
      <c r="D210" s="111" t="s">
        <v>427</v>
      </c>
    </row>
    <row r="211" spans="1:4" x14ac:dyDescent="0.2">
      <c r="A211" s="104" t="s">
        <v>172</v>
      </c>
      <c r="B211" s="105" t="s">
        <v>158</v>
      </c>
      <c r="C211" s="105" t="s">
        <v>649</v>
      </c>
      <c r="D211" s="111" t="s">
        <v>649</v>
      </c>
    </row>
    <row r="212" spans="1:4" x14ac:dyDescent="0.2">
      <c r="A212" s="104" t="s">
        <v>173</v>
      </c>
      <c r="B212" s="105" t="s">
        <v>158</v>
      </c>
      <c r="C212" s="105" t="s">
        <v>428</v>
      </c>
      <c r="D212" s="111" t="s">
        <v>428</v>
      </c>
    </row>
    <row r="213" spans="1:4" x14ac:dyDescent="0.2">
      <c r="A213" s="104" t="s">
        <v>174</v>
      </c>
      <c r="B213" s="105" t="s">
        <v>158</v>
      </c>
      <c r="C213" s="105" t="s">
        <v>429</v>
      </c>
      <c r="D213" s="111" t="s">
        <v>429</v>
      </c>
    </row>
    <row r="214" spans="1:4" x14ac:dyDescent="0.2">
      <c r="A214" s="104" t="s">
        <v>175</v>
      </c>
      <c r="B214" s="105" t="s">
        <v>158</v>
      </c>
      <c r="C214" s="105" t="s">
        <v>950</v>
      </c>
      <c r="D214" s="111" t="s">
        <v>950</v>
      </c>
    </row>
    <row r="215" spans="1:4" x14ac:dyDescent="0.2">
      <c r="A215" s="104" t="s">
        <v>176</v>
      </c>
      <c r="B215" s="105" t="s">
        <v>158</v>
      </c>
      <c r="C215" s="105" t="s">
        <v>430</v>
      </c>
      <c r="D215" s="111" t="s">
        <v>430</v>
      </c>
    </row>
    <row r="216" spans="1:4" x14ac:dyDescent="0.2">
      <c r="A216" s="104" t="s">
        <v>177</v>
      </c>
      <c r="B216" s="105" t="s">
        <v>158</v>
      </c>
      <c r="C216" s="105" t="s">
        <v>431</v>
      </c>
      <c r="D216" s="111" t="s">
        <v>431</v>
      </c>
    </row>
    <row r="217" spans="1:4" x14ac:dyDescent="0.2">
      <c r="A217" s="104" t="s">
        <v>178</v>
      </c>
      <c r="B217" s="105" t="s">
        <v>158</v>
      </c>
      <c r="C217" s="105" t="s">
        <v>432</v>
      </c>
      <c r="D217" s="111" t="s">
        <v>432</v>
      </c>
    </row>
    <row r="218" spans="1:4" x14ac:dyDescent="0.2">
      <c r="A218" s="104" t="s">
        <v>179</v>
      </c>
      <c r="B218" s="105" t="s">
        <v>158</v>
      </c>
      <c r="C218" s="105" t="s">
        <v>433</v>
      </c>
      <c r="D218" s="111" t="s">
        <v>433</v>
      </c>
    </row>
    <row r="219" spans="1:4" x14ac:dyDescent="0.2">
      <c r="A219" s="104" t="s">
        <v>180</v>
      </c>
      <c r="B219" s="105" t="s">
        <v>158</v>
      </c>
      <c r="C219" s="105" t="s">
        <v>951</v>
      </c>
      <c r="D219" s="111" t="s">
        <v>951</v>
      </c>
    </row>
    <row r="220" spans="1:4" x14ac:dyDescent="0.2">
      <c r="A220" s="104" t="s">
        <v>181</v>
      </c>
      <c r="B220" s="105" t="s">
        <v>158</v>
      </c>
      <c r="C220" s="105" t="s">
        <v>434</v>
      </c>
      <c r="D220" s="111" t="s">
        <v>434</v>
      </c>
    </row>
    <row r="221" spans="1:4" x14ac:dyDescent="0.2">
      <c r="A221" s="104" t="s">
        <v>182</v>
      </c>
      <c r="B221" s="105" t="s">
        <v>158</v>
      </c>
      <c r="C221" s="105" t="s">
        <v>435</v>
      </c>
      <c r="D221" s="111" t="s">
        <v>435</v>
      </c>
    </row>
    <row r="222" spans="1:4" x14ac:dyDescent="0.2">
      <c r="A222" s="104" t="s">
        <v>183</v>
      </c>
      <c r="B222" s="105" t="s">
        <v>158</v>
      </c>
      <c r="C222" s="105" t="s">
        <v>436</v>
      </c>
      <c r="D222" s="111" t="s">
        <v>436</v>
      </c>
    </row>
    <row r="223" spans="1:4" x14ac:dyDescent="0.2">
      <c r="A223" s="104" t="s">
        <v>184</v>
      </c>
      <c r="B223" s="105" t="s">
        <v>158</v>
      </c>
      <c r="C223" s="105" t="s">
        <v>952</v>
      </c>
      <c r="D223" s="111" t="s">
        <v>952</v>
      </c>
    </row>
    <row r="224" spans="1:4" x14ac:dyDescent="0.2">
      <c r="A224" s="104" t="s">
        <v>185</v>
      </c>
      <c r="B224" s="105" t="s">
        <v>158</v>
      </c>
      <c r="C224" s="105" t="s">
        <v>437</v>
      </c>
      <c r="D224" s="111" t="s">
        <v>437</v>
      </c>
    </row>
    <row r="225" spans="1:4" x14ac:dyDescent="0.2">
      <c r="A225" s="104" t="s">
        <v>186</v>
      </c>
      <c r="B225" s="105" t="s">
        <v>158</v>
      </c>
      <c r="C225" s="105" t="s">
        <v>438</v>
      </c>
      <c r="D225" s="111" t="s">
        <v>438</v>
      </c>
    </row>
    <row r="226" spans="1:4" x14ac:dyDescent="0.2">
      <c r="A226" s="104" t="s">
        <v>187</v>
      </c>
      <c r="B226" s="105" t="s">
        <v>158</v>
      </c>
      <c r="C226" s="105" t="s">
        <v>867</v>
      </c>
      <c r="D226" s="111" t="s">
        <v>867</v>
      </c>
    </row>
    <row r="227" spans="1:4" x14ac:dyDescent="0.2">
      <c r="A227" s="104" t="s">
        <v>188</v>
      </c>
      <c r="B227" s="105" t="s">
        <v>158</v>
      </c>
      <c r="C227" s="105" t="s">
        <v>439</v>
      </c>
      <c r="D227" s="111" t="s">
        <v>439</v>
      </c>
    </row>
    <row r="228" spans="1:4" x14ac:dyDescent="0.2">
      <c r="A228" s="104" t="s">
        <v>189</v>
      </c>
      <c r="B228" s="105" t="s">
        <v>158</v>
      </c>
      <c r="C228" s="105" t="s">
        <v>440</v>
      </c>
      <c r="D228" s="111" t="s">
        <v>440</v>
      </c>
    </row>
    <row r="229" spans="1:4" x14ac:dyDescent="0.2">
      <c r="A229" s="104" t="s">
        <v>190</v>
      </c>
      <c r="B229" s="105" t="s">
        <v>158</v>
      </c>
      <c r="C229" s="105" t="s">
        <v>441</v>
      </c>
      <c r="D229" s="111" t="s">
        <v>441</v>
      </c>
    </row>
    <row r="230" spans="1:4" x14ac:dyDescent="0.2">
      <c r="A230" s="104" t="s">
        <v>191</v>
      </c>
      <c r="B230" s="105" t="s">
        <v>158</v>
      </c>
      <c r="C230" s="105" t="s">
        <v>442</v>
      </c>
      <c r="D230" s="111" t="s">
        <v>442</v>
      </c>
    </row>
    <row r="231" spans="1:4" x14ac:dyDescent="0.2">
      <c r="A231" s="104" t="s">
        <v>192</v>
      </c>
      <c r="B231" s="105" t="s">
        <v>158</v>
      </c>
      <c r="C231" s="105" t="s">
        <v>443</v>
      </c>
      <c r="D231" s="111" t="s">
        <v>443</v>
      </c>
    </row>
    <row r="232" spans="1:4" x14ac:dyDescent="0.2">
      <c r="A232" s="104" t="s">
        <v>193</v>
      </c>
      <c r="B232" s="105" t="s">
        <v>158</v>
      </c>
      <c r="C232" s="105" t="s">
        <v>444</v>
      </c>
      <c r="D232" s="111" t="s">
        <v>444</v>
      </c>
    </row>
    <row r="233" spans="1:4" x14ac:dyDescent="0.2">
      <c r="A233" s="104" t="s">
        <v>194</v>
      </c>
      <c r="B233" s="105" t="s">
        <v>158</v>
      </c>
      <c r="C233" s="105" t="s">
        <v>953</v>
      </c>
      <c r="D233" s="111" t="s">
        <v>953</v>
      </c>
    </row>
    <row r="234" spans="1:4" x14ac:dyDescent="0.2">
      <c r="A234" s="104" t="s">
        <v>195</v>
      </c>
      <c r="B234" s="105" t="s">
        <v>158</v>
      </c>
      <c r="C234" s="105" t="s">
        <v>445</v>
      </c>
      <c r="D234" s="111" t="s">
        <v>445</v>
      </c>
    </row>
    <row r="235" spans="1:4" x14ac:dyDescent="0.2">
      <c r="A235" s="104" t="s">
        <v>196</v>
      </c>
      <c r="B235" s="105" t="s">
        <v>158</v>
      </c>
      <c r="C235" s="105" t="s">
        <v>954</v>
      </c>
      <c r="D235" s="111" t="s">
        <v>954</v>
      </c>
    </row>
    <row r="236" spans="1:4" x14ac:dyDescent="0.2">
      <c r="A236" s="104" t="s">
        <v>197</v>
      </c>
      <c r="B236" s="105" t="s">
        <v>158</v>
      </c>
      <c r="C236" s="105" t="s">
        <v>446</v>
      </c>
      <c r="D236" s="111" t="s">
        <v>446</v>
      </c>
    </row>
    <row r="237" spans="1:4" x14ac:dyDescent="0.2">
      <c r="A237" s="104" t="s">
        <v>198</v>
      </c>
      <c r="B237" s="105" t="s">
        <v>158</v>
      </c>
      <c r="C237" s="105" t="s">
        <v>447</v>
      </c>
      <c r="D237" s="111" t="s">
        <v>447</v>
      </c>
    </row>
    <row r="238" spans="1:4" x14ac:dyDescent="0.2">
      <c r="A238" s="104" t="s">
        <v>199</v>
      </c>
      <c r="B238" s="105" t="s">
        <v>448</v>
      </c>
      <c r="C238" s="105" t="s">
        <v>914</v>
      </c>
      <c r="D238" s="111" t="s">
        <v>914</v>
      </c>
    </row>
    <row r="239" spans="1:4" x14ac:dyDescent="0.2">
      <c r="A239" s="104" t="s">
        <v>200</v>
      </c>
      <c r="B239" s="105" t="s">
        <v>448</v>
      </c>
      <c r="C239" s="105" t="s">
        <v>914</v>
      </c>
      <c r="D239" s="111" t="s">
        <v>449</v>
      </c>
    </row>
    <row r="240" spans="1:4" x14ac:dyDescent="0.2">
      <c r="A240" s="104" t="s">
        <v>201</v>
      </c>
      <c r="B240" s="105" t="s">
        <v>448</v>
      </c>
      <c r="C240" s="105" t="s">
        <v>450</v>
      </c>
      <c r="D240" s="111" t="s">
        <v>450</v>
      </c>
    </row>
    <row r="241" spans="1:4" x14ac:dyDescent="0.2">
      <c r="A241" s="104" t="s">
        <v>202</v>
      </c>
      <c r="B241" s="105" t="s">
        <v>448</v>
      </c>
      <c r="C241" s="105" t="s">
        <v>451</v>
      </c>
      <c r="D241" s="111" t="s">
        <v>451</v>
      </c>
    </row>
    <row r="242" spans="1:4" x14ac:dyDescent="0.2">
      <c r="A242" s="112" t="s">
        <v>826</v>
      </c>
      <c r="B242" s="113" t="s">
        <v>448</v>
      </c>
      <c r="C242" s="115" t="s">
        <v>842</v>
      </c>
      <c r="D242" s="115" t="s">
        <v>821</v>
      </c>
    </row>
    <row r="243" spans="1:4" x14ac:dyDescent="0.2">
      <c r="A243" s="112" t="s">
        <v>827</v>
      </c>
      <c r="B243" s="113" t="s">
        <v>448</v>
      </c>
      <c r="C243" s="115" t="s">
        <v>843</v>
      </c>
      <c r="D243" s="115" t="s">
        <v>822</v>
      </c>
    </row>
    <row r="244" spans="1:4" x14ac:dyDescent="0.2">
      <c r="A244" s="112" t="s">
        <v>828</v>
      </c>
      <c r="B244" s="113" t="s">
        <v>448</v>
      </c>
      <c r="C244" s="115" t="s">
        <v>844</v>
      </c>
      <c r="D244" s="115" t="s">
        <v>823</v>
      </c>
    </row>
    <row r="245" spans="1:4" x14ac:dyDescent="0.2">
      <c r="A245" s="112" t="s">
        <v>829</v>
      </c>
      <c r="B245" s="113" t="s">
        <v>448</v>
      </c>
      <c r="C245" s="115" t="s">
        <v>845</v>
      </c>
      <c r="D245" s="115" t="s">
        <v>824</v>
      </c>
    </row>
    <row r="246" spans="1:4" x14ac:dyDescent="0.2">
      <c r="A246" s="112" t="s">
        <v>830</v>
      </c>
      <c r="B246" s="113" t="s">
        <v>448</v>
      </c>
      <c r="C246" s="115" t="s">
        <v>846</v>
      </c>
      <c r="D246" s="115" t="s">
        <v>825</v>
      </c>
    </row>
    <row r="247" spans="1:4" x14ac:dyDescent="0.2">
      <c r="A247" s="104" t="s">
        <v>203</v>
      </c>
      <c r="B247" s="105" t="s">
        <v>448</v>
      </c>
      <c r="C247" s="105" t="s">
        <v>451</v>
      </c>
      <c r="D247" s="111" t="s">
        <v>452</v>
      </c>
    </row>
    <row r="248" spans="1:4" x14ac:dyDescent="0.2">
      <c r="A248" s="104" t="s">
        <v>204</v>
      </c>
      <c r="B248" s="105" t="s">
        <v>448</v>
      </c>
      <c r="C248" s="105" t="s">
        <v>451</v>
      </c>
      <c r="D248" s="111" t="s">
        <v>453</v>
      </c>
    </row>
    <row r="249" spans="1:4" x14ac:dyDescent="0.2">
      <c r="A249" s="104" t="s">
        <v>205</v>
      </c>
      <c r="B249" s="105" t="s">
        <v>448</v>
      </c>
      <c r="C249" s="105" t="s">
        <v>451</v>
      </c>
      <c r="D249" s="111" t="s">
        <v>454</v>
      </c>
    </row>
    <row r="250" spans="1:4" x14ac:dyDescent="0.2">
      <c r="A250" s="104" t="s">
        <v>206</v>
      </c>
      <c r="B250" s="105" t="s">
        <v>207</v>
      </c>
      <c r="C250" s="105" t="s">
        <v>455</v>
      </c>
      <c r="D250" s="111" t="s">
        <v>455</v>
      </c>
    </row>
    <row r="251" spans="1:4" x14ac:dyDescent="0.2">
      <c r="A251" s="104" t="s">
        <v>208</v>
      </c>
      <c r="B251" s="105" t="s">
        <v>207</v>
      </c>
      <c r="C251" s="105" t="s">
        <v>455</v>
      </c>
      <c r="D251" s="111" t="s">
        <v>796</v>
      </c>
    </row>
    <row r="252" spans="1:4" x14ac:dyDescent="0.2">
      <c r="A252" s="104" t="s">
        <v>209</v>
      </c>
      <c r="B252" s="105" t="s">
        <v>207</v>
      </c>
      <c r="C252" s="105" t="s">
        <v>455</v>
      </c>
      <c r="D252" s="111" t="s">
        <v>456</v>
      </c>
    </row>
    <row r="253" spans="1:4" x14ac:dyDescent="0.2">
      <c r="A253" s="104" t="s">
        <v>955</v>
      </c>
      <c r="B253" s="105" t="s">
        <v>207</v>
      </c>
      <c r="C253" s="105" t="s">
        <v>455</v>
      </c>
      <c r="D253" s="111" t="s">
        <v>956</v>
      </c>
    </row>
    <row r="254" spans="1:4" x14ac:dyDescent="0.2">
      <c r="A254" s="104" t="s">
        <v>210</v>
      </c>
      <c r="B254" s="105" t="s">
        <v>207</v>
      </c>
      <c r="C254" s="105" t="s">
        <v>457</v>
      </c>
      <c r="D254" s="111" t="s">
        <v>457</v>
      </c>
    </row>
    <row r="255" spans="1:4" x14ac:dyDescent="0.2">
      <c r="A255" s="104" t="s">
        <v>211</v>
      </c>
      <c r="B255" s="105" t="s">
        <v>207</v>
      </c>
      <c r="C255" s="105" t="s">
        <v>797</v>
      </c>
      <c r="D255" s="111" t="s">
        <v>797</v>
      </c>
    </row>
    <row r="256" spans="1:4" x14ac:dyDescent="0.2">
      <c r="A256" s="104" t="s">
        <v>212</v>
      </c>
      <c r="B256" s="105" t="s">
        <v>207</v>
      </c>
      <c r="C256" s="105" t="s">
        <v>798</v>
      </c>
      <c r="D256" s="111" t="s">
        <v>798</v>
      </c>
    </row>
    <row r="257" spans="1:4" x14ac:dyDescent="0.2">
      <c r="A257" s="104" t="s">
        <v>213</v>
      </c>
      <c r="B257" s="105" t="s">
        <v>207</v>
      </c>
      <c r="C257" s="105" t="s">
        <v>799</v>
      </c>
      <c r="D257" s="111" t="s">
        <v>799</v>
      </c>
    </row>
    <row r="258" spans="1:4" x14ac:dyDescent="0.2">
      <c r="A258" s="104" t="s">
        <v>214</v>
      </c>
      <c r="B258" s="105" t="s">
        <v>207</v>
      </c>
      <c r="C258" s="105" t="s">
        <v>800</v>
      </c>
      <c r="D258" s="111" t="s">
        <v>800</v>
      </c>
    </row>
    <row r="259" spans="1:4" x14ac:dyDescent="0.2">
      <c r="A259" s="104" t="s">
        <v>215</v>
      </c>
      <c r="B259" s="105" t="s">
        <v>207</v>
      </c>
      <c r="C259" s="105" t="s">
        <v>801</v>
      </c>
      <c r="D259" s="111" t="s">
        <v>801</v>
      </c>
    </row>
    <row r="260" spans="1:4" x14ac:dyDescent="0.2">
      <c r="A260" s="104" t="s">
        <v>216</v>
      </c>
      <c r="B260" s="105" t="s">
        <v>207</v>
      </c>
      <c r="C260" s="105" t="s">
        <v>802</v>
      </c>
      <c r="D260" s="111" t="s">
        <v>802</v>
      </c>
    </row>
    <row r="261" spans="1:4" x14ac:dyDescent="0.2">
      <c r="A261" s="104" t="s">
        <v>217</v>
      </c>
      <c r="B261" s="105" t="s">
        <v>207</v>
      </c>
      <c r="C261" s="105" t="s">
        <v>803</v>
      </c>
      <c r="D261" s="111" t="s">
        <v>803</v>
      </c>
    </row>
    <row r="262" spans="1:4" x14ac:dyDescent="0.2">
      <c r="A262" s="104" t="s">
        <v>218</v>
      </c>
      <c r="B262" s="105" t="s">
        <v>207</v>
      </c>
      <c r="C262" s="105" t="s">
        <v>804</v>
      </c>
      <c r="D262" s="111" t="s">
        <v>804</v>
      </c>
    </row>
    <row r="263" spans="1:4" x14ac:dyDescent="0.2">
      <c r="A263" s="104" t="s">
        <v>219</v>
      </c>
      <c r="B263" s="105" t="s">
        <v>207</v>
      </c>
      <c r="C263" s="105" t="s">
        <v>805</v>
      </c>
      <c r="D263" s="111" t="s">
        <v>805</v>
      </c>
    </row>
    <row r="264" spans="1:4" s="55" customFormat="1" x14ac:dyDescent="0.2">
      <c r="A264" s="104" t="s">
        <v>220</v>
      </c>
      <c r="B264" s="105" t="s">
        <v>207</v>
      </c>
      <c r="C264" s="105" t="s">
        <v>806</v>
      </c>
      <c r="D264" s="111" t="s">
        <v>806</v>
      </c>
    </row>
    <row r="265" spans="1:4" s="55" customFormat="1" x14ac:dyDescent="0.2">
      <c r="A265" s="104" t="s">
        <v>221</v>
      </c>
      <c r="B265" s="105" t="s">
        <v>207</v>
      </c>
      <c r="C265" s="105" t="s">
        <v>957</v>
      </c>
      <c r="D265" s="111" t="s">
        <v>957</v>
      </c>
    </row>
    <row r="266" spans="1:4" x14ac:dyDescent="0.2">
      <c r="A266" s="104" t="s">
        <v>222</v>
      </c>
      <c r="B266" s="105" t="s">
        <v>207</v>
      </c>
      <c r="C266" s="105" t="s">
        <v>958</v>
      </c>
      <c r="D266" s="111" t="s">
        <v>958</v>
      </c>
    </row>
    <row r="267" spans="1:4" x14ac:dyDescent="0.2">
      <c r="A267" s="104" t="s">
        <v>223</v>
      </c>
      <c r="B267" s="105" t="s">
        <v>207</v>
      </c>
      <c r="C267" s="105" t="s">
        <v>807</v>
      </c>
      <c r="D267" s="111" t="s">
        <v>807</v>
      </c>
    </row>
    <row r="268" spans="1:4" x14ac:dyDescent="0.2">
      <c r="A268" s="104" t="s">
        <v>224</v>
      </c>
      <c r="B268" s="105" t="s">
        <v>207</v>
      </c>
      <c r="C268" s="105" t="s">
        <v>808</v>
      </c>
      <c r="D268" s="111" t="s">
        <v>808</v>
      </c>
    </row>
    <row r="269" spans="1:4" x14ac:dyDescent="0.2">
      <c r="A269" s="104" t="s">
        <v>225</v>
      </c>
      <c r="B269" s="105" t="s">
        <v>207</v>
      </c>
      <c r="C269" s="105" t="s">
        <v>809</v>
      </c>
      <c r="D269" s="111" t="s">
        <v>809</v>
      </c>
    </row>
    <row r="270" spans="1:4" x14ac:dyDescent="0.2">
      <c r="A270" s="104" t="s">
        <v>810</v>
      </c>
      <c r="B270" s="105" t="s">
        <v>207</v>
      </c>
      <c r="C270" s="105" t="s">
        <v>959</v>
      </c>
      <c r="D270" s="111" t="s">
        <v>959</v>
      </c>
    </row>
    <row r="271" spans="1:4" x14ac:dyDescent="0.2">
      <c r="A271" s="104" t="s">
        <v>226</v>
      </c>
      <c r="B271" s="105" t="s">
        <v>227</v>
      </c>
      <c r="C271" s="105" t="s">
        <v>458</v>
      </c>
      <c r="D271" s="111" t="s">
        <v>458</v>
      </c>
    </row>
    <row r="272" spans="1:4" x14ac:dyDescent="0.2">
      <c r="A272" s="104" t="s">
        <v>228</v>
      </c>
      <c r="B272" s="105" t="s">
        <v>227</v>
      </c>
      <c r="C272" s="105" t="s">
        <v>458</v>
      </c>
      <c r="D272" s="111" t="s">
        <v>960</v>
      </c>
    </row>
    <row r="273" spans="1:4" x14ac:dyDescent="0.2">
      <c r="A273" s="104" t="s">
        <v>229</v>
      </c>
      <c r="B273" s="105" t="s">
        <v>227</v>
      </c>
      <c r="C273" s="105" t="s">
        <v>458</v>
      </c>
      <c r="D273" s="111" t="s">
        <v>459</v>
      </c>
    </row>
    <row r="274" spans="1:4" x14ac:dyDescent="0.2">
      <c r="A274" s="104" t="s">
        <v>230</v>
      </c>
      <c r="B274" s="105" t="s">
        <v>227</v>
      </c>
      <c r="C274" s="105" t="s">
        <v>458</v>
      </c>
      <c r="D274" s="111" t="s">
        <v>961</v>
      </c>
    </row>
    <row r="275" spans="1:4" x14ac:dyDescent="0.2">
      <c r="A275" s="104" t="s">
        <v>231</v>
      </c>
      <c r="B275" s="105" t="s">
        <v>227</v>
      </c>
      <c r="C275" s="105" t="s">
        <v>458</v>
      </c>
      <c r="D275" s="111" t="s">
        <v>619</v>
      </c>
    </row>
    <row r="276" spans="1:4" x14ac:dyDescent="0.2">
      <c r="A276" s="104" t="s">
        <v>232</v>
      </c>
      <c r="B276" s="105" t="s">
        <v>227</v>
      </c>
      <c r="C276" s="105" t="s">
        <v>458</v>
      </c>
      <c r="D276" s="111" t="s">
        <v>460</v>
      </c>
    </row>
    <row r="277" spans="1:4" x14ac:dyDescent="0.2">
      <c r="A277" s="104" t="s">
        <v>233</v>
      </c>
      <c r="B277" s="105" t="s">
        <v>227</v>
      </c>
      <c r="C277" s="105" t="s">
        <v>458</v>
      </c>
      <c r="D277" s="111" t="s">
        <v>461</v>
      </c>
    </row>
    <row r="278" spans="1:4" x14ac:dyDescent="0.2">
      <c r="A278" s="104" t="s">
        <v>962</v>
      </c>
      <c r="B278" s="105" t="s">
        <v>227</v>
      </c>
      <c r="C278" s="105" t="s">
        <v>458</v>
      </c>
      <c r="D278" s="111" t="s">
        <v>963</v>
      </c>
    </row>
    <row r="279" spans="1:4" ht="15.75" customHeight="1" x14ac:dyDescent="0.2">
      <c r="A279" s="104" t="s">
        <v>234</v>
      </c>
      <c r="B279" s="105" t="s">
        <v>227</v>
      </c>
      <c r="C279" s="105" t="s">
        <v>462</v>
      </c>
      <c r="D279" s="111" t="s">
        <v>462</v>
      </c>
    </row>
    <row r="280" spans="1:4" ht="15.75" customHeight="1" x14ac:dyDescent="0.2">
      <c r="A280" s="104" t="s">
        <v>235</v>
      </c>
      <c r="B280" s="105" t="s">
        <v>227</v>
      </c>
      <c r="C280" s="105" t="s">
        <v>463</v>
      </c>
      <c r="D280" s="111" t="s">
        <v>463</v>
      </c>
    </row>
    <row r="281" spans="1:4" ht="15.75" customHeight="1" x14ac:dyDescent="0.2">
      <c r="A281" s="104" t="s">
        <v>236</v>
      </c>
      <c r="B281" s="105" t="s">
        <v>464</v>
      </c>
      <c r="C281" s="105" t="s">
        <v>465</v>
      </c>
      <c r="D281" s="111" t="s">
        <v>465</v>
      </c>
    </row>
    <row r="282" spans="1:4" ht="15.75" customHeight="1" x14ac:dyDescent="0.2">
      <c r="A282" s="104" t="s">
        <v>237</v>
      </c>
      <c r="B282" s="105" t="s">
        <v>464</v>
      </c>
      <c r="C282" s="105" t="s">
        <v>466</v>
      </c>
      <c r="D282" s="111" t="s">
        <v>466</v>
      </c>
    </row>
    <row r="283" spans="1:4" ht="15.75" customHeight="1" x14ac:dyDescent="0.2">
      <c r="A283" s="104" t="s">
        <v>524</v>
      </c>
      <c r="B283" s="105" t="s">
        <v>964</v>
      </c>
      <c r="C283" s="105" t="s">
        <v>493</v>
      </c>
      <c r="D283" s="111" t="s">
        <v>493</v>
      </c>
    </row>
    <row r="284" spans="1:4" ht="15.75" customHeight="1" x14ac:dyDescent="0.2">
      <c r="A284" s="104" t="s">
        <v>620</v>
      </c>
      <c r="B284" s="105" t="s">
        <v>964</v>
      </c>
      <c r="C284" s="105" t="s">
        <v>493</v>
      </c>
      <c r="D284" s="111" t="s">
        <v>621</v>
      </c>
    </row>
    <row r="285" spans="1:4" ht="15.75" customHeight="1" x14ac:dyDescent="0.2">
      <c r="A285" s="104" t="s">
        <v>965</v>
      </c>
      <c r="B285" s="105" t="s">
        <v>964</v>
      </c>
      <c r="C285" s="105" t="s">
        <v>493</v>
      </c>
      <c r="D285" s="111" t="s">
        <v>966</v>
      </c>
    </row>
    <row r="286" spans="1:4" ht="15.75" customHeight="1" x14ac:dyDescent="0.2">
      <c r="A286" s="104" t="s">
        <v>238</v>
      </c>
      <c r="B286" s="105" t="s">
        <v>964</v>
      </c>
      <c r="C286" s="105" t="s">
        <v>650</v>
      </c>
      <c r="D286" s="111" t="s">
        <v>650</v>
      </c>
    </row>
    <row r="287" spans="1:4" ht="15.75" customHeight="1" x14ac:dyDescent="0.2">
      <c r="A287" s="104" t="s">
        <v>860</v>
      </c>
      <c r="B287" s="105" t="s">
        <v>964</v>
      </c>
      <c r="C287" s="105" t="s">
        <v>650</v>
      </c>
      <c r="D287" s="111" t="s">
        <v>967</v>
      </c>
    </row>
    <row r="288" spans="1:4" ht="15.75" customHeight="1" x14ac:dyDescent="0.2">
      <c r="A288" s="104" t="s">
        <v>861</v>
      </c>
      <c r="B288" s="105" t="s">
        <v>964</v>
      </c>
      <c r="C288" s="105" t="s">
        <v>650</v>
      </c>
      <c r="D288" s="111" t="s">
        <v>968</v>
      </c>
    </row>
    <row r="289" spans="1:4" ht="15.75" customHeight="1" x14ac:dyDescent="0.2">
      <c r="A289" s="104" t="s">
        <v>239</v>
      </c>
      <c r="B289" s="105" t="s">
        <v>964</v>
      </c>
      <c r="C289" s="105" t="s">
        <v>468</v>
      </c>
      <c r="D289" s="111" t="s">
        <v>468</v>
      </c>
    </row>
    <row r="290" spans="1:4" ht="15.75" customHeight="1" x14ac:dyDescent="0.2">
      <c r="A290" s="104" t="s">
        <v>240</v>
      </c>
      <c r="B290" s="105" t="s">
        <v>964</v>
      </c>
      <c r="C290" s="105" t="s">
        <v>469</v>
      </c>
      <c r="D290" s="111" t="s">
        <v>469</v>
      </c>
    </row>
    <row r="291" spans="1:4" ht="15.75" customHeight="1" x14ac:dyDescent="0.2">
      <c r="A291" s="104" t="s">
        <v>241</v>
      </c>
      <c r="B291" s="105" t="s">
        <v>964</v>
      </c>
      <c r="C291" s="105" t="s">
        <v>470</v>
      </c>
      <c r="D291" s="111" t="s">
        <v>470</v>
      </c>
    </row>
    <row r="292" spans="1:4" ht="15.75" customHeight="1" x14ac:dyDescent="0.2">
      <c r="A292" s="104" t="s">
        <v>242</v>
      </c>
      <c r="B292" s="105" t="s">
        <v>964</v>
      </c>
      <c r="C292" s="105" t="s">
        <v>471</v>
      </c>
      <c r="D292" s="111" t="s">
        <v>471</v>
      </c>
    </row>
    <row r="293" spans="1:4" ht="15.75" customHeight="1" x14ac:dyDescent="0.2">
      <c r="A293" s="104" t="s">
        <v>525</v>
      </c>
      <c r="B293" s="105" t="s">
        <v>964</v>
      </c>
      <c r="C293" s="105" t="s">
        <v>492</v>
      </c>
      <c r="D293" s="111" t="s">
        <v>492</v>
      </c>
    </row>
    <row r="294" spans="1:4" x14ac:dyDescent="0.2">
      <c r="A294" s="104" t="s">
        <v>719</v>
      </c>
      <c r="B294" s="105" t="s">
        <v>964</v>
      </c>
      <c r="C294" s="105" t="s">
        <v>811</v>
      </c>
      <c r="D294" s="111" t="s">
        <v>811</v>
      </c>
    </row>
    <row r="295" spans="1:4" x14ac:dyDescent="0.2">
      <c r="A295" s="104" t="s">
        <v>720</v>
      </c>
      <c r="B295" s="105" t="s">
        <v>964</v>
      </c>
      <c r="C295" s="105" t="s">
        <v>811</v>
      </c>
      <c r="D295" s="111" t="s">
        <v>969</v>
      </c>
    </row>
    <row r="296" spans="1:4" x14ac:dyDescent="0.2">
      <c r="A296" s="104" t="s">
        <v>852</v>
      </c>
      <c r="B296" s="105" t="s">
        <v>964</v>
      </c>
      <c r="C296" s="105" t="s">
        <v>853</v>
      </c>
      <c r="D296" s="111" t="s">
        <v>853</v>
      </c>
    </row>
    <row r="297" spans="1:4" x14ac:dyDescent="0.2">
      <c r="A297" s="104" t="s">
        <v>862</v>
      </c>
      <c r="B297" s="105" t="s">
        <v>964</v>
      </c>
      <c r="C297" s="105" t="s">
        <v>853</v>
      </c>
      <c r="D297" s="111" t="s">
        <v>970</v>
      </c>
    </row>
    <row r="298" spans="1:4" x14ac:dyDescent="0.2">
      <c r="A298" s="104" t="s">
        <v>243</v>
      </c>
      <c r="B298" s="105" t="s">
        <v>472</v>
      </c>
      <c r="C298" s="105" t="s">
        <v>473</v>
      </c>
      <c r="D298" s="111" t="s">
        <v>473</v>
      </c>
    </row>
    <row r="299" spans="1:4" x14ac:dyDescent="0.2">
      <c r="A299" s="104" t="s">
        <v>474</v>
      </c>
      <c r="B299" s="105" t="s">
        <v>472</v>
      </c>
      <c r="C299" s="105" t="s">
        <v>473</v>
      </c>
      <c r="D299" s="111" t="s">
        <v>697</v>
      </c>
    </row>
    <row r="300" spans="1:4" x14ac:dyDescent="0.2">
      <c r="A300" s="104" t="s">
        <v>606</v>
      </c>
      <c r="B300" s="105" t="s">
        <v>472</v>
      </c>
      <c r="C300" s="105" t="s">
        <v>473</v>
      </c>
      <c r="D300" s="111" t="s">
        <v>329</v>
      </c>
    </row>
    <row r="301" spans="1:4" x14ac:dyDescent="0.2">
      <c r="A301" s="104" t="s">
        <v>971</v>
      </c>
      <c r="B301" s="105" t="s">
        <v>472</v>
      </c>
      <c r="C301" s="105" t="s">
        <v>473</v>
      </c>
      <c r="D301" s="111" t="s">
        <v>972</v>
      </c>
    </row>
    <row r="302" spans="1:4" x14ac:dyDescent="0.2">
      <c r="A302" s="104" t="s">
        <v>973</v>
      </c>
      <c r="B302" s="105" t="s">
        <v>472</v>
      </c>
      <c r="C302" s="105" t="s">
        <v>473</v>
      </c>
      <c r="D302" s="111" t="s">
        <v>974</v>
      </c>
    </row>
    <row r="303" spans="1:4" x14ac:dyDescent="0.2">
      <c r="A303" s="104" t="s">
        <v>244</v>
      </c>
      <c r="B303" s="105" t="s">
        <v>475</v>
      </c>
      <c r="C303" s="105" t="s">
        <v>476</v>
      </c>
      <c r="D303" s="111" t="s">
        <v>476</v>
      </c>
    </row>
    <row r="304" spans="1:4" x14ac:dyDescent="0.2">
      <c r="A304" s="104" t="s">
        <v>245</v>
      </c>
      <c r="B304" s="105" t="s">
        <v>477</v>
      </c>
      <c r="C304" s="105" t="s">
        <v>478</v>
      </c>
      <c r="D304" s="111" t="s">
        <v>478</v>
      </c>
    </row>
    <row r="305" spans="1:4" x14ac:dyDescent="0.2">
      <c r="A305" s="104" t="s">
        <v>246</v>
      </c>
      <c r="B305" s="105" t="s">
        <v>477</v>
      </c>
      <c r="C305" s="105" t="s">
        <v>478</v>
      </c>
      <c r="D305" s="111" t="s">
        <v>975</v>
      </c>
    </row>
    <row r="306" spans="1:4" x14ac:dyDescent="0.2">
      <c r="A306" s="104" t="s">
        <v>247</v>
      </c>
      <c r="B306" s="105" t="s">
        <v>477</v>
      </c>
      <c r="C306" s="105" t="s">
        <v>478</v>
      </c>
      <c r="D306" s="111" t="s">
        <v>479</v>
      </c>
    </row>
    <row r="307" spans="1:4" x14ac:dyDescent="0.2">
      <c r="A307" s="104" t="s">
        <v>623</v>
      </c>
      <c r="B307" s="105" t="s">
        <v>477</v>
      </c>
      <c r="C307" s="105" t="s">
        <v>478</v>
      </c>
      <c r="D307" s="111" t="s">
        <v>624</v>
      </c>
    </row>
    <row r="308" spans="1:4" x14ac:dyDescent="0.2">
      <c r="A308" s="104" t="s">
        <v>893</v>
      </c>
      <c r="B308" s="105" t="s">
        <v>477</v>
      </c>
      <c r="C308" s="105" t="s">
        <v>478</v>
      </c>
      <c r="D308" s="111" t="s">
        <v>894</v>
      </c>
    </row>
    <row r="309" spans="1:4" x14ac:dyDescent="0.2">
      <c r="A309" s="104" t="s">
        <v>248</v>
      </c>
      <c r="B309" s="105" t="s">
        <v>477</v>
      </c>
      <c r="C309" s="105" t="s">
        <v>480</v>
      </c>
      <c r="D309" s="111" t="s">
        <v>480</v>
      </c>
    </row>
    <row r="310" spans="1:4" x14ac:dyDescent="0.2">
      <c r="A310" s="104" t="s">
        <v>249</v>
      </c>
      <c r="B310" s="105" t="s">
        <v>477</v>
      </c>
      <c r="C310" s="105" t="s">
        <v>481</v>
      </c>
      <c r="D310" s="111" t="s">
        <v>481</v>
      </c>
    </row>
    <row r="311" spans="1:4" x14ac:dyDescent="0.2">
      <c r="A311" s="104" t="s">
        <v>250</v>
      </c>
      <c r="B311" s="105" t="s">
        <v>477</v>
      </c>
      <c r="C311" s="105" t="s">
        <v>482</v>
      </c>
      <c r="D311" s="111" t="s">
        <v>482</v>
      </c>
    </row>
    <row r="312" spans="1:4" x14ac:dyDescent="0.2">
      <c r="A312" s="104" t="s">
        <v>251</v>
      </c>
      <c r="B312" s="105" t="s">
        <v>252</v>
      </c>
      <c r="C312" s="105" t="s">
        <v>483</v>
      </c>
      <c r="D312" s="111" t="s">
        <v>483</v>
      </c>
    </row>
    <row r="313" spans="1:4" x14ac:dyDescent="0.2">
      <c r="A313" s="104" t="s">
        <v>895</v>
      </c>
      <c r="B313" s="105" t="s">
        <v>252</v>
      </c>
      <c r="C313" s="105" t="s">
        <v>483</v>
      </c>
      <c r="D313" s="111" t="s">
        <v>896</v>
      </c>
    </row>
    <row r="314" spans="1:4" x14ac:dyDescent="0.2">
      <c r="A314" s="104" t="s">
        <v>253</v>
      </c>
      <c r="B314" s="105" t="s">
        <v>252</v>
      </c>
      <c r="C314" s="105" t="s">
        <v>484</v>
      </c>
      <c r="D314" s="111" t="s">
        <v>484</v>
      </c>
    </row>
    <row r="315" spans="1:4" x14ac:dyDescent="0.2">
      <c r="A315" s="104" t="s">
        <v>254</v>
      </c>
      <c r="B315" s="105" t="s">
        <v>252</v>
      </c>
      <c r="C315" s="105" t="s">
        <v>485</v>
      </c>
      <c r="D315" s="111" t="s">
        <v>485</v>
      </c>
    </row>
    <row r="316" spans="1:4" x14ac:dyDescent="0.2">
      <c r="A316" s="104" t="s">
        <v>1027</v>
      </c>
      <c r="B316" s="105" t="s">
        <v>252</v>
      </c>
      <c r="C316" s="105" t="s">
        <v>1026</v>
      </c>
      <c r="D316" s="111" t="s">
        <v>1026</v>
      </c>
    </row>
    <row r="317" spans="1:4" x14ac:dyDescent="0.2">
      <c r="A317" s="104" t="s">
        <v>625</v>
      </c>
      <c r="B317" s="105" t="s">
        <v>626</v>
      </c>
      <c r="C317" s="105" t="s">
        <v>627</v>
      </c>
      <c r="D317" s="111" t="s">
        <v>627</v>
      </c>
    </row>
    <row r="318" spans="1:4" x14ac:dyDescent="0.2">
      <c r="A318" s="104" t="s">
        <v>628</v>
      </c>
      <c r="B318" s="105" t="s">
        <v>626</v>
      </c>
      <c r="C318" s="105" t="s">
        <v>467</v>
      </c>
      <c r="D318" s="111" t="s">
        <v>467</v>
      </c>
    </row>
    <row r="319" spans="1:4" x14ac:dyDescent="0.2">
      <c r="A319" s="104" t="s">
        <v>629</v>
      </c>
      <c r="B319" s="105" t="s">
        <v>626</v>
      </c>
      <c r="C319" s="105" t="s">
        <v>467</v>
      </c>
      <c r="D319" s="111" t="s">
        <v>651</v>
      </c>
    </row>
    <row r="320" spans="1:4" x14ac:dyDescent="0.2">
      <c r="A320" s="104" t="s">
        <v>976</v>
      </c>
      <c r="B320" s="105" t="s">
        <v>626</v>
      </c>
      <c r="C320" s="105" t="s">
        <v>467</v>
      </c>
      <c r="D320" s="111" t="s">
        <v>977</v>
      </c>
    </row>
    <row r="321" spans="1:4" x14ac:dyDescent="0.2">
      <c r="A321" s="104" t="s">
        <v>978</v>
      </c>
      <c r="B321" s="105" t="s">
        <v>626</v>
      </c>
      <c r="C321" s="105" t="s">
        <v>467</v>
      </c>
      <c r="D321" s="111" t="s">
        <v>979</v>
      </c>
    </row>
    <row r="322" spans="1:4" x14ac:dyDescent="0.2">
      <c r="A322" s="104" t="s">
        <v>980</v>
      </c>
      <c r="B322" s="105" t="s">
        <v>626</v>
      </c>
      <c r="C322" s="105" t="s">
        <v>467</v>
      </c>
      <c r="D322" s="111" t="s">
        <v>981</v>
      </c>
    </row>
    <row r="323" spans="1:4" x14ac:dyDescent="0.2">
      <c r="A323" s="104" t="s">
        <v>654</v>
      </c>
      <c r="B323" s="105" t="s">
        <v>655</v>
      </c>
      <c r="C323" s="105" t="s">
        <v>656</v>
      </c>
      <c r="D323" s="105" t="s">
        <v>656</v>
      </c>
    </row>
    <row r="324" spans="1:4" x14ac:dyDescent="0.2">
      <c r="A324" s="104" t="s">
        <v>897</v>
      </c>
      <c r="B324" s="105" t="s">
        <v>655</v>
      </c>
      <c r="C324" s="105" t="s">
        <v>656</v>
      </c>
      <c r="D324" s="105" t="s">
        <v>982</v>
      </c>
    </row>
    <row r="325" spans="1:4" x14ac:dyDescent="0.2">
      <c r="A325" s="104" t="s">
        <v>657</v>
      </c>
      <c r="B325" s="105" t="s">
        <v>655</v>
      </c>
      <c r="C325" s="105" t="s">
        <v>681</v>
      </c>
      <c r="D325" s="105" t="s">
        <v>681</v>
      </c>
    </row>
    <row r="326" spans="1:4" x14ac:dyDescent="0.2">
      <c r="A326" s="104" t="s">
        <v>658</v>
      </c>
      <c r="B326" s="105" t="s">
        <v>655</v>
      </c>
      <c r="C326" s="105" t="s">
        <v>681</v>
      </c>
      <c r="D326" s="105" t="s">
        <v>622</v>
      </c>
    </row>
    <row r="327" spans="1:4" x14ac:dyDescent="0.2">
      <c r="A327" s="104" t="s">
        <v>659</v>
      </c>
      <c r="B327" s="105" t="s">
        <v>655</v>
      </c>
      <c r="C327" s="105" t="s">
        <v>681</v>
      </c>
      <c r="D327" s="105" t="s">
        <v>983</v>
      </c>
    </row>
    <row r="328" spans="1:4" x14ac:dyDescent="0.2">
      <c r="A328" s="104" t="s">
        <v>682</v>
      </c>
      <c r="B328" s="105" t="s">
        <v>35</v>
      </c>
      <c r="C328" s="105" t="s">
        <v>301</v>
      </c>
      <c r="D328" s="105" t="s">
        <v>301</v>
      </c>
    </row>
    <row r="329" spans="1:4" x14ac:dyDescent="0.2">
      <c r="A329" s="104" t="s">
        <v>698</v>
      </c>
      <c r="B329" s="105" t="s">
        <v>984</v>
      </c>
      <c r="C329" s="105" t="s">
        <v>699</v>
      </c>
      <c r="D329" s="105" t="s">
        <v>699</v>
      </c>
    </row>
    <row r="330" spans="1:4" x14ac:dyDescent="0.2">
      <c r="A330" s="104" t="s">
        <v>700</v>
      </c>
      <c r="B330" s="105" t="s">
        <v>984</v>
      </c>
      <c r="C330" s="105" t="s">
        <v>699</v>
      </c>
      <c r="D330" s="105" t="s">
        <v>351</v>
      </c>
    </row>
    <row r="331" spans="1:4" x14ac:dyDescent="0.2">
      <c r="A331" s="104" t="s">
        <v>985</v>
      </c>
      <c r="B331" s="105" t="s">
        <v>984</v>
      </c>
      <c r="C331" s="105" t="s">
        <v>699</v>
      </c>
      <c r="D331" s="105" t="s">
        <v>986</v>
      </c>
    </row>
    <row r="332" spans="1:4" x14ac:dyDescent="0.2">
      <c r="A332" s="104" t="s">
        <v>987</v>
      </c>
      <c r="B332" s="105" t="s">
        <v>984</v>
      </c>
      <c r="C332" s="105" t="s">
        <v>699</v>
      </c>
      <c r="D332" s="105" t="s">
        <v>988</v>
      </c>
    </row>
    <row r="333" spans="1:4" x14ac:dyDescent="0.2">
      <c r="A333" s="104" t="s">
        <v>989</v>
      </c>
      <c r="B333" s="105" t="s">
        <v>984</v>
      </c>
      <c r="C333" s="105" t="s">
        <v>699</v>
      </c>
      <c r="D333" s="105" t="s">
        <v>990</v>
      </c>
    </row>
    <row r="334" spans="1:4" x14ac:dyDescent="0.2">
      <c r="A334" s="104" t="s">
        <v>701</v>
      </c>
      <c r="B334" s="105" t="s">
        <v>984</v>
      </c>
      <c r="C334" s="105" t="s">
        <v>702</v>
      </c>
      <c r="D334" s="105" t="s">
        <v>702</v>
      </c>
    </row>
    <row r="335" spans="1:4" x14ac:dyDescent="0.2">
      <c r="A335" s="104" t="s">
        <v>703</v>
      </c>
      <c r="B335" s="105" t="s">
        <v>984</v>
      </c>
      <c r="C335" s="105" t="s">
        <v>704</v>
      </c>
      <c r="D335" s="105" t="s">
        <v>704</v>
      </c>
    </row>
    <row r="336" spans="1:4" x14ac:dyDescent="0.2">
      <c r="A336" s="104" t="s">
        <v>705</v>
      </c>
      <c r="B336" s="105" t="s">
        <v>984</v>
      </c>
      <c r="C336" s="105" t="s">
        <v>704</v>
      </c>
      <c r="D336" s="105" t="s">
        <v>991</v>
      </c>
    </row>
    <row r="337" spans="1:4" x14ac:dyDescent="0.2">
      <c r="A337" s="104" t="s">
        <v>706</v>
      </c>
      <c r="B337" s="105" t="s">
        <v>984</v>
      </c>
      <c r="C337" s="105" t="s">
        <v>704</v>
      </c>
      <c r="D337" s="105" t="s">
        <v>707</v>
      </c>
    </row>
    <row r="338" spans="1:4" x14ac:dyDescent="0.2">
      <c r="A338" s="104" t="s">
        <v>863</v>
      </c>
      <c r="B338" s="105" t="s">
        <v>984</v>
      </c>
      <c r="C338" s="105" t="s">
        <v>704</v>
      </c>
      <c r="D338" s="105" t="s">
        <v>992</v>
      </c>
    </row>
    <row r="339" spans="1:4" x14ac:dyDescent="0.2">
      <c r="A339" s="104" t="s">
        <v>993</v>
      </c>
      <c r="B339" s="105" t="s">
        <v>984</v>
      </c>
      <c r="C339" s="105" t="s">
        <v>704</v>
      </c>
      <c r="D339" s="111" t="s">
        <v>994</v>
      </c>
    </row>
    <row r="340" spans="1:4" x14ac:dyDescent="0.2">
      <c r="A340" s="104" t="s">
        <v>812</v>
      </c>
      <c r="B340" s="105" t="s">
        <v>813</v>
      </c>
      <c r="C340" s="105" t="s">
        <v>864</v>
      </c>
      <c r="D340" s="111" t="s">
        <v>864</v>
      </c>
    </row>
    <row r="341" spans="1:4" x14ac:dyDescent="0.2">
      <c r="A341" s="104" t="s">
        <v>817</v>
      </c>
      <c r="B341" s="105" t="s">
        <v>813</v>
      </c>
      <c r="C341" s="105" t="s">
        <v>864</v>
      </c>
      <c r="D341" s="111" t="s">
        <v>995</v>
      </c>
    </row>
    <row r="342" spans="1:4" x14ac:dyDescent="0.2">
      <c r="A342" s="104" t="s">
        <v>848</v>
      </c>
      <c r="B342" s="105" t="s">
        <v>813</v>
      </c>
      <c r="C342" s="105" t="s">
        <v>864</v>
      </c>
      <c r="D342" s="111" t="s">
        <v>849</v>
      </c>
    </row>
    <row r="343" spans="1:4" x14ac:dyDescent="0.2">
      <c r="A343" s="104" t="s">
        <v>818</v>
      </c>
      <c r="B343" s="105" t="s">
        <v>813</v>
      </c>
      <c r="C343" s="105" t="s">
        <v>819</v>
      </c>
      <c r="D343" s="111" t="s">
        <v>819</v>
      </c>
    </row>
    <row r="344" spans="1:4" x14ac:dyDescent="0.2">
      <c r="A344" s="104" t="s">
        <v>820</v>
      </c>
      <c r="B344" s="105" t="s">
        <v>813</v>
      </c>
      <c r="C344" s="105" t="s">
        <v>819</v>
      </c>
      <c r="D344" s="111" t="s">
        <v>996</v>
      </c>
    </row>
    <row r="345" spans="1:4" x14ac:dyDescent="0.2">
      <c r="A345" s="104" t="s">
        <v>854</v>
      </c>
      <c r="B345" s="105" t="s">
        <v>813</v>
      </c>
      <c r="C345" s="105" t="s">
        <v>819</v>
      </c>
      <c r="D345" s="111" t="s">
        <v>855</v>
      </c>
    </row>
    <row r="346" spans="1:4" x14ac:dyDescent="0.2">
      <c r="A346" s="104" t="s">
        <v>868</v>
      </c>
      <c r="B346" s="105" t="s">
        <v>869</v>
      </c>
      <c r="C346" s="105" t="s">
        <v>765</v>
      </c>
      <c r="D346" s="111" t="s">
        <v>765</v>
      </c>
    </row>
    <row r="347" spans="1:4" x14ac:dyDescent="0.2">
      <c r="A347" s="104" t="s">
        <v>870</v>
      </c>
      <c r="B347" s="105" t="s">
        <v>869</v>
      </c>
      <c r="C347" s="105" t="s">
        <v>766</v>
      </c>
      <c r="D347" s="111" t="s">
        <v>766</v>
      </c>
    </row>
    <row r="348" spans="1:4" x14ac:dyDescent="0.2">
      <c r="A348" s="104" t="s">
        <v>871</v>
      </c>
      <c r="B348" s="105" t="s">
        <v>869</v>
      </c>
      <c r="C348" s="105" t="s">
        <v>767</v>
      </c>
      <c r="D348" s="111" t="s">
        <v>767</v>
      </c>
    </row>
    <row r="349" spans="1:4" x14ac:dyDescent="0.2">
      <c r="A349" s="104" t="s">
        <v>872</v>
      </c>
      <c r="B349" s="105" t="s">
        <v>869</v>
      </c>
      <c r="C349" s="105" t="s">
        <v>768</v>
      </c>
      <c r="D349" s="111" t="s">
        <v>768</v>
      </c>
    </row>
    <row r="350" spans="1:4" x14ac:dyDescent="0.2">
      <c r="A350" s="104" t="s">
        <v>873</v>
      </c>
      <c r="B350" s="105" t="s">
        <v>869</v>
      </c>
      <c r="C350" s="105" t="s">
        <v>769</v>
      </c>
      <c r="D350" s="111" t="s">
        <v>769</v>
      </c>
    </row>
    <row r="351" spans="1:4" x14ac:dyDescent="0.2">
      <c r="A351" s="104" t="s">
        <v>874</v>
      </c>
      <c r="B351" s="105" t="s">
        <v>869</v>
      </c>
      <c r="C351" s="105" t="s">
        <v>875</v>
      </c>
      <c r="D351" s="111" t="s">
        <v>875</v>
      </c>
    </row>
    <row r="352" spans="1:4" x14ac:dyDescent="0.2">
      <c r="A352" s="104" t="s">
        <v>876</v>
      </c>
      <c r="B352" s="105" t="s">
        <v>869</v>
      </c>
      <c r="C352" s="105" t="s">
        <v>770</v>
      </c>
      <c r="D352" s="111" t="s">
        <v>770</v>
      </c>
    </row>
    <row r="353" spans="1:4" x14ac:dyDescent="0.2">
      <c r="A353" s="104" t="s">
        <v>877</v>
      </c>
      <c r="B353" s="105" t="s">
        <v>869</v>
      </c>
      <c r="C353" s="105" t="s">
        <v>771</v>
      </c>
      <c r="D353" s="111" t="s">
        <v>771</v>
      </c>
    </row>
    <row r="354" spans="1:4" x14ac:dyDescent="0.2">
      <c r="A354" s="104" t="s">
        <v>878</v>
      </c>
      <c r="B354" s="105" t="s">
        <v>869</v>
      </c>
      <c r="C354" s="105" t="s">
        <v>772</v>
      </c>
      <c r="D354" s="111" t="s">
        <v>772</v>
      </c>
    </row>
    <row r="355" spans="1:4" x14ac:dyDescent="0.2">
      <c r="A355" s="104" t="s">
        <v>879</v>
      </c>
      <c r="B355" s="105" t="s">
        <v>869</v>
      </c>
      <c r="C355" s="105" t="s">
        <v>773</v>
      </c>
      <c r="D355" s="111" t="s">
        <v>773</v>
      </c>
    </row>
    <row r="356" spans="1:4" x14ac:dyDescent="0.2">
      <c r="A356" s="104" t="s">
        <v>880</v>
      </c>
      <c r="B356" s="105" t="s">
        <v>869</v>
      </c>
      <c r="C356" s="105" t="s">
        <v>774</v>
      </c>
      <c r="D356" s="111" t="s">
        <v>774</v>
      </c>
    </row>
    <row r="357" spans="1:4" x14ac:dyDescent="0.2">
      <c r="A357" s="104" t="s">
        <v>881</v>
      </c>
      <c r="B357" s="105" t="s">
        <v>869</v>
      </c>
      <c r="C357" s="105" t="s">
        <v>775</v>
      </c>
      <c r="D357" s="111" t="s">
        <v>775</v>
      </c>
    </row>
    <row r="358" spans="1:4" x14ac:dyDescent="0.2">
      <c r="A358" s="104" t="s">
        <v>882</v>
      </c>
      <c r="B358" s="105" t="s">
        <v>869</v>
      </c>
      <c r="C358" s="105" t="s">
        <v>315</v>
      </c>
      <c r="D358" s="111" t="s">
        <v>315</v>
      </c>
    </row>
    <row r="359" spans="1:4" x14ac:dyDescent="0.2">
      <c r="A359" s="104" t="s">
        <v>883</v>
      </c>
      <c r="B359" s="105" t="s">
        <v>869</v>
      </c>
      <c r="C359" s="105" t="s">
        <v>776</v>
      </c>
      <c r="D359" s="111" t="s">
        <v>776</v>
      </c>
    </row>
    <row r="360" spans="1:4" x14ac:dyDescent="0.2">
      <c r="A360" s="104" t="s">
        <v>884</v>
      </c>
      <c r="B360" s="105" t="s">
        <v>869</v>
      </c>
      <c r="C360" s="105" t="s">
        <v>777</v>
      </c>
      <c r="D360" s="111" t="s">
        <v>777</v>
      </c>
    </row>
    <row r="361" spans="1:4" x14ac:dyDescent="0.2">
      <c r="A361" s="104" t="s">
        <v>885</v>
      </c>
      <c r="B361" s="105" t="s">
        <v>869</v>
      </c>
      <c r="C361" s="105" t="s">
        <v>686</v>
      </c>
      <c r="D361" s="111" t="s">
        <v>686</v>
      </c>
    </row>
    <row r="362" spans="1:4" x14ac:dyDescent="0.2">
      <c r="A362" s="104" t="s">
        <v>997</v>
      </c>
      <c r="B362" s="105" t="s">
        <v>998</v>
      </c>
      <c r="C362" s="105" t="s">
        <v>999</v>
      </c>
      <c r="D362" s="111" t="s">
        <v>1000</v>
      </c>
    </row>
    <row r="363" spans="1:4" x14ac:dyDescent="0.2">
      <c r="A363" s="104" t="s">
        <v>1001</v>
      </c>
      <c r="B363" s="105" t="s">
        <v>998</v>
      </c>
      <c r="C363" s="105" t="s">
        <v>999</v>
      </c>
      <c r="D363" s="111" t="s">
        <v>1002</v>
      </c>
    </row>
    <row r="364" spans="1:4" x14ac:dyDescent="0.2">
      <c r="A364" s="104" t="s">
        <v>1003</v>
      </c>
      <c r="B364" s="105" t="s">
        <v>998</v>
      </c>
      <c r="C364" s="105" t="s">
        <v>999</v>
      </c>
      <c r="D364" s="111" t="s">
        <v>1004</v>
      </c>
    </row>
    <row r="365" spans="1:4" x14ac:dyDescent="0.2">
      <c r="A365" s="104" t="s">
        <v>1005</v>
      </c>
      <c r="B365" s="105" t="s">
        <v>998</v>
      </c>
      <c r="C365" s="105" t="s">
        <v>999</v>
      </c>
      <c r="D365" s="111" t="s">
        <v>1006</v>
      </c>
    </row>
    <row r="366" spans="1:4" x14ac:dyDescent="0.2">
      <c r="A366" s="104" t="s">
        <v>1007</v>
      </c>
      <c r="B366" s="105" t="s">
        <v>998</v>
      </c>
      <c r="C366" s="105" t="s">
        <v>999</v>
      </c>
      <c r="D366" s="111" t="s">
        <v>1008</v>
      </c>
    </row>
    <row r="367" spans="1:4" x14ac:dyDescent="0.2">
      <c r="A367" s="104" t="s">
        <v>1009</v>
      </c>
      <c r="B367" s="105" t="s">
        <v>998</v>
      </c>
      <c r="C367" s="105" t="s">
        <v>999</v>
      </c>
      <c r="D367" s="111" t="s">
        <v>1010</v>
      </c>
    </row>
    <row r="368" spans="1:4" x14ac:dyDescent="0.2">
      <c r="A368" s="104" t="s">
        <v>1011</v>
      </c>
      <c r="B368" s="105" t="s">
        <v>998</v>
      </c>
      <c r="C368" s="105" t="s">
        <v>999</v>
      </c>
      <c r="D368" s="111" t="s">
        <v>1012</v>
      </c>
    </row>
    <row r="369" spans="1:4" x14ac:dyDescent="0.2">
      <c r="A369" s="104" t="s">
        <v>1013</v>
      </c>
      <c r="B369" s="105" t="s">
        <v>998</v>
      </c>
      <c r="C369" s="105" t="s">
        <v>999</v>
      </c>
      <c r="D369" s="111" t="s">
        <v>1014</v>
      </c>
    </row>
    <row r="370" spans="1:4" x14ac:dyDescent="0.2">
      <c r="A370" s="104" t="s">
        <v>1015</v>
      </c>
      <c r="B370" s="105" t="s">
        <v>998</v>
      </c>
      <c r="C370" s="105" t="s">
        <v>999</v>
      </c>
      <c r="D370" s="111" t="s">
        <v>1016</v>
      </c>
    </row>
    <row r="371" spans="1:4" x14ac:dyDescent="0.2">
      <c r="A371" s="104" t="s">
        <v>1017</v>
      </c>
      <c r="B371" s="105" t="s">
        <v>998</v>
      </c>
      <c r="C371" s="105" t="s">
        <v>999</v>
      </c>
      <c r="D371" s="111" t="s">
        <v>1018</v>
      </c>
    </row>
    <row r="372" spans="1:4" x14ac:dyDescent="0.2">
      <c r="A372" s="104" t="s">
        <v>1019</v>
      </c>
      <c r="B372" s="105" t="s">
        <v>998</v>
      </c>
      <c r="C372" s="105" t="s">
        <v>999</v>
      </c>
      <c r="D372" s="111" t="s">
        <v>1020</v>
      </c>
    </row>
    <row r="373" spans="1:4" x14ac:dyDescent="0.2">
      <c r="A373" s="104" t="s">
        <v>1021</v>
      </c>
      <c r="B373" s="105" t="s">
        <v>998</v>
      </c>
      <c r="C373" s="105" t="s">
        <v>999</v>
      </c>
      <c r="D373" s="111" t="s">
        <v>1022</v>
      </c>
    </row>
  </sheetData>
  <sheetProtection algorithmName="SHA-512" hashValue="Hf5YsxWiauhitLNqQP6YJ/eznoNFyRywjHEpFWC6T4NuQmF9vCNcpt7QbV90CsoKRKXeH+3hl9U5S+q7mi66eg==" saltValue="pMt/cpspgNpjEdiJY37ZLQ==" spinCount="100000" sheet="1" objects="1" scenarios="1"/>
  <pageMargins left="0.35433070866141736" right="0.23622047244094491" top="0.31496062992125984" bottom="0.19685039370078741" header="0.31496062992125984" footer="0.19685039370078741"/>
  <pageSetup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19"/>
  <sheetViews>
    <sheetView showGridLines="0" topLeftCell="A110" zoomScale="85" zoomScaleNormal="85" workbookViewId="0">
      <selection activeCell="D122" sqref="D122"/>
    </sheetView>
  </sheetViews>
  <sheetFormatPr baseColWidth="10" defaultColWidth="9.140625" defaultRowHeight="15" x14ac:dyDescent="0.25"/>
  <cols>
    <col min="1" max="1" width="87.7109375" customWidth="1"/>
    <col min="2" max="2" width="28.7109375" customWidth="1"/>
    <col min="3" max="3" width="12.85546875" bestFit="1" customWidth="1"/>
    <col min="4" max="4" width="15.42578125" bestFit="1" customWidth="1"/>
    <col min="5" max="5" width="9.140625" style="1"/>
  </cols>
  <sheetData>
    <row r="1" spans="1:5" ht="15.75" thickBot="1" x14ac:dyDescent="0.3">
      <c r="A1" s="21" t="s">
        <v>538</v>
      </c>
      <c r="B1" s="22"/>
    </row>
    <row r="2" spans="1:5" ht="15.75" thickBot="1" x14ac:dyDescent="0.3">
      <c r="A2" s="21" t="s">
        <v>539</v>
      </c>
      <c r="B2" s="22"/>
    </row>
    <row r="3" spans="1:5" ht="15.75" thickBot="1" x14ac:dyDescent="0.3">
      <c r="A3" s="23" t="s">
        <v>257</v>
      </c>
      <c r="B3" s="24" t="s">
        <v>258</v>
      </c>
      <c r="D3">
        <v>42</v>
      </c>
      <c r="E3" s="1">
        <v>42</v>
      </c>
    </row>
    <row r="4" spans="1:5" ht="15.75" thickBot="1" x14ac:dyDescent="0.3">
      <c r="A4" s="25" t="s">
        <v>540</v>
      </c>
      <c r="B4" s="26">
        <v>10</v>
      </c>
      <c r="D4">
        <f>D3+7</f>
        <v>49</v>
      </c>
      <c r="E4" s="1">
        <v>35</v>
      </c>
    </row>
    <row r="5" spans="1:5" ht="15.75" thickBot="1" x14ac:dyDescent="0.3">
      <c r="A5" s="27" t="s">
        <v>541</v>
      </c>
      <c r="B5" s="26">
        <v>11</v>
      </c>
      <c r="D5">
        <f t="shared" ref="D5:D16" si="0">D4+7</f>
        <v>56</v>
      </c>
      <c r="E5" s="1">
        <v>28</v>
      </c>
    </row>
    <row r="6" spans="1:5" ht="15.75" thickBot="1" x14ac:dyDescent="0.3">
      <c r="A6" s="27" t="s">
        <v>542</v>
      </c>
      <c r="B6" s="26">
        <v>12</v>
      </c>
      <c r="D6">
        <f t="shared" si="0"/>
        <v>63</v>
      </c>
      <c r="E6" s="1">
        <v>21</v>
      </c>
    </row>
    <row r="7" spans="1:5" ht="15.75" thickBot="1" x14ac:dyDescent="0.3">
      <c r="A7" s="67" t="s">
        <v>683</v>
      </c>
      <c r="B7" s="26">
        <v>13</v>
      </c>
      <c r="D7">
        <f t="shared" si="0"/>
        <v>70</v>
      </c>
      <c r="E7" s="1">
        <v>14</v>
      </c>
    </row>
    <row r="8" spans="1:5" ht="15.75" thickBot="1" x14ac:dyDescent="0.3">
      <c r="A8" s="68" t="s">
        <v>684</v>
      </c>
      <c r="B8" s="26">
        <v>14</v>
      </c>
      <c r="D8">
        <f>D7+7</f>
        <v>77</v>
      </c>
      <c r="E8" s="1">
        <v>7</v>
      </c>
    </row>
    <row r="9" spans="1:5" ht="15.75" thickBot="1" x14ac:dyDescent="0.3">
      <c r="A9" s="68" t="s">
        <v>762</v>
      </c>
      <c r="B9" s="26">
        <v>15</v>
      </c>
    </row>
    <row r="10" spans="1:5" ht="15.75" thickBot="1" x14ac:dyDescent="0.3">
      <c r="A10" s="28" t="s">
        <v>543</v>
      </c>
      <c r="B10" s="26">
        <v>20</v>
      </c>
      <c r="D10">
        <f>D8+7</f>
        <v>84</v>
      </c>
    </row>
    <row r="11" spans="1:5" ht="15.75" thickBot="1" x14ac:dyDescent="0.3">
      <c r="A11" s="29" t="s">
        <v>544</v>
      </c>
      <c r="B11" s="26">
        <v>30</v>
      </c>
      <c r="D11">
        <f t="shared" si="0"/>
        <v>91</v>
      </c>
    </row>
    <row r="12" spans="1:5" ht="15.75" thickBot="1" x14ac:dyDescent="0.3">
      <c r="A12" s="25" t="s">
        <v>545</v>
      </c>
      <c r="B12" s="26">
        <v>40</v>
      </c>
      <c r="D12">
        <f t="shared" si="0"/>
        <v>98</v>
      </c>
    </row>
    <row r="13" spans="1:5" ht="15.75" thickBot="1" x14ac:dyDescent="0.3">
      <c r="A13" s="30" t="s">
        <v>546</v>
      </c>
      <c r="B13" s="26">
        <v>50</v>
      </c>
      <c r="D13">
        <f t="shared" si="0"/>
        <v>105</v>
      </c>
    </row>
    <row r="14" spans="1:5" ht="15.75" thickBot="1" x14ac:dyDescent="0.3">
      <c r="A14" s="25" t="s">
        <v>547</v>
      </c>
      <c r="B14" s="26">
        <v>60</v>
      </c>
      <c r="D14">
        <f t="shared" si="0"/>
        <v>112</v>
      </c>
    </row>
    <row r="15" spans="1:5" ht="15.75" thickBot="1" x14ac:dyDescent="0.3">
      <c r="A15" s="31" t="s">
        <v>548</v>
      </c>
      <c r="B15" s="26">
        <v>61</v>
      </c>
      <c r="D15">
        <f>D14+7</f>
        <v>119</v>
      </c>
    </row>
    <row r="16" spans="1:5" ht="15.75" thickBot="1" x14ac:dyDescent="0.3">
      <c r="A16" s="25" t="s">
        <v>549</v>
      </c>
      <c r="B16" s="26">
        <v>70</v>
      </c>
      <c r="D16">
        <f t="shared" si="0"/>
        <v>126</v>
      </c>
    </row>
    <row r="17" spans="1:2" ht="15.75" thickBot="1" x14ac:dyDescent="0.3">
      <c r="A17" s="32" t="s">
        <v>550</v>
      </c>
      <c r="B17" s="26">
        <v>80</v>
      </c>
    </row>
    <row r="18" spans="1:2" ht="15.75" thickBot="1" x14ac:dyDescent="0.3">
      <c r="A18" s="33" t="s">
        <v>551</v>
      </c>
      <c r="B18" s="26">
        <v>90</v>
      </c>
    </row>
    <row r="19" spans="1:2" ht="15.75" thickBot="1" x14ac:dyDescent="0.3">
      <c r="A19" s="34"/>
      <c r="B19" s="35"/>
    </row>
    <row r="20" spans="1:2" ht="15.75" thickBot="1" x14ac:dyDescent="0.3">
      <c r="A20" s="36" t="s">
        <v>552</v>
      </c>
      <c r="B20" s="37"/>
    </row>
    <row r="21" spans="1:2" ht="15.75" thickBot="1" x14ac:dyDescent="0.3">
      <c r="A21" s="21" t="s">
        <v>553</v>
      </c>
      <c r="B21" s="22"/>
    </row>
    <row r="22" spans="1:2" ht="15.75" thickBot="1" x14ac:dyDescent="0.3">
      <c r="A22" s="38" t="s">
        <v>257</v>
      </c>
      <c r="B22" s="39" t="s">
        <v>258</v>
      </c>
    </row>
    <row r="23" spans="1:2" ht="15.75" thickBot="1" x14ac:dyDescent="0.3">
      <c r="A23" s="21" t="s">
        <v>554</v>
      </c>
      <c r="B23" s="40" t="s">
        <v>555</v>
      </c>
    </row>
    <row r="24" spans="1:2" ht="15.75" thickBot="1" x14ac:dyDescent="0.3">
      <c r="A24" s="41" t="s">
        <v>556</v>
      </c>
      <c r="B24" s="42" t="s">
        <v>557</v>
      </c>
    </row>
    <row r="25" spans="1:2" ht="15.75" thickBot="1" x14ac:dyDescent="0.3">
      <c r="A25" s="41" t="s">
        <v>558</v>
      </c>
      <c r="B25" s="42" t="s">
        <v>559</v>
      </c>
    </row>
    <row r="26" spans="1:2" ht="15.75" thickBot="1" x14ac:dyDescent="0.3">
      <c r="A26" s="41" t="s">
        <v>560</v>
      </c>
      <c r="B26" s="42" t="s">
        <v>561</v>
      </c>
    </row>
    <row r="27" spans="1:2" ht="15.75" thickBot="1" x14ac:dyDescent="0.3">
      <c r="A27" s="41" t="s">
        <v>562</v>
      </c>
      <c r="B27" s="56" t="s">
        <v>563</v>
      </c>
    </row>
    <row r="28" spans="1:2" ht="15.75" thickBot="1" x14ac:dyDescent="0.3">
      <c r="A28" s="41" t="s">
        <v>564</v>
      </c>
      <c r="B28" s="42" t="s">
        <v>565</v>
      </c>
    </row>
    <row r="29" spans="1:2" ht="26.25" thickBot="1" x14ac:dyDescent="0.3">
      <c r="A29" s="103" t="s">
        <v>833</v>
      </c>
      <c r="B29" s="56" t="s">
        <v>756</v>
      </c>
    </row>
    <row r="30" spans="1:2" ht="26.25" thickBot="1" x14ac:dyDescent="0.3">
      <c r="A30" s="103" t="s">
        <v>834</v>
      </c>
      <c r="B30" s="56" t="s">
        <v>758</v>
      </c>
    </row>
    <row r="31" spans="1:2" ht="26.25" thickBot="1" x14ac:dyDescent="0.3">
      <c r="A31" s="103" t="s">
        <v>835</v>
      </c>
      <c r="B31" s="56" t="s">
        <v>836</v>
      </c>
    </row>
    <row r="32" spans="1:2" ht="26.25" thickBot="1" x14ac:dyDescent="0.3">
      <c r="A32" s="103" t="s">
        <v>837</v>
      </c>
      <c r="B32" s="56" t="s">
        <v>838</v>
      </c>
    </row>
    <row r="33" spans="1:2" ht="15.75" thickBot="1" x14ac:dyDescent="0.3">
      <c r="A33" s="41" t="s">
        <v>566</v>
      </c>
      <c r="B33" s="42" t="s">
        <v>567</v>
      </c>
    </row>
    <row r="34" spans="1:2" ht="15.75" thickBot="1" x14ac:dyDescent="0.3">
      <c r="A34" s="41" t="s">
        <v>568</v>
      </c>
      <c r="B34" s="42" t="s">
        <v>569</v>
      </c>
    </row>
    <row r="35" spans="1:2" ht="15.75" thickBot="1" x14ac:dyDescent="0.3">
      <c r="A35" s="21" t="s">
        <v>570</v>
      </c>
      <c r="B35" s="43" t="s">
        <v>571</v>
      </c>
    </row>
    <row r="36" spans="1:2" ht="15.75" thickBot="1" x14ac:dyDescent="0.3">
      <c r="A36" s="41" t="s">
        <v>572</v>
      </c>
      <c r="B36" s="42" t="s">
        <v>573</v>
      </c>
    </row>
    <row r="37" spans="1:2" ht="15.75" thickBot="1" x14ac:dyDescent="0.3">
      <c r="A37" s="21" t="s">
        <v>548</v>
      </c>
      <c r="B37" s="44">
        <v>61</v>
      </c>
    </row>
    <row r="38" spans="1:2" ht="15.75" thickBot="1" x14ac:dyDescent="0.3">
      <c r="A38" s="41" t="s">
        <v>574</v>
      </c>
      <c r="B38" s="42" t="s">
        <v>559</v>
      </c>
    </row>
    <row r="39" spans="1:2" ht="15.75" thickBot="1" x14ac:dyDescent="0.3">
      <c r="A39" s="41" t="s">
        <v>575</v>
      </c>
      <c r="B39" s="42" t="s">
        <v>561</v>
      </c>
    </row>
    <row r="40" spans="1:2" ht="15.75" thickBot="1" x14ac:dyDescent="0.3">
      <c r="A40" s="41" t="s">
        <v>576</v>
      </c>
      <c r="B40" s="42" t="s">
        <v>563</v>
      </c>
    </row>
    <row r="41" spans="1:2" ht="15.75" thickBot="1" x14ac:dyDescent="0.3">
      <c r="A41" s="41" t="s">
        <v>577</v>
      </c>
      <c r="B41" s="42" t="s">
        <v>565</v>
      </c>
    </row>
    <row r="42" spans="1:2" ht="15.75" thickBot="1" x14ac:dyDescent="0.3">
      <c r="A42" s="41" t="s">
        <v>578</v>
      </c>
      <c r="B42" s="42" t="s">
        <v>567</v>
      </c>
    </row>
    <row r="43" spans="1:2" ht="15.75" thickBot="1" x14ac:dyDescent="0.3">
      <c r="A43" s="41" t="s">
        <v>579</v>
      </c>
      <c r="B43" s="42" t="s">
        <v>569</v>
      </c>
    </row>
    <row r="44" spans="1:2" ht="15.75" thickBot="1" x14ac:dyDescent="0.3">
      <c r="A44" s="41" t="s">
        <v>580</v>
      </c>
      <c r="B44" s="42" t="s">
        <v>573</v>
      </c>
    </row>
    <row r="45" spans="1:2" ht="15.75" thickBot="1" x14ac:dyDescent="0.3">
      <c r="A45" s="21" t="s">
        <v>581</v>
      </c>
      <c r="B45" s="45">
        <v>20</v>
      </c>
    </row>
    <row r="46" spans="1:2" ht="15.75" thickBot="1" x14ac:dyDescent="0.3">
      <c r="A46" s="41" t="s">
        <v>558</v>
      </c>
      <c r="B46" s="42" t="s">
        <v>559</v>
      </c>
    </row>
    <row r="47" spans="1:2" ht="15.75" thickBot="1" x14ac:dyDescent="0.3">
      <c r="A47" s="41" t="s">
        <v>560</v>
      </c>
      <c r="B47" s="42" t="s">
        <v>561</v>
      </c>
    </row>
    <row r="48" spans="1:2" ht="15.75" thickBot="1" x14ac:dyDescent="0.3">
      <c r="A48" s="41" t="s">
        <v>562</v>
      </c>
      <c r="B48" s="42" t="s">
        <v>563</v>
      </c>
    </row>
    <row r="49" spans="1:2" ht="15.75" thickBot="1" x14ac:dyDescent="0.3">
      <c r="A49" s="41" t="s">
        <v>582</v>
      </c>
      <c r="B49" s="42" t="s">
        <v>583</v>
      </c>
    </row>
    <row r="50" spans="1:2" ht="15.75" thickBot="1" x14ac:dyDescent="0.3">
      <c r="A50" s="41" t="s">
        <v>564</v>
      </c>
      <c r="B50" s="42" t="s">
        <v>565</v>
      </c>
    </row>
    <row r="51" spans="1:2" ht="15.75" thickBot="1" x14ac:dyDescent="0.3">
      <c r="A51" s="41" t="s">
        <v>584</v>
      </c>
      <c r="B51" s="42" t="s">
        <v>585</v>
      </c>
    </row>
    <row r="52" spans="1:2" ht="15.75" thickBot="1" x14ac:dyDescent="0.3">
      <c r="A52" s="41" t="s">
        <v>566</v>
      </c>
      <c r="B52" s="42" t="s">
        <v>567</v>
      </c>
    </row>
    <row r="53" spans="1:2" ht="15.75" thickBot="1" x14ac:dyDescent="0.3">
      <c r="A53" s="41" t="s">
        <v>568</v>
      </c>
      <c r="B53" s="42" t="s">
        <v>569</v>
      </c>
    </row>
    <row r="54" spans="1:2" ht="15.75" thickBot="1" x14ac:dyDescent="0.3">
      <c r="A54" s="21" t="s">
        <v>293</v>
      </c>
      <c r="B54" s="46">
        <v>30</v>
      </c>
    </row>
    <row r="55" spans="1:2" ht="15.75" thickBot="1" x14ac:dyDescent="0.3">
      <c r="A55" s="41" t="s">
        <v>586</v>
      </c>
      <c r="B55" s="42" t="s">
        <v>587</v>
      </c>
    </row>
    <row r="56" spans="1:2" ht="15.75" thickBot="1" x14ac:dyDescent="0.3">
      <c r="A56" s="41" t="s">
        <v>588</v>
      </c>
      <c r="B56" s="42" t="s">
        <v>589</v>
      </c>
    </row>
    <row r="57" spans="1:2" ht="15.75" thickBot="1" x14ac:dyDescent="0.3">
      <c r="A57" s="41" t="s">
        <v>590</v>
      </c>
      <c r="B57" s="42" t="s">
        <v>591</v>
      </c>
    </row>
    <row r="58" spans="1:2" ht="15.75" thickBot="1" x14ac:dyDescent="0.3">
      <c r="A58" s="21" t="s">
        <v>476</v>
      </c>
      <c r="B58" s="47">
        <v>50</v>
      </c>
    </row>
    <row r="59" spans="1:2" ht="15.75" thickBot="1" x14ac:dyDescent="0.3">
      <c r="A59" s="48" t="s">
        <v>558</v>
      </c>
      <c r="B59" s="49" t="s">
        <v>559</v>
      </c>
    </row>
    <row r="60" spans="1:2" ht="15.75" thickBot="1" x14ac:dyDescent="0.3">
      <c r="A60" s="48" t="s">
        <v>560</v>
      </c>
      <c r="B60" s="49" t="s">
        <v>561</v>
      </c>
    </row>
    <row r="61" spans="1:2" ht="15.75" thickBot="1" x14ac:dyDescent="0.3">
      <c r="A61" s="48" t="s">
        <v>592</v>
      </c>
      <c r="B61" s="49" t="s">
        <v>593</v>
      </c>
    </row>
    <row r="62" spans="1:2" ht="15.75" thickBot="1" x14ac:dyDescent="0.3">
      <c r="A62" s="48" t="s">
        <v>562</v>
      </c>
      <c r="B62" s="49" t="s">
        <v>563</v>
      </c>
    </row>
    <row r="63" spans="1:2" ht="15.75" thickBot="1" x14ac:dyDescent="0.3">
      <c r="A63" s="48" t="s">
        <v>564</v>
      </c>
      <c r="B63" s="49" t="s">
        <v>565</v>
      </c>
    </row>
    <row r="64" spans="1:2" ht="15.75" thickBot="1" x14ac:dyDescent="0.3">
      <c r="A64" s="48" t="s">
        <v>566</v>
      </c>
      <c r="B64" s="49" t="s">
        <v>567</v>
      </c>
    </row>
    <row r="65" spans="1:2" ht="15.75" thickBot="1" x14ac:dyDescent="0.3">
      <c r="A65" s="48" t="s">
        <v>568</v>
      </c>
      <c r="B65" s="49" t="s">
        <v>569</v>
      </c>
    </row>
    <row r="66" spans="1:2" ht="15.75" thickBot="1" x14ac:dyDescent="0.3">
      <c r="A66" s="21" t="s">
        <v>476</v>
      </c>
      <c r="B66" s="50">
        <v>80</v>
      </c>
    </row>
    <row r="67" spans="1:2" ht="15.75" thickBot="1" x14ac:dyDescent="0.3">
      <c r="A67" s="48" t="s">
        <v>556</v>
      </c>
      <c r="B67" s="42" t="s">
        <v>557</v>
      </c>
    </row>
    <row r="68" spans="1:2" ht="15.75" thickBot="1" x14ac:dyDescent="0.3">
      <c r="A68" s="48" t="s">
        <v>558</v>
      </c>
      <c r="B68" s="42" t="s">
        <v>559</v>
      </c>
    </row>
    <row r="69" spans="1:2" ht="15.75" thickBot="1" x14ac:dyDescent="0.3">
      <c r="A69" s="48" t="s">
        <v>560</v>
      </c>
      <c r="B69" s="42" t="s">
        <v>561</v>
      </c>
    </row>
    <row r="70" spans="1:2" ht="15.75" thickBot="1" x14ac:dyDescent="0.3">
      <c r="A70" s="48" t="s">
        <v>562</v>
      </c>
      <c r="B70" s="42" t="s">
        <v>563</v>
      </c>
    </row>
    <row r="71" spans="1:2" ht="15.75" thickBot="1" x14ac:dyDescent="0.3">
      <c r="A71" s="48" t="s">
        <v>564</v>
      </c>
      <c r="B71" s="42" t="s">
        <v>565</v>
      </c>
    </row>
    <row r="72" spans="1:2" ht="15.75" thickBot="1" x14ac:dyDescent="0.3">
      <c r="A72" s="48" t="s">
        <v>566</v>
      </c>
      <c r="B72" s="42" t="s">
        <v>567</v>
      </c>
    </row>
    <row r="73" spans="1:2" ht="15.75" thickBot="1" x14ac:dyDescent="0.3">
      <c r="A73" s="48" t="s">
        <v>568</v>
      </c>
      <c r="B73" s="42" t="s">
        <v>569</v>
      </c>
    </row>
    <row r="74" spans="1:2" ht="15.75" thickBot="1" x14ac:dyDescent="0.3">
      <c r="A74" s="48" t="s">
        <v>582</v>
      </c>
      <c r="B74" s="49" t="s">
        <v>583</v>
      </c>
    </row>
    <row r="75" spans="1:2" ht="15.75" thickBot="1" x14ac:dyDescent="0.3">
      <c r="A75" s="48" t="s">
        <v>584</v>
      </c>
      <c r="B75" s="49" t="s">
        <v>585</v>
      </c>
    </row>
    <row r="76" spans="1:2" ht="15.75" thickBot="1" x14ac:dyDescent="0.3">
      <c r="A76" s="48" t="s">
        <v>586</v>
      </c>
      <c r="B76" s="49" t="s">
        <v>587</v>
      </c>
    </row>
    <row r="77" spans="1:2" ht="15.75" thickBot="1" x14ac:dyDescent="0.3">
      <c r="A77" s="48" t="s">
        <v>588</v>
      </c>
      <c r="B77" s="49" t="s">
        <v>589</v>
      </c>
    </row>
    <row r="78" spans="1:2" ht="15.75" thickBot="1" x14ac:dyDescent="0.3">
      <c r="A78" s="48" t="s">
        <v>590</v>
      </c>
      <c r="B78" s="49" t="s">
        <v>591</v>
      </c>
    </row>
    <row r="79" spans="1:2" ht="15.75" thickBot="1" x14ac:dyDescent="0.3">
      <c r="A79" s="48" t="s">
        <v>592</v>
      </c>
      <c r="B79" s="49" t="s">
        <v>593</v>
      </c>
    </row>
    <row r="80" spans="1:2" ht="15.75" thickBot="1" x14ac:dyDescent="0.3">
      <c r="A80" s="122" t="s">
        <v>594</v>
      </c>
      <c r="B80" s="123"/>
    </row>
    <row r="81" spans="1:2" ht="15.75" thickBot="1" x14ac:dyDescent="0.3">
      <c r="A81" s="20" t="s">
        <v>595</v>
      </c>
      <c r="B81" s="51" t="s">
        <v>561</v>
      </c>
    </row>
    <row r="82" spans="1:2" ht="15.75" thickBot="1" x14ac:dyDescent="0.3">
      <c r="A82" s="20" t="s">
        <v>596</v>
      </c>
      <c r="B82" s="51" t="s">
        <v>563</v>
      </c>
    </row>
    <row r="83" spans="1:2" ht="15.75" thickBot="1" x14ac:dyDescent="0.3">
      <c r="A83" s="20" t="s">
        <v>597</v>
      </c>
      <c r="B83" s="51" t="s">
        <v>583</v>
      </c>
    </row>
    <row r="84" spans="1:2" ht="15.75" thickBot="1" x14ac:dyDescent="0.3">
      <c r="A84" s="20" t="s">
        <v>598</v>
      </c>
      <c r="B84" s="51" t="s">
        <v>565</v>
      </c>
    </row>
    <row r="85" spans="1:2" ht="15.75" thickBot="1" x14ac:dyDescent="0.3">
      <c r="A85" s="20" t="s">
        <v>599</v>
      </c>
      <c r="B85" s="51" t="s">
        <v>585</v>
      </c>
    </row>
    <row r="86" spans="1:2" ht="15.75" thickBot="1" x14ac:dyDescent="0.3">
      <c r="A86" s="20" t="s">
        <v>600</v>
      </c>
      <c r="B86" s="51" t="s">
        <v>567</v>
      </c>
    </row>
    <row r="87" spans="1:2" ht="15.75" thickBot="1" x14ac:dyDescent="0.3">
      <c r="A87" s="20" t="s">
        <v>601</v>
      </c>
      <c r="B87" s="51" t="s">
        <v>569</v>
      </c>
    </row>
    <row r="88" spans="1:2" ht="15.75" thickBot="1" x14ac:dyDescent="0.3">
      <c r="A88" s="20" t="s">
        <v>602</v>
      </c>
      <c r="B88" s="51" t="s">
        <v>573</v>
      </c>
    </row>
    <row r="89" spans="1:2" ht="15.75" thickBot="1" x14ac:dyDescent="0.3">
      <c r="A89" s="97" t="s">
        <v>761</v>
      </c>
      <c r="B89" s="98">
        <v>13</v>
      </c>
    </row>
    <row r="90" spans="1:2" ht="15.75" thickBot="1" x14ac:dyDescent="0.3">
      <c r="A90" s="20" t="s">
        <v>560</v>
      </c>
      <c r="B90" s="51" t="s">
        <v>561</v>
      </c>
    </row>
    <row r="91" spans="1:2" ht="15.75" thickBot="1" x14ac:dyDescent="0.3">
      <c r="A91" s="20" t="s">
        <v>562</v>
      </c>
      <c r="B91" s="51" t="s">
        <v>563</v>
      </c>
    </row>
    <row r="92" spans="1:2" ht="15.75" thickBot="1" x14ac:dyDescent="0.3">
      <c r="A92" s="20" t="s">
        <v>752</v>
      </c>
      <c r="B92" s="51" t="s">
        <v>753</v>
      </c>
    </row>
    <row r="93" spans="1:2" ht="15.75" thickBot="1" x14ac:dyDescent="0.3">
      <c r="A93" s="97" t="s">
        <v>760</v>
      </c>
      <c r="B93" s="98">
        <v>14</v>
      </c>
    </row>
    <row r="94" spans="1:2" ht="15.75" thickBot="1" x14ac:dyDescent="0.3">
      <c r="A94" s="20" t="s">
        <v>562</v>
      </c>
      <c r="B94" s="51" t="s">
        <v>563</v>
      </c>
    </row>
    <row r="95" spans="1:2" ht="15.75" thickBot="1" x14ac:dyDescent="0.3">
      <c r="A95" s="20" t="s">
        <v>754</v>
      </c>
      <c r="B95" s="51" t="s">
        <v>565</v>
      </c>
    </row>
    <row r="96" spans="1:2" ht="15.75" thickBot="1" x14ac:dyDescent="0.3">
      <c r="A96" s="20" t="s">
        <v>566</v>
      </c>
      <c r="B96" s="51" t="s">
        <v>567</v>
      </c>
    </row>
    <row r="97" spans="1:2" ht="15.75" thickBot="1" x14ac:dyDescent="0.3">
      <c r="A97" s="20" t="s">
        <v>568</v>
      </c>
      <c r="B97" s="51" t="s">
        <v>569</v>
      </c>
    </row>
    <row r="98" spans="1:2" ht="15.75" thickBot="1" x14ac:dyDescent="0.3">
      <c r="A98" s="97" t="s">
        <v>759</v>
      </c>
      <c r="B98" s="98">
        <v>15</v>
      </c>
    </row>
    <row r="99" spans="1:2" ht="15.75" thickBot="1" x14ac:dyDescent="0.3">
      <c r="A99" s="20" t="s">
        <v>560</v>
      </c>
      <c r="B99" s="51" t="s">
        <v>561</v>
      </c>
    </row>
    <row r="100" spans="1:2" ht="15.75" thickBot="1" x14ac:dyDescent="0.3">
      <c r="A100" s="20" t="s">
        <v>562</v>
      </c>
      <c r="B100" s="51" t="s">
        <v>563</v>
      </c>
    </row>
    <row r="101" spans="1:2" ht="15.75" thickBot="1" x14ac:dyDescent="0.3">
      <c r="A101" s="20" t="s">
        <v>755</v>
      </c>
      <c r="B101" s="51" t="s">
        <v>756</v>
      </c>
    </row>
    <row r="102" spans="1:2" ht="15.75" thickBot="1" x14ac:dyDescent="0.3">
      <c r="A102" s="20" t="s">
        <v>754</v>
      </c>
      <c r="B102" s="51" t="s">
        <v>565</v>
      </c>
    </row>
    <row r="103" spans="1:2" ht="15.75" thickBot="1" x14ac:dyDescent="0.3">
      <c r="A103" s="20" t="s">
        <v>757</v>
      </c>
      <c r="B103" s="51" t="s">
        <v>758</v>
      </c>
    </row>
    <row r="104" spans="1:2" ht="15.75" thickBot="1" x14ac:dyDescent="0.3">
      <c r="A104" s="20" t="s">
        <v>566</v>
      </c>
      <c r="B104" s="51" t="s">
        <v>567</v>
      </c>
    </row>
    <row r="105" spans="1:2" ht="15.75" thickBot="1" x14ac:dyDescent="0.3">
      <c r="A105" s="20" t="s">
        <v>568</v>
      </c>
      <c r="B105" s="51" t="s">
        <v>569</v>
      </c>
    </row>
    <row r="106" spans="1:2" x14ac:dyDescent="0.25">
      <c r="A106" s="95"/>
      <c r="B106" s="96"/>
    </row>
    <row r="107" spans="1:2" x14ac:dyDescent="0.25">
      <c r="A107" s="95"/>
      <c r="B107" s="96"/>
    </row>
    <row r="108" spans="1:2" x14ac:dyDescent="0.25">
      <c r="A108" s="95"/>
      <c r="B108" s="96"/>
    </row>
    <row r="109" spans="1:2" x14ac:dyDescent="0.25">
      <c r="A109" s="95"/>
      <c r="B109" s="96"/>
    </row>
    <row r="110" spans="1:2" x14ac:dyDescent="0.25">
      <c r="A110" s="95"/>
      <c r="B110" s="96"/>
    </row>
    <row r="111" spans="1:2" x14ac:dyDescent="0.25">
      <c r="A111" s="95"/>
      <c r="B111" s="96"/>
    </row>
    <row r="112" spans="1:2" x14ac:dyDescent="0.25">
      <c r="A112" s="35"/>
      <c r="B112" s="35"/>
    </row>
    <row r="113" spans="1:5" ht="15.75" thickBot="1" x14ac:dyDescent="0.3">
      <c r="A113" s="3" t="s">
        <v>255</v>
      </c>
    </row>
    <row r="114" spans="1:5" ht="15.75" thickBot="1" x14ac:dyDescent="0.3">
      <c r="A114" s="120" t="s">
        <v>285</v>
      </c>
      <c r="B114" s="121"/>
      <c r="C114" s="12" t="s">
        <v>283</v>
      </c>
      <c r="D114" s="12"/>
    </row>
    <row r="115" spans="1:5" ht="15.75" thickBot="1" x14ac:dyDescent="0.3">
      <c r="A115" s="120" t="s">
        <v>280</v>
      </c>
      <c r="B115" s="121"/>
      <c r="C115" s="1" t="s">
        <v>47</v>
      </c>
      <c r="D115" s="1" t="s">
        <v>284</v>
      </c>
      <c r="E115" s="1" t="s">
        <v>4</v>
      </c>
    </row>
    <row r="116" spans="1:5" ht="15.75" thickBot="1" x14ac:dyDescent="0.3">
      <c r="A116" s="4" t="s">
        <v>257</v>
      </c>
      <c r="B116" s="5" t="s">
        <v>258</v>
      </c>
      <c r="C116" s="2">
        <v>45627</v>
      </c>
      <c r="D116" s="2">
        <v>45657</v>
      </c>
      <c r="E116" s="101">
        <v>13</v>
      </c>
    </row>
    <row r="117" spans="1:5" ht="15.75" thickBot="1" x14ac:dyDescent="0.3">
      <c r="A117" s="6" t="s">
        <v>281</v>
      </c>
      <c r="B117" s="10" t="s">
        <v>19</v>
      </c>
      <c r="C117" s="2">
        <v>45292</v>
      </c>
      <c r="D117" s="2">
        <v>45626</v>
      </c>
      <c r="E117" s="101">
        <v>14</v>
      </c>
    </row>
    <row r="118" spans="1:5" ht="15.75" thickBot="1" x14ac:dyDescent="0.3">
      <c r="A118" s="6" t="s">
        <v>32</v>
      </c>
      <c r="B118" s="10" t="s">
        <v>11</v>
      </c>
      <c r="C118" s="11">
        <v>45658</v>
      </c>
      <c r="D118" s="11">
        <v>45688</v>
      </c>
      <c r="E118" s="101" t="s">
        <v>18</v>
      </c>
    </row>
    <row r="119" spans="1:5" ht="15.75" thickBot="1" x14ac:dyDescent="0.3">
      <c r="C119" s="2">
        <v>45689</v>
      </c>
      <c r="D119" s="2">
        <v>45716</v>
      </c>
      <c r="E119" s="101" t="s">
        <v>21</v>
      </c>
    </row>
    <row r="120" spans="1:5" ht="15.75" thickBot="1" x14ac:dyDescent="0.3">
      <c r="A120" s="124" t="s">
        <v>495</v>
      </c>
      <c r="B120" s="125"/>
      <c r="C120" s="2">
        <v>45717</v>
      </c>
      <c r="D120" s="2">
        <v>45747</v>
      </c>
      <c r="E120" s="101" t="s">
        <v>16</v>
      </c>
    </row>
    <row r="121" spans="1:5" ht="15.75" thickBot="1" x14ac:dyDescent="0.3">
      <c r="A121" s="124" t="s">
        <v>505</v>
      </c>
      <c r="B121" s="125"/>
      <c r="C121" s="2">
        <v>45748</v>
      </c>
      <c r="D121" s="2">
        <v>45777</v>
      </c>
      <c r="E121" s="101" t="s">
        <v>17</v>
      </c>
    </row>
    <row r="122" spans="1:5" ht="15.75" thickBot="1" x14ac:dyDescent="0.3">
      <c r="A122" s="13" t="s">
        <v>257</v>
      </c>
      <c r="B122" s="14" t="s">
        <v>258</v>
      </c>
      <c r="C122" s="2">
        <v>45778</v>
      </c>
      <c r="D122" s="2">
        <v>45808</v>
      </c>
      <c r="E122" s="101" t="s">
        <v>20</v>
      </c>
    </row>
    <row r="123" spans="1:5" ht="15.75" thickBot="1" x14ac:dyDescent="0.3">
      <c r="A123" s="126" t="s">
        <v>506</v>
      </c>
      <c r="B123" s="127"/>
      <c r="C123" s="2">
        <v>45809</v>
      </c>
      <c r="D123" s="2">
        <v>45838</v>
      </c>
      <c r="E123" s="101" t="s">
        <v>13</v>
      </c>
    </row>
    <row r="124" spans="1:5" ht="15.75" thickBot="1" x14ac:dyDescent="0.3">
      <c r="A124" s="15" t="s">
        <v>496</v>
      </c>
      <c r="B124" s="16" t="s">
        <v>497</v>
      </c>
      <c r="C124" s="2">
        <v>45839</v>
      </c>
      <c r="D124" s="2">
        <v>45869</v>
      </c>
      <c r="E124" s="101" t="s">
        <v>14</v>
      </c>
    </row>
    <row r="125" spans="1:5" ht="15.75" thickBot="1" x14ac:dyDescent="0.3">
      <c r="A125" s="15" t="s">
        <v>498</v>
      </c>
      <c r="B125" s="16" t="s">
        <v>499</v>
      </c>
      <c r="C125" s="2">
        <v>45870</v>
      </c>
      <c r="D125" s="2">
        <v>45900</v>
      </c>
      <c r="E125" s="101" t="s">
        <v>15</v>
      </c>
    </row>
    <row r="126" spans="1:5" ht="16.5" customHeight="1" thickBot="1" x14ac:dyDescent="0.3">
      <c r="A126" s="15" t="s">
        <v>507</v>
      </c>
      <c r="B126" s="16" t="s">
        <v>502</v>
      </c>
      <c r="C126" s="2">
        <v>45901</v>
      </c>
      <c r="D126" s="2">
        <v>45930</v>
      </c>
      <c r="E126" s="101" t="s">
        <v>10</v>
      </c>
    </row>
    <row r="127" spans="1:5" ht="18" customHeight="1" thickBot="1" x14ac:dyDescent="0.3">
      <c r="A127" s="15" t="s">
        <v>500</v>
      </c>
      <c r="B127" s="16" t="s">
        <v>501</v>
      </c>
      <c r="C127" s="2">
        <v>45931</v>
      </c>
      <c r="D127" s="2">
        <v>45961</v>
      </c>
      <c r="E127" s="101" t="s">
        <v>269</v>
      </c>
    </row>
    <row r="128" spans="1:5" ht="15.75" thickBot="1" x14ac:dyDescent="0.3">
      <c r="A128" s="15" t="s">
        <v>503</v>
      </c>
      <c r="B128" s="16" t="s">
        <v>504</v>
      </c>
      <c r="C128" s="2">
        <v>45962</v>
      </c>
      <c r="D128" s="2">
        <v>45991</v>
      </c>
      <c r="E128" s="101" t="s">
        <v>271</v>
      </c>
    </row>
    <row r="129" spans="1:5" ht="15.75" thickBot="1" x14ac:dyDescent="0.3">
      <c r="A129" s="126" t="s">
        <v>508</v>
      </c>
      <c r="B129" s="127"/>
      <c r="C129" s="2">
        <v>45992</v>
      </c>
      <c r="D129" s="2">
        <v>46022</v>
      </c>
      <c r="E129" s="101" t="s">
        <v>273</v>
      </c>
    </row>
    <row r="130" spans="1:5" ht="15.75" thickBot="1" x14ac:dyDescent="0.3">
      <c r="A130" s="15" t="s">
        <v>509</v>
      </c>
      <c r="B130" s="16" t="s">
        <v>510</v>
      </c>
    </row>
    <row r="131" spans="1:5" ht="15.75" thickBot="1" x14ac:dyDescent="0.3">
      <c r="A131" s="15" t="s">
        <v>511</v>
      </c>
      <c r="B131" s="16" t="s">
        <v>512</v>
      </c>
    </row>
    <row r="132" spans="1:5" ht="24.75" thickBot="1" x14ac:dyDescent="0.3">
      <c r="A132" s="15" t="s">
        <v>513</v>
      </c>
      <c r="B132" s="16" t="s">
        <v>514</v>
      </c>
    </row>
    <row r="133" spans="1:5" ht="24.75" thickBot="1" x14ac:dyDescent="0.3">
      <c r="A133" s="15" t="s">
        <v>515</v>
      </c>
      <c r="B133" s="16" t="s">
        <v>516</v>
      </c>
    </row>
    <row r="134" spans="1:5" ht="15.75" thickBot="1" x14ac:dyDescent="0.3">
      <c r="A134" s="72" t="s">
        <v>722</v>
      </c>
      <c r="B134" s="73" t="s">
        <v>517</v>
      </c>
    </row>
    <row r="135" spans="1:5" ht="36.75" thickBot="1" x14ac:dyDescent="0.3">
      <c r="A135" s="72" t="s">
        <v>723</v>
      </c>
      <c r="B135" s="73" t="s">
        <v>721</v>
      </c>
    </row>
    <row r="136" spans="1:5" ht="15.75" thickBot="1" x14ac:dyDescent="0.3">
      <c r="A136" s="15" t="s">
        <v>518</v>
      </c>
      <c r="B136" s="16" t="s">
        <v>519</v>
      </c>
    </row>
    <row r="137" spans="1:5" ht="15.75" thickBot="1" x14ac:dyDescent="0.3">
      <c r="A137" s="15" t="s">
        <v>520</v>
      </c>
      <c r="B137" s="16" t="s">
        <v>521</v>
      </c>
    </row>
    <row r="138" spans="1:5" ht="15.75" thickBot="1" x14ac:dyDescent="0.3">
      <c r="A138" s="15" t="s">
        <v>522</v>
      </c>
      <c r="B138" s="16" t="s">
        <v>523</v>
      </c>
    </row>
    <row r="139" spans="1:5" ht="15.75" thickBot="1" x14ac:dyDescent="0.3"/>
    <row r="140" spans="1:5" ht="15.75" thickBot="1" x14ac:dyDescent="0.3">
      <c r="A140" s="120" t="s">
        <v>530</v>
      </c>
      <c r="B140" s="121"/>
    </row>
    <row r="141" spans="1:5" ht="15.75" thickBot="1" x14ac:dyDescent="0.3">
      <c r="A141" s="120" t="s">
        <v>256</v>
      </c>
      <c r="B141" s="121"/>
    </row>
    <row r="142" spans="1:5" ht="15.75" thickBot="1" x14ac:dyDescent="0.3">
      <c r="A142" s="4" t="s">
        <v>257</v>
      </c>
      <c r="B142" s="5" t="s">
        <v>258</v>
      </c>
    </row>
    <row r="143" spans="1:5" ht="24.75" thickBot="1" x14ac:dyDescent="0.3">
      <c r="A143" s="20" t="s">
        <v>534</v>
      </c>
      <c r="B143" s="7" t="s">
        <v>532</v>
      </c>
    </row>
    <row r="144" spans="1:5" ht="24.75" thickBot="1" x14ac:dyDescent="0.3">
      <c r="A144" s="20" t="s">
        <v>535</v>
      </c>
      <c r="B144" s="7" t="s">
        <v>533</v>
      </c>
    </row>
    <row r="145" spans="1:2" ht="15.75" thickBot="1" x14ac:dyDescent="0.3">
      <c r="A145" s="6" t="s">
        <v>259</v>
      </c>
      <c r="B145" s="7" t="s">
        <v>18</v>
      </c>
    </row>
    <row r="146" spans="1:2" ht="15.75" thickBot="1" x14ac:dyDescent="0.3">
      <c r="A146" s="6" t="s">
        <v>260</v>
      </c>
      <c r="B146" s="7" t="s">
        <v>21</v>
      </c>
    </row>
    <row r="147" spans="1:2" ht="15.75" thickBot="1" x14ac:dyDescent="0.3">
      <c r="A147" s="6" t="s">
        <v>261</v>
      </c>
      <c r="B147" s="7" t="s">
        <v>16</v>
      </c>
    </row>
    <row r="148" spans="1:2" ht="15.75" thickBot="1" x14ac:dyDescent="0.3">
      <c r="A148" s="6" t="s">
        <v>262</v>
      </c>
      <c r="B148" s="7" t="s">
        <v>17</v>
      </c>
    </row>
    <row r="149" spans="1:2" ht="15.75" thickBot="1" x14ac:dyDescent="0.3">
      <c r="A149" s="6" t="s">
        <v>263</v>
      </c>
      <c r="B149" s="7" t="s">
        <v>20</v>
      </c>
    </row>
    <row r="150" spans="1:2" ht="15.75" thickBot="1" x14ac:dyDescent="0.3">
      <c r="A150" s="6" t="s">
        <v>264</v>
      </c>
      <c r="B150" s="7" t="s">
        <v>13</v>
      </c>
    </row>
    <row r="151" spans="1:2" ht="15.75" thickBot="1" x14ac:dyDescent="0.3">
      <c r="A151" s="6" t="s">
        <v>265</v>
      </c>
      <c r="B151" s="7" t="s">
        <v>14</v>
      </c>
    </row>
    <row r="152" spans="1:2" ht="15.75" thickBot="1" x14ac:dyDescent="0.3">
      <c r="A152" s="6" t="s">
        <v>266</v>
      </c>
      <c r="B152" s="7" t="s">
        <v>15</v>
      </c>
    </row>
    <row r="153" spans="1:2" ht="15.75" thickBot="1" x14ac:dyDescent="0.3">
      <c r="A153" s="6" t="s">
        <v>267</v>
      </c>
      <c r="B153" s="7" t="s">
        <v>10</v>
      </c>
    </row>
    <row r="154" spans="1:2" ht="15.75" thickBot="1" x14ac:dyDescent="0.3">
      <c r="A154" s="6" t="s">
        <v>268</v>
      </c>
      <c r="B154" s="7" t="s">
        <v>269</v>
      </c>
    </row>
    <row r="155" spans="1:2" ht="15.75" thickBot="1" x14ac:dyDescent="0.3">
      <c r="A155" s="6" t="s">
        <v>270</v>
      </c>
      <c r="B155" s="7" t="s">
        <v>271</v>
      </c>
    </row>
    <row r="156" spans="1:2" ht="15.75" thickBot="1" x14ac:dyDescent="0.3">
      <c r="A156" s="6" t="s">
        <v>272</v>
      </c>
      <c r="B156" s="7" t="s">
        <v>273</v>
      </c>
    </row>
    <row r="157" spans="1:2" ht="15.75" thickBot="1" x14ac:dyDescent="0.3"/>
    <row r="158" spans="1:2" ht="15.75" thickBot="1" x14ac:dyDescent="0.3">
      <c r="A158" s="120" t="s">
        <v>529</v>
      </c>
      <c r="B158" s="121"/>
    </row>
    <row r="159" spans="1:2" ht="15.75" thickBot="1" x14ac:dyDescent="0.3">
      <c r="A159" s="120" t="s">
        <v>274</v>
      </c>
      <c r="B159" s="121"/>
    </row>
    <row r="160" spans="1:2" ht="15.75" thickBot="1" x14ac:dyDescent="0.3">
      <c r="A160" s="4" t="s">
        <v>257</v>
      </c>
      <c r="B160" s="5" t="s">
        <v>258</v>
      </c>
    </row>
    <row r="161" spans="1:2" ht="15.75" thickBot="1" x14ac:dyDescent="0.3">
      <c r="A161" s="6" t="s">
        <v>275</v>
      </c>
      <c r="B161" s="8">
        <v>1</v>
      </c>
    </row>
    <row r="162" spans="1:2" ht="15.75" thickBot="1" x14ac:dyDescent="0.3">
      <c r="A162" s="6" t="s">
        <v>276</v>
      </c>
      <c r="B162" s="8">
        <v>2</v>
      </c>
    </row>
    <row r="163" spans="1:2" ht="15.75" thickBot="1" x14ac:dyDescent="0.3">
      <c r="A163" s="6" t="s">
        <v>277</v>
      </c>
      <c r="B163" s="8">
        <v>3</v>
      </c>
    </row>
    <row r="164" spans="1:2" ht="15.75" thickBot="1" x14ac:dyDescent="0.3">
      <c r="A164" s="6" t="s">
        <v>278</v>
      </c>
      <c r="B164" s="8">
        <v>4</v>
      </c>
    </row>
    <row r="165" spans="1:2" ht="15.75" thickBot="1" x14ac:dyDescent="0.3">
      <c r="A165" s="78" t="s">
        <v>742</v>
      </c>
      <c r="B165" s="79" t="s">
        <v>743</v>
      </c>
    </row>
    <row r="166" spans="1:2" ht="26.25" thickBot="1" x14ac:dyDescent="0.3">
      <c r="A166" s="78" t="s">
        <v>744</v>
      </c>
      <c r="B166" s="79" t="s">
        <v>745</v>
      </c>
    </row>
    <row r="167" spans="1:2" ht="15.75" thickBot="1" x14ac:dyDescent="0.3">
      <c r="A167" s="80" t="s">
        <v>746</v>
      </c>
      <c r="B167" s="79" t="s">
        <v>747</v>
      </c>
    </row>
    <row r="168" spans="1:2" ht="26.25" thickBot="1" x14ac:dyDescent="0.3">
      <c r="A168" s="80" t="s">
        <v>748</v>
      </c>
      <c r="B168" s="79" t="s">
        <v>749</v>
      </c>
    </row>
    <row r="169" spans="1:2" ht="15.75" thickBot="1" x14ac:dyDescent="0.3">
      <c r="A169" s="69" t="s">
        <v>279</v>
      </c>
      <c r="B169" s="70">
        <v>7</v>
      </c>
    </row>
    <row r="170" spans="1:2" ht="15.75" thickBot="1" x14ac:dyDescent="0.3">
      <c r="A170" s="69" t="s">
        <v>750</v>
      </c>
      <c r="B170" s="70">
        <v>8</v>
      </c>
    </row>
    <row r="171" spans="1:2" ht="15.75" thickBot="1" x14ac:dyDescent="0.3">
      <c r="A171" s="69" t="s">
        <v>715</v>
      </c>
      <c r="B171" s="70">
        <v>9</v>
      </c>
    </row>
    <row r="172" spans="1:2" ht="15.75" thickBot="1" x14ac:dyDescent="0.3">
      <c r="A172" s="69" t="s">
        <v>716</v>
      </c>
      <c r="B172" s="70">
        <v>10</v>
      </c>
    </row>
    <row r="173" spans="1:2" ht="15.75" thickBot="1" x14ac:dyDescent="0.3">
      <c r="A173" s="69" t="s">
        <v>717</v>
      </c>
      <c r="B173" s="70">
        <v>11</v>
      </c>
    </row>
    <row r="174" spans="1:2" ht="15.75" thickBot="1" x14ac:dyDescent="0.3">
      <c r="A174" s="69" t="s">
        <v>718</v>
      </c>
      <c r="B174" s="70">
        <v>12</v>
      </c>
    </row>
    <row r="175" spans="1:2" ht="36.75" thickBot="1" x14ac:dyDescent="0.3">
      <c r="A175" s="69" t="s">
        <v>850</v>
      </c>
      <c r="B175" s="70">
        <v>13</v>
      </c>
    </row>
    <row r="176" spans="1:2" ht="15.75" thickBot="1" x14ac:dyDescent="0.3"/>
    <row r="177" spans="1:2" ht="15.75" thickBot="1" x14ac:dyDescent="0.3">
      <c r="A177" s="120" t="s">
        <v>529</v>
      </c>
      <c r="B177" s="121"/>
    </row>
    <row r="178" spans="1:2" ht="15.75" thickBot="1" x14ac:dyDescent="0.3">
      <c r="A178" s="120" t="s">
        <v>282</v>
      </c>
      <c r="B178" s="121"/>
    </row>
    <row r="179" spans="1:2" ht="15.75" thickBot="1" x14ac:dyDescent="0.3">
      <c r="A179" s="4" t="s">
        <v>257</v>
      </c>
      <c r="B179" s="5" t="s">
        <v>258</v>
      </c>
    </row>
    <row r="180" spans="1:2" ht="15.75" thickBot="1" x14ac:dyDescent="0.3">
      <c r="A180" s="6" t="s">
        <v>36</v>
      </c>
      <c r="B180" s="17" t="s">
        <v>23</v>
      </c>
    </row>
    <row r="181" spans="1:2" ht="15.75" thickBot="1" x14ac:dyDescent="0.3">
      <c r="A181" s="6" t="s">
        <v>37</v>
      </c>
      <c r="B181" s="17" t="s">
        <v>24</v>
      </c>
    </row>
    <row r="182" spans="1:2" ht="15.75" thickBot="1" x14ac:dyDescent="0.3">
      <c r="A182" s="9" t="s">
        <v>38</v>
      </c>
      <c r="B182" s="18" t="s">
        <v>25</v>
      </c>
    </row>
    <row r="183" spans="1:2" ht="15.75" thickBot="1" x14ac:dyDescent="0.3">
      <c r="A183" s="9" t="s">
        <v>26</v>
      </c>
      <c r="B183" s="18" t="s">
        <v>12</v>
      </c>
    </row>
    <row r="184" spans="1:2" ht="15.75" thickBot="1" x14ac:dyDescent="0.3">
      <c r="A184" s="9" t="s">
        <v>608</v>
      </c>
      <c r="B184" s="18" t="s">
        <v>607</v>
      </c>
    </row>
    <row r="185" spans="1:2" ht="15.75" thickBot="1" x14ac:dyDescent="0.3">
      <c r="A185" s="9" t="s">
        <v>832</v>
      </c>
      <c r="B185" s="18" t="s">
        <v>831</v>
      </c>
    </row>
    <row r="186" spans="1:2" ht="15.75" thickBot="1" x14ac:dyDescent="0.3"/>
    <row r="187" spans="1:2" ht="15.75" thickBot="1" x14ac:dyDescent="0.3">
      <c r="A187" s="36" t="s">
        <v>666</v>
      </c>
      <c r="B187" s="37"/>
    </row>
    <row r="188" spans="1:2" ht="15.75" thickBot="1" x14ac:dyDescent="0.3">
      <c r="A188" s="4" t="s">
        <v>661</v>
      </c>
      <c r="B188" s="5" t="s">
        <v>258</v>
      </c>
    </row>
    <row r="189" spans="1:2" ht="27.75" thickBot="1" x14ac:dyDescent="0.3">
      <c r="A189" s="60" t="s">
        <v>667</v>
      </c>
      <c r="B189" s="61" t="s">
        <v>662</v>
      </c>
    </row>
    <row r="190" spans="1:2" ht="41.25" thickBot="1" x14ac:dyDescent="0.3">
      <c r="A190" s="60" t="s">
        <v>668</v>
      </c>
      <c r="B190" s="61" t="s">
        <v>19</v>
      </c>
    </row>
    <row r="191" spans="1:2" ht="27.75" thickBot="1" x14ac:dyDescent="0.3">
      <c r="A191" s="60" t="s">
        <v>669</v>
      </c>
      <c r="B191" s="61" t="s">
        <v>663</v>
      </c>
    </row>
    <row r="192" spans="1:2" ht="27.75" thickBot="1" x14ac:dyDescent="0.3">
      <c r="A192" s="60" t="s">
        <v>670</v>
      </c>
      <c r="B192" s="61" t="s">
        <v>664</v>
      </c>
    </row>
    <row r="193" spans="1:2" ht="27.75" thickBot="1" x14ac:dyDescent="0.3">
      <c r="A193" s="60" t="s">
        <v>671</v>
      </c>
      <c r="B193" s="61" t="s">
        <v>672</v>
      </c>
    </row>
    <row r="194" spans="1:2" ht="41.25" thickBot="1" x14ac:dyDescent="0.3">
      <c r="A194" s="60" t="s">
        <v>673</v>
      </c>
      <c r="B194" s="61" t="s">
        <v>674</v>
      </c>
    </row>
    <row r="196" spans="1:2" x14ac:dyDescent="0.25">
      <c r="B196" s="59" t="s">
        <v>497</v>
      </c>
    </row>
    <row r="197" spans="1:2" x14ac:dyDescent="0.25">
      <c r="B197" s="59" t="s">
        <v>499</v>
      </c>
    </row>
    <row r="198" spans="1:2" x14ac:dyDescent="0.25">
      <c r="B198" s="59" t="s">
        <v>502</v>
      </c>
    </row>
    <row r="199" spans="1:2" x14ac:dyDescent="0.25">
      <c r="B199" s="59" t="s">
        <v>501</v>
      </c>
    </row>
    <row r="200" spans="1:2" x14ac:dyDescent="0.25">
      <c r="B200" s="59" t="s">
        <v>504</v>
      </c>
    </row>
    <row r="201" spans="1:2" x14ac:dyDescent="0.25">
      <c r="B201" s="59" t="s">
        <v>510</v>
      </c>
    </row>
    <row r="202" spans="1:2" x14ac:dyDescent="0.25">
      <c r="B202" s="59" t="s">
        <v>512</v>
      </c>
    </row>
    <row r="203" spans="1:2" x14ac:dyDescent="0.25">
      <c r="B203" s="59" t="s">
        <v>514</v>
      </c>
    </row>
    <row r="204" spans="1:2" x14ac:dyDescent="0.25">
      <c r="B204" s="59" t="s">
        <v>516</v>
      </c>
    </row>
    <row r="205" spans="1:2" x14ac:dyDescent="0.25">
      <c r="B205" s="59" t="s">
        <v>517</v>
      </c>
    </row>
    <row r="206" spans="1:2" ht="15.75" thickBot="1" x14ac:dyDescent="0.3">
      <c r="B206" s="71" t="s">
        <v>721</v>
      </c>
    </row>
    <row r="207" spans="1:2" x14ac:dyDescent="0.25">
      <c r="B207" s="59" t="s">
        <v>519</v>
      </c>
    </row>
    <row r="208" spans="1:2" x14ac:dyDescent="0.25">
      <c r="B208" s="59" t="s">
        <v>521</v>
      </c>
    </row>
    <row r="209" spans="1:2" x14ac:dyDescent="0.25">
      <c r="B209" s="59" t="s">
        <v>523</v>
      </c>
    </row>
    <row r="212" spans="1:2" ht="15.75" thickBot="1" x14ac:dyDescent="0.3"/>
    <row r="213" spans="1:2" ht="15.75" thickBot="1" x14ac:dyDescent="0.3">
      <c r="A213" s="116" t="s">
        <v>731</v>
      </c>
      <c r="B213" s="117"/>
    </row>
    <row r="214" spans="1:2" ht="15.75" thickBot="1" x14ac:dyDescent="0.3">
      <c r="A214" s="118" t="s">
        <v>732</v>
      </c>
      <c r="B214" s="119"/>
    </row>
    <row r="215" spans="1:2" ht="15.75" thickBot="1" x14ac:dyDescent="0.3">
      <c r="A215" s="74" t="s">
        <v>733</v>
      </c>
      <c r="B215" s="75" t="s">
        <v>258</v>
      </c>
    </row>
    <row r="216" spans="1:2" ht="15.75" thickBot="1" x14ac:dyDescent="0.3">
      <c r="A216" s="76" t="s">
        <v>734</v>
      </c>
      <c r="B216" s="77" t="s">
        <v>735</v>
      </c>
    </row>
    <row r="217" spans="1:2" ht="15.75" thickBot="1" x14ac:dyDescent="0.3">
      <c r="A217" s="76" t="s">
        <v>736</v>
      </c>
      <c r="B217" s="77" t="s">
        <v>737</v>
      </c>
    </row>
    <row r="218" spans="1:2" ht="15.75" thickBot="1" x14ac:dyDescent="0.3">
      <c r="A218" s="76" t="s">
        <v>738</v>
      </c>
      <c r="B218" s="77" t="s">
        <v>739</v>
      </c>
    </row>
    <row r="219" spans="1:2" ht="15.75" thickBot="1" x14ac:dyDescent="0.3">
      <c r="A219" s="76" t="s">
        <v>740</v>
      </c>
      <c r="B219" s="77" t="s">
        <v>741</v>
      </c>
    </row>
  </sheetData>
  <sheetProtection algorithmName="SHA-512" hashValue="vPt9lSS5otm7vspZM+cHBrG3siZxjEcJwEwfqurtGf7YjR9UI9DuMSwLWXOlqMM5mAFKFHO3rvf5J5JaDiHyFw==" saltValue="3KRRzDGTF7Nt3Gk17LMdrA==" spinCount="100000" sheet="1" objects="1" scenarios="1"/>
  <mergeCells count="15">
    <mergeCell ref="A213:B213"/>
    <mergeCell ref="A214:B214"/>
    <mergeCell ref="A114:B114"/>
    <mergeCell ref="A115:B115"/>
    <mergeCell ref="A80:B80"/>
    <mergeCell ref="A141:B141"/>
    <mergeCell ref="A158:B158"/>
    <mergeCell ref="A159:B159"/>
    <mergeCell ref="A178:B178"/>
    <mergeCell ref="A177:B177"/>
    <mergeCell ref="A120:B120"/>
    <mergeCell ref="A121:B121"/>
    <mergeCell ref="A123:B123"/>
    <mergeCell ref="A129:B129"/>
    <mergeCell ref="A140:B14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145:B1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L</vt:lpstr>
      <vt:lpstr>BD_Servicios</vt:lpstr>
      <vt:lpstr>L_Conversion</vt:lpstr>
      <vt:lpstr>L_Conversion!Área_de_impresión</vt:lpstr>
      <vt:lpstr>Codigo</vt:lpstr>
      <vt:lpstr>Dias_licencia_tipo_8_H</vt:lpstr>
      <vt:lpstr>Dias_Licencia_Tipo_8_M</vt:lpstr>
      <vt:lpstr>Mes_Inicio_Termino</vt:lpstr>
      <vt:lpstr>Tabla_01_Mes</vt:lpstr>
      <vt:lpstr>Tabla_04_Estado_Resolucion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Tabla_07_Personal_de_la_Dotacion</vt:lpstr>
      <vt:lpstr>Tabla_07_Personal_Fuera_de_Dotacion</vt:lpstr>
      <vt:lpstr>Tabla_18_Tipos_licencias</vt:lpstr>
      <vt:lpstr>Tabla_27_Matriz_Base</vt:lpstr>
      <vt:lpstr>Tabla_33_estado_recuperacion</vt:lpstr>
      <vt:lpstr>Tabla_Personal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SAP</cp:lastModifiedBy>
  <cp:lastPrinted>2013-09-09T14:47:17Z</cp:lastPrinted>
  <dcterms:created xsi:type="dcterms:W3CDTF">2011-11-11T16:50:15Z</dcterms:created>
  <dcterms:modified xsi:type="dcterms:W3CDTF">2025-04-02T14:51:13Z</dcterms:modified>
</cp:coreProperties>
</file>